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charts/chart6.xml" ContentType="application/vnd.openxmlformats-officedocument.drawingml.chart+xml"/>
  <Override PartName="/xl/charts/chart5.xml" ContentType="application/vnd.openxmlformats-officedocument.drawingml.chart+xml"/>
  <Override PartName="/xl/charts/chart4.xml" ContentType="application/vnd.openxmlformats-officedocument.drawingml.chart+xml"/>
  <Override PartName="/xl/charts/chart3.xml" ContentType="application/vnd.openxmlformats-officedocument.drawingml.chart+xml"/>
  <Override PartName="/xl/charts/chart2.xml" ContentType="application/vnd.openxmlformats-officedocument.drawingml.chart+xml"/>
  <Override PartName="/xl/charts/chart1.xml" ContentType="application/vnd.openxmlformats-officedocument.drawingml.chart+xml"/>
  <Override PartName="/xl/drawings/drawing4.xml" ContentType="application/vnd.openxmlformats-officedocument.drawing+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olors2.xml" ContentType="application/vnd.ms-office.chartcolorstyle+xml"/>
  <Override PartName="/xl/charts/style2.xml" ContentType="application/vnd.ms-office.chartstyle+xml"/>
  <Override PartName="/xl/charts/chart12.xml" ContentType="application/vnd.openxmlformats-officedocument.drawingml.chart+xml"/>
  <Override PartName="/xl/charts/colors1.xml" ContentType="application/vnd.ms-office.chartcolorstyle+xml"/>
  <Override PartName="/xl/charts/style1.xml" ContentType="application/vnd.ms-office.chartstyle+xml"/>
  <Override PartName="/xl/charts/chart11.xml" ContentType="application/vnd.openxmlformats-officedocument.drawingml.chart+xml"/>
  <Override PartName="/xl/charts/chart10.xml" ContentType="application/vnd.openxmlformats-officedocument.drawingml.chart+xml"/>
  <Override PartName="/xl/drawings/drawing3.xml" ContentType="application/vnd.openxmlformats-officedocument.drawing+xml"/>
  <Override PartName="/xl/worksheets/sheet1.xml" ContentType="application/vnd.openxmlformats-officedocument.spreadsheetml.worksheet+xml"/>
  <Override PartName="/xl/styles.xml" ContentType="application/vnd.openxmlformats-officedocument.spreadsheetml.styles+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35.xml" ContentType="application/vnd.openxmlformats-officedocument.spreadsheetml.worksheet+xml"/>
  <Override PartName="/xl/worksheets/sheet34.xml" ContentType="application/vnd.openxmlformats-officedocument.spreadsheetml.worksheet+xml"/>
  <Override PartName="/xl/worksheets/sheet33.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drawings/drawing1.xml" ContentType="application/vnd.openxmlformats-officedocument.drawing+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49.xml" ContentType="application/vnd.openxmlformats-officedocument.spreadsheetml.worksheet+xml"/>
  <Override PartName="/xl/worksheets/sheet48.xml" ContentType="application/vnd.openxmlformats-officedocument.spreadsheetml.worksheet+xml"/>
  <Override PartName="/xl/worksheets/sheet47.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30.xml" ContentType="application/vnd.openxmlformats-officedocument.spreadsheetml.worksheet+xml"/>
  <Override PartName="/xl/worksheets/sheet29.xml" ContentType="application/vnd.openxmlformats-officedocument.spreadsheetml.worksheet+xml"/>
  <Override PartName="/xl/worksheets/sheet2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sharedStrings.xml" ContentType="application/vnd.openxmlformats-officedocument.spreadsheetml.sharedStrings+xml"/>
  <Override PartName="/xl/worksheets/sheet10.xml" ContentType="application/vnd.openxmlformats-officedocument.spreadsheetml.worksheet+xml"/>
  <Override PartName="/xl/worksheets/sheet9.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drawings/drawing2.xml" ContentType="application/vnd.openxmlformats-officedocument.drawing+xml"/>
  <Override PartName="/xl/worksheets/sheet23.xml" ContentType="application/vnd.openxmlformats-officedocument.spreadsheetml.worksheet+xml"/>
  <Override PartName="/xl/worksheets/sheet22.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worksheets/sheet19.xml" ContentType="application/vnd.openxmlformats-officedocument.spreadsheetml.worksheet+xml"/>
  <Override PartName="/xl/worksheets/sheet21.xml" ContentType="application/vnd.openxmlformats-officedocument.spreadsheetml.worksheet+xml"/>
  <Override PartName="/xl/worksheets/sheet20.xml" ContentType="application/vnd.openxmlformats-officedocument.spreadsheetml.worksheet+xml"/>
  <Override PartName="/xl/comments4.xml" ContentType="application/vnd.openxmlformats-officedocument.spreadsheetml.comments+xml"/>
  <Override PartName="/xl/comments3.xml" ContentType="application/vnd.openxmlformats-officedocument.spreadsheetml.comments+xml"/>
  <Override PartName="/xl/externalLinks/externalLink1.xml" ContentType="application/vnd.openxmlformats-officedocument.spreadsheetml.externalLink+xml"/>
  <Override PartName="/docProps/app.xml" ContentType="application/vnd.openxmlformats-officedocument.extended-properties+xml"/>
  <Override PartName="/docProps/core.xml" ContentType="application/vnd.openxmlformats-package.core-properties+xml"/>
  <Override PartName="/xl/calcChain.xml" ContentType="application/vnd.openxmlformats-officedocument.spreadsheetml.calcChain+xml"/>
  <Override PartName="/xl/comments2.xml" ContentType="application/vnd.openxmlformats-officedocument.spreadsheetml.comments+xml"/>
  <Override PartName="/xl/comments1.xml" ContentType="application/vnd.openxmlformats-officedocument.spreadsheetml.comment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Z:\6 Bagian IKNB Syariah\Subbagian 1\_PUBLIKASI STATISTIK IKNB SYARIAH\WEBSITE\2023\3. Maret\"/>
    </mc:Choice>
  </mc:AlternateContent>
  <bookViews>
    <workbookView xWindow="0" yWindow="0" windowWidth="20520" windowHeight="9870" firstSheet="4" activeTab="4"/>
  </bookViews>
  <sheets>
    <sheet name="Cover" sheetId="1" r:id="rId1"/>
    <sheet name="Notes" sheetId="2" r:id="rId2"/>
    <sheet name="Table Of Content" sheetId="3" r:id="rId3"/>
    <sheet name="Glosary" sheetId="4" r:id="rId4"/>
    <sheet name="Tabel 1" sheetId="5" r:id="rId5"/>
    <sheet name="Tabel 2" sheetId="6" state="hidden" r:id="rId6"/>
    <sheet name="Tabel 5.1.a" sheetId="7" state="hidden" r:id="rId7"/>
    <sheet name="Tabel 5.1.b" sheetId="8" state="hidden" r:id="rId8"/>
    <sheet name="Tabel 5.1.c" sheetId="9" state="hidden" r:id="rId9"/>
    <sheet name="Tabel 5.2.a" sheetId="10" state="hidden" r:id="rId10"/>
    <sheet name="Tabel 5.2.b" sheetId="11" state="hidden" r:id="rId11"/>
    <sheet name="Tabel 5.3.a" sheetId="12" state="hidden" r:id="rId12"/>
    <sheet name="Tabel 5.3.b" sheetId="13" state="hidden" r:id="rId13"/>
    <sheet name="Tabel 3" sheetId="14" r:id="rId14"/>
    <sheet name="Tabel 3.1" sheetId="15" r:id="rId15"/>
    <sheet name="Tabel 3.2" sheetId="16" r:id="rId16"/>
    <sheet name="Tabel 3.3" sheetId="17" r:id="rId17"/>
    <sheet name="Tabel 4" sheetId="18" r:id="rId18"/>
    <sheet name="Tabel 4.1" sheetId="19" r:id="rId19"/>
    <sheet name="Tabel 4.2" sheetId="20" r:id="rId20"/>
    <sheet name="Tabel 4.3" sheetId="21" r:id="rId21"/>
    <sheet name="Tabel 5" sheetId="22" r:id="rId22"/>
    <sheet name="Tabel 5.1" sheetId="23" r:id="rId23"/>
    <sheet name="Tabel 5.2" sheetId="24" r:id="rId24"/>
    <sheet name="Tabel 5.3" sheetId="25" r:id="rId25"/>
    <sheet name="Tabel 6.1" sheetId="26" r:id="rId26"/>
    <sheet name="Tabel 6.2" sheetId="27" r:id="rId27"/>
    <sheet name="Tabel 6.3" sheetId="28" r:id="rId28"/>
    <sheet name="Table 7" sheetId="29" r:id="rId29"/>
    <sheet name="Table 8" sheetId="30" r:id="rId30"/>
    <sheet name="Tabel 9" sheetId="31" r:id="rId31"/>
    <sheet name="Tabel 10" sheetId="32" r:id="rId32"/>
    <sheet name="Tabel 11" sheetId="33" r:id="rId33"/>
    <sheet name="Tabel 12" sheetId="34" r:id="rId34"/>
    <sheet name="Tabel 13" sheetId="35" r:id="rId35"/>
    <sheet name="Tabel 14" sheetId="36" r:id="rId36"/>
    <sheet name="Tabel 15" sheetId="37" r:id="rId37"/>
    <sheet name="Tabel 16" sheetId="38" r:id="rId38"/>
    <sheet name="Tabel 17" sheetId="39" r:id="rId39"/>
    <sheet name="Tabel 17 (2)" sheetId="40" state="hidden" r:id="rId40"/>
    <sheet name="Tabel 18" sheetId="41" r:id="rId41"/>
    <sheet name="Tabel 19" sheetId="42" r:id="rId42"/>
    <sheet name="Tabel 20" sheetId="43" r:id="rId43"/>
    <sheet name="Tabel 21satuan penuh" sheetId="44" state="hidden" r:id="rId44"/>
    <sheet name="Tabel 21" sheetId="45" r:id="rId45"/>
    <sheet name="Tabel 22satuan penuh" sheetId="46" state="hidden" r:id="rId46"/>
    <sheet name="Tabel 23satuan penuh" sheetId="47" state="hidden" r:id="rId47"/>
    <sheet name="Tabel 21 lama (satuan utuh)" sheetId="48" state="hidden" r:id="rId48"/>
    <sheet name="Tabel 21_lama" sheetId="49" state="hidden" r:id="rId49"/>
    <sheet name="Tabel 22" sheetId="50" r:id="rId50"/>
    <sheet name="Tabel 25satuan penuh" sheetId="51" state="hidden" r:id="rId51"/>
    <sheet name="Tabel 23" sheetId="52" r:id="rId52"/>
    <sheet name="Tabel 24" sheetId="53" r:id="rId53"/>
  </sheets>
  <externalReferences>
    <externalReference r:id="rId54"/>
  </externalReferences>
  <definedNames>
    <definedName name="_Toc442779137" localSheetId="31">'Tabel 10'!#REF!</definedName>
    <definedName name="_Toc442958249" localSheetId="30">'Tabel 9'!$A$1</definedName>
    <definedName name="_Toc442958261" localSheetId="32">'Tabel 11'!$A$1</definedName>
    <definedName name="_Toc442958263" localSheetId="34">'Tabel 13'!#REF!</definedName>
    <definedName name="_Toc444196292" localSheetId="4">'Tabel 2'!#REF!</definedName>
    <definedName name="_Toc444196293" localSheetId="13">'Tabel 3'!$A$1</definedName>
    <definedName name="_Toc444196294" localSheetId="14">'Tabel 3.1'!$A$1</definedName>
    <definedName name="_Toc444196295" localSheetId="15">'Tabel 3.2'!$A$1</definedName>
    <definedName name="_Toc444196296" localSheetId="16">'Tabel 3.3'!$A$1</definedName>
    <definedName name="_Toc444196297" localSheetId="17">'Tabel 4'!$A$1</definedName>
    <definedName name="_Toc444196298" localSheetId="18">'Tabel 4.1'!$A$1</definedName>
    <definedName name="_Toc444196299" localSheetId="19">'Tabel 4.2'!$A$1</definedName>
    <definedName name="_Toc444196300" localSheetId="20">'Tabel 4.3'!$A$1</definedName>
    <definedName name="_Toc444196301" localSheetId="21">'Tabel 5'!$A$1</definedName>
    <definedName name="_Toc444196302" localSheetId="22">'Tabel 5.1'!#REF!</definedName>
    <definedName name="_Toc444196303" localSheetId="6">'Tabel 5.1.a'!$A$1</definedName>
    <definedName name="_Toc444196304" localSheetId="7">'Tabel 5.1.b'!$A$1</definedName>
    <definedName name="_Toc444196305" localSheetId="8">'Tabel 5.1.c'!$A$1</definedName>
    <definedName name="_Toc444196306" localSheetId="23">'Tabel 5.2'!#REF!</definedName>
    <definedName name="_Toc444196307" localSheetId="9">'Tabel 5.2.a'!$A$1</definedName>
    <definedName name="_Toc444196308" localSheetId="10">'Tabel 5.2.b'!$A$1</definedName>
    <definedName name="_Toc444196309" localSheetId="24">'Tabel 5.3'!$A$1</definedName>
    <definedName name="_Toc444196310" localSheetId="11">'Tabel 5.3.a'!$A$1</definedName>
    <definedName name="_Toc444196311" localSheetId="12">'Tabel 5.3.b'!$A$1</definedName>
    <definedName name="_Toc444196313" localSheetId="25">'Tabel 6.1'!$A$1</definedName>
    <definedName name="_Toc444196314" localSheetId="26">'Tabel 6.2'!$A$1</definedName>
    <definedName name="_Toc444196315" localSheetId="27">'Tabel 6.3'!$A$1</definedName>
    <definedName name="_Toc444196328" localSheetId="35">'Tabel 14'!$A$1</definedName>
    <definedName name="_Toc444196329" localSheetId="37">'Tabel 16'!$A$1</definedName>
    <definedName name="_Toc444196329" localSheetId="39">'Tabel 17 (2)'!$A$1</definedName>
    <definedName name="_Toc444196331" localSheetId="36">'Tabel 15'!$A$1</definedName>
    <definedName name="_Toc444196332" localSheetId="38">'Tabel 17'!$A$1</definedName>
    <definedName name="_Toc444196334" localSheetId="42">'Tabel 20'!$A$1</definedName>
    <definedName name="premi_okto14" localSheetId="4">#REF!</definedName>
    <definedName name="premi_okto14" localSheetId="47">#REF!</definedName>
    <definedName name="premi_okto14">#REF!</definedName>
    <definedName name="_xlnm.Print_Area" localSheetId="31">'Tabel 10'!$A$1:$N$6</definedName>
    <definedName name="_xlnm.Print_Area" localSheetId="32">'Tabel 11'!$A$1:$N$87</definedName>
    <definedName name="_xlnm.Print_Area" localSheetId="33">'Tabel 12'!$A$1:$N$60</definedName>
    <definedName name="_xlnm.Print_Area" localSheetId="34">'Tabel 13'!$A$1:$N$5</definedName>
    <definedName name="_xlnm.Print_Area" localSheetId="35">'Tabel 14'!$A$1:$N$63</definedName>
    <definedName name="_xlnm.Print_Area" localSheetId="36">'Tabel 15'!$A$1:$N$50</definedName>
    <definedName name="_xlnm.Print_Area" localSheetId="37">'Tabel 16'!$A$1:$N$41</definedName>
    <definedName name="_xlnm.Print_Area" localSheetId="38">'Tabel 17'!$A$1:$N$68</definedName>
    <definedName name="_xlnm.Print_Area" localSheetId="40">'Tabel 18'!$A$1:$N$10</definedName>
    <definedName name="_xlnm.Print_Area" localSheetId="42">'Tabel 20'!$A$1:$E$5</definedName>
    <definedName name="_xlnm.Print_Area" localSheetId="44">'Tabel 21'!$A$1:$N$59</definedName>
    <definedName name="_xlnm.Print_Area" localSheetId="49">'Tabel 22'!$A$1:$N$37</definedName>
    <definedName name="_xlnm.Print_Area" localSheetId="51">'Tabel 23'!$A$1:$N$7</definedName>
    <definedName name="_xlnm.Print_Area" localSheetId="52">'Tabel 24'!$A$1:$N$40</definedName>
    <definedName name="_xlnm.Print_Area" localSheetId="13">'Tabel 3'!$A$1:$O$13</definedName>
    <definedName name="_xlnm.Print_Area" localSheetId="14">'Tabel 3.1'!$A$1:$O$13</definedName>
    <definedName name="_xlnm.Print_Area" localSheetId="15">'Tabel 3.2'!$A$1:$O$13</definedName>
    <definedName name="_xlnm.Print_Area" localSheetId="16">'Tabel 3.3'!$A$1:$O$11</definedName>
    <definedName name="_xlnm.Print_Area" localSheetId="21">'Tabel 5'!$A$1:$N$57</definedName>
    <definedName name="_xlnm.Print_Area" localSheetId="22">'Tabel 5.1'!$A$1:$N$56</definedName>
    <definedName name="_xlnm.Print_Area" localSheetId="6">'Tabel 5.1.a'!$A$1:$O$55</definedName>
    <definedName name="_xlnm.Print_Area" localSheetId="7">'Tabel 5.1.b'!$A$1:$O$55</definedName>
    <definedName name="_xlnm.Print_Area" localSheetId="8">'Tabel 5.1.c'!$A$1:$O$34</definedName>
    <definedName name="_xlnm.Print_Area" localSheetId="23">'Tabel 5.2'!$A$1:$N$56</definedName>
    <definedName name="_xlnm.Print_Area" localSheetId="10">'Tabel 5.2.b'!$A$1:$O$55</definedName>
    <definedName name="_xlnm.Print_Area" localSheetId="24">'Tabel 5.3'!$A$1:$N$56</definedName>
    <definedName name="_xlnm.Print_Area" localSheetId="11">'Tabel 5.3.a'!$A$1:$O$54</definedName>
    <definedName name="_xlnm.Print_Area" localSheetId="12">'Tabel 5.3.b'!$A$1:$O$55</definedName>
    <definedName name="_xlnm.Print_Area" localSheetId="25">'Tabel 6.1'!$A$1:$N$53</definedName>
    <definedName name="_xlnm.Print_Area" localSheetId="26">'Tabel 6.2'!$A$1:$N$55</definedName>
    <definedName name="_xlnm.Print_Area" localSheetId="27">'Tabel 6.3'!$A$1:$N$54</definedName>
    <definedName name="_xlnm.Print_Area" localSheetId="30">'Tabel 9'!$A$1:$N$28</definedName>
    <definedName name="_xlnm.Print_Area" localSheetId="2">'Table Of Content'!$A$1:$D$132</definedName>
    <definedName name="_xlnm.Print_Titles" localSheetId="21">'Tabel 5'!$1:$4</definedName>
    <definedName name="_xlnm.Print_Titles" localSheetId="22">'Tabel 5.1'!$1:$3</definedName>
    <definedName name="_xlnm.Print_Titles" localSheetId="23">'Tabel 5.2'!$1:$3</definedName>
    <definedName name="_xlnm.Print_Titles" localSheetId="24">'Tabel 5.3'!$1:$3</definedName>
    <definedName name="_xlnm.Print_Titles" localSheetId="11">'Tabel 5.3.a'!$1:$4</definedName>
    <definedName name="_xlnm.Print_Titles" localSheetId="12">'Tabel 5.3.b'!$1:$4</definedName>
    <definedName name="s">NA()</definedName>
    <definedName name="Z_0A4A6AE3_1FFA_40BD_BC03_A4BC47D93628_.wvu.Cols" localSheetId="39" hidden="1">'Tabel 17 (2)'!$B:$BA</definedName>
    <definedName name="Z_0A4A6AE3_1FFA_40BD_BC03_A4BC47D93628_.wvu.Cols" localSheetId="47" hidden="1">'Tabel 21 lama (satuan utuh)'!$A:$A</definedName>
    <definedName name="Z_0A4A6AE3_1FFA_40BD_BC03_A4BC47D93628_.wvu.Cols" localSheetId="48" hidden="1">'Tabel 21_lama'!$C:$P</definedName>
    <definedName name="Z_0A4A6AE3_1FFA_40BD_BC03_A4BC47D93628_.wvu.PrintArea" localSheetId="31" hidden="1">'Tabel 10'!$A$1:$L$6</definedName>
    <definedName name="Z_0A4A6AE3_1FFA_40BD_BC03_A4BC47D93628_.wvu.PrintArea" localSheetId="32" hidden="1">'Tabel 11'!$A$1:$L$87</definedName>
    <definedName name="Z_0A4A6AE3_1FFA_40BD_BC03_A4BC47D93628_.wvu.PrintArea" localSheetId="34" hidden="1">'Tabel 13'!$A$1:$L$5</definedName>
    <definedName name="Z_0A4A6AE3_1FFA_40BD_BC03_A4BC47D93628_.wvu.PrintArea" localSheetId="35" hidden="1">'Tabel 14'!$A$1:$L$63</definedName>
    <definedName name="Z_0A4A6AE3_1FFA_40BD_BC03_A4BC47D93628_.wvu.PrintArea" localSheetId="36" hidden="1">'Tabel 15'!$A$1:$L$50</definedName>
    <definedName name="Z_0A4A6AE3_1FFA_40BD_BC03_A4BC47D93628_.wvu.PrintArea" localSheetId="37" hidden="1">'Tabel 16'!$A$1:$L$41</definedName>
    <definedName name="Z_0A4A6AE3_1FFA_40BD_BC03_A4BC47D93628_.wvu.PrintArea" localSheetId="38" hidden="1">'Tabel 17'!$A$1:$L$68</definedName>
    <definedName name="Z_0A4A6AE3_1FFA_40BD_BC03_A4BC47D93628_.wvu.PrintArea" localSheetId="40" hidden="1">'Tabel 18'!$A$1:$L$9</definedName>
    <definedName name="Z_0A4A6AE3_1FFA_40BD_BC03_A4BC47D93628_.wvu.PrintArea" localSheetId="42" hidden="1">'Tabel 20'!$A$1:$E$5</definedName>
    <definedName name="Z_0A4A6AE3_1FFA_40BD_BC03_A4BC47D93628_.wvu.PrintArea" localSheetId="44" hidden="1">'Tabel 21'!$A$1:$L$59</definedName>
    <definedName name="Z_0A4A6AE3_1FFA_40BD_BC03_A4BC47D93628_.wvu.PrintArea" localSheetId="49" hidden="1">'Tabel 22'!$A$1:$L$37</definedName>
    <definedName name="Z_0A4A6AE3_1FFA_40BD_BC03_A4BC47D93628_.wvu.PrintArea" localSheetId="51" hidden="1">'Tabel 23'!$A$1:$L$7</definedName>
    <definedName name="Z_0A4A6AE3_1FFA_40BD_BC03_A4BC47D93628_.wvu.PrintArea" localSheetId="52" hidden="1">'Tabel 24'!$A$1:$L$40</definedName>
    <definedName name="Z_0A4A6AE3_1FFA_40BD_BC03_A4BC47D93628_.wvu.PrintArea" localSheetId="13" hidden="1">'Tabel 3'!$A$1:$O$13</definedName>
    <definedName name="Z_0A4A6AE3_1FFA_40BD_BC03_A4BC47D93628_.wvu.PrintArea" localSheetId="14" hidden="1">'Tabel 3.1'!$A$1:$O$13</definedName>
    <definedName name="Z_0A4A6AE3_1FFA_40BD_BC03_A4BC47D93628_.wvu.PrintArea" localSheetId="15" hidden="1">'Tabel 3.2'!$A$1:$O$13</definedName>
    <definedName name="Z_0A4A6AE3_1FFA_40BD_BC03_A4BC47D93628_.wvu.PrintArea" localSheetId="16" hidden="1">'Tabel 3.3'!$A$1:$O$11</definedName>
    <definedName name="Z_0A4A6AE3_1FFA_40BD_BC03_A4BC47D93628_.wvu.PrintArea" localSheetId="21" hidden="1">'Tabel 5'!$A$1:$L$57</definedName>
    <definedName name="Z_0A4A6AE3_1FFA_40BD_BC03_A4BC47D93628_.wvu.PrintArea" localSheetId="22" hidden="1">'Tabel 5.1'!$A$1:$M$56</definedName>
    <definedName name="Z_0A4A6AE3_1FFA_40BD_BC03_A4BC47D93628_.wvu.PrintArea" localSheetId="6" hidden="1">'Tabel 5.1.a'!$A$1:$O$55</definedName>
    <definedName name="Z_0A4A6AE3_1FFA_40BD_BC03_A4BC47D93628_.wvu.PrintArea" localSheetId="7" hidden="1">'Tabel 5.1.b'!$A$1:$O$55</definedName>
    <definedName name="Z_0A4A6AE3_1FFA_40BD_BC03_A4BC47D93628_.wvu.PrintArea" localSheetId="8" hidden="1">'Tabel 5.1.c'!$A$1:$O$34</definedName>
    <definedName name="Z_0A4A6AE3_1FFA_40BD_BC03_A4BC47D93628_.wvu.PrintArea" localSheetId="23" hidden="1">'Tabel 5.2'!$A$1:$M$56</definedName>
    <definedName name="Z_0A4A6AE3_1FFA_40BD_BC03_A4BC47D93628_.wvu.PrintArea" localSheetId="10" hidden="1">'Tabel 5.2.b'!$A$1:$O$55</definedName>
    <definedName name="Z_0A4A6AE3_1FFA_40BD_BC03_A4BC47D93628_.wvu.PrintArea" localSheetId="24" hidden="1">'Tabel 5.3'!$A$1:$M$56</definedName>
    <definedName name="Z_0A4A6AE3_1FFA_40BD_BC03_A4BC47D93628_.wvu.PrintArea" localSheetId="11" hidden="1">'Tabel 5.3.a'!$A$1:$O$54</definedName>
    <definedName name="Z_0A4A6AE3_1FFA_40BD_BC03_A4BC47D93628_.wvu.PrintArea" localSheetId="12" hidden="1">'Tabel 5.3.b'!$A$1:$O$55</definedName>
    <definedName name="Z_0A4A6AE3_1FFA_40BD_BC03_A4BC47D93628_.wvu.PrintArea" localSheetId="25" hidden="1">'Tabel 6.1'!$A$1:$L$53</definedName>
    <definedName name="Z_0A4A6AE3_1FFA_40BD_BC03_A4BC47D93628_.wvu.PrintArea" localSheetId="26" hidden="1">'Tabel 6.2'!$A$1:$L$55</definedName>
    <definedName name="Z_0A4A6AE3_1FFA_40BD_BC03_A4BC47D93628_.wvu.PrintArea" localSheetId="27" hidden="1">'Tabel 6.3'!$A$1:$L$54</definedName>
    <definedName name="Z_0A4A6AE3_1FFA_40BD_BC03_A4BC47D93628_.wvu.PrintArea" localSheetId="30" hidden="1">'Tabel 9'!$A$1:$L$28</definedName>
    <definedName name="Z_0A4A6AE3_1FFA_40BD_BC03_A4BC47D93628_.wvu.PrintArea" localSheetId="2" hidden="1">'Table Of Content'!$A$1:$D$132</definedName>
    <definedName name="Z_0A4A6AE3_1FFA_40BD_BC03_A4BC47D93628_.wvu.PrintTitles" localSheetId="21" hidden="1">'Tabel 5'!$1:$4</definedName>
    <definedName name="Z_0A4A6AE3_1FFA_40BD_BC03_A4BC47D93628_.wvu.PrintTitles" localSheetId="22" hidden="1">'Tabel 5.1'!$1:$3</definedName>
    <definedName name="Z_0A4A6AE3_1FFA_40BD_BC03_A4BC47D93628_.wvu.PrintTitles" localSheetId="23" hidden="1">'Tabel 5.2'!$1:$3</definedName>
    <definedName name="Z_0A4A6AE3_1FFA_40BD_BC03_A4BC47D93628_.wvu.PrintTitles" localSheetId="24" hidden="1">'Tabel 5.3'!$1:$3</definedName>
    <definedName name="Z_0A4A6AE3_1FFA_40BD_BC03_A4BC47D93628_.wvu.PrintTitles" localSheetId="11" hidden="1">'Tabel 5.3.a'!$1:$4</definedName>
    <definedName name="Z_0A4A6AE3_1FFA_40BD_BC03_A4BC47D93628_.wvu.PrintTitles" localSheetId="12" hidden="1">'Tabel 5.3.b'!$1:$4</definedName>
    <definedName name="Z_0A4A6AE3_1FFA_40BD_BC03_A4BC47D93628_.wvu.Rows" localSheetId="4" hidden="1">'Tabel 1'!$27:$45</definedName>
    <definedName name="Z_0A4A6AE3_1FFA_40BD_BC03_A4BC47D93628_.wvu.Rows" localSheetId="41" hidden="1">'Tabel 19'!$46:$47</definedName>
    <definedName name="Z_0A4A6AE3_1FFA_40BD_BC03_A4BC47D93628_.wvu.Rows" localSheetId="21" hidden="1">'Tabel 5'!$52:$52</definedName>
    <definedName name="Z_0A4A6AE3_1FFA_40BD_BC03_A4BC47D93628_.wvu.Rows" localSheetId="22" hidden="1">'Tabel 5.1'!$51:$51</definedName>
    <definedName name="Z_0A4A6AE3_1FFA_40BD_BC03_A4BC47D93628_.wvu.Rows" localSheetId="6" hidden="1">'Tabel 5.1.a'!$51:$51</definedName>
    <definedName name="Z_0A4A6AE3_1FFA_40BD_BC03_A4BC47D93628_.wvu.Rows" localSheetId="23" hidden="1">'Tabel 5.2'!$51:$51</definedName>
    <definedName name="Z_0A4A6AE3_1FFA_40BD_BC03_A4BC47D93628_.wvu.Rows" localSheetId="24" hidden="1">'Tabel 5.3'!$51:$51</definedName>
    <definedName name="Z_0A4A6AE3_1FFA_40BD_BC03_A4BC47D93628_.wvu.Rows" localSheetId="25" hidden="1">'Tabel 6.1'!$7:$11,'Tabel 6.1'!$33:$34</definedName>
    <definedName name="Z_0A4A6AE3_1FFA_40BD_BC03_A4BC47D93628_.wvu.Rows" localSheetId="26" hidden="1">'Tabel 6.2'!$7:$10,'Tabel 6.2'!$36:$37</definedName>
    <definedName name="Z_0A4A6AE3_1FFA_40BD_BC03_A4BC47D93628_.wvu.Rows" localSheetId="27" hidden="1">'Tabel 6.3'!$7:$9,'Tabel 6.3'!$35:$36</definedName>
    <definedName name="Z_0A4A6AE3_1FFA_40BD_BC03_A4BC47D93628_.wvu.Rows" localSheetId="2" hidden="1">'Table Of Content'!$18:$20</definedName>
    <definedName name="Z_470994EE_CEA9_45A2_A5EE_DCAA1675B1EF_.wvu.Cols" localSheetId="21" hidden="1">'Tabel 5'!#REF!</definedName>
    <definedName name="Z_470994EE_CEA9_45A2_A5EE_DCAA1675B1EF_.wvu.Cols" localSheetId="22" hidden="1">'Tabel 5.1'!#REF!,'Tabel 5.1'!#REF!</definedName>
    <definedName name="Z_470994EE_CEA9_45A2_A5EE_DCAA1675B1EF_.wvu.Cols" localSheetId="8" hidden="1">'Tabel 5.1.c'!$I:$L</definedName>
    <definedName name="Z_470994EE_CEA9_45A2_A5EE_DCAA1675B1EF_.wvu.Cols" localSheetId="23" hidden="1">'Tabel 5.2'!#REF!</definedName>
    <definedName name="Z_470994EE_CEA9_45A2_A5EE_DCAA1675B1EF_.wvu.Cols" localSheetId="10" hidden="1">'Tabel 5.2.b'!$J:$L</definedName>
    <definedName name="Z_470994EE_CEA9_45A2_A5EE_DCAA1675B1EF_.wvu.Cols" localSheetId="24" hidden="1">'Tabel 5.3'!#REF!</definedName>
    <definedName name="Z_470994EE_CEA9_45A2_A5EE_DCAA1675B1EF_.wvu.Cols" localSheetId="25" hidden="1">'Tabel 6.1'!#REF!</definedName>
    <definedName name="Z_470994EE_CEA9_45A2_A5EE_DCAA1675B1EF_.wvu.Cols" localSheetId="26" hidden="1">'Tabel 6.2'!#REF!</definedName>
    <definedName name="Z_470994EE_CEA9_45A2_A5EE_DCAA1675B1EF_.wvu.Rows" localSheetId="21" hidden="1">'Tabel 5'!#REF!,'Tabel 5'!#REF!</definedName>
    <definedName name="Z_470994EE_CEA9_45A2_A5EE_DCAA1675B1EF_.wvu.Rows" localSheetId="22" hidden="1">'Tabel 5.1'!#REF!,'Tabel 5.1'!#REF!</definedName>
    <definedName name="Z_470994EE_CEA9_45A2_A5EE_DCAA1675B1EF_.wvu.Rows" localSheetId="6" hidden="1">'Tabel 5.1.a'!$51:$52</definedName>
    <definedName name="Z_470994EE_CEA9_45A2_A5EE_DCAA1675B1EF_.wvu.Rows" localSheetId="23" hidden="1">'Tabel 5.2'!#REF!,'Tabel 5.2'!#REF!</definedName>
    <definedName name="Z_470994EE_CEA9_45A2_A5EE_DCAA1675B1EF_.wvu.Rows" localSheetId="9" hidden="1">'Tabel 5.2.a'!$51:$51</definedName>
    <definedName name="Z_470994EE_CEA9_45A2_A5EE_DCAA1675B1EF_.wvu.Rows" localSheetId="24" hidden="1">'Tabel 5.3'!$51:$51,'Tabel 5.3'!$53:$53</definedName>
    <definedName name="Z_470994EE_CEA9_45A2_A5EE_DCAA1675B1EF_.wvu.Rows" localSheetId="11" hidden="1">'Tabel 5.3.a'!$51:$51</definedName>
    <definedName name="Z_4E068CE9_76F0_4A79_8775_2B6748FBF524_.wvu.Cols" localSheetId="4" hidden="1">'Tabel 1'!#REF!</definedName>
    <definedName name="Z_4E068CE9_76F0_4A79_8775_2B6748FBF524_.wvu.Cols" localSheetId="31" hidden="1">'Tabel 10'!#REF!</definedName>
    <definedName name="Z_4E068CE9_76F0_4A79_8775_2B6748FBF524_.wvu.Cols" localSheetId="32" hidden="1">'Tabel 11'!#REF!</definedName>
    <definedName name="Z_4E068CE9_76F0_4A79_8775_2B6748FBF524_.wvu.Cols" localSheetId="34" hidden="1">'Tabel 13'!#REF!</definedName>
    <definedName name="Z_4E068CE9_76F0_4A79_8775_2B6748FBF524_.wvu.Cols" localSheetId="35" hidden="1">'Tabel 14'!#REF!</definedName>
    <definedName name="Z_4E068CE9_76F0_4A79_8775_2B6748FBF524_.wvu.Cols" localSheetId="36" hidden="1">'Tabel 15'!#REF!</definedName>
    <definedName name="Z_4E068CE9_76F0_4A79_8775_2B6748FBF524_.wvu.Cols" localSheetId="37" hidden="1">'Tabel 16'!#REF!</definedName>
    <definedName name="Z_4E068CE9_76F0_4A79_8775_2B6748FBF524_.wvu.Cols" localSheetId="38" hidden="1">'Tabel 17'!#REF!</definedName>
    <definedName name="Z_4E068CE9_76F0_4A79_8775_2B6748FBF524_.wvu.Cols" localSheetId="40" hidden="1">'Tabel 18'!#REF!</definedName>
    <definedName name="Z_4E068CE9_76F0_4A79_8775_2B6748FBF524_.wvu.Cols" localSheetId="42" hidden="1">'Tabel 20'!#REF!</definedName>
    <definedName name="Z_4E068CE9_76F0_4A79_8775_2B6748FBF524_.wvu.Cols" localSheetId="13" hidden="1">'Tabel 3'!#REF!</definedName>
    <definedName name="Z_4E068CE9_76F0_4A79_8775_2B6748FBF524_.wvu.Cols" localSheetId="14" hidden="1">'Tabel 3.1'!#REF!</definedName>
    <definedName name="Z_4E068CE9_76F0_4A79_8775_2B6748FBF524_.wvu.Cols" localSheetId="15" hidden="1">'Tabel 3.2'!#REF!</definedName>
    <definedName name="Z_4E068CE9_76F0_4A79_8775_2B6748FBF524_.wvu.Cols" localSheetId="16" hidden="1">'Tabel 3.3'!#REF!</definedName>
    <definedName name="Z_4E068CE9_76F0_4A79_8775_2B6748FBF524_.wvu.Cols" localSheetId="17" hidden="1">'Tabel 4'!#REF!</definedName>
    <definedName name="Z_4E068CE9_76F0_4A79_8775_2B6748FBF524_.wvu.Cols" localSheetId="18" hidden="1">'Tabel 4.1'!#REF!</definedName>
    <definedName name="Z_4E068CE9_76F0_4A79_8775_2B6748FBF524_.wvu.Cols" localSheetId="19" hidden="1">'Tabel 4.2'!#REF!</definedName>
    <definedName name="Z_4E068CE9_76F0_4A79_8775_2B6748FBF524_.wvu.Cols" localSheetId="20" hidden="1">'Tabel 4.3'!#REF!</definedName>
    <definedName name="Z_4E068CE9_76F0_4A79_8775_2B6748FBF524_.wvu.Cols" localSheetId="21" hidden="1">'Tabel 5'!#REF!</definedName>
    <definedName name="Z_4E068CE9_76F0_4A79_8775_2B6748FBF524_.wvu.Cols" localSheetId="22" hidden="1">'Tabel 5.1'!#REF!</definedName>
    <definedName name="Z_4E068CE9_76F0_4A79_8775_2B6748FBF524_.wvu.Cols" localSheetId="23" hidden="1">'Tabel 5.2'!#REF!</definedName>
    <definedName name="Z_4E068CE9_76F0_4A79_8775_2B6748FBF524_.wvu.Cols" localSheetId="24" hidden="1">'Tabel 5.3'!#REF!</definedName>
    <definedName name="Z_4E068CE9_76F0_4A79_8775_2B6748FBF524_.wvu.Cols" localSheetId="25" hidden="1">'Tabel 6.1'!#REF!</definedName>
    <definedName name="Z_4E068CE9_76F0_4A79_8775_2B6748FBF524_.wvu.Cols" localSheetId="26" hidden="1">'Tabel 6.2'!#REF!</definedName>
    <definedName name="Z_4E068CE9_76F0_4A79_8775_2B6748FBF524_.wvu.Cols" localSheetId="27" hidden="1">'Tabel 6.3'!#REF!</definedName>
    <definedName name="Z_4E068CE9_76F0_4A79_8775_2B6748FBF524_.wvu.Cols" localSheetId="30" hidden="1">'Tabel 9'!#REF!</definedName>
    <definedName name="Z_4E068CE9_76F0_4A79_8775_2B6748FBF524_.wvu.PrintArea" localSheetId="13" hidden="1">'Tabel 3'!$A$1:$O$13</definedName>
    <definedName name="Z_4E068CE9_76F0_4A79_8775_2B6748FBF524_.wvu.PrintArea" localSheetId="14" hidden="1">'Tabel 3.1'!$A$1:$O$13</definedName>
    <definedName name="Z_4E068CE9_76F0_4A79_8775_2B6748FBF524_.wvu.PrintArea" localSheetId="15" hidden="1">'Tabel 3.2'!$A$1:$O$13</definedName>
    <definedName name="Z_4E068CE9_76F0_4A79_8775_2B6748FBF524_.wvu.PrintArea" localSheetId="16" hidden="1">'Tabel 3.3'!$A$1:$O$11</definedName>
    <definedName name="Z_4E068CE9_76F0_4A79_8775_2B6748FBF524_.wvu.PrintArea" localSheetId="21" hidden="1">'Tabel 5'!$A$1:$A$57</definedName>
    <definedName name="Z_4E068CE9_76F0_4A79_8775_2B6748FBF524_.wvu.PrintArea" localSheetId="22" hidden="1">'Tabel 5.1'!$A$1:$A$56</definedName>
    <definedName name="Z_4E068CE9_76F0_4A79_8775_2B6748FBF524_.wvu.PrintArea" localSheetId="6" hidden="1">'Tabel 5.1.a'!$A$1:$O$55</definedName>
    <definedName name="Z_4E068CE9_76F0_4A79_8775_2B6748FBF524_.wvu.PrintArea" localSheetId="7" hidden="1">'Tabel 5.1.b'!$A$1:$O$55</definedName>
    <definedName name="Z_4E068CE9_76F0_4A79_8775_2B6748FBF524_.wvu.PrintArea" localSheetId="8" hidden="1">'Tabel 5.1.c'!$A$1:$O$34</definedName>
    <definedName name="Z_4E068CE9_76F0_4A79_8775_2B6748FBF524_.wvu.PrintArea" localSheetId="23" hidden="1">'Tabel 5.2'!$A$1:$A$56</definedName>
    <definedName name="Z_4E068CE9_76F0_4A79_8775_2B6748FBF524_.wvu.PrintArea" localSheetId="10" hidden="1">'Tabel 5.2.b'!$A$1:$O$55</definedName>
    <definedName name="Z_4E068CE9_76F0_4A79_8775_2B6748FBF524_.wvu.PrintArea" localSheetId="24" hidden="1">'Tabel 5.3'!$A$1:$A$56</definedName>
    <definedName name="Z_4E068CE9_76F0_4A79_8775_2B6748FBF524_.wvu.PrintArea" localSheetId="11" hidden="1">'Tabel 5.3.a'!$A$1:$O$54</definedName>
    <definedName name="Z_4E068CE9_76F0_4A79_8775_2B6748FBF524_.wvu.PrintArea" localSheetId="12" hidden="1">'Tabel 5.3.b'!$A$1:$O$55</definedName>
    <definedName name="Z_4E068CE9_76F0_4A79_8775_2B6748FBF524_.wvu.PrintTitles" localSheetId="21" hidden="1">'Tabel 5'!$1:$4</definedName>
    <definedName name="Z_4E068CE9_76F0_4A79_8775_2B6748FBF524_.wvu.PrintTitles" localSheetId="22" hidden="1">'Tabel 5.1'!$1:$3</definedName>
    <definedName name="Z_4E068CE9_76F0_4A79_8775_2B6748FBF524_.wvu.PrintTitles" localSheetId="23" hidden="1">'Tabel 5.2'!$1:$3</definedName>
    <definedName name="Z_4E068CE9_76F0_4A79_8775_2B6748FBF524_.wvu.PrintTitles" localSheetId="24" hidden="1">'Tabel 5.3'!$1:$3</definedName>
    <definedName name="Z_4E068CE9_76F0_4A79_8775_2B6748FBF524_.wvu.PrintTitles" localSheetId="11" hidden="1">'Tabel 5.3.a'!$1:$4</definedName>
    <definedName name="Z_4E068CE9_76F0_4A79_8775_2B6748FBF524_.wvu.PrintTitles" localSheetId="12" hidden="1">'Tabel 5.3.b'!$1:$4</definedName>
    <definedName name="Z_4E068CE9_76F0_4A79_8775_2B6748FBF524_.wvu.Rows" localSheetId="4" hidden="1">'Tabel 1'!$27:$45</definedName>
    <definedName name="Z_4E068CE9_76F0_4A79_8775_2B6748FBF524_.wvu.Rows" localSheetId="21" hidden="1">'Tabel 5'!$52:$52</definedName>
    <definedName name="Z_4E068CE9_76F0_4A79_8775_2B6748FBF524_.wvu.Rows" localSheetId="22" hidden="1">'Tabel 5.1'!$51:$51</definedName>
    <definedName name="Z_4E068CE9_76F0_4A79_8775_2B6748FBF524_.wvu.Rows" localSheetId="6" hidden="1">'Tabel 5.1.a'!$51:$51</definedName>
    <definedName name="Z_4E068CE9_76F0_4A79_8775_2B6748FBF524_.wvu.Rows" localSheetId="23" hidden="1">'Tabel 5.2'!$51:$51</definedName>
    <definedName name="Z_4E068CE9_76F0_4A79_8775_2B6748FBF524_.wvu.Rows" localSheetId="24" hidden="1">'Tabel 5.3'!$51:$51</definedName>
    <definedName name="Z_4E068CE9_76F0_4A79_8775_2B6748FBF524_.wvu.Rows" localSheetId="25" hidden="1">'Tabel 6.1'!$7:$11,'Tabel 6.1'!$33:$34</definedName>
    <definedName name="Z_4E068CE9_76F0_4A79_8775_2B6748FBF524_.wvu.Rows" localSheetId="26" hidden="1">'Tabel 6.2'!$7:$10,'Tabel 6.2'!$36:$37</definedName>
    <definedName name="Z_4E068CE9_76F0_4A79_8775_2B6748FBF524_.wvu.Rows" localSheetId="27" hidden="1">'Tabel 6.3'!$7:$9,'Tabel 6.3'!$35:$36</definedName>
    <definedName name="Z_5775350E_DA50_441E_8569_3DFCA9E573A2_.wvu.Cols" localSheetId="22" hidden="1">'Tabel 5.1'!#REF!</definedName>
    <definedName name="Z_5775350E_DA50_441E_8569_3DFCA9E573A2_.wvu.Cols" localSheetId="23" hidden="1">'Tabel 5.2'!#REF!</definedName>
    <definedName name="Z_5775350E_DA50_441E_8569_3DFCA9E573A2_.wvu.Cols" localSheetId="24" hidden="1">'Tabel 5.3'!#REF!,'Tabel 5.3'!#REF!</definedName>
    <definedName name="Z_A346EDBB_8F5D_48AE_8CF0_8B5C084A1557_.wvu.PrintArea" localSheetId="44" hidden="1">'Tabel 21'!$A$1:$L$59</definedName>
    <definedName name="Z_A346EDBB_8F5D_48AE_8CF0_8B5C084A1557_.wvu.PrintArea" localSheetId="49" hidden="1">'Tabel 22'!$A$1:$L$37</definedName>
    <definedName name="Z_A346EDBB_8F5D_48AE_8CF0_8B5C084A1557_.wvu.PrintArea" localSheetId="52" hidden="1">'Tabel 24'!$A$1:$L$40</definedName>
    <definedName name="Z_A346EDBB_8F5D_48AE_8CF0_8B5C084A1557_.wvu.PrintArea" localSheetId="13" hidden="1">'Tabel 3'!$A$1:$O$13</definedName>
    <definedName name="Z_A346EDBB_8F5D_48AE_8CF0_8B5C084A1557_.wvu.PrintArea" localSheetId="14" hidden="1">'Tabel 3.1'!$A$1:$O$13</definedName>
    <definedName name="Z_A346EDBB_8F5D_48AE_8CF0_8B5C084A1557_.wvu.PrintArea" localSheetId="15" hidden="1">'Tabel 3.2'!$A$1:$O$13</definedName>
    <definedName name="Z_A346EDBB_8F5D_48AE_8CF0_8B5C084A1557_.wvu.PrintArea" localSheetId="16" hidden="1">'Tabel 3.3'!$A$1:$O$11</definedName>
    <definedName name="Z_A346EDBB_8F5D_48AE_8CF0_8B5C084A1557_.wvu.PrintArea" localSheetId="21" hidden="1">'Tabel 5'!$A$1:$A$57</definedName>
    <definedName name="Z_A346EDBB_8F5D_48AE_8CF0_8B5C084A1557_.wvu.PrintArea" localSheetId="22" hidden="1">'Tabel 5.1'!$A$1:$A$56</definedName>
    <definedName name="Z_A346EDBB_8F5D_48AE_8CF0_8B5C084A1557_.wvu.PrintArea" localSheetId="6" hidden="1">'Tabel 5.1.a'!$A$1:$O$55</definedName>
    <definedName name="Z_A346EDBB_8F5D_48AE_8CF0_8B5C084A1557_.wvu.PrintArea" localSheetId="7" hidden="1">'Tabel 5.1.b'!$A$1:$O$55</definedName>
    <definedName name="Z_A346EDBB_8F5D_48AE_8CF0_8B5C084A1557_.wvu.PrintArea" localSheetId="8" hidden="1">'Tabel 5.1.c'!$A$1:$O$34</definedName>
    <definedName name="Z_A346EDBB_8F5D_48AE_8CF0_8B5C084A1557_.wvu.PrintArea" localSheetId="23" hidden="1">'Tabel 5.2'!$A$1:$A$56</definedName>
    <definedName name="Z_A346EDBB_8F5D_48AE_8CF0_8B5C084A1557_.wvu.PrintArea" localSheetId="10" hidden="1">'Tabel 5.2.b'!$A$1:$O$55</definedName>
    <definedName name="Z_A346EDBB_8F5D_48AE_8CF0_8B5C084A1557_.wvu.PrintArea" localSheetId="24" hidden="1">'Tabel 5.3'!$A$1:$A$56</definedName>
    <definedName name="Z_A346EDBB_8F5D_48AE_8CF0_8B5C084A1557_.wvu.PrintArea" localSheetId="11" hidden="1">'Tabel 5.3.a'!$A$1:$O$54</definedName>
    <definedName name="Z_A346EDBB_8F5D_48AE_8CF0_8B5C084A1557_.wvu.PrintArea" localSheetId="12" hidden="1">'Tabel 5.3.b'!$A$1:$O$55</definedName>
    <definedName name="Z_A346EDBB_8F5D_48AE_8CF0_8B5C084A1557_.wvu.PrintTitles" localSheetId="21" hidden="1">'Tabel 5'!$1:$4</definedName>
    <definedName name="Z_A346EDBB_8F5D_48AE_8CF0_8B5C084A1557_.wvu.PrintTitles" localSheetId="22" hidden="1">'Tabel 5.1'!$1:$3</definedName>
    <definedName name="Z_A346EDBB_8F5D_48AE_8CF0_8B5C084A1557_.wvu.PrintTitles" localSheetId="23" hidden="1">'Tabel 5.2'!$1:$3</definedName>
    <definedName name="Z_A346EDBB_8F5D_48AE_8CF0_8B5C084A1557_.wvu.PrintTitles" localSheetId="24" hidden="1">'Tabel 5.3'!$1:$3</definedName>
    <definedName name="Z_A346EDBB_8F5D_48AE_8CF0_8B5C084A1557_.wvu.PrintTitles" localSheetId="11" hidden="1">'Tabel 5.3.a'!$1:$4</definedName>
    <definedName name="Z_A346EDBB_8F5D_48AE_8CF0_8B5C084A1557_.wvu.PrintTitles" localSheetId="12" hidden="1">'Tabel 5.3.b'!$1:$4</definedName>
    <definedName name="Z_A346EDBB_8F5D_48AE_8CF0_8B5C084A1557_.wvu.Rows" localSheetId="41" hidden="1">'Tabel 19'!$46:$47</definedName>
    <definedName name="Z_A346EDBB_8F5D_48AE_8CF0_8B5C084A1557_.wvu.Rows" localSheetId="21" hidden="1">'Tabel 5'!$52:$52</definedName>
    <definedName name="Z_A346EDBB_8F5D_48AE_8CF0_8B5C084A1557_.wvu.Rows" localSheetId="22" hidden="1">'Tabel 5.1'!$51:$51</definedName>
    <definedName name="Z_A346EDBB_8F5D_48AE_8CF0_8B5C084A1557_.wvu.Rows" localSheetId="6" hidden="1">'Tabel 5.1.a'!$51:$51</definedName>
    <definedName name="Z_A346EDBB_8F5D_48AE_8CF0_8B5C084A1557_.wvu.Rows" localSheetId="23" hidden="1">'Tabel 5.2'!$51:$51</definedName>
    <definedName name="Z_A346EDBB_8F5D_48AE_8CF0_8B5C084A1557_.wvu.Rows" localSheetId="24" hidden="1">'Tabel 5.3'!$51:$51</definedName>
    <definedName name="Z_A346EDBB_8F5D_48AE_8CF0_8B5C084A1557_.wvu.Rows" localSheetId="25" hidden="1">'Tabel 6.1'!$7:$11,'Tabel 6.1'!$33:$34</definedName>
    <definedName name="Z_A346EDBB_8F5D_48AE_8CF0_8B5C084A1557_.wvu.Rows" localSheetId="26" hidden="1">'Tabel 6.2'!$7:$10,'Tabel 6.2'!$36:$37</definedName>
    <definedName name="Z_A346EDBB_8F5D_48AE_8CF0_8B5C084A1557_.wvu.Rows" localSheetId="27" hidden="1">'Tabel 6.3'!$7:$9,'Tabel 6.3'!$35:$36</definedName>
    <definedName name="Z_B244C660_12F9_4318_BC78_56058D4EBF22_.wvu.Cols" localSheetId="22" hidden="1">'Tabel 5.1'!#REF!</definedName>
    <definedName name="Z_B244C660_12F9_4318_BC78_56058D4EBF22_.wvu.Cols" localSheetId="23" hidden="1">'Tabel 5.2'!#REF!</definedName>
    <definedName name="Z_B244C660_12F9_4318_BC78_56058D4EBF22_.wvu.Cols" localSheetId="24" hidden="1">'Tabel 5.3'!#REF!</definedName>
    <definedName name="Z_D05C7363_D748_4E5D_B121_E30B6E64A380_.wvu.Cols" localSheetId="39" hidden="1">'Tabel 17 (2)'!$B:$BA</definedName>
    <definedName name="Z_D05C7363_D748_4E5D_B121_E30B6E64A380_.wvu.Cols" localSheetId="47" hidden="1">'Tabel 21 lama (satuan utuh)'!$A:$A</definedName>
    <definedName name="Z_D05C7363_D748_4E5D_B121_E30B6E64A380_.wvu.Cols" localSheetId="48" hidden="1">'Tabel 21_lama'!$C:$P</definedName>
    <definedName name="Z_D05C7363_D748_4E5D_B121_E30B6E64A380_.wvu.PrintArea" localSheetId="31" hidden="1">'Tabel 10'!$A$1:$L$6</definedName>
    <definedName name="Z_D05C7363_D748_4E5D_B121_E30B6E64A380_.wvu.PrintArea" localSheetId="32" hidden="1">'Tabel 11'!$A$1:$L$87</definedName>
    <definedName name="Z_D05C7363_D748_4E5D_B121_E30B6E64A380_.wvu.PrintArea" localSheetId="34" hidden="1">'Tabel 13'!$A$1:$L$5</definedName>
    <definedName name="Z_D05C7363_D748_4E5D_B121_E30B6E64A380_.wvu.PrintArea" localSheetId="35" hidden="1">'Tabel 14'!$A$1:$L$63</definedName>
    <definedName name="Z_D05C7363_D748_4E5D_B121_E30B6E64A380_.wvu.PrintArea" localSheetId="36" hidden="1">'Tabel 15'!$A$1:$L$50</definedName>
    <definedName name="Z_D05C7363_D748_4E5D_B121_E30B6E64A380_.wvu.PrintArea" localSheetId="37" hidden="1">'Tabel 16'!$A$1:$L$41</definedName>
    <definedName name="Z_D05C7363_D748_4E5D_B121_E30B6E64A380_.wvu.PrintArea" localSheetId="38" hidden="1">'Tabel 17'!$A$1:$L$68</definedName>
    <definedName name="Z_D05C7363_D748_4E5D_B121_E30B6E64A380_.wvu.PrintArea" localSheetId="40" hidden="1">'Tabel 18'!$A$1:$L$9</definedName>
    <definedName name="Z_D05C7363_D748_4E5D_B121_E30B6E64A380_.wvu.PrintArea" localSheetId="42" hidden="1">'Tabel 20'!$A$1:$E$5</definedName>
    <definedName name="Z_D05C7363_D748_4E5D_B121_E30B6E64A380_.wvu.PrintArea" localSheetId="44" hidden="1">'Tabel 21'!$A$1:$L$59</definedName>
    <definedName name="Z_D05C7363_D748_4E5D_B121_E30B6E64A380_.wvu.PrintArea" localSheetId="49" hidden="1">'Tabel 22'!$A$1:$L$37</definedName>
    <definedName name="Z_D05C7363_D748_4E5D_B121_E30B6E64A380_.wvu.PrintArea" localSheetId="51" hidden="1">'Tabel 23'!$A$1:$L$7</definedName>
    <definedName name="Z_D05C7363_D748_4E5D_B121_E30B6E64A380_.wvu.PrintArea" localSheetId="52" hidden="1">'Tabel 24'!$A$1:$L$40</definedName>
    <definedName name="Z_D05C7363_D748_4E5D_B121_E30B6E64A380_.wvu.PrintArea" localSheetId="13" hidden="1">'Tabel 3'!$A$1:$O$13</definedName>
    <definedName name="Z_D05C7363_D748_4E5D_B121_E30B6E64A380_.wvu.PrintArea" localSheetId="14" hidden="1">'Tabel 3.1'!$A$1:$O$13</definedName>
    <definedName name="Z_D05C7363_D748_4E5D_B121_E30B6E64A380_.wvu.PrintArea" localSheetId="15" hidden="1">'Tabel 3.2'!$A$1:$O$13</definedName>
    <definedName name="Z_D05C7363_D748_4E5D_B121_E30B6E64A380_.wvu.PrintArea" localSheetId="16" hidden="1">'Tabel 3.3'!$A$1:$O$11</definedName>
    <definedName name="Z_D05C7363_D748_4E5D_B121_E30B6E64A380_.wvu.PrintArea" localSheetId="21" hidden="1">'Tabel 5'!$A$1:$L$57</definedName>
    <definedName name="Z_D05C7363_D748_4E5D_B121_E30B6E64A380_.wvu.PrintArea" localSheetId="22" hidden="1">'Tabel 5.1'!$A$1:$M$56</definedName>
    <definedName name="Z_D05C7363_D748_4E5D_B121_E30B6E64A380_.wvu.PrintArea" localSheetId="6" hidden="1">'Tabel 5.1.a'!$A$1:$O$55</definedName>
    <definedName name="Z_D05C7363_D748_4E5D_B121_E30B6E64A380_.wvu.PrintArea" localSheetId="7" hidden="1">'Tabel 5.1.b'!$A$1:$O$55</definedName>
    <definedName name="Z_D05C7363_D748_4E5D_B121_E30B6E64A380_.wvu.PrintArea" localSheetId="8" hidden="1">'Tabel 5.1.c'!$A$1:$O$34</definedName>
    <definedName name="Z_D05C7363_D748_4E5D_B121_E30B6E64A380_.wvu.PrintArea" localSheetId="23" hidden="1">'Tabel 5.2'!$A$1:$M$56</definedName>
    <definedName name="Z_D05C7363_D748_4E5D_B121_E30B6E64A380_.wvu.PrintArea" localSheetId="10" hidden="1">'Tabel 5.2.b'!$A$1:$O$55</definedName>
    <definedName name="Z_D05C7363_D748_4E5D_B121_E30B6E64A380_.wvu.PrintArea" localSheetId="24" hidden="1">'Tabel 5.3'!$A$1:$M$56</definedName>
    <definedName name="Z_D05C7363_D748_4E5D_B121_E30B6E64A380_.wvu.PrintArea" localSheetId="11" hidden="1">'Tabel 5.3.a'!$A$1:$O$54</definedName>
    <definedName name="Z_D05C7363_D748_4E5D_B121_E30B6E64A380_.wvu.PrintArea" localSheetId="12" hidden="1">'Tabel 5.3.b'!$A$1:$O$55</definedName>
    <definedName name="Z_D05C7363_D748_4E5D_B121_E30B6E64A380_.wvu.PrintArea" localSheetId="25" hidden="1">'Tabel 6.1'!$A$1:$L$53</definedName>
    <definedName name="Z_D05C7363_D748_4E5D_B121_E30B6E64A380_.wvu.PrintArea" localSheetId="26" hidden="1">'Tabel 6.2'!$A$1:$L$55</definedName>
    <definedName name="Z_D05C7363_D748_4E5D_B121_E30B6E64A380_.wvu.PrintArea" localSheetId="27" hidden="1">'Tabel 6.3'!$A$1:$L$54</definedName>
    <definedName name="Z_D05C7363_D748_4E5D_B121_E30B6E64A380_.wvu.PrintArea" localSheetId="30" hidden="1">'Tabel 9'!$A$1:$L$28</definedName>
    <definedName name="Z_D05C7363_D748_4E5D_B121_E30B6E64A380_.wvu.PrintArea" localSheetId="2" hidden="1">'Table Of Content'!$A$1:$D$132</definedName>
    <definedName name="Z_D05C7363_D748_4E5D_B121_E30B6E64A380_.wvu.PrintTitles" localSheetId="21" hidden="1">'Tabel 5'!$1:$4</definedName>
    <definedName name="Z_D05C7363_D748_4E5D_B121_E30B6E64A380_.wvu.PrintTitles" localSheetId="22" hidden="1">'Tabel 5.1'!$1:$3</definedName>
    <definedName name="Z_D05C7363_D748_4E5D_B121_E30B6E64A380_.wvu.PrintTitles" localSheetId="23" hidden="1">'Tabel 5.2'!$1:$3</definedName>
    <definedName name="Z_D05C7363_D748_4E5D_B121_E30B6E64A380_.wvu.PrintTitles" localSheetId="24" hidden="1">'Tabel 5.3'!$1:$3</definedName>
    <definedName name="Z_D05C7363_D748_4E5D_B121_E30B6E64A380_.wvu.PrintTitles" localSheetId="11" hidden="1">'Tabel 5.3.a'!$1:$4</definedName>
    <definedName name="Z_D05C7363_D748_4E5D_B121_E30B6E64A380_.wvu.PrintTitles" localSheetId="12" hidden="1">'Tabel 5.3.b'!$1:$4</definedName>
    <definedName name="Z_D05C7363_D748_4E5D_B121_E30B6E64A380_.wvu.Rows" localSheetId="4" hidden="1">'Tabel 1'!$27:$45</definedName>
    <definedName name="Z_D05C7363_D748_4E5D_B121_E30B6E64A380_.wvu.Rows" localSheetId="41" hidden="1">'Tabel 19'!$46:$47</definedName>
    <definedName name="Z_D05C7363_D748_4E5D_B121_E30B6E64A380_.wvu.Rows" localSheetId="21" hidden="1">'Tabel 5'!$52:$52</definedName>
    <definedName name="Z_D05C7363_D748_4E5D_B121_E30B6E64A380_.wvu.Rows" localSheetId="22" hidden="1">'Tabel 5.1'!$51:$51</definedName>
    <definedName name="Z_D05C7363_D748_4E5D_B121_E30B6E64A380_.wvu.Rows" localSheetId="6" hidden="1">'Tabel 5.1.a'!$51:$51</definedName>
    <definedName name="Z_D05C7363_D748_4E5D_B121_E30B6E64A380_.wvu.Rows" localSheetId="23" hidden="1">'Tabel 5.2'!$51:$51</definedName>
    <definedName name="Z_D05C7363_D748_4E5D_B121_E30B6E64A380_.wvu.Rows" localSheetId="24" hidden="1">'Tabel 5.3'!$51:$51</definedName>
    <definedName name="Z_D05C7363_D748_4E5D_B121_E30B6E64A380_.wvu.Rows" localSheetId="25" hidden="1">'Tabel 6.1'!$7:$11,'Tabel 6.1'!$33:$34</definedName>
    <definedName name="Z_D05C7363_D748_4E5D_B121_E30B6E64A380_.wvu.Rows" localSheetId="26" hidden="1">'Tabel 6.2'!$7:$10,'Tabel 6.2'!$36:$37</definedName>
    <definedName name="Z_D05C7363_D748_4E5D_B121_E30B6E64A380_.wvu.Rows" localSheetId="27" hidden="1">'Tabel 6.3'!$7:$9,'Tabel 6.3'!$35:$36</definedName>
    <definedName name="Z_D05C7363_D748_4E5D_B121_E30B6E64A380_.wvu.Rows" localSheetId="2" hidden="1">'Table Of Content'!$18:$20</definedName>
    <definedName name="Z_D1897E30_A26D_4F90_93C2_C61456FDB70A_.wvu.Cols" localSheetId="39" hidden="1">'Tabel 17 (2)'!$B:$BA</definedName>
    <definedName name="Z_D1897E30_A26D_4F90_93C2_C61456FDB70A_.wvu.Cols" localSheetId="47" hidden="1">'Tabel 21 lama (satuan utuh)'!$A:$A</definedName>
    <definedName name="Z_D1897E30_A26D_4F90_93C2_C61456FDB70A_.wvu.Cols" localSheetId="48" hidden="1">'Tabel 21_lama'!$C:$P</definedName>
    <definedName name="Z_D1897E30_A26D_4F90_93C2_C61456FDB70A_.wvu.PrintArea" localSheetId="31" hidden="1">'Tabel 10'!$A$1:$L$6</definedName>
    <definedName name="Z_D1897E30_A26D_4F90_93C2_C61456FDB70A_.wvu.PrintArea" localSheetId="32" hidden="1">'Tabel 11'!$A$1:$L$87</definedName>
    <definedName name="Z_D1897E30_A26D_4F90_93C2_C61456FDB70A_.wvu.PrintArea" localSheetId="34" hidden="1">'Tabel 13'!$A$1:$L$5</definedName>
    <definedName name="Z_D1897E30_A26D_4F90_93C2_C61456FDB70A_.wvu.PrintArea" localSheetId="35" hidden="1">'Tabel 14'!$A$1:$L$63</definedName>
    <definedName name="Z_D1897E30_A26D_4F90_93C2_C61456FDB70A_.wvu.PrintArea" localSheetId="36" hidden="1">'Tabel 15'!$A$1:$L$50</definedName>
    <definedName name="Z_D1897E30_A26D_4F90_93C2_C61456FDB70A_.wvu.PrintArea" localSheetId="37" hidden="1">'Tabel 16'!$A$1:$L$41</definedName>
    <definedName name="Z_D1897E30_A26D_4F90_93C2_C61456FDB70A_.wvu.PrintArea" localSheetId="38" hidden="1">'Tabel 17'!$A$1:$L$68</definedName>
    <definedName name="Z_D1897E30_A26D_4F90_93C2_C61456FDB70A_.wvu.PrintArea" localSheetId="40" hidden="1">'Tabel 18'!$A$1:$L$9</definedName>
    <definedName name="Z_D1897E30_A26D_4F90_93C2_C61456FDB70A_.wvu.PrintArea" localSheetId="42" hidden="1">'Tabel 20'!$A$1:$E$5</definedName>
    <definedName name="Z_D1897E30_A26D_4F90_93C2_C61456FDB70A_.wvu.PrintArea" localSheetId="44" hidden="1">'Tabel 21'!$A$1:$L$59</definedName>
    <definedName name="Z_D1897E30_A26D_4F90_93C2_C61456FDB70A_.wvu.PrintArea" localSheetId="49" hidden="1">'Tabel 22'!$A$1:$L$37</definedName>
    <definedName name="Z_D1897E30_A26D_4F90_93C2_C61456FDB70A_.wvu.PrintArea" localSheetId="51" hidden="1">'Tabel 23'!$A$1:$L$7</definedName>
    <definedName name="Z_D1897E30_A26D_4F90_93C2_C61456FDB70A_.wvu.PrintArea" localSheetId="52" hidden="1">'Tabel 24'!$A$1:$L$40</definedName>
    <definedName name="Z_D1897E30_A26D_4F90_93C2_C61456FDB70A_.wvu.PrintArea" localSheetId="13" hidden="1">'Tabel 3'!$A$1:$O$13</definedName>
    <definedName name="Z_D1897E30_A26D_4F90_93C2_C61456FDB70A_.wvu.PrintArea" localSheetId="14" hidden="1">'Tabel 3.1'!$A$1:$O$13</definedName>
    <definedName name="Z_D1897E30_A26D_4F90_93C2_C61456FDB70A_.wvu.PrintArea" localSheetId="15" hidden="1">'Tabel 3.2'!$A$1:$O$13</definedName>
    <definedName name="Z_D1897E30_A26D_4F90_93C2_C61456FDB70A_.wvu.PrintArea" localSheetId="16" hidden="1">'Tabel 3.3'!$A$1:$O$11</definedName>
    <definedName name="Z_D1897E30_A26D_4F90_93C2_C61456FDB70A_.wvu.PrintArea" localSheetId="21" hidden="1">'Tabel 5'!$A$1:$L$57</definedName>
    <definedName name="Z_D1897E30_A26D_4F90_93C2_C61456FDB70A_.wvu.PrintArea" localSheetId="22" hidden="1">'Tabel 5.1'!$A$1:$M$56</definedName>
    <definedName name="Z_D1897E30_A26D_4F90_93C2_C61456FDB70A_.wvu.PrintArea" localSheetId="6" hidden="1">'Tabel 5.1.a'!$A$1:$O$55</definedName>
    <definedName name="Z_D1897E30_A26D_4F90_93C2_C61456FDB70A_.wvu.PrintArea" localSheetId="7" hidden="1">'Tabel 5.1.b'!$A$1:$O$55</definedName>
    <definedName name="Z_D1897E30_A26D_4F90_93C2_C61456FDB70A_.wvu.PrintArea" localSheetId="8" hidden="1">'Tabel 5.1.c'!$A$1:$O$34</definedName>
    <definedName name="Z_D1897E30_A26D_4F90_93C2_C61456FDB70A_.wvu.PrintArea" localSheetId="23" hidden="1">'Tabel 5.2'!$A$1:$M$56</definedName>
    <definedName name="Z_D1897E30_A26D_4F90_93C2_C61456FDB70A_.wvu.PrintArea" localSheetId="10" hidden="1">'Tabel 5.2.b'!$A$1:$O$55</definedName>
    <definedName name="Z_D1897E30_A26D_4F90_93C2_C61456FDB70A_.wvu.PrintArea" localSheetId="24" hidden="1">'Tabel 5.3'!$A$1:$M$56</definedName>
    <definedName name="Z_D1897E30_A26D_4F90_93C2_C61456FDB70A_.wvu.PrintArea" localSheetId="11" hidden="1">'Tabel 5.3.a'!$A$1:$O$54</definedName>
    <definedName name="Z_D1897E30_A26D_4F90_93C2_C61456FDB70A_.wvu.PrintArea" localSheetId="12" hidden="1">'Tabel 5.3.b'!$A$1:$O$55</definedName>
    <definedName name="Z_D1897E30_A26D_4F90_93C2_C61456FDB70A_.wvu.PrintArea" localSheetId="25" hidden="1">'Tabel 6.1'!$A$1:$L$53</definedName>
    <definedName name="Z_D1897E30_A26D_4F90_93C2_C61456FDB70A_.wvu.PrintArea" localSheetId="26" hidden="1">'Tabel 6.2'!$A$1:$L$55</definedName>
    <definedName name="Z_D1897E30_A26D_4F90_93C2_C61456FDB70A_.wvu.PrintArea" localSheetId="27" hidden="1">'Tabel 6.3'!$A$1:$L$54</definedName>
    <definedName name="Z_D1897E30_A26D_4F90_93C2_C61456FDB70A_.wvu.PrintArea" localSheetId="30" hidden="1">'Tabel 9'!$A$1:$L$28</definedName>
    <definedName name="Z_D1897E30_A26D_4F90_93C2_C61456FDB70A_.wvu.PrintArea" localSheetId="2" hidden="1">'Table Of Content'!$A$1:$D$132</definedName>
    <definedName name="Z_D1897E30_A26D_4F90_93C2_C61456FDB70A_.wvu.PrintTitles" localSheetId="21" hidden="1">'Tabel 5'!$1:$4</definedName>
    <definedName name="Z_D1897E30_A26D_4F90_93C2_C61456FDB70A_.wvu.PrintTitles" localSheetId="22" hidden="1">'Tabel 5.1'!$1:$3</definedName>
    <definedName name="Z_D1897E30_A26D_4F90_93C2_C61456FDB70A_.wvu.PrintTitles" localSheetId="23" hidden="1">'Tabel 5.2'!$1:$3</definedName>
    <definedName name="Z_D1897E30_A26D_4F90_93C2_C61456FDB70A_.wvu.PrintTitles" localSheetId="24" hidden="1">'Tabel 5.3'!$1:$3</definedName>
    <definedName name="Z_D1897E30_A26D_4F90_93C2_C61456FDB70A_.wvu.PrintTitles" localSheetId="11" hidden="1">'Tabel 5.3.a'!$1:$4</definedName>
    <definedName name="Z_D1897E30_A26D_4F90_93C2_C61456FDB70A_.wvu.PrintTitles" localSheetId="12" hidden="1">'Tabel 5.3.b'!$1:$4</definedName>
    <definedName name="Z_D1897E30_A26D_4F90_93C2_C61456FDB70A_.wvu.Rows" localSheetId="4" hidden="1">'Tabel 1'!$27:$45</definedName>
    <definedName name="Z_D1897E30_A26D_4F90_93C2_C61456FDB70A_.wvu.Rows" localSheetId="41" hidden="1">'Tabel 19'!$46:$47</definedName>
    <definedName name="Z_D1897E30_A26D_4F90_93C2_C61456FDB70A_.wvu.Rows" localSheetId="21" hidden="1">'Tabel 5'!$52:$52</definedName>
    <definedName name="Z_D1897E30_A26D_4F90_93C2_C61456FDB70A_.wvu.Rows" localSheetId="22" hidden="1">'Tabel 5.1'!$51:$51</definedName>
    <definedName name="Z_D1897E30_A26D_4F90_93C2_C61456FDB70A_.wvu.Rows" localSheetId="6" hidden="1">'Tabel 5.1.a'!$51:$51</definedName>
    <definedName name="Z_D1897E30_A26D_4F90_93C2_C61456FDB70A_.wvu.Rows" localSheetId="23" hidden="1">'Tabel 5.2'!$51:$51</definedName>
    <definedName name="Z_D1897E30_A26D_4F90_93C2_C61456FDB70A_.wvu.Rows" localSheetId="24" hidden="1">'Tabel 5.3'!$51:$51</definedName>
    <definedName name="Z_D1897E30_A26D_4F90_93C2_C61456FDB70A_.wvu.Rows" localSheetId="25" hidden="1">'Tabel 6.1'!$7:$11,'Tabel 6.1'!$33:$34</definedName>
    <definedName name="Z_D1897E30_A26D_4F90_93C2_C61456FDB70A_.wvu.Rows" localSheetId="26" hidden="1">'Tabel 6.2'!$7:$10,'Tabel 6.2'!$36:$37</definedName>
    <definedName name="Z_D1897E30_A26D_4F90_93C2_C61456FDB70A_.wvu.Rows" localSheetId="27" hidden="1">'Tabel 6.3'!$7:$9,'Tabel 6.3'!$35:$36</definedName>
    <definedName name="Z_D1897E30_A26D_4F90_93C2_C61456FDB70A_.wvu.Rows" localSheetId="2" hidden="1">'Table Of Content'!$18:$20</definedName>
    <definedName name="Z_EB4FEB82_7273_415B_B402_8EEA020F8842_.wvu.Cols" localSheetId="22" hidden="1">'Tabel 5.1'!#REF!</definedName>
    <definedName name="Z_EB4FEB82_7273_415B_B402_8EEA020F8842_.wvu.Cols" localSheetId="8" hidden="1">'Tabel 5.1.c'!$I:$L</definedName>
    <definedName name="Z_EB4FEB82_7273_415B_B402_8EEA020F8842_.wvu.Cols" localSheetId="23" hidden="1">'Tabel 5.2'!#REF!</definedName>
    <definedName name="Z_EB4FEB82_7273_415B_B402_8EEA020F8842_.wvu.Cols" localSheetId="10" hidden="1">'Tabel 5.2.b'!$J:$L</definedName>
    <definedName name="Z_EB4FEB82_7273_415B_B402_8EEA020F8842_.wvu.Cols" localSheetId="24" hidden="1">'Tabel 5.3'!#REF!</definedName>
    <definedName name="Z_EB4FEB82_7273_415B_B402_8EEA020F8842_.wvu.Rows" localSheetId="21" hidden="1">'Tabel 5'!#REF!</definedName>
    <definedName name="Z_EB4FEB82_7273_415B_B402_8EEA020F8842_.wvu.Rows" localSheetId="22" hidden="1">'Tabel 5.1'!#REF!</definedName>
    <definedName name="Z_EB4FEB82_7273_415B_B402_8EEA020F8842_.wvu.Rows" localSheetId="6" hidden="1">'Tabel 5.1.a'!$51:$51</definedName>
    <definedName name="Z_EB4FEB82_7273_415B_B402_8EEA020F8842_.wvu.Rows" localSheetId="23" hidden="1">'Tabel 5.2'!#REF!</definedName>
    <definedName name="Z_EB4FEB82_7273_415B_B402_8EEA020F8842_.wvu.Rows" localSheetId="24" hidden="1">'Tabel 5.3'!$51:$51</definedName>
  </definedNames>
  <calcPr calcId="162913"/>
  <customWorkbookViews>
    <customWorkbookView name="Tita Rahmasari (PCS 4) - Personal View" guid="{D1897E30-A26D-4F90-93C2-C61456FDB70A}" mergeInterval="0" personalView="1" maximized="1" xWindow="-11" yWindow="-11" windowWidth="1942" windowHeight="1042" tabRatio="759" activeSheetId="14"/>
    <customWorkbookView name="Meita Kurnia Warnaningsih - Personal View" guid="{0A4A6AE3-1FFA-40BD-BC03-A4BC47D93628}" mergeInterval="0" personalView="1" maximized="1" xWindow="-8" yWindow="-8" windowWidth="1296" windowHeight="696" tabRatio="759" activeSheetId="38"/>
    <customWorkbookView name="Yandi Dwi Permana - Personal View" guid="{B244C660-12F9-4318-BC78-56058D4EBF22}" mergeInterval="0" personalView="1" xWindow="683" windowWidth="683" windowHeight="728" activeSheetId="35"/>
    <customWorkbookView name="Phi-Ka - Personal View" guid="{5775350E-DA50-441E-8569-3DFCA9E573A2}" mergeInterval="0" personalView="1" maximized="1" windowWidth="1362" windowHeight="512" activeSheetId="37"/>
    <customWorkbookView name="Iwan Saputra - Personal View" guid="{470994EE-CEA9-45A2-A5EE-DCAA1675B1EF}" mergeInterval="0" personalView="1" maximized="1" xWindow="-8" yWindow="-8" windowWidth="1382" windowHeight="744" activeSheetId="43"/>
    <customWorkbookView name="SERVER70 - Personal View" guid="{EB4FEB82-7273-415B-B402-8EEA020F8842}" mergeInterval="0" personalView="1" maximized="1" windowWidth="1280" windowHeight="779" activeSheetId="6"/>
    <customWorkbookView name="Endah Caesarria Pangestiningsih (PCS) - Personal View" guid="{4E068CE9-76F0-4A79-8775-2B6748FBF524}" mergeInterval="0" personalView="1" maximized="1" xWindow="-8" yWindow="-8" windowWidth="1936" windowHeight="1056" activeSheetId="42"/>
    <customWorkbookView name="DPSIAdm - Personal View" guid="{D8C5A984-543E-4707-B504-B74A64840F53}" mergeInterval="0" personalView="1" maximized="1" xWindow="-11" yWindow="-11" windowWidth="1942" windowHeight="1042" tabRatio="759" activeSheetId="30"/>
    <customWorkbookView name="Arga Wijaya Hardy - Personal View" guid="{D05C7363-D748-4E5D-B121-E30B6E64A380}" mergeInterval="0" personalView="1" xWindow="-8" windowWidth="976" windowHeight="1028" tabRatio="759" activeSheetId="34"/>
    <customWorkbookView name="Febtiana Tia Pika - Personal View" guid="{A346EDBB-8F5D-48AE-8CF0-8B5C084A1557}" mergeInterval="0" personalView="1" maximized="1" xWindow="-8" yWindow="-8" windowWidth="1858" windowHeight="1096" activeSheetId="5"/>
  </customWorkbookViews>
  <fileRecoveryPr autoRecover="0"/>
</workbook>
</file>

<file path=xl/calcChain.xml><?xml version="1.0" encoding="utf-8"?>
<calcChain xmlns="http://schemas.openxmlformats.org/spreadsheetml/2006/main">
  <c r="D24" i="5" l="1"/>
  <c r="N8" i="41" l="1"/>
  <c r="D20" i="5" l="1"/>
  <c r="M8" i="41" l="1"/>
  <c r="N11" i="14" l="1"/>
  <c r="N10" i="14"/>
  <c r="D7" i="5" l="1"/>
  <c r="N9" i="14"/>
  <c r="N8" i="14"/>
  <c r="N7" i="14"/>
  <c r="N6" i="14"/>
  <c r="N5" i="14"/>
  <c r="N16" i="18" l="1"/>
  <c r="N15" i="18"/>
  <c r="N14" i="18"/>
  <c r="N13" i="18"/>
  <c r="N12" i="18" s="1"/>
  <c r="N11" i="18"/>
  <c r="N10" i="18"/>
  <c r="N7" i="18" s="1"/>
  <c r="N9" i="18"/>
  <c r="N8" i="18"/>
  <c r="N6" i="18"/>
  <c r="N5" i="18"/>
  <c r="N12" i="19"/>
  <c r="N7" i="19"/>
  <c r="N5" i="19"/>
  <c r="N17" i="19" s="1"/>
  <c r="N12" i="20"/>
  <c r="N5" i="21"/>
  <c r="N5" i="20"/>
  <c r="N17" i="20" s="1"/>
  <c r="N7" i="20"/>
  <c r="N12" i="21"/>
  <c r="N7" i="21"/>
  <c r="N17" i="21" s="1"/>
  <c r="N56" i="22"/>
  <c r="N55" i="22"/>
  <c r="N54" i="22"/>
  <c r="N53" i="22"/>
  <c r="N52" i="22"/>
  <c r="N51" i="22"/>
  <c r="N50" i="22"/>
  <c r="N49" i="22"/>
  <c r="N48" i="22"/>
  <c r="N47" i="22"/>
  <c r="N46" i="22"/>
  <c r="N45" i="22"/>
  <c r="N44" i="22"/>
  <c r="N43" i="22"/>
  <c r="N42" i="22"/>
  <c r="N41" i="22"/>
  <c r="N40" i="22"/>
  <c r="N39" i="22"/>
  <c r="N38" i="22"/>
  <c r="N37" i="22"/>
  <c r="N36" i="22"/>
  <c r="N35" i="22"/>
  <c r="N34" i="22"/>
  <c r="N33" i="22"/>
  <c r="N32" i="22"/>
  <c r="N31" i="22"/>
  <c r="N30" i="22"/>
  <c r="N29" i="22"/>
  <c r="N28" i="22"/>
  <c r="N27" i="22"/>
  <c r="N26" i="22"/>
  <c r="N25" i="22"/>
  <c r="N24" i="22"/>
  <c r="N23" i="22"/>
  <c r="N22" i="22"/>
  <c r="N21" i="22"/>
  <c r="N20" i="22"/>
  <c r="N19" i="22"/>
  <c r="N18" i="22"/>
  <c r="N17" i="22"/>
  <c r="N16" i="22"/>
  <c r="N15" i="22"/>
  <c r="N14" i="22"/>
  <c r="N13" i="22"/>
  <c r="N12" i="22"/>
  <c r="N11" i="22"/>
  <c r="N10" i="22"/>
  <c r="N9" i="22"/>
  <c r="N8" i="22"/>
  <c r="N7" i="22"/>
  <c r="N17" i="18" l="1"/>
  <c r="N40" i="38" l="1"/>
  <c r="M6" i="18" l="1"/>
  <c r="M44" i="26" l="1"/>
  <c r="L44" i="26"/>
  <c r="M8" i="22"/>
  <c r="M9" i="22"/>
  <c r="M10" i="22"/>
  <c r="M11" i="22"/>
  <c r="M12" i="22"/>
  <c r="M13" i="22"/>
  <c r="M14" i="22"/>
  <c r="M15" i="22"/>
  <c r="M16" i="22"/>
  <c r="M17" i="22"/>
  <c r="M18" i="22"/>
  <c r="M19" i="22"/>
  <c r="M20" i="22"/>
  <c r="M21" i="22"/>
  <c r="M22" i="22"/>
  <c r="M23" i="22"/>
  <c r="M24" i="22"/>
  <c r="M25" i="22"/>
  <c r="M26" i="22"/>
  <c r="M27" i="22"/>
  <c r="M28" i="22"/>
  <c r="M29" i="22"/>
  <c r="M30" i="22"/>
  <c r="M31" i="22"/>
  <c r="M32" i="22"/>
  <c r="M33" i="22"/>
  <c r="M34" i="22"/>
  <c r="M35" i="22"/>
  <c r="M36" i="22"/>
  <c r="M37" i="22"/>
  <c r="M38" i="22"/>
  <c r="M39" i="22"/>
  <c r="M40" i="22"/>
  <c r="M41" i="22"/>
  <c r="M42" i="22"/>
  <c r="M44" i="22"/>
  <c r="M45" i="22"/>
  <c r="M46" i="22"/>
  <c r="M47" i="22"/>
  <c r="M48" i="22"/>
  <c r="M49" i="22"/>
  <c r="M50" i="22"/>
  <c r="M51" i="22"/>
  <c r="M52" i="22"/>
  <c r="M53" i="22"/>
  <c r="M54" i="22"/>
  <c r="M55" i="22"/>
  <c r="M56" i="22"/>
  <c r="L8" i="22"/>
  <c r="L9" i="22"/>
  <c r="L10" i="22"/>
  <c r="L11" i="22"/>
  <c r="L12" i="22"/>
  <c r="L13" i="22"/>
  <c r="L14" i="22"/>
  <c r="L15" i="22"/>
  <c r="L16" i="22"/>
  <c r="L17" i="22"/>
  <c r="L18" i="22"/>
  <c r="L19" i="22"/>
  <c r="L20" i="22"/>
  <c r="L21" i="22"/>
  <c r="L22" i="22"/>
  <c r="L23" i="22"/>
  <c r="L24" i="22"/>
  <c r="L25" i="22"/>
  <c r="L26" i="22"/>
  <c r="L27" i="22"/>
  <c r="L28" i="22"/>
  <c r="L29" i="22"/>
  <c r="L30" i="22"/>
  <c r="L31" i="22"/>
  <c r="L32" i="22"/>
  <c r="L33" i="22"/>
  <c r="L34" i="22"/>
  <c r="L35" i="22"/>
  <c r="L36" i="22"/>
  <c r="L37" i="22"/>
  <c r="L38" i="22"/>
  <c r="L39" i="22"/>
  <c r="L40" i="22"/>
  <c r="L41" i="22"/>
  <c r="L42" i="22"/>
  <c r="L44" i="22"/>
  <c r="L45" i="22"/>
  <c r="L46" i="22"/>
  <c r="L47" i="22"/>
  <c r="L48" i="22"/>
  <c r="L49" i="22"/>
  <c r="L50" i="22"/>
  <c r="L51" i="22"/>
  <c r="L52" i="22"/>
  <c r="L53" i="22"/>
  <c r="L54" i="22"/>
  <c r="L55" i="22"/>
  <c r="L56" i="22"/>
  <c r="L7" i="22"/>
  <c r="M7" i="22"/>
  <c r="L42" i="23"/>
  <c r="L42" i="24"/>
  <c r="M16" i="18"/>
  <c r="M15" i="18"/>
  <c r="M14" i="18"/>
  <c r="M13" i="18"/>
  <c r="M11" i="18"/>
  <c r="M10" i="18"/>
  <c r="M9" i="18"/>
  <c r="M8" i="18"/>
  <c r="M5" i="18"/>
  <c r="M12" i="19"/>
  <c r="M7" i="19"/>
  <c r="M5" i="19"/>
  <c r="M12" i="20"/>
  <c r="M7" i="20"/>
  <c r="M5" i="20"/>
  <c r="M12" i="21"/>
  <c r="M7" i="21"/>
  <c r="M5" i="21"/>
  <c r="L43" i="22" l="1"/>
  <c r="M43" i="22"/>
  <c r="M17" i="21"/>
  <c r="M17" i="20"/>
  <c r="M17" i="19"/>
  <c r="M12" i="18"/>
  <c r="M7" i="18"/>
  <c r="M6" i="14"/>
  <c r="M7" i="14"/>
  <c r="M8" i="14"/>
  <c r="M9" i="14"/>
  <c r="L6" i="14"/>
  <c r="L7" i="14"/>
  <c r="L8" i="14"/>
  <c r="L9" i="14"/>
  <c r="M5" i="14"/>
  <c r="L5" i="14"/>
  <c r="M17" i="18" l="1"/>
  <c r="E45" i="42"/>
  <c r="L8" i="41" l="1"/>
  <c r="B8" i="41" l="1"/>
  <c r="C8" i="41"/>
  <c r="D8" i="41"/>
  <c r="E8" i="41"/>
  <c r="F8" i="41"/>
  <c r="G8" i="41"/>
  <c r="H8" i="41"/>
  <c r="I8" i="41"/>
  <c r="J8" i="41"/>
  <c r="K8" i="41"/>
  <c r="L40" i="37" l="1"/>
  <c r="L35" i="37"/>
  <c r="L16" i="37"/>
  <c r="L25" i="37"/>
  <c r="L10" i="37"/>
  <c r="L17" i="37" s="1"/>
  <c r="L46" i="36"/>
  <c r="L39" i="36"/>
  <c r="L47" i="36" s="1"/>
  <c r="L62" i="36" s="1"/>
  <c r="L25" i="36"/>
  <c r="L36" i="37" l="1"/>
  <c r="L41" i="37" s="1"/>
  <c r="L14" i="36"/>
  <c r="L15" i="36" s="1"/>
  <c r="L26" i="36" s="1"/>
  <c r="D16" i="5" l="1"/>
  <c r="H11" i="5" l="1"/>
  <c r="G11" i="5"/>
  <c r="F11" i="5"/>
  <c r="F16" i="5"/>
  <c r="C7" i="5"/>
  <c r="B7" i="5"/>
  <c r="H3" i="5"/>
  <c r="G3" i="5"/>
  <c r="F3" i="5"/>
  <c r="E3" i="5"/>
  <c r="D3" i="5"/>
  <c r="C3" i="5"/>
  <c r="B3" i="5"/>
  <c r="E11" i="5"/>
  <c r="D11" i="5" l="1"/>
  <c r="L16" i="18" l="1"/>
  <c r="L15" i="18"/>
  <c r="L14" i="18"/>
  <c r="L13" i="18"/>
  <c r="L11" i="18"/>
  <c r="L10" i="18"/>
  <c r="L9" i="18"/>
  <c r="L8" i="18"/>
  <c r="L6" i="18"/>
  <c r="L5" i="18" s="1"/>
  <c r="L12" i="19"/>
  <c r="L12" i="21"/>
  <c r="L12" i="20"/>
  <c r="L5" i="20"/>
  <c r="L5" i="19"/>
  <c r="L7" i="21"/>
  <c r="L5" i="21"/>
  <c r="L7" i="20"/>
  <c r="L7" i="19"/>
  <c r="L12" i="18" l="1"/>
  <c r="L17" i="19"/>
  <c r="L7" i="18"/>
  <c r="L17" i="21"/>
  <c r="C11" i="5" l="1"/>
  <c r="B11" i="5"/>
  <c r="C16" i="5" l="1"/>
  <c r="C24" i="5" s="1"/>
  <c r="E16" i="5"/>
  <c r="G16" i="5"/>
  <c r="H16" i="5"/>
  <c r="B16" i="5"/>
  <c r="B24" i="5" s="1"/>
  <c r="E7" i="5"/>
  <c r="F7" i="5"/>
  <c r="F24" i="5" s="1"/>
  <c r="G7" i="5"/>
  <c r="H7" i="5"/>
  <c r="E24" i="5" l="1"/>
  <c r="G24" i="5"/>
  <c r="H24" i="5"/>
  <c r="L17" i="20"/>
  <c r="L17" i="18"/>
</calcChain>
</file>

<file path=xl/comments1.xml><?xml version="1.0" encoding="utf-8"?>
<comments xmlns="http://schemas.openxmlformats.org/spreadsheetml/2006/main">
  <authors>
    <author>endah</author>
  </authors>
  <commentList>
    <comment ref="A20" authorId="0" shapeId="0">
      <text>
        <r>
          <rPr>
            <b/>
            <sz val="9"/>
            <color indexed="81"/>
            <rFont val="Tahoma"/>
            <family val="2"/>
          </rPr>
          <t>endah:</t>
        </r>
        <r>
          <rPr>
            <sz val="9"/>
            <color indexed="81"/>
            <rFont val="Tahoma"/>
            <family val="2"/>
          </rPr>
          <t xml:space="preserve">
dihapus</t>
        </r>
      </text>
    </comment>
    <comment ref="A21" authorId="0" shapeId="0">
      <text>
        <r>
          <rPr>
            <b/>
            <sz val="9"/>
            <color indexed="81"/>
            <rFont val="Tahoma"/>
            <family val="2"/>
          </rPr>
          <t>endah:</t>
        </r>
        <r>
          <rPr>
            <sz val="9"/>
            <color indexed="81"/>
            <rFont val="Tahoma"/>
            <family val="2"/>
          </rPr>
          <t xml:space="preserve">
dihapus</t>
        </r>
      </text>
    </comment>
    <comment ref="A22" authorId="0" shapeId="0">
      <text>
        <r>
          <rPr>
            <b/>
            <sz val="9"/>
            <color indexed="81"/>
            <rFont val="Tahoma"/>
            <family val="2"/>
          </rPr>
          <t>endah:</t>
        </r>
        <r>
          <rPr>
            <sz val="9"/>
            <color indexed="81"/>
            <rFont val="Tahoma"/>
            <family val="2"/>
          </rPr>
          <t xml:space="preserve">
dihapus</t>
        </r>
      </text>
    </comment>
    <comment ref="A23" authorId="0" shapeId="0">
      <text>
        <r>
          <rPr>
            <b/>
            <sz val="9"/>
            <color indexed="81"/>
            <rFont val="Tahoma"/>
            <family val="2"/>
          </rPr>
          <t>endah:</t>
        </r>
        <r>
          <rPr>
            <sz val="9"/>
            <color indexed="81"/>
            <rFont val="Tahoma"/>
            <family val="2"/>
          </rPr>
          <t xml:space="preserve">
dihapus</t>
        </r>
      </text>
    </comment>
    <comment ref="A44" authorId="0" shapeId="0">
      <text>
        <r>
          <rPr>
            <b/>
            <sz val="9"/>
            <color indexed="81"/>
            <rFont val="Tahoma"/>
            <family val="2"/>
          </rPr>
          <t>endah:</t>
        </r>
        <r>
          <rPr>
            <sz val="9"/>
            <color indexed="81"/>
            <rFont val="Tahoma"/>
            <family val="2"/>
          </rPr>
          <t xml:space="preserve">
akun baru</t>
        </r>
      </text>
    </comment>
  </commentList>
</comments>
</file>

<file path=xl/comments2.xml><?xml version="1.0" encoding="utf-8"?>
<comments xmlns="http://schemas.openxmlformats.org/spreadsheetml/2006/main">
  <authors>
    <author>Febtiana Tia Pika</author>
    <author>Endah Caesarria Pangestiningsih (PCS)</author>
    <author>Yandi Dwi Permana</author>
  </authors>
  <commentList>
    <comment ref="B1" authorId="0" shapeId="0">
      <text>
        <r>
          <rPr>
            <b/>
            <sz val="9"/>
            <color indexed="81"/>
            <rFont val="Tahoma"/>
            <family val="2"/>
          </rPr>
          <t>Febtiana Tia Pika:</t>
        </r>
        <r>
          <rPr>
            <sz val="9"/>
            <color indexed="81"/>
            <rFont val="Tahoma"/>
            <family val="2"/>
          </rPr>
          <t xml:space="preserve">
Laporan Aset Neto</t>
        </r>
      </text>
    </comment>
    <comment ref="J2" authorId="1" shapeId="0">
      <text>
        <r>
          <rPr>
            <b/>
            <sz val="9"/>
            <color indexed="81"/>
            <rFont val="Tahoma"/>
            <family val="2"/>
          </rPr>
          <t>Endah Caesarria Pangestiningsih (PCS):</t>
        </r>
        <r>
          <rPr>
            <sz val="9"/>
            <color indexed="81"/>
            <rFont val="Tahoma"/>
            <family val="2"/>
          </rPr>
          <t xml:space="preserve">
penyesuaian aset baru dihitung per Juni 2018</t>
        </r>
      </text>
    </comment>
    <comment ref="K2" authorId="2" shapeId="0">
      <text>
        <r>
          <rPr>
            <b/>
            <sz val="9"/>
            <color indexed="81"/>
            <rFont val="Tahoma"/>
            <family val="2"/>
          </rPr>
          <t>Yandi Dwi Permana:</t>
        </r>
        <r>
          <rPr>
            <sz val="9"/>
            <color indexed="81"/>
            <rFont val="Tahoma"/>
            <family val="2"/>
          </rPr>
          <t xml:space="preserve">
Sebelumnya 
Salah Rumus
</t>
        </r>
      </text>
    </comment>
    <comment ref="Q2" authorId="1" shapeId="0">
      <text>
        <r>
          <rPr>
            <b/>
            <sz val="9"/>
            <color indexed="81"/>
            <rFont val="Tahoma"/>
            <family val="2"/>
          </rPr>
          <t>Endah Caesarria Pangestiningsih (PCS):</t>
        </r>
        <r>
          <rPr>
            <sz val="9"/>
            <color indexed="81"/>
            <rFont val="Tahoma"/>
            <family val="2"/>
          </rPr>
          <t xml:space="preserve">
PPIP subtitusi bulan Januari
</t>
        </r>
      </text>
    </comment>
    <comment ref="T2" authorId="2" shapeId="0">
      <text>
        <r>
          <rPr>
            <b/>
            <sz val="9"/>
            <color indexed="81"/>
            <rFont val="Tahoma"/>
            <family val="2"/>
          </rPr>
          <t>Yandi Dwi Permana:</t>
        </r>
        <r>
          <rPr>
            <sz val="9"/>
            <color indexed="81"/>
            <rFont val="Tahoma"/>
            <family val="2"/>
          </rPr>
          <t xml:space="preserve">
HLOOKUP</t>
        </r>
      </text>
    </comment>
    <comment ref="B3" authorId="0" shapeId="0">
      <text>
        <r>
          <rPr>
            <b/>
            <sz val="9"/>
            <color indexed="81"/>
            <rFont val="Tahoma"/>
            <family val="2"/>
          </rPr>
          <t>Febtiana Tia Pika:</t>
        </r>
        <r>
          <rPr>
            <sz val="9"/>
            <color indexed="81"/>
            <rFont val="Tahoma"/>
            <family val="2"/>
          </rPr>
          <t xml:space="preserve">
LAN</t>
        </r>
      </text>
    </comment>
    <comment ref="B31" authorId="1" shapeId="0">
      <text>
        <r>
          <rPr>
            <b/>
            <sz val="9"/>
            <color indexed="81"/>
            <rFont val="Tahoma"/>
            <family val="2"/>
          </rPr>
          <t>Endah Caesarria Pangestiningsih (PCS):</t>
        </r>
        <r>
          <rPr>
            <sz val="9"/>
            <color indexed="81"/>
            <rFont val="Tahoma"/>
            <family val="2"/>
          </rPr>
          <t xml:space="preserve">
khusus PPMP+PPIP</t>
        </r>
      </text>
    </comment>
    <comment ref="B32" authorId="1" shapeId="0">
      <text>
        <r>
          <rPr>
            <b/>
            <sz val="9"/>
            <color indexed="81"/>
            <rFont val="Tahoma"/>
            <family val="2"/>
          </rPr>
          <t>Endah Caesarria Pangestiningsih (PCS):</t>
        </r>
        <r>
          <rPr>
            <sz val="9"/>
            <color indexed="81"/>
            <rFont val="Tahoma"/>
            <family val="2"/>
          </rPr>
          <t xml:space="preserve">
khusus PPMP+PPIP</t>
        </r>
      </text>
    </comment>
    <comment ref="B45" authorId="0" shapeId="0">
      <text>
        <r>
          <rPr>
            <b/>
            <sz val="9"/>
            <color indexed="81"/>
            <rFont val="Tahoma"/>
            <family val="2"/>
          </rPr>
          <t>Febtiana Tia Pika:</t>
        </r>
        <r>
          <rPr>
            <sz val="9"/>
            <color indexed="81"/>
            <rFont val="Tahoma"/>
            <family val="2"/>
          </rPr>
          <t xml:space="preserve">
LPAN</t>
        </r>
      </text>
    </comment>
  </commentList>
</comments>
</file>

<file path=xl/comments3.xml><?xml version="1.0" encoding="utf-8"?>
<comments xmlns="http://schemas.openxmlformats.org/spreadsheetml/2006/main">
  <authors>
    <author>Febtiana Tia Pika</author>
    <author>Endah Caesarria Pangestiningsih (PCS)</author>
  </authors>
  <commentList>
    <comment ref="B1" authorId="0" shapeId="0">
      <text>
        <r>
          <rPr>
            <b/>
            <sz val="9"/>
            <color indexed="81"/>
            <rFont val="Tahoma"/>
            <family val="2"/>
          </rPr>
          <t>Febtiana Tia Pika:</t>
        </r>
        <r>
          <rPr>
            <sz val="9"/>
            <color indexed="81"/>
            <rFont val="Tahoma"/>
            <family val="2"/>
          </rPr>
          <t xml:space="preserve">
Laporan Aset Neto</t>
        </r>
      </text>
    </comment>
    <comment ref="J2" authorId="1" shapeId="0">
      <text>
        <r>
          <rPr>
            <b/>
            <sz val="9"/>
            <color indexed="81"/>
            <rFont val="Tahoma"/>
            <family val="2"/>
          </rPr>
          <t>Endah Caesarria Pangestiningsih (PCS):</t>
        </r>
        <r>
          <rPr>
            <sz val="9"/>
            <color indexed="81"/>
            <rFont val="Tahoma"/>
            <family val="2"/>
          </rPr>
          <t xml:space="preserve">
penyesuaian aset baru dihitung per Juni 2018</t>
        </r>
      </text>
    </comment>
    <comment ref="P2" authorId="1" shapeId="0">
      <text>
        <r>
          <rPr>
            <b/>
            <sz val="9"/>
            <color indexed="81"/>
            <rFont val="Tahoma"/>
            <family val="2"/>
          </rPr>
          <t>Endah Caesarria Pangestiningsih (PCS):</t>
        </r>
        <r>
          <rPr>
            <sz val="9"/>
            <color indexed="81"/>
            <rFont val="Tahoma"/>
            <family val="2"/>
          </rPr>
          <t xml:space="preserve">
penyesuaian perhitungan aset untuk PPMP dan PPIP</t>
        </r>
      </text>
    </comment>
    <comment ref="Q2" authorId="1" shapeId="0">
      <text>
        <r>
          <rPr>
            <b/>
            <sz val="9"/>
            <color indexed="81"/>
            <rFont val="Tahoma"/>
            <family val="2"/>
          </rPr>
          <t>Endah Caesarria Pangestiningsih (PCS):</t>
        </r>
        <r>
          <rPr>
            <sz val="9"/>
            <color indexed="81"/>
            <rFont val="Tahoma"/>
            <family val="2"/>
          </rPr>
          <t xml:space="preserve">
revisi data, karena double counting pada database danapensiun dari Januari sampai April 2019</t>
        </r>
      </text>
    </comment>
    <comment ref="R2" authorId="1" shapeId="0">
      <text>
        <r>
          <rPr>
            <b/>
            <sz val="9"/>
            <color indexed="81"/>
            <rFont val="Tahoma"/>
            <family val="2"/>
          </rPr>
          <t>Endah Caesarria Pangestiningsih (PCS):</t>
        </r>
        <r>
          <rPr>
            <sz val="9"/>
            <color indexed="81"/>
            <rFont val="Tahoma"/>
            <family val="2"/>
          </rPr>
          <t xml:space="preserve">
ada revisi dari paket investasi BNI sesuai arahan pengawas</t>
        </r>
      </text>
    </comment>
    <comment ref="S2" authorId="1" shapeId="0">
      <text>
        <r>
          <rPr>
            <b/>
            <sz val="9"/>
            <color indexed="81"/>
            <rFont val="Tahoma"/>
            <family val="2"/>
          </rPr>
          <t>Endah Caesarria Pangestiningsih (PCS):</t>
        </r>
        <r>
          <rPr>
            <sz val="9"/>
            <color indexed="81"/>
            <rFont val="Tahoma"/>
            <family val="2"/>
          </rPr>
          <t xml:space="preserve">
ada revisi dari paket investasi BNI sesuai arahan pengawas</t>
        </r>
      </text>
    </comment>
    <comment ref="B3" authorId="0" shapeId="0">
      <text>
        <r>
          <rPr>
            <b/>
            <sz val="9"/>
            <color indexed="81"/>
            <rFont val="Tahoma"/>
            <family val="2"/>
          </rPr>
          <t>Febtiana Tia Pika:</t>
        </r>
        <r>
          <rPr>
            <sz val="9"/>
            <color indexed="81"/>
            <rFont val="Tahoma"/>
            <family val="2"/>
          </rPr>
          <t xml:space="preserve">
LAN</t>
        </r>
      </text>
    </comment>
    <comment ref="B31" authorId="1" shapeId="0">
      <text>
        <r>
          <rPr>
            <b/>
            <sz val="9"/>
            <color indexed="81"/>
            <rFont val="Tahoma"/>
            <family val="2"/>
          </rPr>
          <t>Endah Caesarria Pangestiningsih (PCS):</t>
        </r>
        <r>
          <rPr>
            <sz val="9"/>
            <color indexed="81"/>
            <rFont val="Tahoma"/>
            <family val="2"/>
          </rPr>
          <t xml:space="preserve">
khusus PPMP+PPIP</t>
        </r>
      </text>
    </comment>
    <comment ref="B32" authorId="1" shapeId="0">
      <text>
        <r>
          <rPr>
            <b/>
            <sz val="9"/>
            <color indexed="81"/>
            <rFont val="Tahoma"/>
            <family val="2"/>
          </rPr>
          <t>Endah Caesarria Pangestiningsih (PCS):</t>
        </r>
        <r>
          <rPr>
            <sz val="9"/>
            <color indexed="81"/>
            <rFont val="Tahoma"/>
            <family val="2"/>
          </rPr>
          <t xml:space="preserve">
khusus PPMP+PPIP</t>
        </r>
      </text>
    </comment>
    <comment ref="B45" authorId="0" shapeId="0">
      <text>
        <r>
          <rPr>
            <b/>
            <sz val="9"/>
            <color indexed="81"/>
            <rFont val="Tahoma"/>
            <family val="2"/>
          </rPr>
          <t>Febtiana Tia Pika:</t>
        </r>
        <r>
          <rPr>
            <sz val="9"/>
            <color indexed="81"/>
            <rFont val="Tahoma"/>
            <family val="2"/>
          </rPr>
          <t xml:space="preserve">
LPAN</t>
        </r>
      </text>
    </comment>
  </commentList>
</comments>
</file>

<file path=xl/comments4.xml><?xml version="1.0" encoding="utf-8"?>
<comments xmlns="http://schemas.openxmlformats.org/spreadsheetml/2006/main">
  <authors>
    <author>Febtiana Tia Pika</author>
  </authors>
  <commentList>
    <comment ref="A3" authorId="0" shapeId="0">
      <text>
        <r>
          <rPr>
            <b/>
            <sz val="9"/>
            <color indexed="81"/>
            <rFont val="Tahoma"/>
            <family val="2"/>
          </rPr>
          <t>Febtiana Tia Pika:</t>
        </r>
        <r>
          <rPr>
            <sz val="9"/>
            <color indexed="81"/>
            <rFont val="Tahoma"/>
            <family val="2"/>
          </rPr>
          <t xml:space="preserve">
LAN</t>
        </r>
      </text>
    </comment>
    <comment ref="A37" authorId="0" shapeId="0">
      <text>
        <r>
          <rPr>
            <b/>
            <sz val="9"/>
            <color indexed="81"/>
            <rFont val="Tahoma"/>
            <family val="2"/>
          </rPr>
          <t>Febtiana Tia Pika:</t>
        </r>
        <r>
          <rPr>
            <sz val="9"/>
            <color indexed="81"/>
            <rFont val="Tahoma"/>
            <family val="2"/>
          </rPr>
          <t xml:space="preserve">
LPAN</t>
        </r>
      </text>
    </comment>
  </commentList>
</comments>
</file>

<file path=xl/sharedStrings.xml><?xml version="1.0" encoding="utf-8"?>
<sst xmlns="http://schemas.openxmlformats.org/spreadsheetml/2006/main" count="3422" uniqueCount="1567">
  <si>
    <t>1. Asuransi Syariah</t>
  </si>
  <si>
    <t>2. Perusahaan Pembiayaan Syariah</t>
  </si>
  <si>
    <t>5. Lembaga Keuangan Mikro Syariah</t>
  </si>
  <si>
    <t>Nama Akun</t>
  </si>
  <si>
    <t>Nov-15</t>
  </si>
  <si>
    <t>Jumlah Liabilitas</t>
  </si>
  <si>
    <t>Pinjaman Subordinasi</t>
  </si>
  <si>
    <t>Jumlah Ekuitas</t>
  </si>
  <si>
    <t>JUMLAH LIABILITAS DAN EKUITAS</t>
  </si>
  <si>
    <t>Tabel 5.3.b Posisi Keuangan Perusahaan Reasuransi Syariah Dana Perusahaan</t>
  </si>
  <si>
    <t xml:space="preserve">  a. cadangan umum</t>
  </si>
  <si>
    <t xml:space="preserve">  b. cadangan tujuan</t>
  </si>
  <si>
    <t xml:space="preserve">  c. cadangan lainnya</t>
  </si>
  <si>
    <t>1.Kas</t>
  </si>
  <si>
    <t>2.Giro Pada Bank Indonesia</t>
  </si>
  <si>
    <t>3.Giro Pada Bank Syariah</t>
  </si>
  <si>
    <t>4.Penempatan Pada Bank Indonesia Dan Bank Syariah</t>
  </si>
  <si>
    <t>5.Efek - Efek</t>
  </si>
  <si>
    <t>6.Tagihan Derivatif</t>
  </si>
  <si>
    <t>7.Pembiayaan Dan Piutang</t>
  </si>
  <si>
    <t xml:space="preserve">  a. Rupiah</t>
  </si>
  <si>
    <t xml:space="preserve">  b. Valuta Asing</t>
  </si>
  <si>
    <t>8.Piutang Asuransi Dan Penjaminan</t>
  </si>
  <si>
    <t>9.Tagihan Akseptasi</t>
  </si>
  <si>
    <t>10.Aset Pajak Tangguhan</t>
  </si>
  <si>
    <t>11.Penyertaan</t>
  </si>
  <si>
    <t>12.Aset Tetap</t>
  </si>
  <si>
    <t>13.Aset lain - Lain</t>
  </si>
  <si>
    <t xml:space="preserve">1.Kewajiban Segera </t>
  </si>
  <si>
    <t>2.Kewajiban Akseptasi</t>
  </si>
  <si>
    <t>3.Hutang Pajak</t>
  </si>
  <si>
    <t>4.Efek - Efek Yang Diterbitkan</t>
  </si>
  <si>
    <t>5.Kewajiban Derivatif</t>
  </si>
  <si>
    <t xml:space="preserve">6.Pinjaman Yang Diterima </t>
  </si>
  <si>
    <t>7.Hutang Asuransi Dan Penjaminan</t>
  </si>
  <si>
    <t>8.Premi / Fee Yang Belum Merupakan Pendapatan</t>
  </si>
  <si>
    <t>9.Estimasi Kerugian Komitmen Dan Kontijensi</t>
  </si>
  <si>
    <t>10.Estimasi Klaim Retensi Sendiri / Penjaminan</t>
  </si>
  <si>
    <t>11.Kewajiban Pajak Tangguhan</t>
  </si>
  <si>
    <t>12.Kewajiban Imbalan Kerja</t>
  </si>
  <si>
    <t>13.Kewajiban Lain - Lain</t>
  </si>
  <si>
    <t>TOTAL LIABILITAS DAN EKUITAS</t>
  </si>
  <si>
    <t>PENDAPATAN DAN BEBAN OPERASIONAL</t>
  </si>
  <si>
    <t>A. Pendapatan Margin &amp; Bagi Hasil</t>
  </si>
  <si>
    <t xml:space="preserve">     1. Pendapatan Bagi Hasil</t>
  </si>
  <si>
    <t xml:space="preserve">          a. Rupiah</t>
  </si>
  <si>
    <t xml:space="preserve">          b. Valuta Asing</t>
  </si>
  <si>
    <t xml:space="preserve">      2. Pendapatan Margin Syariah</t>
  </si>
  <si>
    <t xml:space="preserve">      3. Pendapat Lain-Lain</t>
  </si>
  <si>
    <t xml:space="preserve">     Jumlah Pendapatan Margin &amp; Bagi Hasil</t>
  </si>
  <si>
    <t>B. Beban Margin &amp;Bagi Hasil</t>
  </si>
  <si>
    <t xml:space="preserve">      1. Beban Bagi Hasil</t>
  </si>
  <si>
    <t xml:space="preserve">      2. Beban Murabahah</t>
  </si>
  <si>
    <t xml:space="preserve">      Jumlah Beban Margin &amp; Bagi Hasil</t>
  </si>
  <si>
    <t>Jumlah Pendapatan Pembiayaan Bersih</t>
  </si>
  <si>
    <t xml:space="preserve">       a. Rupiah</t>
  </si>
  <si>
    <t xml:space="preserve">       b. Valuta Asing</t>
  </si>
  <si>
    <t xml:space="preserve">        b. Valuta Asing</t>
  </si>
  <si>
    <t>Jumlah Pendapatan Pengelolaan Dana Peserta</t>
  </si>
  <si>
    <t xml:space="preserve">      a. Rupiah</t>
  </si>
  <si>
    <t>Jumlah Pendapatan Operasional Lainnya</t>
  </si>
  <si>
    <t>Jumlah Beban Operasional Lainnya</t>
  </si>
  <si>
    <t>LABA OPERASIONAL</t>
  </si>
  <si>
    <t>PENDAPATAN BUKAN OPERASIONAL - BERSIH</t>
  </si>
  <si>
    <t>TOTAL LABA BERJALAN</t>
  </si>
  <si>
    <t>Pendapatan imbal jasa penjaminan bersih</t>
  </si>
  <si>
    <t>Jumlah beban klaim</t>
  </si>
  <si>
    <t>Jumlah pendapatan operasional lainnya</t>
  </si>
  <si>
    <t>Jumlah beban operasional lainnya</t>
  </si>
  <si>
    <t>Jumlah pendapatan/(beban) non operasional bersih</t>
  </si>
  <si>
    <t>Jumlah Aset</t>
  </si>
  <si>
    <t>a. Kurang dari setahun</t>
  </si>
  <si>
    <t>b. Paling sedikit setahun</t>
  </si>
  <si>
    <t>Rasio / Ratio</t>
  </si>
  <si>
    <t>JUMLAH ASET</t>
  </si>
  <si>
    <t>TOTAL ASSETS</t>
  </si>
  <si>
    <t>Items</t>
  </si>
  <si>
    <t>1. Likuiditas</t>
  </si>
  <si>
    <t>2. Solvabilitas</t>
  </si>
  <si>
    <t>Total Assets</t>
  </si>
  <si>
    <t>Total Liabilities</t>
  </si>
  <si>
    <t>1. IFAR</t>
  </si>
  <si>
    <t>2. GR</t>
  </si>
  <si>
    <t>1. FAR</t>
  </si>
  <si>
    <t>3. MSMD</t>
  </si>
  <si>
    <t>Tabel 3 Ikhtisar Data Keuangan Asuransi Syariah (Miliar Rp)</t>
  </si>
  <si>
    <t>1. Sharia Insurance</t>
  </si>
  <si>
    <t>Tabel 3.1 Ikhtisar Data Keuangan Asuransi Jiwa Syariah (Miliar Rp)</t>
  </si>
  <si>
    <t>Tabel 3.2 Ikhtisar Data Keuangan Asuransi Umum Syariah (Miliar Rp)</t>
  </si>
  <si>
    <t>Tabel 3.3 Ikhtisar Data Keuangan Reasuransi Syariah (Miliar Rp)</t>
  </si>
  <si>
    <t>3. Perusahaan Modal Ventura Syariah</t>
  </si>
  <si>
    <t>4.Sharia Spesialized Financial Institution</t>
  </si>
  <si>
    <t>a. Sharia Life Insurance</t>
  </si>
  <si>
    <t>b. Sharia Non-Life Insurance</t>
  </si>
  <si>
    <t>c. Sharia Reinsurance</t>
  </si>
  <si>
    <t>% Market Share</t>
  </si>
  <si>
    <t>JUMLAH</t>
  </si>
  <si>
    <t>Tabel 4 Investasi Asuransi Syariah (Miliar Rp)</t>
  </si>
  <si>
    <t>Tabel 4.1 Investasi Asuransi Jiwa Syariah (Miliar Rp)</t>
  </si>
  <si>
    <t>Tabel 4.2 Portofolio Investasi Asuransi Umum Syariah (Miliar Rp)</t>
  </si>
  <si>
    <t>Tabel 4.3 Portofolio Investasi Reasuransi Syariah (Miliar Rp)</t>
  </si>
  <si>
    <t>Tabel 5 Posisi Keuangan Perusahaan Asuransi Syariah (Miliar Rp)</t>
  </si>
  <si>
    <t>A. ASSETS</t>
  </si>
  <si>
    <t>Tabel 5.1 Posisi Keuangan Perusahaan Asuransi Jiwa Syariah (Miliar Rp)</t>
  </si>
  <si>
    <t>Tabel 5.1.a Posisi Keuangan Perusahaan Asuransi Jiwa Syariah Dana Tabarru (Miliar Rp)</t>
  </si>
  <si>
    <t>Tabel 5.1.b Posisi Keuangan Perusahaan Asuransi Jiwa Syariah Dana Perusahaan (Miliar Rp)</t>
  </si>
  <si>
    <t>Utang Pajak</t>
  </si>
  <si>
    <t>Tabel 5.1.c Posisi Keuangan Perusahaan Asuransi Jiwa Syariah Dana Investasi Peserta (Miliar Rp)</t>
  </si>
  <si>
    <t>B. LIABILITIES</t>
  </si>
  <si>
    <t>Tabel 5.2 Posisi Keuangan Perusahaan Asuransi Umum Syariah (Miliar Rp)</t>
  </si>
  <si>
    <t xml:space="preserve">   a. Rupiah</t>
  </si>
  <si>
    <t xml:space="preserve">   b. Valuta Asing</t>
  </si>
  <si>
    <t xml:space="preserve">      PPA - Giro pada bank Syariah -/-</t>
  </si>
  <si>
    <t xml:space="preserve">       PPA - Giro pada bank lain -/-</t>
  </si>
  <si>
    <t xml:space="preserve">       PPA - Penempatan pada bank lain -/-</t>
  </si>
  <si>
    <t xml:space="preserve">      PPA - Penempatan pada bank lain -/-</t>
  </si>
  <si>
    <t xml:space="preserve">       PPA - Surat Berharga yang dimiliki -/-</t>
  </si>
  <si>
    <t xml:space="preserve">   PPA - Tagihan Derivatif -/-</t>
  </si>
  <si>
    <t xml:space="preserve">      PPA - Kredit yang diberikan -/-</t>
  </si>
  <si>
    <t xml:space="preserve">      PPA - Piutang Asuransi Dan Penjaminan -/-</t>
  </si>
  <si>
    <t xml:space="preserve">     PPA - Tagihan Akseptasi -/-</t>
  </si>
  <si>
    <t xml:space="preserve">    a. Rupiah</t>
  </si>
  <si>
    <t xml:space="preserve">    b. Valuta Asing</t>
  </si>
  <si>
    <t xml:space="preserve">        PPA - Penyertaan -/-</t>
  </si>
  <si>
    <t xml:space="preserve">  a.   Saldo Awal Tahun Lalu</t>
  </si>
  <si>
    <t xml:space="preserve">  b.   Saldo Laba Yang Belum Ditentukan Penggunaannya</t>
  </si>
  <si>
    <t xml:space="preserve">  c.   Laba (Rugi) Tahun Berjalan</t>
  </si>
  <si>
    <t>Tabel 5.2.a Posisi Keuangan Perusahaan Asuransi Umum Syariah Dana Tabarru (Miliar Rp)</t>
  </si>
  <si>
    <t>Tabel 5.2.b Posisi Keuangan Perusahaan Asuransi Umum Syariah Dana Perusahaan (Miliar Rp)</t>
  </si>
  <si>
    <t>Tabel 5.3 Posisi Keuangan Perusahaan Reasuransi Syariah (Miliar Rp)</t>
  </si>
  <si>
    <t>Tabel 5.3.a Posisi Keuangan Perusahaan Reasuransi Syariah Dana Tabarru (Miliar Rp)</t>
  </si>
  <si>
    <t>Assets</t>
  </si>
  <si>
    <t>Equity</t>
  </si>
  <si>
    <t>Tabel 19 Posisi Keuangan Perusahaan LPEI Syariah (Miliar Rp)</t>
  </si>
  <si>
    <t>A. ASET</t>
  </si>
  <si>
    <t>1. Aset Lancar</t>
  </si>
  <si>
    <t>2. Aset Tidak Lancar</t>
  </si>
  <si>
    <t>1. Cash</t>
  </si>
  <si>
    <t>b. Foreign Currency</t>
  </si>
  <si>
    <t>2. Current Accounts with Bank Indonesia</t>
  </si>
  <si>
    <t>a. Rupiah</t>
  </si>
  <si>
    <t>3. Current Account with Islamic Bank</t>
  </si>
  <si>
    <t xml:space="preserve">    allowance for impairment losses - Current Account with islamic Bank -/-</t>
  </si>
  <si>
    <t xml:space="preserve">    allowance for impairment losses - Current Account with others Bank -/-</t>
  </si>
  <si>
    <t>4. Placement with Bank Indonesia and islamic Bank</t>
  </si>
  <si>
    <t xml:space="preserve">    allowance for impairment losses - Placements with others bank -/-</t>
  </si>
  <si>
    <t>5. Securities</t>
  </si>
  <si>
    <t xml:space="preserve">    allowance for impairment losses - Securities -/-</t>
  </si>
  <si>
    <t>6. Derivatives receivables</t>
  </si>
  <si>
    <t>7. Financing and receivables</t>
  </si>
  <si>
    <t>Allowance for impairment losses -Financing and receivables -/-</t>
  </si>
  <si>
    <t>Allowance for impairment losses - Derivatives receivables -/-</t>
  </si>
  <si>
    <t>8. Insurance receivables and guarantee</t>
  </si>
  <si>
    <t>Allowance for impairment losses - Insurance receivables and guarantee -/-</t>
  </si>
  <si>
    <t>9. Acceptances receivable</t>
  </si>
  <si>
    <t>Allowance for impairment losses - Acceptances receivable -/-</t>
  </si>
  <si>
    <t>10. Deffered tax assets</t>
  </si>
  <si>
    <t>11. Direct Placement</t>
  </si>
  <si>
    <t>Allowance for impairment losses - Direct Placement -/-</t>
  </si>
  <si>
    <t>12. Fixed Assets</t>
  </si>
  <si>
    <t>13. Other Assets</t>
  </si>
  <si>
    <t>Liabilities</t>
  </si>
  <si>
    <t>1. Current liabilities</t>
  </si>
  <si>
    <t>2. Acceptances payabl</t>
  </si>
  <si>
    <t>3. Taxes payable</t>
  </si>
  <si>
    <t>4. Debt securities issued</t>
  </si>
  <si>
    <t>5. Derivatives payable</t>
  </si>
  <si>
    <t>6. Fund borrowings</t>
  </si>
  <si>
    <t>7. Insurance payable and Guarantee</t>
  </si>
  <si>
    <t>8. Premium/unearn feee</t>
  </si>
  <si>
    <t>Total Liabilities And Equity</t>
  </si>
  <si>
    <t>13. Other liabilities</t>
  </si>
  <si>
    <t>12. Employee benefit liabilities</t>
  </si>
  <si>
    <t>11. Deffered Tax Liabilities</t>
  </si>
  <si>
    <t>c. Profit (Loss) Current Year</t>
  </si>
  <si>
    <t>10. Estimated own retention claims / Guarantee</t>
  </si>
  <si>
    <t>9. Estimated Losses on Commitments and Contingencies</t>
  </si>
  <si>
    <t>a. modal disetor</t>
  </si>
  <si>
    <t>b. agio</t>
  </si>
  <si>
    <t>c. disagio -/--</t>
  </si>
  <si>
    <t>a. Kas dan giro bank</t>
  </si>
  <si>
    <t>b. Investasi lancar</t>
  </si>
  <si>
    <t>c. Piutang  IJP</t>
  </si>
  <si>
    <t>d. Piutang co-guarantee/reasuransi/penjaminan ulang</t>
  </si>
  <si>
    <t>e. Pendapatan yang masih harus diterima</t>
  </si>
  <si>
    <t>f. Beban dibayar dimuka</t>
  </si>
  <si>
    <t xml:space="preserve">g. Piutang dalam rangka restrukturisasi penjaminan </t>
  </si>
  <si>
    <t>h. Aset lancar lain-lain</t>
  </si>
  <si>
    <t>Jumlah Aset Lancar</t>
  </si>
  <si>
    <t>a. Investasi tidak lancar</t>
  </si>
  <si>
    <t>b. Piutang co-guarantee/reasuransi/penjaminan ulang</t>
  </si>
  <si>
    <t>c. Beban dibayar dimuka</t>
  </si>
  <si>
    <t>d. Aset tetap - netto</t>
  </si>
  <si>
    <t>e. Aset tidak berwujud - netto</t>
  </si>
  <si>
    <t>f. Piutang dalam rangka restrukturisasi penjaminan</t>
  </si>
  <si>
    <t>g. Aset pajak tangguhan</t>
  </si>
  <si>
    <t>h. Aset tidak lancar lain-lain</t>
  </si>
  <si>
    <t>Jumlah Aset Tidak Lancar</t>
  </si>
  <si>
    <t>B. LIABILITAS</t>
  </si>
  <si>
    <t>C. EKUITAS</t>
  </si>
  <si>
    <t>1. Liabilitas Lancar</t>
  </si>
  <si>
    <t>a. Utang klaim</t>
  </si>
  <si>
    <t>b. IJP yang ditangguhkan</t>
  </si>
  <si>
    <t>c. Utang pajak</t>
  </si>
  <si>
    <t>d. Utang premi reasuransi</t>
  </si>
  <si>
    <t>e. Utang komisi</t>
  </si>
  <si>
    <t>f. Utang IJP co-guarantee/penjaminan ulang</t>
  </si>
  <si>
    <t>g. Beban yang masih harus dibayar</t>
  </si>
  <si>
    <t>h. Cadangan klaim</t>
  </si>
  <si>
    <t>i. Liabilitas pajak tangguhan</t>
  </si>
  <si>
    <t>j. Liabilitas lancar lain-lain</t>
  </si>
  <si>
    <t>Jumlah Liabilitas Lancar</t>
  </si>
  <si>
    <t>2. Liabilitas Tidak Lancar</t>
  </si>
  <si>
    <t>Jumlah Liabilitas Tidak Lancar</t>
  </si>
  <si>
    <t>a. IJP yang ditangguhkan</t>
  </si>
  <si>
    <t>b. Cadangan klaim</t>
  </si>
  <si>
    <t>c. Utang imbalan pasca kerja</t>
  </si>
  <si>
    <t xml:space="preserve">d. Obligasi wajib konversi </t>
  </si>
  <si>
    <t>e. Liabilitas tidak lancar lain-lain</t>
  </si>
  <si>
    <t>1. Modal</t>
  </si>
  <si>
    <t>2. Cadangan</t>
  </si>
  <si>
    <t>3. Hibah</t>
  </si>
  <si>
    <t>4. Saldo laba/(rugi)</t>
  </si>
  <si>
    <t>5. Laba/(rugi) tahun berjalan</t>
  </si>
  <si>
    <t>6. Pendapatan komprehensif lainnya</t>
  </si>
  <si>
    <t>Jumlah Liabilitas dan Ekuitas</t>
  </si>
  <si>
    <t>A. Pendapatan imbal jasa penjaminan</t>
  </si>
  <si>
    <t>B. Beban klaim</t>
  </si>
  <si>
    <t>C. Pendapatan penjaminan bersih</t>
  </si>
  <si>
    <t>D. Pendapatan operasional lainnya</t>
  </si>
  <si>
    <t>E. Beban operasional lainnya</t>
  </si>
  <si>
    <t>F. Laba/(rugi) operasional</t>
  </si>
  <si>
    <t>G. Pendapatan dan beban non operasional</t>
  </si>
  <si>
    <t>H. Laba/(rugi) sebelum pajak penghasilan</t>
  </si>
  <si>
    <t>I.Pajak penghasilan</t>
  </si>
  <si>
    <t>1.Imbal jasa penjaminan bruto</t>
  </si>
  <si>
    <t>2.IJP co-guarantee/IJPU/premi reasuransi</t>
  </si>
  <si>
    <t>3.Pendapatan/beban komisi penjaminan -bersih</t>
  </si>
  <si>
    <t xml:space="preserve">4.Pendapatan penjaminan lainnya </t>
  </si>
  <si>
    <t>1.Beban klaim bruto</t>
  </si>
  <si>
    <t>2.Klaim co-guarantee/penjaminan ulang/reasuransi</t>
  </si>
  <si>
    <t>3.Penurunan/kenaikan cadangan klaim</t>
  </si>
  <si>
    <t>4.Beban klaim lainnya</t>
  </si>
  <si>
    <t xml:space="preserve"> 1.Pendapatan bunga</t>
  </si>
  <si>
    <t xml:space="preserve"> 2.Pendapatan investasi selain bunga</t>
  </si>
  <si>
    <t xml:space="preserve"> 3.Peningkatan nilai wajar aset keuangan</t>
  </si>
  <si>
    <t xml:space="preserve"> 4.Penurunan nilai wajar liabilitas keuangan</t>
  </si>
  <si>
    <t xml:space="preserve"> 5.Keuntungan penjualan aset keuangan</t>
  </si>
  <si>
    <t xml:space="preserve"> 6.Pendapatan operasional lain-lain</t>
  </si>
  <si>
    <t>1.Beban gaji dan pegawai</t>
  </si>
  <si>
    <t>2.Beban depresiasi dan amortisasi</t>
  </si>
  <si>
    <t>3.Beban umum dan administrasi lainnya</t>
  </si>
  <si>
    <t>4.Penurunan nilai wajar aset keuangan</t>
  </si>
  <si>
    <t>5.Kenaikan nilai wajar liabilitas keuangan</t>
  </si>
  <si>
    <t>6.Kerugian penjualan aset keuangan</t>
  </si>
  <si>
    <t>7.Beban penurunan nilai aset keuangan</t>
  </si>
  <si>
    <t>8.Beban operasional lain-lain</t>
  </si>
  <si>
    <t xml:space="preserve"> 1.Pendapatan non operasional</t>
  </si>
  <si>
    <t xml:space="preserve"> 2.Beban non operasional</t>
  </si>
  <si>
    <t xml:space="preserve"> 1.Taksiran pajak penghasilan</t>
  </si>
  <si>
    <t xml:space="preserve"> 2.Pajak tangguhan</t>
  </si>
  <si>
    <t>a. Beban pajak tangguhan</t>
  </si>
  <si>
    <t>b. Pendapatan pajak tangguhan</t>
  </si>
  <si>
    <t>A. A S E T</t>
  </si>
  <si>
    <t>B LIABILITAS</t>
  </si>
  <si>
    <t xml:space="preserve">C. EKUITAS </t>
  </si>
  <si>
    <t>1. Hubungan Rekening Koran Ekuitas</t>
  </si>
  <si>
    <t>2 Laba Ditahan :</t>
  </si>
  <si>
    <t>a. Asuransi Jiwa Syariah</t>
  </si>
  <si>
    <t>b. Asuransi Umum Syariah</t>
  </si>
  <si>
    <t>c. Reasuransi Syariah</t>
  </si>
  <si>
    <t>Keterangan</t>
  </si>
  <si>
    <t>TOTAL</t>
  </si>
  <si>
    <t>Syariah
Sharia</t>
  </si>
  <si>
    <t>Konvensional
Konventional</t>
  </si>
  <si>
    <t>Gabungan
Consolidation</t>
  </si>
  <si>
    <t>Tabel 2 Pangsa Pasar IKNB Syariah berdasarkan Aset</t>
  </si>
  <si>
    <t>Table 2 Market Share of Sharia NBFI based on Asssets</t>
  </si>
  <si>
    <t>Table 3 Financial Highlights Sharia Insurance (Billion Rp)</t>
  </si>
  <si>
    <t>Table 3.1 Financial Highlights Sharia Life Insurance (Billion Rp)</t>
  </si>
  <si>
    <t>Table 4 Investment of Sharia Insurance (Billion Rp)</t>
  </si>
  <si>
    <t>Table 3.3 Financial Highlights Sharia Reinsurance (Billion Rp)</t>
  </si>
  <si>
    <t>Table 4.1 Investment of Sharia Life Insurance (Billion Rp)</t>
  </si>
  <si>
    <t>Table 4.2 Investment of Sharia Non-Life Insurance (Billion Rp)</t>
  </si>
  <si>
    <t>Table 5 Balance Sheet of Sharia Insurance (Billion Rp)</t>
  </si>
  <si>
    <t>Table 5.1 Balance Sheet of Sharia Life Insurance (Billion Rp)</t>
  </si>
  <si>
    <t>Table 5.1.a Balance Sheet of Tabarru Fund Sharia Life Insurance (Billion Rp)</t>
  </si>
  <si>
    <t>Table 5.1.b Balance Sheet of Shareholders Fund Sharia Life Insurance (Billion Rp)</t>
  </si>
  <si>
    <t>Table 5.1.c Balance Sheet of Participants Investment Fund Sharia Life Insurance (Billion Rp)</t>
  </si>
  <si>
    <t>Table 5.2 Balance Sheet of Sharia Non-Life Insurance (Billion Rp)</t>
  </si>
  <si>
    <t>Table 5.2.a Balance Sheet of Tabarru Fund Sharia Non-Life Insurance (Billion Rp)</t>
  </si>
  <si>
    <t>Table 5.2.b Balance Sheet of Shareholders Fund Sharia Life Insurance (Billion Rp)</t>
  </si>
  <si>
    <t>Table 5.3 Balance Sheet of Sharia Reinsurance (Billion Rp)</t>
  </si>
  <si>
    <t>Table 5.3.a Balance Sheet of Tabarru Fund Sharia Reinsurance (Billion Rp)</t>
  </si>
  <si>
    <t>Table 5.3.b Balance Sheet of Shareholders Fund Sharia Reinsurance (Billion Rp)</t>
  </si>
  <si>
    <t>Table 6.2 Income Statement of Shareholders Fund Sharia Non-Life Insurance (Billion Rp)</t>
  </si>
  <si>
    <t>Table 6.3 Income Statement of Shareholders Fund Sharia Reinsurance (Billion Rp)</t>
  </si>
  <si>
    <t>Table 19 Balance Sheet of LPEI Sharia Unit (Billion Rp)</t>
  </si>
  <si>
    <r>
      <t xml:space="preserve">Rasio / </t>
    </r>
    <r>
      <rPr>
        <b/>
        <i/>
        <sz val="7"/>
        <rFont val="Arial"/>
        <family val="2"/>
      </rPr>
      <t>Ratio</t>
    </r>
  </si>
  <si>
    <t>I. PENDAPATAN PEMBIAYAAN :</t>
  </si>
  <si>
    <t>II. HASIL PENGELOLAAN DANA PESERTA</t>
  </si>
  <si>
    <t>1. Pendapatan Pengelolaan Dana Peserta</t>
  </si>
  <si>
    <t>2. Beban Pengelolaan Dana Peserta</t>
  </si>
  <si>
    <t>III. PENDAPATAN OPERASIONAL LAINNYA</t>
  </si>
  <si>
    <t>1. Pendapatan Bonus Waidah</t>
  </si>
  <si>
    <t>2. Pendapatan Fee</t>
  </si>
  <si>
    <t>IV. BEBAN OPERASIONAL LAINNYA</t>
  </si>
  <si>
    <t>1. Beban Bonus Wadiah</t>
  </si>
  <si>
    <t>2. Biaya PPAP</t>
  </si>
  <si>
    <t>3. Umum dan Administrasi</t>
  </si>
  <si>
    <t>4. Gaji dan Tunjangan</t>
  </si>
  <si>
    <t>5. Lain-Lain</t>
  </si>
  <si>
    <t>1. Relationships Current Account Equity</t>
  </si>
  <si>
    <t>2. Laba Ditahan :</t>
  </si>
  <si>
    <t>2. Retained earning</t>
  </si>
  <si>
    <t>a. Balance at Beginning Years Ago</t>
  </si>
  <si>
    <t>b. Retained earnings unappropriated</t>
  </si>
  <si>
    <t>3. Lain-Lain</t>
  </si>
  <si>
    <t xml:space="preserve">        Accumulated Depreciation of Fixed Assets -/- </t>
  </si>
  <si>
    <t xml:space="preserve">       Akumulasi Penyusutan Aktiva Tetap -/-</t>
  </si>
  <si>
    <t>Statistik IKNB Syariah Indonesia / Indonesia Sharia NBFI Statistics</t>
  </si>
  <si>
    <t>Pertanyaan :</t>
  </si>
  <si>
    <t>Enquiries :</t>
  </si>
  <si>
    <t>Untuk informasi lebih lanjut mengenai statistik dalam publikasi ini :</t>
  </si>
  <si>
    <t>For more information about the statistics in this publication:</t>
  </si>
  <si>
    <t>Direktorat Statistik dan Informasi IKNB</t>
  </si>
  <si>
    <t>Directorate Of Statistics and Information NBFI</t>
  </si>
  <si>
    <t>Email : statistics@ojk.go.id</t>
  </si>
  <si>
    <t>Daftar Isi</t>
  </si>
  <si>
    <t>Table of Content</t>
  </si>
  <si>
    <t>Daftar Istilah</t>
  </si>
  <si>
    <t>Glossary</t>
  </si>
  <si>
    <t>Tabel 1 Overview IKNB Syariah</t>
  </si>
  <si>
    <t>Table 1 NBFI Sharia Overview</t>
  </si>
  <si>
    <t>ASURANSI SYARIAH</t>
  </si>
  <si>
    <t>SHARIA INSURANCE</t>
  </si>
  <si>
    <t>Table 3.2 Financial Highlights Sharia Non-Life Insurance (Billion Rp)</t>
  </si>
  <si>
    <t>Table 4.3 Investment of Sharia Reinsurance (Billion Rp)</t>
  </si>
  <si>
    <t>PERUSAHAAN PEMBIAYAAN SYARIAH</t>
  </si>
  <si>
    <t>SHARIA FINANCE COMPANY</t>
  </si>
  <si>
    <t>PERUSAHAAN MODAL VENTURA SYARIAH</t>
  </si>
  <si>
    <t>SHARIA VENTURE CAPITAL COMPANY</t>
  </si>
  <si>
    <t>LEMBAGA KEUANGAN MIKRO SYARIAH</t>
  </si>
  <si>
    <t>SHARIA MICRO FINANCE INSTITUTION</t>
  </si>
  <si>
    <t>SHARIA INSURANCE/TAKAFUL</t>
  </si>
  <si>
    <t xml:space="preserve">Peserta </t>
  </si>
  <si>
    <t>Syaria Participant/Policy Holder</t>
  </si>
  <si>
    <t xml:space="preserve">orang atau badan yang menjadi peserta program asuransi dengan prinsip syariah atau Perusahaan yang menjadi peserta program reasuransi dengan prinsip syariah </t>
  </si>
  <si>
    <t>a person or entity participating in insurance programs using Sharia principles or a Company participating in reinsurance programs using Sharia principles</t>
  </si>
  <si>
    <t xml:space="preserve">Akad Tabarru’ </t>
  </si>
  <si>
    <t>Contract of Tabarru'</t>
  </si>
  <si>
    <t>akad hibah dalam bentuk pemberian dana dari satu Peserta kepada Dana Tabarru’ untuk tujuan tolong menolong di antara para Peserta, yang tidak bersifat dan bukan untuk tujuan komersial.</t>
  </si>
  <si>
    <t>a contract of grant in the form of granting of funds from one Participant to the Tabarru' Fund for the purpose of mutual help among Participants, which is not commercial and not for commercial purposes.</t>
  </si>
  <si>
    <t xml:space="preserve">Dana Tabarru’ </t>
  </si>
  <si>
    <t>Tabarru' Fund</t>
  </si>
  <si>
    <t>kumpulan dana yang berasal dari kontribusi para Peserta, yang mekanisme penggunaannya sesuai dengan Akad Tabarru’ yang disepakati.</t>
  </si>
  <si>
    <t xml:space="preserve">a collection of fund from the Participants’ contribution which mechanism of the use is subject to the Contract of Tabarru that mutually agreed </t>
  </si>
  <si>
    <t xml:space="preserve">Dana Investasi Peserta </t>
  </si>
  <si>
    <t>Participant’s Investment Fund</t>
  </si>
  <si>
    <t xml:space="preserve">dana investasi yang berasal dari kontribusi Peserta pada produk asuransi jiwa yang mengandung unsur investasi, yang dikelola Perusahaan sesuai dengan akad investasi yang telah disepakati </t>
  </si>
  <si>
    <t>an investment fund derived from the contributions of the Participants in life insurance products containing elements of investment, which is managed by the Company in accordance with the agreed Contract of Investment.</t>
  </si>
  <si>
    <t xml:space="preserve">Dana Perusahaan </t>
  </si>
  <si>
    <t>Corporate fund</t>
  </si>
  <si>
    <t>dana yang berasal dari pemegang saham dan/atau kekayaan perusahaan yang digunakan untuk melakukan kegiatan usaha asuransi atau usaha reasuransi denganprinsip syariah</t>
  </si>
  <si>
    <t>a fund derived from shareholders and/or corporate property used to conduct the activities of insurance business or reinsurance business using Islamic principles.</t>
  </si>
  <si>
    <t xml:space="preserve">Kontribusi Neto </t>
  </si>
  <si>
    <t>Net contribution</t>
  </si>
  <si>
    <t>selisih lebih kontribusi dari Peserta yang dialokasikan untuk Dana Tabarru’ ditambah kontribusi reasuransi diterima dengan kontribusi reasuransi keluar.</t>
  </si>
  <si>
    <t>The excess of contributions from the Participants allocated to the Tabarru' Fund plus reinsurance contributions accepted with outgoing reinsurance contributions</t>
  </si>
  <si>
    <t xml:space="preserve">Kekayaan Yang Diperkenankan </t>
  </si>
  <si>
    <t>Admitted Assets</t>
  </si>
  <si>
    <t>kekayaan yang diperhitungkan dalam Tingkat Solvabilitas Dana Tabarru’</t>
  </si>
  <si>
    <t>Assets accounted for in Solvency Level of Tabarru' Fund.</t>
  </si>
  <si>
    <t xml:space="preserve">Tingkat Solvabilitas Dana Tabarru’ </t>
  </si>
  <si>
    <t>Solvency Level of Tabarru' Fund</t>
  </si>
  <si>
    <t>selisih antara jumlah Kekayaan Yang Diperkenankan dari Dana Tabarru’ dikurangi dengan kewajiban dari penglolaan Dana Tabarru’</t>
  </si>
  <si>
    <t>The difference between the amount of Allowable Wealth from the Tabarru' Fund minus liability of the Tabarru' Fund management</t>
  </si>
  <si>
    <t xml:space="preserve">Surat Berharga Syariah Negara </t>
  </si>
  <si>
    <t>Government Sukuk</t>
  </si>
  <si>
    <t>surat berharga syariah sebagaimana dimaksud dalam Undang-Undang mengenai surat berharga syariah Negara.</t>
  </si>
  <si>
    <t>As referred to in Act concerning state sharia securities</t>
  </si>
  <si>
    <t xml:space="preserve">Dana Jaminan </t>
  </si>
  <si>
    <t>Guarantee Fund</t>
  </si>
  <si>
    <t>bagian dari kekayaan Dana Perusahaan atau bagian dari kekayaan Dana Tabarru’ dan/atau bagian dari kekayaan Dana Investasi Peserta yang dimaksudkan sebagai jaminan terakhir dalam rangka melindungi kepentingan Peserta</t>
  </si>
  <si>
    <t>part of assets of Corporate Fund or part of assets of Tabarru' Fund and/or part of assets of Participant’s Investment Fund intended as a final guarantee in order to protect the interests of the participants</t>
  </si>
  <si>
    <t xml:space="preserve">Qard </t>
  </si>
  <si>
    <t>Qard</t>
  </si>
  <si>
    <t>pinjaman dana dari Perusahaan kepada Dana Tabarru’ dalam rangka menanggulangi ketidakcukupan kekayaan Dana Tabarru’ untuk membayar santunan atau klaim kepada Peserta.</t>
  </si>
  <si>
    <t>Loan of funds from the Company to the Tabarru' Fund in order to overcome the insufficiency of assets of Tabarru Fund to pay compensation or claim to the Participants</t>
  </si>
  <si>
    <t xml:space="preserve">Kekayaan Yang Tersedia Untuk Qardh </t>
  </si>
  <si>
    <t>Assets available for Qardh</t>
  </si>
  <si>
    <t>bagian dari kekayaan Dana Perusahaan yang disediakan untuk member Qard kepada Dana Tabarru’</t>
  </si>
  <si>
    <t>part of assets of Corporate Fund made available to provide Qardh to Tabarru' Fund</t>
  </si>
  <si>
    <t>PENJAMINAN SYARIAH</t>
  </si>
  <si>
    <t xml:space="preserve">Penjaminan Syariah </t>
  </si>
  <si>
    <t>Sharia Guarantee</t>
  </si>
  <si>
    <t>kegiatan pemberian jaminan oleh Penjamin atas pemenuhan kewajiban finansial Terjamin kepada Penerima Jaminan berdasarkan Prinsip Syariah (UU)</t>
  </si>
  <si>
    <t>The provision of guarantee services for the fulfillment of financial obligations of the Borrower(Guaranteed) to the Guarantee Recipients based on Syaria Principles</t>
  </si>
  <si>
    <t xml:space="preserve">Perusahaan Penjaminan Syariah </t>
  </si>
  <si>
    <t>Sharia Guarantee Companies</t>
  </si>
  <si>
    <t>badan hukum yang bergerak dibidang keuangan dengan kegiatan usaha melakukan Penjaminan berdasarkan Prinsip Syariah (POJK)</t>
  </si>
  <si>
    <t xml:space="preserve">legal entities engaged in financial activities that do a guarantee business based on Sharia Principles </t>
  </si>
  <si>
    <t xml:space="preserve">Penjaminan Ulang Syariah </t>
  </si>
  <si>
    <t>Sharia Re-Guarantee</t>
  </si>
  <si>
    <t>kegiatan pemberian jaminan atas pemenuhan kewajiban finansial Perusahaan Penjaminan Syariah dan UUS</t>
  </si>
  <si>
    <t>The provision of guarantee services for the fulfillment of financial obligations of Sharia Guarantee Companies and Sharia Business Unit (UUS)</t>
  </si>
  <si>
    <t xml:space="preserve">Perusahaan Penjaminan Ulang Syariah </t>
  </si>
  <si>
    <t>Sharia Re-Guarantee Companies</t>
  </si>
  <si>
    <t>badan hukum yang bergerak di bidang keuangan dengan kegiatan usaha melakukan Penjaminan Ulang berdasarkan Prinsip Syariah</t>
  </si>
  <si>
    <t>legal entities engaged in financial activities that do a re-guarantee business based on Sharia Principles</t>
  </si>
  <si>
    <r>
      <t>Lembaga Penjamin</t>
    </r>
    <r>
      <rPr>
        <sz val="8"/>
        <color rgb="FF00B050"/>
        <rFont val="Arial"/>
        <family val="2"/>
      </rPr>
      <t xml:space="preserve"> </t>
    </r>
  </si>
  <si>
    <t>Guarantee Institution</t>
  </si>
  <si>
    <t>Perusahaan Penjaminan, Perusahaan Penjaminan Syariah, Perusahaan Penjaminan Ulang, dan Perusahaan Penjaminan Ulang Syariah yang menjalankan kegiatan penjaminan</t>
  </si>
  <si>
    <t>Guarantee Companies, Sharia Guarantee Companies, Re-guarantee Companies, Sharia Re-guarantee Companies that run guarantee services activity</t>
  </si>
  <si>
    <r>
      <t>Penerima Jaminan</t>
    </r>
    <r>
      <rPr>
        <sz val="8"/>
        <color rgb="FF00B050"/>
        <rFont val="Arial"/>
        <family val="2"/>
      </rPr>
      <t xml:space="preserve"> </t>
    </r>
  </si>
  <si>
    <t>Guarantee Recipients</t>
  </si>
  <si>
    <t>lembaga keuangan atau di luar lembaga keuangan yang telah memberikan Kredit, Pembiayaan, Pembiayaan Berdasarkan Prinsip Syariah atau kontrak jasa kepada Terjamin</t>
  </si>
  <si>
    <t>Financial institutions or non financial institutions that provide credit activities, financing activities, sharia financing activities or service contract transaction of the Borrower(Guaranteed)</t>
  </si>
  <si>
    <r>
      <t>Terjamin</t>
    </r>
    <r>
      <rPr>
        <sz val="8"/>
        <color rgb="FF00B050"/>
        <rFont val="Arial"/>
        <family val="2"/>
      </rPr>
      <t xml:space="preserve"> </t>
    </r>
  </si>
  <si>
    <t>The Guaranteed (borrower/debtor)</t>
  </si>
  <si>
    <t>pihak yang telah memperoleh Kredit, Pembiayaan, Pembiayaan Berdasarkan Prinsip Syariah, atau kontrak jasa dari lembaga keuangan atau di luar lembaga keuangan yang dijamin oleh Perusahaan Penjaminan atau Perusahaan Penjaminan Syariah</t>
  </si>
  <si>
    <t>the parties obtained credit, financing, sharia financing, or service contract from financial institutions or non financial institutions that are guaranteed by Guarantee Companies or Sharia Guarantee Companies</t>
  </si>
  <si>
    <t>Unit Usaha Syariah</t>
  </si>
  <si>
    <t>Sharia Business Unit</t>
  </si>
  <si>
    <t>unit kerja dari Perusahaan Penjaminan yang berfungsi sebagai kantor induk dari kantor atau unit yang melaksanakan kegiatan usaha Penjaminan berdasarkan Prinsip Syariah</t>
  </si>
  <si>
    <t xml:space="preserve">Business unit of the guarantee company which serves as the the main office of the branch or unit conducting business based on Sharia Principles </t>
  </si>
  <si>
    <r>
      <t>Sertifikat Kafalah</t>
    </r>
    <r>
      <rPr>
        <sz val="8"/>
        <color rgb="FF00B050"/>
        <rFont val="Arial"/>
        <family val="2"/>
      </rPr>
      <t xml:space="preserve"> </t>
    </r>
  </si>
  <si>
    <t>Kafâlah Certificate</t>
  </si>
  <si>
    <t>bukti persetujuan Penjaminan Syariah dari Perusahaan Penjaminan Syariah dan UUS kepada Penerima Jaminan atas kewajiban finansial Terjamin</t>
  </si>
  <si>
    <r>
      <t>The certificate of sharia guarantee approval  issued by Sharia Guarantee Companies and sharia business unit to the Guarantee Recipients of financial liabilities of The Guaranteed (borrower/debtor)</t>
    </r>
    <r>
      <rPr>
        <sz val="10"/>
        <rFont val="Garamond"/>
        <family val="1"/>
      </rPr>
      <t xml:space="preserve"> </t>
    </r>
  </si>
  <si>
    <t xml:space="preserve">Imbal Jasa Kafalah/IJK, </t>
  </si>
  <si>
    <t>the Kafalah Fee contribution</t>
  </si>
  <si>
    <t>sejumlah uang yang diterima oleh Perusahaan Penjaminan Syariah dan UUS dari Terjamin dalam rangka kegiatan Penjaminan Syariah</t>
  </si>
  <si>
    <t>amount of money received by the Sharia Guarantee Companies and Sharia Business Unit from the Guaranteed for the purposes of sharia Guarantee/kafalah</t>
  </si>
  <si>
    <r>
      <t>Ta’widh</t>
    </r>
    <r>
      <rPr>
        <sz val="8"/>
        <color rgb="FF00B050"/>
        <rFont val="Arial"/>
        <family val="2"/>
      </rPr>
      <t xml:space="preserve"> </t>
    </r>
  </si>
  <si>
    <t>ganti rugi terhadap biaya-biaya yang dikeluarkan oleh pihak penerima jaminan akibat keterlambatan pihak terjamin dalam membayar kewajibannya yang telah jatuh tempo</t>
  </si>
  <si>
    <r>
      <t>compensation for the costs incurred by the the Guarantee Recipients party due to any delay in paying the Guaranteed obligations that have matured</t>
    </r>
    <r>
      <rPr>
        <sz val="10"/>
        <rFont val="Garamond"/>
        <family val="1"/>
      </rPr>
      <t xml:space="preserve"> </t>
    </r>
  </si>
  <si>
    <t>LEMBAGA PEMBIAYAAN</t>
  </si>
  <si>
    <t>Anjak Piutang</t>
  </si>
  <si>
    <t>Finance Factoring</t>
  </si>
  <si>
    <t>Kegiatan pembiayaan dalam bentuk pembelian piutang dagang jangka pendek suatu perusahaan berikut pengurusan atas piutang tersebut</t>
  </si>
  <si>
    <t>A financing activity in the form of the purchase of company’s short-term trade receivable as well as the settlement of such receivable</t>
  </si>
  <si>
    <t>Financing to Assets Ratio</t>
  </si>
  <si>
    <t>Rasio perbandingan piutang pembiayaan terhadap total aset</t>
  </si>
  <si>
    <t>Ratio of financing receivables to total assets</t>
  </si>
  <si>
    <t>Gearing Ratio</t>
  </si>
  <si>
    <t>Rasio total pinjaman terhadap total modal sendiri dan pinjaman subordinasi setelah dikurangi penyertaan modal yang ada. Pinjaman subordinasi yang termasuk dalam perhitungan gearing ratio sebanyak-banyaknya sebesar 50% dari modal disetor</t>
  </si>
  <si>
    <t>Ratio of total loans to the total equity (net worth) and subordinated loans, deducting existing capital investments. Subordinated loan which can be calculated in the gearing ratio calculation shall be at a maximum of 50% of the paid-up capital</t>
  </si>
  <si>
    <t>Ijarah</t>
  </si>
  <si>
    <t>Akad penyaluran dana untuk pemindahan hak guna (manfaat) atas suatu barang dalam waktu tertentu dengan pembayaran sewa (ujrah), antara Perusahaan Pembiayaan sebagai pemberi sewa (mu’ajjir) dengan penyewa (musta’jir) tanpa diikuti pengalihan kepemilikan barang itu sendiri</t>
  </si>
  <si>
    <t>A fund distribution agreement for the transfer of usage rights (benefit) over certain goods within a certain time by installment payments (ujrah), between the Finance Company as the Lessor (mu’ajjir) to the Lessee (musta’jir) without the transfer of ownership of the underlying goods</t>
  </si>
  <si>
    <t>Ijarah Muntahiyah Bittamlik</t>
  </si>
  <si>
    <r>
      <t>I</t>
    </r>
    <r>
      <rPr>
        <b/>
        <i/>
        <sz val="8"/>
        <color rgb="FF00B050"/>
        <rFont val="Arial"/>
        <family val="2"/>
      </rPr>
      <t xml:space="preserve">jarah Muntahiyah Bittamlik </t>
    </r>
  </si>
  <si>
    <t>Akad penyaluran dana untuk pemindahan hak guna (manfaat) atas suatu barang dalam waktu tertentu dengan pembayaran sewa (ujrah), antara Perusahaan Pembiayaan sebagai pemberi sewa (mu’ajjir) dengan penyewa (musta’jir) disertai opsi pemindahan hak milik atas barang yang disewa kepada penyewa setelah selesai masa sewa</t>
  </si>
  <si>
    <t>A fund distribution agreement for the transfer usage rights (benefit) over certain goods within a certain time by installment payments (ujrah), between the Finance Company as the Lessor (mu’ajjir) and the Lessee (musta’jir) accompanied by the option to transfer the leased asset ownership at the end of the lease term</t>
  </si>
  <si>
    <t xml:space="preserve">Investement and Financing to Assets Ratio </t>
  </si>
  <si>
    <t>Investement and Financing to Assets Ratio</t>
  </si>
  <si>
    <t xml:space="preserve">Rasio investasi/penyertaan terhadap total aset </t>
  </si>
  <si>
    <t>Ratio of investments/placement to total assets</t>
  </si>
  <si>
    <t>Perusahaan Modal Ventura</t>
  </si>
  <si>
    <t>Venture Capital Company</t>
  </si>
  <si>
    <t>Istishna’</t>
  </si>
  <si>
    <t>Akad pembiayaan untuk pemesanan pembuatan barang tertentu dengan kriteria dan persyaratan tertentu yang disepakati antara pemesan (pembeli, mustashni’) dan penjual (pembuat, shani’) dengan harga yang disepakati bersama oleh para pihak</t>
  </si>
  <si>
    <t>A financing contract of certain goods with predetermined criteria and conditions as well as price between buyer (mustashni') and seller (manufacturer, shani')</t>
  </si>
  <si>
    <t>Kapitalisasi Pasar</t>
  </si>
  <si>
    <t>Market Cap</t>
  </si>
  <si>
    <t>Menunjukkan jumlah saham agregat dikalikan dengan harga pasar biasa pada penutupan</t>
  </si>
  <si>
    <t>Indicates the aggregate number of shares multiplied by regular market closing price</t>
  </si>
  <si>
    <t xml:space="preserve">Lembaga Pembiayaan </t>
  </si>
  <si>
    <t>Financing Institution</t>
  </si>
  <si>
    <t>Badan usaha yang melakukan kegiatan pembiayaan dalam bentuk penyediaan dana atau barang modal</t>
  </si>
  <si>
    <t>A business entity which is doing financing activities in the form of provision of funds or capital goods</t>
  </si>
  <si>
    <t>Murabahah</t>
  </si>
  <si>
    <t>Akad pembiayaan untuk pengadaan suatu barang dengan menegaskan harga belinya (biaya pokok penjualan) bagi pembeli dan pembeli membayarnya secara angsuran dengan harga lebih sebagai laba</t>
  </si>
  <si>
    <t>A financing contract for the procurement of goods by asserting the purchase price (cost of goods sold) to the buyer and the buyer pay its higher price by installments as profit</t>
  </si>
  <si>
    <t xml:space="preserve">Non Performing Financing </t>
  </si>
  <si>
    <t xml:space="preserve">Non-Performing Financing </t>
  </si>
  <si>
    <t>Proporsi kualitas aset piutang pembiayaan kategori macet dan diragukan terhadap total piutang atas kegiatan pembiayaan</t>
  </si>
  <si>
    <t>The proportion of the quality of non-performing finance receivable to the total receivables on finance activities</t>
  </si>
  <si>
    <t>Pembiayaan Konsumen</t>
  </si>
  <si>
    <t>Consumer Finance</t>
  </si>
  <si>
    <t>Kegiatan pembiayaan untuk pengadaan barang berdasarkan kebutuhan konsumen dengan pembayaran secara angsuran</t>
  </si>
  <si>
    <t>A financing activity of goods procurement which is based on consumer’s need and paid by installments</t>
  </si>
  <si>
    <t>Pendanaan Mudharabah Muqayyadah</t>
  </si>
  <si>
    <t>Mudharabah Muqayyadah Funding</t>
  </si>
  <si>
    <t>Kegiatan pendanaan melalui akad kerja sama dengan pihak lain yang bertindak sebagai penyandang dana (shahibul mal), dimana shahibul mal tersebut membiayai 100% modal kegiatan pembiayaan untuk proyek yang telah ditentukan oleh Perusahaan Pembiayaan dan keuntungan usaha dibagi sesuai dengan kesepakatan dalam akad</t>
  </si>
  <si>
    <t>A financing activity by a cooperation agreement with another party acting as a lender (shahibul mal), which Shahibul mal funds 100% of project financing determined by Finance Company and the business profits is shared in accordance to the such agreement</t>
  </si>
  <si>
    <t>Pendanaan Mudharabah Musytarakah</t>
  </si>
  <si>
    <t>Mudharabah Musytarakah Funding</t>
  </si>
  <si>
    <t>Kegiatan pendanaan melalui akad kerja sama dengan pihak lain yang bertindak sebagai penyandang dana (shahibul mal), dimana shahibul mal dan Perusahaan Pembiayaan (mudharib) turut menyertakan modalnya dalam kerja sama investasi dan keuntungan usaha dibagi sesuai kesepakatan dalam akad</t>
  </si>
  <si>
    <t>A financing activity by a cooperation agreement with another party acting as lender (shahibul mal), which both Shahibul mal and Finance Company (“mudharib”) invest their funds in the project and its business profit is shared in accordance to such agreement</t>
  </si>
  <si>
    <t>Pendanaan Mudharabah Mutlaqah</t>
  </si>
  <si>
    <t>Mudharabah Mutlaqah Funding</t>
  </si>
  <si>
    <t>Kegiatan pendanaan melalui akad kerja sama dengan pihak lain yang bertindak sebagai penyandang dana (shahibul mal), dimana shahibul mal tersebut membiayai 100% modal kegiatan pembiayaan untuk proyek yang tidak ditentukan dan keuntungan usaha dibagi sesuai kesepakatan dalam akad</t>
  </si>
  <si>
    <t>A financing activity by a cooperation agreement with another party acting as lender (shahibul mal), which shahibul mal provides 100% of unspecified project financing and the business profit is shared in accordance to the such agreement</t>
  </si>
  <si>
    <t>Pendanaan Musyarakah</t>
  </si>
  <si>
    <t>Musharakah funding</t>
  </si>
  <si>
    <t>Kegiatan pendanaan melalui akad kerja sama dengan pihak lain untuk usaha tertentu, dimana masing-masing pihak memberikan kontribusi dana dengan ketentuan bahwa keuntungan dan risiko akan ditanggung bersama sesuai dengan kesepakatan dalam akad</t>
  </si>
  <si>
    <t>A financing activity by a cooperation agreement with another party for certain business, which each party contributes funds with the provisions that the risks and benefits will be shared in accordance to the such agreement</t>
  </si>
  <si>
    <t>Badan usaha yang melakukan usaha pembiayaan/penyertaan modal ke dalam suatu perusahaan yang menerima bantuan pembiayaan (perusahaan penerima investasi) untuk jangka waktu tertentu dalam bentuk penyertaan saham, penyertaan melalui pembelian obligasi konversi, dan pembiayaan berdasarkan pembagian atas hasil usaha</t>
  </si>
  <si>
    <t>A business entity engaged in the capital financing/investment into a company that received financing assistance (investee Company) for a certain period in the form of shares, the purchase of convertible bonds, and/or profit sharing-based financing</t>
  </si>
  <si>
    <t>Perusahaan Pembiayaan</t>
  </si>
  <si>
    <t>Finance Company</t>
  </si>
  <si>
    <t>Badan usaha yang khusus didirikan untuk melakukan Sewa Guna Usaha, Anjak Piutang, Pembiayaan Konsumen, dan usaha Kartu Kredit</t>
  </si>
  <si>
    <t>A business entity which is established specifically to undertake Leasing, Factoring, Consumer Finance, and Credit Card</t>
  </si>
  <si>
    <t>Perusahaan Pembiayaan Infrastruktur</t>
  </si>
  <si>
    <t>Infrastucture Finance Companies</t>
  </si>
  <si>
    <t>Badan usaha yang didirikan khusus untuk melakukan pembiayaan dalam bentuk penyediaan dana pada proyek infrastruktur</t>
  </si>
  <si>
    <t>A business entity which is established specifically to finance in the form of infrastucture project funds</t>
  </si>
  <si>
    <t>Price to Book Value</t>
  </si>
  <si>
    <t>Hubungan antara harga pasar saham biasa saat ini dan nilai buku yang tercatat, digunakan dalam mempertimbangkan kinerja saham perusahaan</t>
  </si>
  <si>
    <t>The relation between current regular market price and book values that recorded, used in considering the performance of the company’s shares</t>
  </si>
  <si>
    <t>Price Earning Ratio</t>
  </si>
  <si>
    <t>Rasio harga saham terhadap keuntungan perusahaan yang dapat didistribusikan untuk setiap saham yang dimiliki</t>
  </si>
  <si>
    <t>Ratio of share prices to company profits that can be distributed for every share held</t>
  </si>
  <si>
    <t>Rasio Modal Sendiri-Modal Disetor</t>
  </si>
  <si>
    <t>Equity to Paid-up Capital Ratio</t>
  </si>
  <si>
    <t>Rasio perbandingan modal sendiri terhadap modal disetor</t>
  </si>
  <si>
    <t>Ratio of equity to paid-up capital</t>
  </si>
  <si>
    <t>Rasio Penyertaan Modal</t>
  </si>
  <si>
    <t>Capital Investment Ratio</t>
  </si>
  <si>
    <t>Rasio perbandingan jumlah seluruh penyertaan modal Perusahaan Pembiayaan dibandingkan dengan jumlah modal sendirinya</t>
  </si>
  <si>
    <t>Ratio of all capital investments of Finance Company to its equities</t>
  </si>
  <si>
    <t>Rasio Tingkat Pengembalian Terhadap Aset</t>
  </si>
  <si>
    <t xml:space="preserve">Return on Assets </t>
  </si>
  <si>
    <t>Rasio laba terhadap total aset perusahaan</t>
  </si>
  <si>
    <t>Ratio of profit to company’s assets</t>
  </si>
  <si>
    <t>Rasio Tingkat Pengembalian Terhadap Ekuitas</t>
  </si>
  <si>
    <t xml:space="preserve">Return on Equity </t>
  </si>
  <si>
    <t>Rasio laba bersih terhadap total ekuitas perusahaan</t>
  </si>
  <si>
    <t>Ratio of net income to company’s equities</t>
  </si>
  <si>
    <t>Salam</t>
  </si>
  <si>
    <t>Akad pembiayaan untuk pengadaan suatu barang dengan cara pemesanan dan pembayaran harga lebih dahulu dengan syarat-syarat tertentu yang disepakati para pihak</t>
  </si>
  <si>
    <t>A financing contract for the procurement of goods by way of ordering and payment in advance with certain conditions agreed between the parties</t>
  </si>
  <si>
    <t>Sewa Guna Usaha</t>
  </si>
  <si>
    <t>Leasing</t>
  </si>
  <si>
    <t>Kegiatan pembiayaan dalam bentuk penyediaan barang modal, baik secara sewa guna usaha dengan hak opsi (Finance Lease) maupun sewa guna usaha tanpa hak opsi (Operating Lease), untuk digunakan oleh penyewa guna usaha (Lessee) selama jangka waktu tertentu berdasarkan pembayaran secara angsuran</t>
  </si>
  <si>
    <t>A financing activity in the form of provision of capital goods, either by finance lease or operating lease, to be used by lessee for a specified period on the basis of the installments</t>
  </si>
  <si>
    <t xml:space="preserve">Usaha Kartu Kredit </t>
  </si>
  <si>
    <t>Credit Card Business</t>
  </si>
  <si>
    <t>Kegiatan pembiayaan untuk pembelian barang dan/atau jasa dengan menggunakan kartu kredit</t>
  </si>
  <si>
    <t>A financing activity in order to purchase goods and/or services by using credit card</t>
  </si>
  <si>
    <t>Wakalah bil Ujrah</t>
  </si>
  <si>
    <t>Wakalah bil ujrah</t>
  </si>
  <si>
    <t>Pelimpahan kuasa oleh satu pihak (al muwakil) kepada pihak lain (al wakil) dalam hal-hal yang boleh diwakilkan dengan pemberian keuntungan (ujrah)</t>
  </si>
  <si>
    <t>The delegation of authority by one party (al muwakil) to another party (al wakil) on the allowed matters by granting benefits (ujrah)</t>
  </si>
  <si>
    <t>Dana Syirkah Temporer (Miliar Rp)
Temporary Syirkah Funds (Billion Rp)</t>
  </si>
  <si>
    <t>Total Aset IKNB</t>
  </si>
  <si>
    <t>Asuransi Syariah</t>
  </si>
  <si>
    <t>Lembaga Jasa Keuangan Khusus Syariah</t>
  </si>
  <si>
    <t>Lembaga Keuangan Mikro Syariah</t>
  </si>
  <si>
    <t>Konvensional</t>
  </si>
  <si>
    <t xml:space="preserve">2. Sharia Finance Institution </t>
  </si>
  <si>
    <t>3. Sharia Pension Fund</t>
  </si>
  <si>
    <t xml:space="preserve">5. Sharia </t>
  </si>
  <si>
    <t>6. Sharia Micro Finance Institution</t>
  </si>
  <si>
    <t>1. Asuransi</t>
  </si>
  <si>
    <t>2. Lembaga Pembiayaan</t>
  </si>
  <si>
    <t>3. Dana Pensiun</t>
  </si>
  <si>
    <t>4. Lembaga Jasa Keuangan Khusus</t>
  </si>
  <si>
    <t>5. Jasa Penunjang IKNB*</t>
  </si>
  <si>
    <t>6. Lembaga Keuangan Mikro</t>
  </si>
  <si>
    <t>1. Insurance</t>
  </si>
  <si>
    <t xml:space="preserve">2. Finance Institution </t>
  </si>
  <si>
    <t>3. Pension Fund</t>
  </si>
  <si>
    <t>4.Spesialized Financial Institution</t>
  </si>
  <si>
    <t>5. Intermediaries of NBFI</t>
  </si>
  <si>
    <t>6. Micro Finance Institution</t>
  </si>
  <si>
    <t>2. Lembaga Pembiayaan Syariah</t>
  </si>
  <si>
    <t xml:space="preserve">2. Sharia Finance Institutions </t>
  </si>
  <si>
    <t>a. Perusahaan Pembiayaan Syariah</t>
  </si>
  <si>
    <t>a. Sharia Finance Company</t>
  </si>
  <si>
    <t>b. Perusahaan Modal Ventura Syariah</t>
  </si>
  <si>
    <t>b. Sharia Venture Capital Company</t>
  </si>
  <si>
    <t>c. Perusahaan Pembiayaan Infrastruktur Syariah</t>
  </si>
  <si>
    <t>c. Sharia Infrastructure Finance Company</t>
  </si>
  <si>
    <t>Lembaga Pembiayaan Syariah</t>
  </si>
  <si>
    <t>Kas dan Setara Kas</t>
  </si>
  <si>
    <t>Kas</t>
  </si>
  <si>
    <t>Simpanan pada Bank Dalam Negeri</t>
  </si>
  <si>
    <t>Giro Pada Bank Dalam Negeri</t>
  </si>
  <si>
    <t>Simpanan Lainnya Pada Bank Dalam Negeri</t>
  </si>
  <si>
    <t>Simpanan Pada Bank Luar Negeri</t>
  </si>
  <si>
    <t>Giro Pada Bank Luar Negeri</t>
  </si>
  <si>
    <t>Simpanan Lainnya Pada Bank Luar Negeri</t>
  </si>
  <si>
    <t>Aset Tagihan Derivatif</t>
  </si>
  <si>
    <t>Piutang Pembiayaan Berdasarkan Prinsip Syariah - Neto</t>
  </si>
  <si>
    <t>Piutang Pembiayaan Murabahah - Neto</t>
  </si>
  <si>
    <t>Piutang Pembiayaan Murabahah - Bruto</t>
  </si>
  <si>
    <t>Cadangan Piutang Pembiayaan Murabahah</t>
  </si>
  <si>
    <t>Piutang Pembiayaan Salam - Neto</t>
  </si>
  <si>
    <t>Cadangan Piutang Pembiayaan Salam</t>
  </si>
  <si>
    <t>Piutang Pembiayaan Istishna - Neto</t>
  </si>
  <si>
    <t>Cadangan Piutang Pembiayaan Istishna</t>
  </si>
  <si>
    <t>Piutang Pembiayaan Investasi Mudharabah - Neto</t>
  </si>
  <si>
    <t>Piutang Pembiayaan Investasi Musyarakah - Neto</t>
  </si>
  <si>
    <t>Cadangan Piutang Bagi Hasil Pembiayaan Investasi Mudharabah Musytarakah</t>
  </si>
  <si>
    <t>Piutang Pembiayaan Jasa IMBT - Neto</t>
  </si>
  <si>
    <t>Cadangan Piutang Pembiayaan Jasa IMBT</t>
  </si>
  <si>
    <t>Piutang Pembiayaan Jasa Qardh - Neto</t>
  </si>
  <si>
    <t>Cadangan Piutang Pembiayaan Jasa Qardh</t>
  </si>
  <si>
    <t>Piutang Pembiayaan Jasa Wakalah bil Ujrah - Neto</t>
  </si>
  <si>
    <t>Piutang Pembiayaan Jasa Ijarah - Neto</t>
  </si>
  <si>
    <t>Cadangan Piutang Pembiayaan Jasa Ijarah</t>
  </si>
  <si>
    <t>Penyertaan Modal</t>
  </si>
  <si>
    <t>Penyertaan Modal pada Perusahaan Jasa Keuangan</t>
  </si>
  <si>
    <t>Investasi Jangka Panjang Dalam Surat Berharga</t>
  </si>
  <si>
    <t>Aset yang Disewaoperasikan - Neto</t>
  </si>
  <si>
    <t>Aset Tetap dan Inventaris - Neto</t>
  </si>
  <si>
    <t>Aset tetap dan inventaris</t>
  </si>
  <si>
    <t>Akumulasi penyusutan Aset tetap dan Inventaris</t>
  </si>
  <si>
    <t>Aset Pajak Tangguhan</t>
  </si>
  <si>
    <t>Rupa-Rupa Aset</t>
  </si>
  <si>
    <t>Aset</t>
  </si>
  <si>
    <t>Liabilitas Segera</t>
  </si>
  <si>
    <t>Liabilitas Segera Akad Mudharabah</t>
  </si>
  <si>
    <t>Liabilitas Segera Akad Mudharabah Musytarakah</t>
  </si>
  <si>
    <t>Liabilitas Segera Akad Musyarakah</t>
  </si>
  <si>
    <t>Liabilitas Segera Akad Qardh</t>
  </si>
  <si>
    <t>Liabilitas Segera Pendanaan Lainnya</t>
  </si>
  <si>
    <t>Liabilitas Segera Lainnya</t>
  </si>
  <si>
    <t>Liabilitas Derivatif</t>
  </si>
  <si>
    <t>Pendanaan Yang Diterima</t>
  </si>
  <si>
    <t>Pendanaan Yang Diterima Dalam Negeri</t>
  </si>
  <si>
    <t>Pendanaan Yang Diterima Dari Bank Dalam Negeri</t>
  </si>
  <si>
    <t>Pendanaan Yang Diterima Luar Negeri</t>
  </si>
  <si>
    <t>Pendanaan Yang Diterima Dari Bank Luar Negeri</t>
  </si>
  <si>
    <t>Pendanaan Mudharabah yang Diterima dari Bank Luar Negeri</t>
  </si>
  <si>
    <t>Pendanaan Mudharabah Musytarakah yang Diterima dari Bank Luar Negeri</t>
  </si>
  <si>
    <t>Pendanaan Musyarakah yang Diterima dari Bank Luar Negeri</t>
  </si>
  <si>
    <t>Pendanaan Ijarah yang Diterima dari Bank Luar Negeri</t>
  </si>
  <si>
    <t>Pendanaan Qardh yang Diterima dari Bank Luar Negeri</t>
  </si>
  <si>
    <t>Surat Berharga yang Diterbitkan</t>
  </si>
  <si>
    <t>Liabilitas Pajak Tangguhan</t>
  </si>
  <si>
    <t>Pinjaman Subordinasi Dalam Negeri</t>
  </si>
  <si>
    <t>Pinjaman Subordinasi Luar Negeri</t>
  </si>
  <si>
    <t>Rupa-Rupa Liabilitas</t>
  </si>
  <si>
    <t>Modal</t>
  </si>
  <si>
    <t>Modal Disetor</t>
  </si>
  <si>
    <t>Simpanan Pokok dan Simpanan Wajib</t>
  </si>
  <si>
    <t>Simpanan Pokok</t>
  </si>
  <si>
    <t>Simpanan Wajib</t>
  </si>
  <si>
    <t>Tambahan modal Disetor</t>
  </si>
  <si>
    <t>Agio</t>
  </si>
  <si>
    <t>Disagio</t>
  </si>
  <si>
    <t>Modal Saham Diperoleh Kembali</t>
  </si>
  <si>
    <t>Biaya Emisi Efek Ekuitas</t>
  </si>
  <si>
    <t>Modal Hibah</t>
  </si>
  <si>
    <t>Tambahan Modal Disetor Lainnya</t>
  </si>
  <si>
    <t>Selisih Nilai Transaksi Restrukturisasi Entitas Sepengendali</t>
  </si>
  <si>
    <t>Cadangan Modal</t>
  </si>
  <si>
    <t>Cadangan Umum</t>
  </si>
  <si>
    <t>Cadangan Tujuan</t>
  </si>
  <si>
    <t>Saldo Laba (Rugi) yang Ditahan</t>
  </si>
  <si>
    <t>Laba (Rugi) Bersih Setelah Pajak</t>
  </si>
  <si>
    <t>Komponen Ekuitas Lainnya</t>
  </si>
  <si>
    <t>Saldo Komponen Ekuitas Lainnya</t>
  </si>
  <si>
    <t>Keuntungan (Kerugian) Pendapatan Komprehensif Lainnya Tahun Berjalan</t>
  </si>
  <si>
    <t>Liabilitas dan Ekuitas</t>
  </si>
  <si>
    <t>Pendapatan</t>
  </si>
  <si>
    <t>Pendapatan Operasional</t>
  </si>
  <si>
    <t>Pendapatan Bunga/Bagi Hasil/Margin/Imbal Jasa dari Kegiatan Operasi</t>
  </si>
  <si>
    <t>Pendapatan Margin dari Kegiatan Pembiayaan Jual Beli Berdasarkan Prinsip Syariah</t>
  </si>
  <si>
    <t>Pendapatan Margin dari Pembiayaan Murabahah</t>
  </si>
  <si>
    <t>Pendapatan Margin dari Pembiayaan Salam</t>
  </si>
  <si>
    <t>Pendapatan Margin dari Pembiayaan Istishna</t>
  </si>
  <si>
    <t>Pendapatan Margin dari Pembiayaan Jual Beli dengan Akad Lainnya Berdasarkan Prinsip Syariah</t>
  </si>
  <si>
    <t>Pendapatan Bagi Hasil dari Kegiatan Pembiayaan Investasi Berdasarkan Prinsip Syariah</t>
  </si>
  <si>
    <t>Pendapatan Bagi Hasil dari Pembiayaan Mudharabah</t>
  </si>
  <si>
    <t>Pendapatan Bagi Hasil dari Pembiayaan Musyarakah</t>
  </si>
  <si>
    <t>Pendapatan Bagi Hasil dari Pembiayaan Mudharabah Musytarakah</t>
  </si>
  <si>
    <t>Pendapatan Bagi Hasil dari Pembiayaan Musyarakah Mutanaqisah</t>
  </si>
  <si>
    <t>Pendapatan Bagi Hasil dari Pembiayaan Investasi dengan Akad Lainnya Berdasarkan Prinsip Syariah</t>
  </si>
  <si>
    <t>Pendapatan Imbal Jasa dari Kegiatan Pembiayaan Jasa Berdasarkan Prinsip Syariah</t>
  </si>
  <si>
    <t>Pendapatan Imbal Jasa dari Pembiayaan Ijarah</t>
  </si>
  <si>
    <t>Pendapatan Imbal Jasa dari Pembiayaan IMBT</t>
  </si>
  <si>
    <t>Pendapatan Imbal Jasa dari Pembiayaan Hawalah bil Ujrah</t>
  </si>
  <si>
    <t>Pendapatan Imbal Jasa dari Pembiayaan Wakalah bil Ujrah</t>
  </si>
  <si>
    <t>Pendapatan Imbal Jasa dari Pembiayaan Kafalah bil Ujrah</t>
  </si>
  <si>
    <t>Pendapatan Imbal Jasa dari Pembiayaan Ju'alah</t>
  </si>
  <si>
    <t>Pendapatan Imbal Jasa dari Pembiayaan Jasa dengan Akad Lainnya Berdasarkan Prinsip Syariah</t>
  </si>
  <si>
    <t>Pendapatan Imbal Jasa dari Kegiatan Penerusan Pembiayaan (Channeling)</t>
  </si>
  <si>
    <t>Pendapatan Operasional Lain Terkait Pembiayaan</t>
  </si>
  <si>
    <t>Pendapatan Administrasi</t>
  </si>
  <si>
    <t>Pendapatan Provisi</t>
  </si>
  <si>
    <t>Pendapatan Denda</t>
  </si>
  <si>
    <t>Pendapatan Diskon Asuransi</t>
  </si>
  <si>
    <t>Pendapatan Operasional Lain Terkait Pembiayaan Lainnya</t>
  </si>
  <si>
    <t>Pendapatan Non Operasional</t>
  </si>
  <si>
    <t>Pendapatan Non Operasional Lainnya</t>
  </si>
  <si>
    <t>Beban</t>
  </si>
  <si>
    <t>Beban Operasional</t>
  </si>
  <si>
    <t>Beban Bagi Hasil/Imbal Jasa</t>
  </si>
  <si>
    <t>Beban Bagi Hasil Mudharabah</t>
  </si>
  <si>
    <t>Beban Bagi Hasil Mudharabah Musytarakah</t>
  </si>
  <si>
    <t>Beban Bagi hasil Musyarakah</t>
  </si>
  <si>
    <t>Beban Imbal Jasa Ijarah</t>
  </si>
  <si>
    <t>Beban Imbal Jasa Wakalah bil Ujrah untuk Kegiatan Pembiayaan</t>
  </si>
  <si>
    <t>Beban Bagi Hasi/Imbal Jasa Akad Pendanaan Lainnya</t>
  </si>
  <si>
    <t>Beban Premi Asuransi</t>
  </si>
  <si>
    <t>Beban Tenaga Kerja</t>
  </si>
  <si>
    <t>Beban Gaji, Upah, dan Tunjangan</t>
  </si>
  <si>
    <t>Beban Pengembangan dan Pelatihan Tenaga Kerja</t>
  </si>
  <si>
    <t>Beban Tenaga Kerja Lainnya</t>
  </si>
  <si>
    <t>Beban Pemasaran</t>
  </si>
  <si>
    <t>Beban Insentif Pihak Ketiga</t>
  </si>
  <si>
    <t>Beban Pemasaran Lainnya</t>
  </si>
  <si>
    <t>Beban Penyisihan/Penyusutan</t>
  </si>
  <si>
    <t>Beban Penyisihan Piutang Ragu-Ragu Piutang Pembiayaan</t>
  </si>
  <si>
    <t>Beban Penyisihan Piutang Ragu-Ragu Piutang Pembiayaan Jual Beli Berdasarkan Prinsip Syariah</t>
  </si>
  <si>
    <t>Beban Penyisihan Piutang Ragu-Ragu Piutang Pembiayaan Investasi Berdasarkan Prinsip Syariah</t>
  </si>
  <si>
    <t>Beban Penyisihan Piutang Ragu-Ragu Piutang Pembiayaan Jasa Berdasarkan Prinsip Syariah</t>
  </si>
  <si>
    <t>Beban Penyusutan Aset yang Digunakan untuk Kegiatan Usaha Pembiayaan (Khusus Ijarah)</t>
  </si>
  <si>
    <t>Beban Penyusutan Aset Tetap dan Inventaris</t>
  </si>
  <si>
    <t>Beban Sewa</t>
  </si>
  <si>
    <t>Beban Pemeliharaan dan Perbaikan</t>
  </si>
  <si>
    <t>Beban Administrasi dan Umum</t>
  </si>
  <si>
    <t>Beban Operasional Lainnya</t>
  </si>
  <si>
    <t>Beban Non Operasional</t>
  </si>
  <si>
    <t>Laba (Rugi) Sebelum Pajak</t>
  </si>
  <si>
    <t>Pajak Tahun Berjalan</t>
  </si>
  <si>
    <t>Pendapatan (Beban) Pajak Tangguhan</t>
  </si>
  <si>
    <t>Keuntungan (Kerugian) Akibat Perubahan dalam Surplus Revaluasi Aset Tetap</t>
  </si>
  <si>
    <t>Selisih Kurs Karena Penjabaran Laporan Keuangan dalam Mata Uang Asing</t>
  </si>
  <si>
    <t>Keuntungan (Kerugian) Akibat Pengukuran Kembali Aset Keuangan Tersedia Untuk Dijual</t>
  </si>
  <si>
    <t>Keuntungan (Kerugian) Akibat Bagian Efektif Instrumen Keuangan Lindung Nilai Dalam Rangka Lindung Nilai Arus Kas</t>
  </si>
  <si>
    <t>Keuntungan (Kerugian) Atas Komponen Ekuitas Lainnya Sesuai Prinsip Standar Akuntansi Keuangan</t>
  </si>
  <si>
    <t>Laba (Rugi) Bersih Komprehensif Tahun Berjalan</t>
  </si>
  <si>
    <t>Fasilitas Pendanaan yang Belum Ditarik</t>
  </si>
  <si>
    <t>Fasilitas Pendanaan yang Belum Ditarik dari Dalam Negeri</t>
  </si>
  <si>
    <t>Fasilitas Pendanaan yang Belum Ditarik dari Bank di Dalam Negeri</t>
  </si>
  <si>
    <t>Fasilitas Pendanaan yang Belum Ditarik dari Lembaga jasa Keuangan Bukan Bank di Dalam Negeri</t>
  </si>
  <si>
    <t>Fasilitas Pendanaan yang Belum Ditarik dari Dalam Negeri Lainnya</t>
  </si>
  <si>
    <t>Fasilitas Pendanaan yang Belum Ditarik dari Luar Negeri</t>
  </si>
  <si>
    <t>Fasilitas Pendanaan yang Belum Ditarik dari Bank di Luar Negeri</t>
  </si>
  <si>
    <t>Fasilitas Pendanaan yang Belum Ditarik dari Lembaga Jasa Keuangan Bukan Bank di Luar Negeri</t>
  </si>
  <si>
    <t>Fasilitas Pendanaan yang Belum Ditarik dari Luar Negeri Lainnya</t>
  </si>
  <si>
    <t>Fasilitas Pembiayaan kepada Nasabah yang belum ditarik</t>
  </si>
  <si>
    <t>Penerbitan Surat Sanggup Bayar</t>
  </si>
  <si>
    <t>Penerbitan Surat Sanggup Bayar untuk Pinjaman Dalam Negeri</t>
  </si>
  <si>
    <t>Penerbitan Surat Sanggup Bayar untuk Pinjaman Luar Negeri</t>
  </si>
  <si>
    <t>Penyaluran pembiayaan Bersama Porsi Pihak Ketiga</t>
  </si>
  <si>
    <t>Penerusan Kredit/Pembiayaan (Channeling)</t>
  </si>
  <si>
    <t>Penyaluran Kredit dalam Rangka Pembiayaan Bersama (Joint Financing)</t>
  </si>
  <si>
    <t>Nominal Instrumen Derivatif Untuk Lindung Nilai</t>
  </si>
  <si>
    <t>Nominal Spot</t>
  </si>
  <si>
    <t>Nominal Forward</t>
  </si>
  <si>
    <t>Rekening Administratif Lainnya</t>
  </si>
  <si>
    <t>Piutang Pembiayaan Hapus Buku</t>
  </si>
  <si>
    <t>Piutang Pembiayaan Hapus Buku yang Berhasil Ditagih</t>
  </si>
  <si>
    <t>Piutang Pembiayaan Hapus Tagih</t>
  </si>
  <si>
    <t>Rekening Administratif</t>
  </si>
  <si>
    <t>Syariah</t>
  </si>
  <si>
    <t>1. Aset</t>
  </si>
  <si>
    <t>1. Assets</t>
  </si>
  <si>
    <t>2. Kontribusi Bruto</t>
  </si>
  <si>
    <t>2. Gross Contribution</t>
  </si>
  <si>
    <t>3. Klaim Bruto</t>
  </si>
  <si>
    <t>3. Gross Claims</t>
  </si>
  <si>
    <t>4. Investasi</t>
  </si>
  <si>
    <t>4. Investments</t>
  </si>
  <si>
    <t>5. Hasil Investasi</t>
  </si>
  <si>
    <t>5. Investment Yield</t>
  </si>
  <si>
    <t>8. Penetration</t>
  </si>
  <si>
    <t>9. Density</t>
  </si>
  <si>
    <t>Tabel 3.2 Financial Highlights Sharia Non-Life Insurance (Billion Rp)</t>
  </si>
  <si>
    <t>A. Perbankan</t>
  </si>
  <si>
    <t>A. Banking</t>
  </si>
  <si>
    <t>1. Deposito</t>
  </si>
  <si>
    <t>1. Time Deposit</t>
  </si>
  <si>
    <t>B. Pasar Modal</t>
  </si>
  <si>
    <t>B. Capital Market</t>
  </si>
  <si>
    <t>1. Saham Syariah</t>
  </si>
  <si>
    <t>1. Sharia Stock</t>
  </si>
  <si>
    <t>2. Sukuk</t>
  </si>
  <si>
    <t>2. Corporate Sukuk</t>
  </si>
  <si>
    <t>3. Surat Berharga Syariah Negara</t>
  </si>
  <si>
    <t>3. Government Sukuk</t>
  </si>
  <si>
    <t>4. Reksa Dana Syariah</t>
  </si>
  <si>
    <t>4. Sharia Mutual Funds</t>
  </si>
  <si>
    <t>C. Lain-Lain</t>
  </si>
  <si>
    <t>C. Others</t>
  </si>
  <si>
    <t>1. Emas Murni</t>
  </si>
  <si>
    <t>1. Gold</t>
  </si>
  <si>
    <t>2. Penyertaan Langsung</t>
  </si>
  <si>
    <t>2. Direct Placement</t>
  </si>
  <si>
    <t>3. Bangunan dgn Hak Strata atau Tanah dgn Bangunan untuk Investasi</t>
  </si>
  <si>
    <t>3. Property</t>
  </si>
  <si>
    <t>4. Investasi Lain</t>
  </si>
  <si>
    <t>4.Other Investment</t>
  </si>
  <si>
    <t>Total</t>
  </si>
  <si>
    <t>Tabel 4.3 Investment of Sharia Reinsurance (Billion Rp)</t>
  </si>
  <si>
    <t>A. KEKAYAAN</t>
  </si>
  <si>
    <t>1. Investasi</t>
  </si>
  <si>
    <t>1. Investment</t>
  </si>
  <si>
    <t xml:space="preserve">a. Deposito </t>
  </si>
  <si>
    <t>a. Time Deposit</t>
  </si>
  <si>
    <t>b. Saham Syariah</t>
  </si>
  <si>
    <t>b. Sharia Stock</t>
  </si>
  <si>
    <t>c. Sukuk atau Obligasi Syariah</t>
  </si>
  <si>
    <t>c. Corporate Sukuk</t>
  </si>
  <si>
    <t>d. Surat Berharga Syariah Negara</t>
  </si>
  <si>
    <t>d. Goverment Sukuk</t>
  </si>
  <si>
    <t>e. Surat Berharga Syariah Yang Diterbitkan oleh Bank Indonesia</t>
  </si>
  <si>
    <t>e. Sharia Promissory Notes Issued By Bank Of Indonesia</t>
  </si>
  <si>
    <t>f. Surat Berharga Syariah yang Diterbitkan oleh Selain Negara Republik Indonesia</t>
  </si>
  <si>
    <t>f. Foreign Government Sukuk</t>
  </si>
  <si>
    <t>g. Surat Berharga Syariah yang Diterbitkan oleh Lembaga Multinasional</t>
  </si>
  <si>
    <t>g. Sukuk of Multinational Institutions</t>
  </si>
  <si>
    <t>h. Reksa Dana Syariah</t>
  </si>
  <si>
    <t>h. Sharia Mutual Funds</t>
  </si>
  <si>
    <t>i. Efek Beragun Aset Syariah</t>
  </si>
  <si>
    <t>i. Sharia Asset Backed Securities</t>
  </si>
  <si>
    <t>j. Pembiayaan Melalui Kerjasama Dengan Pihak Lain Syariah.</t>
  </si>
  <si>
    <t>j. Sharia Refinancing</t>
  </si>
  <si>
    <t>k. Emas Murni</t>
  </si>
  <si>
    <t>k. Gold</t>
  </si>
  <si>
    <t>l. Penyertaan Langsung</t>
  </si>
  <si>
    <t>l. Direct Placement</t>
  </si>
  <si>
    <t>m. Bangunan dengan Hak Strata atau Tanah dengan  Bangunan Untuk Investasi</t>
  </si>
  <si>
    <t>m. Property</t>
  </si>
  <si>
    <t>n. Investasi Lain</t>
  </si>
  <si>
    <t>n. Other Investment</t>
  </si>
  <si>
    <t>Jumlah Investasi</t>
  </si>
  <si>
    <t>Total Investments</t>
  </si>
  <si>
    <t>2. Bukan Investasi</t>
  </si>
  <si>
    <t>2. Non Investments</t>
  </si>
  <si>
    <t>a. Kas dan Bank</t>
  </si>
  <si>
    <t>a. Cash And Bank</t>
  </si>
  <si>
    <t xml:space="preserve">b. Tagihan Kontribusi </t>
  </si>
  <si>
    <t>b. Contribution Receivables</t>
  </si>
  <si>
    <t>c. Tagihan Reasuransi</t>
  </si>
  <si>
    <t>c. Reinsurance Receivables</t>
  </si>
  <si>
    <t>d. Tagihan Investasi</t>
  </si>
  <si>
    <t>d.Investment Receivables</t>
  </si>
  <si>
    <t>e. Tagihan Hasil Investasi</t>
  </si>
  <si>
    <t>e. Investment Yields Recievables</t>
  </si>
  <si>
    <t>Jumlah Bukan Investasi</t>
  </si>
  <si>
    <t>Total Non Investments</t>
  </si>
  <si>
    <t>JUMLAH KEKAYAAN</t>
  </si>
  <si>
    <t>B. KEWAJIBAN DAN EKUITAS</t>
  </si>
  <si>
    <t>B. LIABILITIES AND EQUITIES</t>
  </si>
  <si>
    <t>1. Kewajiban</t>
  </si>
  <si>
    <t>1. Liabilities</t>
  </si>
  <si>
    <t>a. Utang</t>
  </si>
  <si>
    <t>a. Payable</t>
  </si>
  <si>
    <t>1) Utang Klaim</t>
  </si>
  <si>
    <t>1) Claim Payable</t>
  </si>
  <si>
    <t>2) Utang Reasuransi</t>
  </si>
  <si>
    <t>2) Reinsurance Payable</t>
  </si>
  <si>
    <t>Jumlah Utang</t>
  </si>
  <si>
    <t>b. Penyisihan Teknis</t>
  </si>
  <si>
    <t>b. Technical Reserves</t>
  </si>
  <si>
    <t xml:space="preserve">1) Penyisihan Kontribusi </t>
  </si>
  <si>
    <t>2) Penyisihan Kontribusi yang Belum Menjadi Pendapatan/Hak</t>
  </si>
  <si>
    <t xml:space="preserve">3) Penyisihan Klaim </t>
  </si>
  <si>
    <t>3) Claim Reserve</t>
  </si>
  <si>
    <t>Jumlah Penyisihan Teknis</t>
  </si>
  <si>
    <t>Total Technical Reserves</t>
  </si>
  <si>
    <t>c. Qardh</t>
  </si>
  <si>
    <t>Jumlah Kewajiban</t>
  </si>
  <si>
    <t>2. Pinjaman Subordinasi</t>
  </si>
  <si>
    <t>2. Subordinations Loan</t>
  </si>
  <si>
    <t>3. Ekuitas</t>
  </si>
  <si>
    <t>3. Equity</t>
  </si>
  <si>
    <t xml:space="preserve">a. Modal Disetor </t>
  </si>
  <si>
    <t>a. Paid Up Capital</t>
  </si>
  <si>
    <t>c. Agio Saham</t>
  </si>
  <si>
    <t>Selisih Penilaian Berdasar SAK dan SAP</t>
  </si>
  <si>
    <t>Total of Equities</t>
  </si>
  <si>
    <t>JUMLAH KEWAJIBAN DAN EKUITAS</t>
  </si>
  <si>
    <t>TOTAL OF LIABILITIES AND EQUITIES</t>
  </si>
  <si>
    <t>CB</t>
  </si>
  <si>
    <t>KEWAJIBAN DAN EKUITAS</t>
  </si>
  <si>
    <t>JUMLAH KEWAJIBAN</t>
  </si>
  <si>
    <t xml:space="preserve">a. Deposito pada Bank </t>
  </si>
  <si>
    <t>e. Surat Berharga Syariah yang Diterbitkan olehBank Indonesia</t>
  </si>
  <si>
    <t>f. Surat Berharga Syariah yang Diterbitkan oleh Negara Selain Negara Republik Indonesia</t>
  </si>
  <si>
    <t>j. Pembiayaan Melalui Kerjasama dengan Pihak Lain</t>
  </si>
  <si>
    <t>k. Emas murni</t>
  </si>
  <si>
    <t>l. Investasi lain</t>
  </si>
  <si>
    <t>l. Other Investment</t>
  </si>
  <si>
    <t>f. Aset Lain</t>
  </si>
  <si>
    <t>f. Other Assets</t>
  </si>
  <si>
    <t>3) Utang Ujrah Kepada Perusahaan</t>
  </si>
  <si>
    <t>3) Ujrah payable</t>
  </si>
  <si>
    <t>4) Utang Alokasi Surplus Underwriting Kepada Tertanggung</t>
  </si>
  <si>
    <t>4) Payable of shareholder share surplus to insured</t>
  </si>
  <si>
    <t>5) Utang Alokasi Surplus Underwriting Kepada Perusahaan</t>
  </si>
  <si>
    <t>5) Payable of shareholder share surplus to company</t>
  </si>
  <si>
    <t>6) Utang Bagi Hasil Investasi Dana Tabarru Kepada Perusahaan</t>
  </si>
  <si>
    <t>6) Payable of the management fees of investment yiled tabarru funds</t>
  </si>
  <si>
    <t>7) Utang Zakat</t>
  </si>
  <si>
    <t>7) Zakat Payable</t>
  </si>
  <si>
    <t>8) Utang Lain</t>
  </si>
  <si>
    <t>8) Other Payable</t>
  </si>
  <si>
    <t>TOTAL Payable</t>
  </si>
  <si>
    <t>1) Reserve of Contribution</t>
  </si>
  <si>
    <t>2) Reserve for unearned premium</t>
  </si>
  <si>
    <t>2. Ekuitas Peserta</t>
  </si>
  <si>
    <t>2. Policyholders Equity</t>
  </si>
  <si>
    <t>a. Akumulasi Dana Tabarru'</t>
  </si>
  <si>
    <t>a. Accumulation of Tabarru Fund</t>
  </si>
  <si>
    <t>b. Kenaikan (Penurunan) Surat Berharga</t>
  </si>
  <si>
    <t>b. Increase(Decrease) Marketable Securities</t>
  </si>
  <si>
    <t>c. Kekayaan Yang Tidak Diperkenankan</t>
  </si>
  <si>
    <t>c. Non Admitted Assets</t>
  </si>
  <si>
    <t>Jumlah Ekuitas Peserta</t>
  </si>
  <si>
    <t>Total Policyholder Equity</t>
  </si>
  <si>
    <t>JUMLAH KEWAJIBAN DAN EKUITAS PESERTA</t>
  </si>
  <si>
    <t>b. Tagihan Investasi</t>
  </si>
  <si>
    <t>b. Investment Receivables</t>
  </si>
  <si>
    <t>c. Tagihan Hasil Investasi</t>
  </si>
  <si>
    <t>c. Investment Yields Recievables</t>
  </si>
  <si>
    <t>d. Tagihan Ujrah kepada Peserta</t>
  </si>
  <si>
    <t>d. Ujrah Receivables To Policyholders</t>
  </si>
  <si>
    <t>e. Tagihan Alokasi Surplus Dana Tabarru'</t>
  </si>
  <si>
    <t>e.Share Of Surplus Tabbaru' Fund Receivables</t>
  </si>
  <si>
    <t>f. Tagihan Bagi Hasil Pengelolaan Investasi Dana Tabarru'</t>
  </si>
  <si>
    <t>f. The Management Fees Of Investment Yiled Funds Tabarru</t>
  </si>
  <si>
    <t>g. Tagihan Qardh</t>
  </si>
  <si>
    <t>g. Qardh Receivables</t>
  </si>
  <si>
    <t>h. Bangunan dengan Hak Strata atau Tanah dengan Bangunan Untuk Dipakai Sendiri</t>
  </si>
  <si>
    <t>h. Property</t>
  </si>
  <si>
    <t>i. Perangkat Keras Komputer</t>
  </si>
  <si>
    <t>i. Computers Hardware</t>
  </si>
  <si>
    <t>j. Aset Tetap Lain</t>
  </si>
  <si>
    <t>j. Other Fixed Assets</t>
  </si>
  <si>
    <t>k. Aset Lain</t>
  </si>
  <si>
    <t>k. Other Assets</t>
  </si>
  <si>
    <t>a. Utang Komisi</t>
  </si>
  <si>
    <t>a. Commision Payable</t>
  </si>
  <si>
    <t>b. Utang Ujrah Reasuransi</t>
  </si>
  <si>
    <t>b. Ujrah Reinsurance Payable</t>
  </si>
  <si>
    <t>c. Utang Pajak</t>
  </si>
  <si>
    <t>c.Tax Payable</t>
  </si>
  <si>
    <t>d. Biaya yang Masih Harus Dibayar</t>
  </si>
  <si>
    <t>d. Accrued Expenses</t>
  </si>
  <si>
    <t>e. Utang Zakat</t>
  </si>
  <si>
    <t>e. Zakat Payable</t>
  </si>
  <si>
    <t>f. Utang Lain</t>
  </si>
  <si>
    <t>f. Other Payable</t>
  </si>
  <si>
    <t>b. Agio Saham</t>
  </si>
  <si>
    <t>b. Shares Premium</t>
  </si>
  <si>
    <t>c. Cadangan</t>
  </si>
  <si>
    <t>c. Reserves</t>
  </si>
  <si>
    <t>d. Kenaikan (Penurunan) Surat Berharga</t>
  </si>
  <si>
    <t>d. Increase(Decrease)Marketable Securities</t>
  </si>
  <si>
    <t>e. Selisih Penilaian Aktiva Tetap</t>
  </si>
  <si>
    <t>e. Difference Of Revaluation Of Fixed Assets</t>
  </si>
  <si>
    <t>f. Saldo Laba</t>
  </si>
  <si>
    <t>f. Profit</t>
  </si>
  <si>
    <t>Total Of Liabilities And Equities</t>
  </si>
  <si>
    <t>l. Investasi Lain</t>
  </si>
  <si>
    <t>b.Investment Receivables</t>
  </si>
  <si>
    <t>d. Aset Lain</t>
  </si>
  <si>
    <t>d. Other Assets</t>
  </si>
  <si>
    <t>Jumlah BukanInvestasi</t>
  </si>
  <si>
    <t>B. KEWAJIBAN</t>
  </si>
  <si>
    <t xml:space="preserve">1. Utang Ujroh/Fee Pengelolaan Dana </t>
  </si>
  <si>
    <t>1. Ujrah Payable</t>
  </si>
  <si>
    <t>2. Utang Bagi Hasil</t>
  </si>
  <si>
    <t>2. Profit sharing payable</t>
  </si>
  <si>
    <t>3. Utang Penarikan Dana Investasi</t>
  </si>
  <si>
    <t>3. Fund withdrawal payable to participants</t>
  </si>
  <si>
    <t>4. Akumulasi Dana Investasi Peserta</t>
  </si>
  <si>
    <t>4. Accumulation of investment funds</t>
  </si>
  <si>
    <t>5. Utang Lain</t>
  </si>
  <si>
    <t>5. Other Payable</t>
  </si>
  <si>
    <t>TOTAL LIABILITIES</t>
  </si>
  <si>
    <t>Ekuitas</t>
  </si>
  <si>
    <t>Cadangan</t>
  </si>
  <si>
    <t>LIABILITIES AND EQUITIES</t>
  </si>
  <si>
    <t>a. Klaim Bruto</t>
  </si>
  <si>
    <t>Cadangan Piutang Bagi Hasil Pembiayaan 
Investasi Musyarakah Mutanaqisah</t>
  </si>
  <si>
    <t>Piutang Pembiayaan Jual Beli Berdasarkan Prinsip
Syariah - Neto</t>
  </si>
  <si>
    <t>Pendapatan yang Ditangguhkan dari Piutang
Pembiayaan Murabahah</t>
  </si>
  <si>
    <t>Piutang Pembiayaan Jual Beli dengan Akad Lainnya
Berdasarkan Prinsip Syariah - Neto</t>
  </si>
  <si>
    <t>Cadangan Piutang Pembiayaan Jual Beli dengan
Akad Lainnya Berdasarkan Prinsip Syariah</t>
  </si>
  <si>
    <t>Piutang Pembiayaan Investasi Berdasarkan Prinsip
Syariah - Neto</t>
  </si>
  <si>
    <t>Piutang Pokok Pembiayaan Investasi
Mudharabah - Neto</t>
  </si>
  <si>
    <t>Cadangan Piutang Pokok Pembiayaan
Investasi Mudharabah</t>
  </si>
  <si>
    <t>Piutang Bagi Hasil Pembiayaan Investasi
Mudharabah - Neto</t>
  </si>
  <si>
    <t>Cadangan Piutang Bagi Hasil Pembiayaan
Investasi Mudharabah</t>
  </si>
  <si>
    <t>Piutang Pokok Pembiayaan Investasi
Musyarakah - Neto</t>
  </si>
  <si>
    <t>Cadangan Piutang Pokok Pembiayaan
Investasi Musyarakah</t>
  </si>
  <si>
    <t>Piutang Bagi Hasil Pembiayaan Investasi
Musyarakah - Neto</t>
  </si>
  <si>
    <t>Cadangan Piutang Bagi Hasil Pembiayaan
Investasi Musyarakah</t>
  </si>
  <si>
    <t>Piutang Pembiayaan Investasi Mudharabah
Musytarakah - Neto</t>
  </si>
  <si>
    <t>Piutang Pokok Pembiayaan Investasi
Mudharabah Musytarakah - Neto</t>
  </si>
  <si>
    <t>Cadangan Piutang Pokok Pembiayaan
Investasi Mudharabah Musytarakah</t>
  </si>
  <si>
    <t>Piutang Bagi Hasil Pembiayaan Investasi
Mudharabah Musytarakah - Neto</t>
  </si>
  <si>
    <t>Piutang Pembiayaan Investasi Musyarakah
Mutanaqisah - Neto</t>
  </si>
  <si>
    <t>Piutang Pokok Pembiayaan Investasi Musyarakah
Mutanaqisah - Neto</t>
  </si>
  <si>
    <t>Cadangan Piutang Pokok Pembiayaan
Investasi Musyarakah Mutanaqisah</t>
  </si>
  <si>
    <t>Piutang Bagi Hasil Pembiayaan Investasi
Musyarakah Mutanaqisah - Neto</t>
  </si>
  <si>
    <t>Piutang Pembiayaan Investasi dengan Akad Lainnya
Berdasarkan Prinsip Syariah - Neto</t>
  </si>
  <si>
    <t>Cadangan Piutang Pokok Pembiayaan 
Investasi dengan Akad Lainnya Berdasarkan Prinsip Syariah Syariah Lainnya</t>
  </si>
  <si>
    <t>Piutang Bagi Hasil Pembiayaan Investasi dengan
Akad Lainnya Berdasarkan Prinsip Syariah - Neto</t>
  </si>
  <si>
    <t>Cadangan Piutang Bagi Hasil Pembiayaan
Investasi dengan Akad Lainnya Berdasarkan
Prinsip Syariah</t>
  </si>
  <si>
    <t>Piutang Pembiayaan Jasa Berdasarkan Prinsip Syariah -
Neto</t>
  </si>
  <si>
    <t>Piutang Pembiayaan Jasa Wakalah bil Ujrah -
Pokok</t>
  </si>
  <si>
    <t>Cadangan Piutang Pembiayaan Jasa Wakalah bil
Ujrah</t>
  </si>
  <si>
    <t>Piutang Pembiayaan Jasa dengan Akad Lainnya
Berdasarkan Prinsip Syariah - Neto</t>
  </si>
  <si>
    <t>Cadangan Piutang Pembiayaan Jasa dengan 
Akad Lainnya Berdasarkan Prinsip Syariah</t>
  </si>
  <si>
    <t>Penyertaan Modal Pada Perusahaan Bukan Jasa
Keuangan</t>
  </si>
  <si>
    <t>Pendanaan Mudharabah yang Diterima dari Bank
Dalam Negeri</t>
  </si>
  <si>
    <t>Pendanaan Mudharabah Musytarakah yang
Diterima dari Bank Dalam Negeri</t>
  </si>
  <si>
    <t>Pendanaan Musyarakah yang Diterima dari Bank
Dalam Negeri</t>
  </si>
  <si>
    <t>Pendanaan Ijarah yang Diterima dari Bank Dalam
Negeri</t>
  </si>
  <si>
    <t>Pendanaan Qardh yang Diterima dari Bank
Dalam Negeri</t>
  </si>
  <si>
    <t>Pendanaan Yang Diterima Dari Lembaga Bukan Bank
Dalam Negeri</t>
  </si>
  <si>
    <t>Pendanaan Mudharabah yang Diterima dari
Lembaga Bukan Bank Dalam Negeri</t>
  </si>
  <si>
    <t>Pendanaan Mudharabah Musytarakah yang
Diterima dari Lembaga Bukan Bank Dalam Negeri</t>
  </si>
  <si>
    <t>Pendanaan Musyarakah yang Diterima dari
Lembaga Bukan Bank Dalam Negeri</t>
  </si>
  <si>
    <t>Pendanaan Ijarah yang Diterima dari Lembaga
Bukan Bank Dalam Negeri</t>
  </si>
  <si>
    <t>Pendanaan Qardh yang Diterima dari Lembaga
Bukan Bank Dalam Negeri</t>
  </si>
  <si>
    <t>Pendanaan Berdasarkan Prinsip Syariah Lainnya
yang Diterima dari Lembaga Bukan Bank Dalam 
Negeri</t>
  </si>
  <si>
    <t>Pendanaan Berdasarkan Prinsip Syariah Lainnya
yang Diterima dari Bank Dalam Negeri</t>
  </si>
  <si>
    <t>Pendanaan Berdasarkan Prinsip Syariah Lainnya
yang Diterima dari Bank Luar Negeri</t>
  </si>
  <si>
    <t>Pendanaan Yang Diterima Dari Lembaga Bukan Bank
Luar Negeri</t>
  </si>
  <si>
    <t>Pendanaan Mudharabah yang Diterima dari
Lembaga Bukan Bank Luar Negeri</t>
  </si>
  <si>
    <t>Pendanaan Mudharabah Musytarakah yang
Diterima dari Lembaga Bukan Bank Luar Negeri</t>
  </si>
  <si>
    <t>Pendanaan Musyarakah yang Diterima dari
Lembaga Bukan Bank Luar Negeri</t>
  </si>
  <si>
    <t>Pendanaan Ijarah yang Diterima dari Lembaga
Bukan Bank Luar Negeri</t>
  </si>
  <si>
    <t>Pendanaan Qardh yang Diterima dari Lembaga
Bukan Bank Luar Negeri</t>
  </si>
  <si>
    <t>Pendanaan Berdasarkan Prinsip Syariah Lainnya
yang Diterima dari Lembaga Bukan Bank Luar
Negeri</t>
  </si>
  <si>
    <t>Saldo Periode Sebelumnya Keuntungan (Kerugian)
Akibat Perubahan dalam surplus revaluasi Aset Tetap</t>
  </si>
  <si>
    <t>Saldo Periode Sebelumnya Keuntungan (Kerugian)
akibat Selisih kurs karena penjabaran laporan keuangan dalam mata uang asing</t>
  </si>
  <si>
    <t>Saldo Periode Sebelumnya Keuntungan (kerugian) Akibat pengukuran kembali aset
keuangan tersedia untuk dijual</t>
  </si>
  <si>
    <t>Saldo Periode Sebelumnya Keuntungan (Kerugian)
Akibat Bagian efektif instrumen keuangan lindung nilai dalam rangka lindung nilai arus kas</t>
  </si>
  <si>
    <t>Saldo Periode Sebelumnya Keuntungan (Kerugian) Atas Komponen ekuitas lainnya sesuai prinsip
standar akuntansi keuangan</t>
  </si>
  <si>
    <t>Keuntungan (Kerugian) Pendapatan Komprehensif
Lainnya Tahun Berjalan</t>
  </si>
  <si>
    <t>2. BPJS</t>
  </si>
  <si>
    <t>3. Lembaga Pembiayaan</t>
  </si>
  <si>
    <t>4. Dana Pensiun</t>
  </si>
  <si>
    <t>5. Lembaga Jasa Keuangan Khusus</t>
  </si>
  <si>
    <t>6. Jasa Penunjang IKNB*</t>
  </si>
  <si>
    <t>7. Lembaga Keuangan Mikro</t>
  </si>
  <si>
    <t>BPJS</t>
  </si>
  <si>
    <t>a. Deposito (Setrifikat Deposito)</t>
  </si>
  <si>
    <t>c. Sukuk atau Obligasi Syariah (MTN Syariah)</t>
  </si>
  <si>
    <t>j. Pembiayaan Syariah dan Pembiayaan Melalui Kerjasama Dengan Pihak Lain Syariah.</t>
  </si>
  <si>
    <t>m. Properti Investasi</t>
  </si>
  <si>
    <t xml:space="preserve">c. Biaya Akuisisi yang ditangguhkan </t>
  </si>
  <si>
    <t>d. Aset Reasuransi</t>
  </si>
  <si>
    <t>e. Bangunan dengan Hak Strata atau Tanah dengan Bangunan Untuk Dipakai Sendiri</t>
  </si>
  <si>
    <t>3) Utang Lain</t>
  </si>
  <si>
    <t xml:space="preserve">a. Utang </t>
  </si>
  <si>
    <t>1) Utang klaim dan Manfaat Bayar</t>
  </si>
  <si>
    <t>2) Biaya yang Masih Harus Dibayar</t>
  </si>
  <si>
    <t xml:space="preserve">4) Penyisihan Lain </t>
  </si>
  <si>
    <t xml:space="preserve">b. Akumulasi Dana </t>
  </si>
  <si>
    <t>d. Komponen Ekuitas Lainnya</t>
  </si>
  <si>
    <t>e. Profit Equilization Reserve</t>
  </si>
  <si>
    <t>f. Selisih Saldo SAK dan Saldo SAP</t>
  </si>
  <si>
    <t>g. Kekayaan Yang Tidak Diperkenankan</t>
  </si>
  <si>
    <t>2. Pinjaman Subordinasi (Qardh)</t>
  </si>
  <si>
    <t>PENDAPATAN</t>
  </si>
  <si>
    <t>PENDAPATAN INVESTASI DAN UJROH PENGELOLAAN INVESTASI</t>
  </si>
  <si>
    <t>Hasil Investasi</t>
  </si>
  <si>
    <t>Hasil Investasi Yang Dibagikan ke Dana Perusahaan</t>
  </si>
  <si>
    <t>Jumlah Hasil Investasi</t>
  </si>
  <si>
    <t>Jumlah Ujroh Pengelolaan Investasi</t>
  </si>
  <si>
    <t>Jumlah Pendapatan Hasil Investasi dan Ujroh Pengelolaan Investasi</t>
  </si>
  <si>
    <t>PENDAPATAN UNDERWRITING</t>
  </si>
  <si>
    <t>Kontribusi Tabarru'/ Kontribusi Tanahud/ Ujroh/ Alokasi Investasi</t>
  </si>
  <si>
    <t>Kontribusi Reasuransi/ Retrosesi</t>
  </si>
  <si>
    <t xml:space="preserve">Penurunan (Kenaikan) Penyisihan Kontribusi dan PAKYBMP </t>
  </si>
  <si>
    <t>a. Penurunan (kenaikan) Penyisihan Kontribusi</t>
  </si>
  <si>
    <t xml:space="preserve">b. Penurunan (kenaikan) PAKYBMP </t>
  </si>
  <si>
    <t>c. Penurunan (Kenaikan) Penyisihan atas Risiko Bencana</t>
  </si>
  <si>
    <t xml:space="preserve">Jumlah Pendapatan Kontribusi Neto </t>
  </si>
  <si>
    <t xml:space="preserve">PENDAPATAN UNDERWRITING </t>
  </si>
  <si>
    <t>BEBAN</t>
  </si>
  <si>
    <t>BEBAN UNDERWRITING</t>
  </si>
  <si>
    <t>Beban Klaim</t>
  </si>
  <si>
    <t>b. Klaim recovery</t>
  </si>
  <si>
    <t xml:space="preserve">c. Kenaikan (Penurunan) Penyisihan Klaim </t>
  </si>
  <si>
    <t>d. Penarikan Dana Investasi Peserta yang telah jatuh tempo</t>
  </si>
  <si>
    <t>e. Penarikan/ Penebusan Dana Investasi Peserta (belum jt tempo)</t>
  </si>
  <si>
    <t xml:space="preserve">Jumlah Beban Klaim Netto </t>
  </si>
  <si>
    <t>Beban Adjuster</t>
  </si>
  <si>
    <t xml:space="preserve">JUMLAH BEBAN UNDERWRITING </t>
  </si>
  <si>
    <t xml:space="preserve">JUMLAH SURPLUS (DEFISIT) UNDERWRITING </t>
  </si>
  <si>
    <t>a. Surplus underwriting untuk dana Perusahaan</t>
  </si>
  <si>
    <t>b. Surplus underwriting untuk Peserta</t>
  </si>
  <si>
    <t>BEBAN USAHA:</t>
  </si>
  <si>
    <t>a. Beban Pemasaran</t>
  </si>
  <si>
    <t>b. Beban Akuisisi</t>
  </si>
  <si>
    <t>c. Beban Umum dan Administrasi:</t>
  </si>
  <si>
    <t>- Beban Pegawai dan Pengurus</t>
  </si>
  <si>
    <t>- Beban Pendidikan dan Pelatihan</t>
  </si>
  <si>
    <t>- Beban Umum dan Administrasi Lainnya</t>
  </si>
  <si>
    <t>Kenaikan (penurunan) Penyisihan Ujroh</t>
  </si>
  <si>
    <t>Kenaikan (penurunan) Penyisihan PAYDI yang memberikan garansi pokok investasi</t>
  </si>
  <si>
    <t>JUMLAH BEBAN USAHA</t>
  </si>
  <si>
    <t xml:space="preserve">LABA (RUGI) USAHA ASURANSI </t>
  </si>
  <si>
    <t>Pendapatan Lain</t>
  </si>
  <si>
    <t>Beban Lain</t>
  </si>
  <si>
    <t xml:space="preserve">LABA (RUGI) SEBELUM PAJAK </t>
  </si>
  <si>
    <t>Pajak Penghasilan</t>
  </si>
  <si>
    <t xml:space="preserve">LABA SETELAH PAJAK </t>
  </si>
  <si>
    <t xml:space="preserve">PENDAPATAN KOMPREHENSIF LAIN </t>
  </si>
  <si>
    <t>JUMLAH KINERJA SELURUH DANA</t>
  </si>
  <si>
    <t>Kontribusi Bruto/Ujroh Diterima/Alokasi Investasi</t>
  </si>
  <si>
    <t>a. Alokasi Kontribusi Langsung: Tabarru/Ujroh/Investasi</t>
  </si>
  <si>
    <t>b. Alokasi Kontribusi Tidak Langsung: Tabarru/Ujroh</t>
  </si>
  <si>
    <t>Jumlah Kontribusi Bruto/Ujroh Diterima/Alokasi Untuk Investasi</t>
  </si>
  <si>
    <t>Kontribusi Reasuransi/Retrosesi</t>
  </si>
  <si>
    <t>e. Penarikan/Penebusan Dana Investasi Peserta (belum jt tempo)</t>
  </si>
  <si>
    <t>Tabel 6.1 Laporan Kinerja Keuangan Asuransi Jiwa Syariah (Miliar Rp)</t>
  </si>
  <si>
    <t>Tabel 6.2 Laporan Kinerja Keuangan Asuransi Umum Syariah (Miliar Rp)</t>
  </si>
  <si>
    <t>Tabel 6.3 Laporan Kinerja Keuangan Reasuransi Syariah (Miliar Rp)</t>
  </si>
  <si>
    <t xml:space="preserve">Tabel 7 Posisi Keuangan Perusahaan Pembiayaan Syariah (Miliar Rp) </t>
  </si>
  <si>
    <t>Table 7 Sharia Finance Company Balance Sheet (Billion Rp)</t>
  </si>
  <si>
    <t xml:space="preserve">Tabel 8 Laporan Laba Rugi Perusahaan Pembiayaan Syariah (Miliar Rp) </t>
  </si>
  <si>
    <t>Table 8 Sharia Finance Company Income Statement (Billion Rp)</t>
  </si>
  <si>
    <t>Tabel 9 Rekening Administratif Perusahaan Pembiayaan Syariah (Miliar Rp)</t>
  </si>
  <si>
    <t xml:space="preserve"> Table 9 Sharia Finance Company Off-Balance Sheet (Billion Rp)</t>
  </si>
  <si>
    <t xml:space="preserve">Tabel 10 Kinerja Perusahaan Pembiayaan Syariah </t>
  </si>
  <si>
    <t>Table 10 Sharia Finance Company Performance</t>
  </si>
  <si>
    <t xml:space="preserve">Tabel 11 Posisi Keuangan Perusahaan Modal Ventura Syariah (Miliar Rp) </t>
  </si>
  <si>
    <t>Table 11 Sharia Venture Capital Company Balance Sheet (Billion Rp)</t>
  </si>
  <si>
    <t xml:space="preserve">Tabel 12 Laporan Laba Rugi Perusahaan Modal Ventura Syariah (Miliar Rp) </t>
  </si>
  <si>
    <t>Table 12 Sharia Venture Capital Company Income Statement (Billion Rp)</t>
  </si>
  <si>
    <t>Tabel 14 Posisi Keuangan Perusahaan Penjaminan Syariah (Miliar Rp)</t>
  </si>
  <si>
    <t>Table 14 Balance Sheet of Sharia Guarantee Company (Billion Rp)</t>
  </si>
  <si>
    <t>Tabel 15 Laporan Laba Rugi Perusahaan Penjaminan Syariah (Miliar Rp)</t>
  </si>
  <si>
    <t>Table 15 Income Statement Sharia Guarantee Company (Billion Rp)</t>
  </si>
  <si>
    <t>Tabel 16 Posisi Keuangan Perusahaan LPEI Syariah (Miliar Rp)</t>
  </si>
  <si>
    <t>Table 16 Balance Sheet of LPEI Sharia Unit (Billion Rp)</t>
  </si>
  <si>
    <t>Tabel 17 Laporan Laba Rugi LPEI Syariah (Miliar Rp)</t>
  </si>
  <si>
    <t xml:space="preserve">Tabel 19 Posisi Keuangan Perusahaan Lembaga Keuangan Mikro Syariah (Milyar Rp) </t>
  </si>
  <si>
    <t>Table 19 Sharia Micro Finance Institution Balance Sheet (Billion Rp)</t>
  </si>
  <si>
    <t xml:space="preserve">Tabel 20 Kinerja Lembaga Keuangan Mikro Syariah </t>
  </si>
  <si>
    <t>Table 20 Sharia Micro Finance Institution Performance</t>
  </si>
  <si>
    <t>Penempatan Dana</t>
  </si>
  <si>
    <t>Piutang</t>
  </si>
  <si>
    <t>Pembiayaan:</t>
  </si>
  <si>
    <t xml:space="preserve">Piutang/Pembiayaan Lainnya </t>
  </si>
  <si>
    <t>(Penyisihan Penghapusan Pembiayaan)</t>
  </si>
  <si>
    <t>Persediaan</t>
  </si>
  <si>
    <t>Aset Tetap Dan Inventaris (ATI)</t>
  </si>
  <si>
    <t>(Akumulasi Penyusutan)</t>
  </si>
  <si>
    <t>Aset Lain-Lain</t>
  </si>
  <si>
    <t>Total Aset</t>
  </si>
  <si>
    <t>Liabilitas</t>
  </si>
  <si>
    <t>Utang Yang Harus Segera Dibayar</t>
  </si>
  <si>
    <t>Liabilitas Lain-Lain</t>
  </si>
  <si>
    <t>Total Liabilitas</t>
  </si>
  <si>
    <t>Dana Syirkah Temporer</t>
  </si>
  <si>
    <t>Mudharabah</t>
  </si>
  <si>
    <t>Musyarakah</t>
  </si>
  <si>
    <t>Total Dana Syirkah Temporer</t>
  </si>
  <si>
    <t>Hibah</t>
  </si>
  <si>
    <t>Total Ekuitas</t>
  </si>
  <si>
    <t>Total Liabilitas + Dana Syirkah Temporer + Ekuitas</t>
  </si>
  <si>
    <r>
      <t xml:space="preserve">a. </t>
    </r>
    <r>
      <rPr>
        <sz val="8"/>
        <color indexed="8"/>
        <rFont val="Arial"/>
        <family val="2"/>
      </rPr>
      <t>Tabungan Pada Bank</t>
    </r>
  </si>
  <si>
    <r>
      <t xml:space="preserve">b. </t>
    </r>
    <r>
      <rPr>
        <sz val="8"/>
        <color indexed="8"/>
        <rFont val="Arial"/>
        <family val="2"/>
      </rPr>
      <t xml:space="preserve">Deposito Berjangka Pada Bank </t>
    </r>
  </si>
  <si>
    <r>
      <t xml:space="preserve">c. </t>
    </r>
    <r>
      <rPr>
        <sz val="8"/>
        <color indexed="8"/>
        <rFont val="Arial"/>
        <family val="2"/>
      </rPr>
      <t>Sertifikat Deposito Pada Bank</t>
    </r>
  </si>
  <si>
    <r>
      <t xml:space="preserve">a. </t>
    </r>
    <r>
      <rPr>
        <sz val="8"/>
        <color indexed="8"/>
        <rFont val="Arial"/>
        <family val="2"/>
      </rPr>
      <t xml:space="preserve">Piutang </t>
    </r>
    <r>
      <rPr>
        <i/>
        <sz val="8"/>
        <color indexed="8"/>
        <rFont val="Arial"/>
        <family val="2"/>
      </rPr>
      <t>Murabahah</t>
    </r>
  </si>
  <si>
    <r>
      <t xml:space="preserve">b. </t>
    </r>
    <r>
      <rPr>
        <sz val="8"/>
        <color indexed="8"/>
        <rFont val="Arial"/>
        <family val="2"/>
      </rPr>
      <t>(Margin Murabahah Ditangguhkan)</t>
    </r>
  </si>
  <si>
    <r>
      <t xml:space="preserve">c. Piutang </t>
    </r>
    <r>
      <rPr>
        <i/>
        <sz val="8"/>
        <color rgb="FF000000"/>
        <rFont val="Arial"/>
        <family val="2"/>
      </rPr>
      <t>Salam</t>
    </r>
  </si>
  <si>
    <r>
      <t xml:space="preserve">d. Piutang </t>
    </r>
    <r>
      <rPr>
        <i/>
        <sz val="8"/>
        <color indexed="8"/>
        <rFont val="Arial"/>
        <family val="2"/>
      </rPr>
      <t>Istishna’</t>
    </r>
  </si>
  <si>
    <r>
      <t xml:space="preserve">e. (Margin </t>
    </r>
    <r>
      <rPr>
        <i/>
        <sz val="8"/>
        <color indexed="8"/>
        <rFont val="Arial"/>
        <family val="2"/>
      </rPr>
      <t>Istishna’</t>
    </r>
    <r>
      <rPr>
        <sz val="8"/>
        <color indexed="8"/>
        <rFont val="Arial"/>
        <family val="2"/>
      </rPr>
      <t xml:space="preserve"> Ditangguhkan)</t>
    </r>
  </si>
  <si>
    <r>
      <t xml:space="preserve">a. Pembiayaan </t>
    </r>
    <r>
      <rPr>
        <i/>
        <sz val="8"/>
        <color indexed="8"/>
        <rFont val="Arial"/>
        <family val="2"/>
      </rPr>
      <t>Mudharabah</t>
    </r>
  </si>
  <si>
    <r>
      <t xml:space="preserve">b. Pembiayaan </t>
    </r>
    <r>
      <rPr>
        <i/>
        <sz val="8"/>
        <color indexed="8"/>
        <rFont val="Arial"/>
        <family val="2"/>
      </rPr>
      <t>Musyarakah</t>
    </r>
  </si>
  <si>
    <r>
      <t xml:space="preserve">Aset </t>
    </r>
    <r>
      <rPr>
        <i/>
        <sz val="8"/>
        <color indexed="8"/>
        <rFont val="Arial"/>
        <family val="2"/>
      </rPr>
      <t>Istishna’</t>
    </r>
    <r>
      <rPr>
        <sz val="8"/>
        <color indexed="8"/>
        <rFont val="Arial"/>
        <family val="2"/>
      </rPr>
      <t xml:space="preserve"> Dalam Penyelesaian</t>
    </r>
  </si>
  <si>
    <r>
      <t xml:space="preserve">(Termin </t>
    </r>
    <r>
      <rPr>
        <i/>
        <sz val="8"/>
        <color indexed="8"/>
        <rFont val="Arial"/>
        <family val="2"/>
      </rPr>
      <t>Istishna’</t>
    </r>
    <r>
      <rPr>
        <sz val="8"/>
        <color indexed="8"/>
        <rFont val="Arial"/>
        <family val="2"/>
      </rPr>
      <t>)</t>
    </r>
  </si>
  <si>
    <r>
      <t xml:space="preserve">Aset </t>
    </r>
    <r>
      <rPr>
        <i/>
        <sz val="8"/>
        <color indexed="8"/>
        <rFont val="Arial"/>
        <family val="2"/>
      </rPr>
      <t>Ijarah</t>
    </r>
  </si>
  <si>
    <r>
      <t xml:space="preserve">Tabungan </t>
    </r>
    <r>
      <rPr>
        <i/>
        <sz val="8"/>
        <color rgb="FF000000"/>
        <rFont val="Arial"/>
        <family val="2"/>
      </rPr>
      <t>Wadiah</t>
    </r>
  </si>
  <si>
    <r>
      <t xml:space="preserve">Utang </t>
    </r>
    <r>
      <rPr>
        <i/>
        <sz val="8"/>
        <color rgb="FF000000"/>
        <rFont val="Arial"/>
        <family val="2"/>
      </rPr>
      <t>Salam</t>
    </r>
  </si>
  <si>
    <r>
      <t xml:space="preserve">Utang </t>
    </r>
    <r>
      <rPr>
        <i/>
        <sz val="8"/>
        <color rgb="FF000000"/>
        <rFont val="Arial"/>
        <family val="2"/>
      </rPr>
      <t>Istishna’</t>
    </r>
  </si>
  <si>
    <r>
      <t xml:space="preserve">a. </t>
    </r>
    <r>
      <rPr>
        <sz val="8"/>
        <color indexed="8"/>
        <rFont val="Arial"/>
        <family val="2"/>
      </rPr>
      <t>Simpanan Pokok</t>
    </r>
  </si>
  <si>
    <r>
      <t>b.</t>
    </r>
    <r>
      <rPr>
        <sz val="8"/>
        <color indexed="8"/>
        <rFont val="Arial"/>
        <family val="2"/>
      </rPr>
      <t> Simpanan Wajib</t>
    </r>
  </si>
  <si>
    <t>5. Lembaga Jasa Keuangan Khusus*</t>
  </si>
  <si>
    <t>6. Jasa Penunjang IKNB**</t>
  </si>
  <si>
    <r>
      <t xml:space="preserve">Tabel 7 Posisi Keuangan Perusahaan Pembiayaan Syariah (Miliar Rp)
</t>
    </r>
    <r>
      <rPr>
        <b/>
        <i/>
        <sz val="10"/>
        <color rgb="FF4C483D"/>
        <rFont val="Arial"/>
        <family val="2"/>
      </rPr>
      <t>Table 7 Sharia Finance Company Balance Sheet (Billion Rp)</t>
    </r>
  </si>
  <si>
    <r>
      <t xml:space="preserve">Tabel 8 Laporan Laba Rugi Perusahaan Pembiayaan Syariah (Miliar Rp)
</t>
    </r>
    <r>
      <rPr>
        <b/>
        <i/>
        <sz val="10"/>
        <color rgb="FF4C483D"/>
        <rFont val="Arial"/>
        <family val="2"/>
      </rPr>
      <t>Table 8 Sharia Finance Company Income Statement (Billion Rp)</t>
    </r>
  </si>
  <si>
    <r>
      <t xml:space="preserve">Tabel 9 Rekening Administratif Perusahaan Pembiayaan Syariah (Miliar Rp)
Table 9 </t>
    </r>
    <r>
      <rPr>
        <b/>
        <i/>
        <sz val="10"/>
        <color rgb="FF4C483D"/>
        <rFont val="Arial"/>
        <family val="2"/>
      </rPr>
      <t>Sharia Finance Company Off-Balance Sheet (Billion Rp)</t>
    </r>
  </si>
  <si>
    <r>
      <t xml:space="preserve">Tabel 10 Kinerja Perusahaan Pembiayaan Syariah
Table 10 </t>
    </r>
    <r>
      <rPr>
        <b/>
        <i/>
        <sz val="10"/>
        <color rgb="FF4C483D"/>
        <rFont val="Arial"/>
        <family val="2"/>
      </rPr>
      <t>Sharia Finance Company Performance</t>
    </r>
  </si>
  <si>
    <r>
      <t xml:space="preserve">Tabel 11 Posisi Keuangan Perusahaan Modal Ventura Syariah (Miliar Rp)
</t>
    </r>
    <r>
      <rPr>
        <b/>
        <i/>
        <sz val="10"/>
        <color rgb="FF4C483D"/>
        <rFont val="Arial"/>
        <family val="2"/>
      </rPr>
      <t>Table 11 Sharia Venture Capital Company Balance Sheet (Billion Rp)</t>
    </r>
  </si>
  <si>
    <r>
      <t>Tabel 13 Kinerja Perusahaan Modal Ventura Syariah</t>
    </r>
    <r>
      <rPr>
        <b/>
        <i/>
        <sz val="10"/>
        <color rgb="FF4C483D"/>
        <rFont val="Arial"/>
        <family val="2"/>
      </rPr>
      <t xml:space="preserve">
Table 13 Sharia Ventura Capital Performance</t>
    </r>
  </si>
  <si>
    <t>3, Dana Pensiun</t>
  </si>
  <si>
    <t>Dana Pensiun Syariah</t>
  </si>
  <si>
    <t>Jalan Gatot Subroto No. 42</t>
  </si>
  <si>
    <t>Jakarta Selatan</t>
  </si>
  <si>
    <t>Investasi</t>
  </si>
  <si>
    <r>
      <t xml:space="preserve">Tabel 20 Kinerja Lembaga Keuangan Mikro Syariah
</t>
    </r>
    <r>
      <rPr>
        <b/>
        <i/>
        <sz val="10"/>
        <color rgb="FF4C483D"/>
        <rFont val="Arial"/>
        <family val="2"/>
      </rPr>
      <t>Table 20 Sharia Micro Finance Institution Performance</t>
    </r>
  </si>
  <si>
    <r>
      <t xml:space="preserve">Tabel 19 Posisi Keuangan Perusahaan Lembaga Keuangan Mikro Syariah (Milyar Rp)
</t>
    </r>
    <r>
      <rPr>
        <b/>
        <i/>
        <sz val="10"/>
        <rFont val="Arial"/>
        <family val="2"/>
      </rPr>
      <t>Table 19 Sharia Micro Finance Institution Balance Sheet (Billion Rp)</t>
    </r>
  </si>
  <si>
    <t>Table 17 Income Statement  LPEI Sharia Unit (Billion Rp)</t>
  </si>
  <si>
    <t>3. Sharia Pensiun Fund</t>
  </si>
  <si>
    <t>a. EPF-DBPF</t>
  </si>
  <si>
    <t>b. EPF-DCPF</t>
  </si>
  <si>
    <t>c. FIPF</t>
  </si>
  <si>
    <t>Aset Bersih</t>
  </si>
  <si>
    <t>a. Tabungan</t>
  </si>
  <si>
    <t>b. Deposito On Call</t>
  </si>
  <si>
    <t>c. Deposito Berjangka</t>
  </si>
  <si>
    <t>d. Sertifikat Deposito</t>
  </si>
  <si>
    <t>e. Sertifikat Bank Indonesia</t>
  </si>
  <si>
    <t>f. Surat Berharga Pemerintah</t>
  </si>
  <si>
    <t>g. Saham</t>
  </si>
  <si>
    <t>h. Obligasi</t>
  </si>
  <si>
    <t>i. Sukuk</t>
  </si>
  <si>
    <t>j. Unit Penyertaan Reksadana</t>
  </si>
  <si>
    <t>k. MTN</t>
  </si>
  <si>
    <t>l. Efek Beragun Aset dari KIK EBA</t>
  </si>
  <si>
    <t xml:space="preserve">m. Unit Penyertaan berbentuk KIK </t>
  </si>
  <si>
    <t>n. Kontrak Opsi Saham</t>
  </si>
  <si>
    <t>o. REPO</t>
  </si>
  <si>
    <t>q. Tanah</t>
  </si>
  <si>
    <t>r. Bangunan</t>
  </si>
  <si>
    <t>s. Tanah dan Bangunan</t>
  </si>
  <si>
    <t>Aset Lancar</t>
  </si>
  <si>
    <t>b. Beban Dibayar Dimuka</t>
  </si>
  <si>
    <t>c. Piutang Investasi</t>
  </si>
  <si>
    <t>d. Piutang Hasil Investasi</t>
  </si>
  <si>
    <t>e. Piutang Lain-lain</t>
  </si>
  <si>
    <t xml:space="preserve">Liabilitas Di Luar Kewajiban Manfaat Pensiun </t>
  </si>
  <si>
    <t>c. Pendapatan Diterima Dimuka</t>
  </si>
  <si>
    <t>d. Beban Yang Masih Harus Dibayar</t>
  </si>
  <si>
    <t>Hasil Usaha Investasi</t>
  </si>
  <si>
    <t>ROI</t>
  </si>
  <si>
    <t>ROA</t>
  </si>
  <si>
    <t xml:space="preserve">Tabel 21 Laporan Keuangan DPLK Dana Pensiun Syariah
</t>
  </si>
  <si>
    <t>e. Liabilitas Lain</t>
  </si>
  <si>
    <t>a. Utang Manfaat Pensiun Jatuh Tempo</t>
  </si>
  <si>
    <t>b. Utang Investasi</t>
  </si>
  <si>
    <t xml:space="preserve">Peningkatan (Penurunan) Nilai Investasi </t>
  </si>
  <si>
    <r>
      <t xml:space="preserve">Tabel 6.3 Laporan Kinerja Keuangan Reasuransi Syariah (Miliar Rp)
</t>
    </r>
    <r>
      <rPr>
        <b/>
        <i/>
        <sz val="10"/>
        <rFont val="Arial"/>
        <family val="2"/>
      </rPr>
      <t>Table 6.3 Financial Income Statement Of Sharia Reinsurance</t>
    </r>
  </si>
  <si>
    <t>a. Penjaminan Syariah</t>
  </si>
  <si>
    <t>a. DPPK-PPMP Syariah</t>
  </si>
  <si>
    <t>b. DPPK-PPIP Syariah</t>
  </si>
  <si>
    <t>c. DPLK Syariah</t>
  </si>
  <si>
    <t>a. Sharia Guarantee Company</t>
  </si>
  <si>
    <t>b. LPEI Sharia Unit</t>
  </si>
  <si>
    <t>c. Sharia Pawn Shop</t>
  </si>
  <si>
    <t>Jumlah Industri Syariah (Unit)
Number of Sharia Industries (Units)</t>
  </si>
  <si>
    <t>Jumlah Perusahaan Paket Investasi Syariah / Unit Usaha Syariah (Unit)
Number of Sharia Investment Package / Sharia Business Units (Units)</t>
  </si>
  <si>
    <t>Aset (Miliar Rp)
Assets (Billion Rp)</t>
  </si>
  <si>
    <t>Kewajiban (Miliar Rp)
Liabilities (Billion Rp)</t>
  </si>
  <si>
    <t>Ekuitas (Miliar Rp)
Equities
(Billion Rp)</t>
  </si>
  <si>
    <t>Aset Produktif 
(Miliar Rp)
Produktive Assets
(Billion Rp)</t>
  </si>
  <si>
    <t>d. Perusahaan Pembiayaan Sekunder Perumahan (PPSP) Syariah</t>
  </si>
  <si>
    <t>d. Sharia Housing Secondary Financing Company</t>
  </si>
  <si>
    <t>Jumlah Peserta</t>
  </si>
  <si>
    <t>p. Penyertaan Langsung</t>
  </si>
  <si>
    <t>f.  Piutang Iuran</t>
  </si>
  <si>
    <t>g. Piutang Bunga Keterlambatan Iuran</t>
  </si>
  <si>
    <t xml:space="preserve">  ASET OPERASIONAL</t>
  </si>
  <si>
    <t xml:space="preserve">a. Tanah dan Bangunan </t>
  </si>
  <si>
    <t xml:space="preserve">b. Kendaraan </t>
  </si>
  <si>
    <t xml:space="preserve">c. Peralatan Komputer </t>
  </si>
  <si>
    <t xml:space="preserve">d. Peralatan Kantor  </t>
  </si>
  <si>
    <t xml:space="preserve">e. Aset Operasional Lain </t>
  </si>
  <si>
    <t xml:space="preserve">Tabel 21 Laporan Keuangan Dana Pensiun Syariah
</t>
  </si>
  <si>
    <t>5. Sharia Micro Finance Institution</t>
  </si>
  <si>
    <t>Sisa Hasil Usaha Tahun Berjalan (PT)/ Saldo Laba Rugi (Koperasi)</t>
  </si>
  <si>
    <t>Uraian</t>
  </si>
  <si>
    <t>ASET</t>
  </si>
  <si>
    <t>INVESTASI SYARIAH</t>
  </si>
  <si>
    <t>Tabungan pada Bank</t>
  </si>
  <si>
    <t>Deposito on call pada Bank</t>
  </si>
  <si>
    <t>Deposito Berjangka pada Bank</t>
  </si>
  <si>
    <t>Sertifikat Deposito pada Bank</t>
  </si>
  <si>
    <t>Surat Berharga Berdasarkan Prinsip Syariah yang diterbitkan oleh Bank Indonesia</t>
  </si>
  <si>
    <t>Surat Berharga Syariah Negara</t>
  </si>
  <si>
    <t>Saham syariah yang tercatat di Bursa Efek di Indonesia</t>
  </si>
  <si>
    <t>Sukuk Korporasi yang Tercatat di Bursa Efek di Indonesia</t>
  </si>
  <si>
    <t>Sukuk Daerah</t>
  </si>
  <si>
    <t>Reksa Dana Syariah</t>
  </si>
  <si>
    <t>MTN Syariah</t>
  </si>
  <si>
    <t>Efek Beragun Aset Syariah</t>
  </si>
  <si>
    <t>Dana investasi real estat syariah berbentuk kontrak investasi kolektif</t>
  </si>
  <si>
    <t>Dana investasi infrastruktur berbentuk kontrak investasi kolektif</t>
  </si>
  <si>
    <t>Kontrak opsi dan kontrak berjangka efek syariah yang tercatat di Bursa Efek di Indonesia</t>
  </si>
  <si>
    <t>REPO</t>
  </si>
  <si>
    <t>Penyertaan langsung</t>
  </si>
  <si>
    <t>Tanah di Indonesia</t>
  </si>
  <si>
    <t>Bangunan di Indonesia</t>
  </si>
  <si>
    <t>Tanah dan Bangunan di Indonesia</t>
  </si>
  <si>
    <t>TOTAL INVESTASI</t>
  </si>
  <si>
    <t>ASET LANCAR DI LUAR INVESTASI</t>
  </si>
  <si>
    <t xml:space="preserve">Kas dan Bank </t>
  </si>
  <si>
    <t>Piutang Iuran</t>
  </si>
  <si>
    <t>- Iuran Normal Pemberi Kerja</t>
  </si>
  <si>
    <t>- Iuran Normal Peserta</t>
  </si>
  <si>
    <t>- Iuran Sukarela Peserta</t>
  </si>
  <si>
    <t>- Iuran Tambahan</t>
  </si>
  <si>
    <t xml:space="preserve">Beban Dibayar Di Muka </t>
  </si>
  <si>
    <t>Piutang Investasi</t>
  </si>
  <si>
    <t>Piutang Hasil Investasi</t>
  </si>
  <si>
    <t>Piutang Lain-lain</t>
  </si>
  <si>
    <t>TOTAL ASET LANCAR DI LUAR INVESTASI</t>
  </si>
  <si>
    <t>ASET OPERASIONAL</t>
  </si>
  <si>
    <t>Tanah dan Bangunan</t>
  </si>
  <si>
    <t>Kendaraan</t>
  </si>
  <si>
    <t>Peralatan Komputer</t>
  </si>
  <si>
    <t>Peralatan Kantor</t>
  </si>
  <si>
    <t>Aset Operasional Lain</t>
  </si>
  <si>
    <t>TOTAL ASET OPERASIONAL</t>
  </si>
  <si>
    <t>ASET LAIN-LAIN</t>
  </si>
  <si>
    <t>ASET TERSEDIA</t>
  </si>
  <si>
    <t>LIABILITAS</t>
  </si>
  <si>
    <t>Liabilitas di Luar Nilai Kini Aktuarial</t>
  </si>
  <si>
    <t>Utang Dana Tazir</t>
  </si>
  <si>
    <t>Utang Manfaat Pensiun dan Manfaat Lain Jatuh Tempo</t>
  </si>
  <si>
    <t>Utang Manfaat Sukarela</t>
  </si>
  <si>
    <t>Utang Investasi</t>
  </si>
  <si>
    <t>Pendapatan Diterima di Muka</t>
  </si>
  <si>
    <t>Beban Yang Masih Harus Di Bayar</t>
  </si>
  <si>
    <t>Utang Lain</t>
  </si>
  <si>
    <t>Total Liabilitas di Luar Nilai Kini Aktuarial</t>
  </si>
  <si>
    <t>TOTAL LIABILITAS</t>
  </si>
  <si>
    <t>ASET NETO</t>
  </si>
  <si>
    <t>PENAMBAHAN</t>
  </si>
  <si>
    <t>Pendapatan Investasi</t>
  </si>
  <si>
    <t xml:space="preserve">Bagi Hasil </t>
  </si>
  <si>
    <t xml:space="preserve">Dividen </t>
  </si>
  <si>
    <t xml:space="preserve">Sewa </t>
  </si>
  <si>
    <t xml:space="preserve">Laba (Rugi) Pelepasan Investasi </t>
  </si>
  <si>
    <t xml:space="preserve">Pendapatan Investasi Lain  </t>
  </si>
  <si>
    <t>Total Pendapatan Investasi</t>
  </si>
  <si>
    <t>Iuran Jatuh Tempo:</t>
  </si>
  <si>
    <t xml:space="preserve">Pendapatan di Luar Investasi </t>
  </si>
  <si>
    <t xml:space="preserve">Pengalihan Dana Dari Dana Pensiun Lain </t>
  </si>
  <si>
    <t>Jumlah Penambahan</t>
  </si>
  <si>
    <t>PENGURANGAN</t>
  </si>
  <si>
    <t xml:space="preserve">Beban Investasi </t>
  </si>
  <si>
    <t xml:space="preserve">Beban Operasional </t>
  </si>
  <si>
    <t xml:space="preserve">Beban di Luar Investasi dan Operasional </t>
  </si>
  <si>
    <t>Manfaat Pensiun dan Manfaat Lain</t>
  </si>
  <si>
    <t xml:space="preserve">Pajak Penghasilan </t>
  </si>
  <si>
    <t xml:space="preserve">Pengalihan Dana ke Dana Pensiun Lain </t>
  </si>
  <si>
    <t>Penarikan Iuran</t>
  </si>
  <si>
    <t>Jumlah Pengurangan</t>
  </si>
  <si>
    <t>KENAIKAN (PENURUNAN) ASET NETO</t>
  </si>
  <si>
    <t>ASET NETO AWAL PERIODE</t>
  </si>
  <si>
    <t>ASET NETO AKHIR PERIODE</t>
  </si>
  <si>
    <t>PENDAPATAN INVESTASI</t>
  </si>
  <si>
    <t>Bagi Hasil</t>
  </si>
  <si>
    <t>Dividen</t>
  </si>
  <si>
    <t>Sewa</t>
  </si>
  <si>
    <t>Laba (Rugi) Pelepasan Investasi</t>
  </si>
  <si>
    <t xml:space="preserve">Pendapatan Investasi Lain </t>
  </si>
  <si>
    <t>BEBAN INVESTASI</t>
  </si>
  <si>
    <t>Beban Transaksi</t>
  </si>
  <si>
    <t>Beban Pemeliharaan Tanah dan Bangunan</t>
  </si>
  <si>
    <t>Beban Penyusutan Bangunan</t>
  </si>
  <si>
    <t>Beban Manajer Investasi</t>
  </si>
  <si>
    <t>Beban Kustodi</t>
  </si>
  <si>
    <t>Beban Investasi Lain</t>
  </si>
  <si>
    <t>Total Beban Investasi</t>
  </si>
  <si>
    <t>HASIL USAHA INVESTASI</t>
  </si>
  <si>
    <t>BEBAN OPERASIONAL</t>
  </si>
  <si>
    <t>Gaji/Honor Karyawan, Pengurus, Dewan Pengawas, dan DPS</t>
  </si>
  <si>
    <t>Beban Kantor</t>
  </si>
  <si>
    <t>Beban Pemeliharaan</t>
  </si>
  <si>
    <t>Beban Penyusutan</t>
  </si>
  <si>
    <t>Beban Jasa Pihak Ketiga</t>
  </si>
  <si>
    <t>Beban Operasional Lain</t>
  </si>
  <si>
    <t>Fee Kepada Pendiri</t>
  </si>
  <si>
    <t>Total Beban Operasional</t>
  </si>
  <si>
    <t>PENDAPATAN DAN BEBAN LAIN-LAIN</t>
  </si>
  <si>
    <t>Laba (Rugi) Penjualan Aset Operasional</t>
  </si>
  <si>
    <t>Laba (Rugi) Penjualan Aset Lain-Lain</t>
  </si>
  <si>
    <t>Pendapatan Lain di Luar Investasi</t>
  </si>
  <si>
    <t xml:space="preserve">Beban Lain di Luar Investasi dan Operasional </t>
  </si>
  <si>
    <t>Total Pendapatan dan Beban Lain-lain</t>
  </si>
  <si>
    <t>HASIL USAHA SEBELUM PAJAK</t>
  </si>
  <si>
    <t>PAJAK PENGHASILAN</t>
  </si>
  <si>
    <t>HASIL USAHA SETELAH PAJAK</t>
  </si>
  <si>
    <t>Tabel 21
Laporan Aset Netto</t>
  </si>
  <si>
    <t>Tabel 22
LAPORAN PERUBAHAN ASET NETO</t>
  </si>
  <si>
    <t>Tabel 23
LAPORAN PERHITUNGAN HASIL USAHA</t>
  </si>
  <si>
    <t>p. Penempatan Langsung pada Saham</t>
  </si>
  <si>
    <t xml:space="preserve">Tabel 25
Rincian Paket Investasi DPLK Syariah </t>
  </si>
  <si>
    <t>6. Finansial Teknologi Syariah</t>
  </si>
  <si>
    <t>e. Pemodalan Nasional Madani</t>
  </si>
  <si>
    <r>
      <t xml:space="preserve">Tabel 6.1 Laporan Kinerja Keuangan Asuransi Jiwa Syariah (Miliar Rp)
</t>
    </r>
    <r>
      <rPr>
        <b/>
        <i/>
        <sz val="10"/>
        <rFont val="Arial"/>
        <family val="2"/>
      </rPr>
      <t>Table 6.1 Financial Income Statement Of Sharia Life Insurance  (Billion Rp)</t>
    </r>
  </si>
  <si>
    <t>Table 6.1 Financial Income Statement Of Sharia Life Insurance  (Billion Rp)</t>
  </si>
  <si>
    <t>Table 6.2 Financial Income Statement Of Sharia Non-Life Insurance  (Billion Rp)</t>
  </si>
  <si>
    <t>Table 6.3 Financial Income Statement Of Sharia Reinsurance  (Billion Rp)</t>
  </si>
  <si>
    <t>DANA PENSIUN SYARIAH</t>
  </si>
  <si>
    <t>SHARIA PENSIUN FUND</t>
  </si>
  <si>
    <t>Tabel 21 Laporan Aset Netto Dana Pensiun Syariah</t>
  </si>
  <si>
    <r>
      <t xml:space="preserve">Tabel 16 Posisi Keuangan Perusahaan LPEI Syariah (Miliar Rp)
</t>
    </r>
    <r>
      <rPr>
        <b/>
        <i/>
        <sz val="10"/>
        <color rgb="FF4C483D"/>
        <rFont val="Arial"/>
        <family val="2"/>
      </rPr>
      <t>Table 16 Balance Sheet of LPEI Sharia Unit (Billion Rp)</t>
    </r>
  </si>
  <si>
    <t>Table 17 Income Statement LPEI Sharia Unit (Billion Rp)</t>
  </si>
  <si>
    <t>Tabel 18 Pinjaman yang Diberikan PT Pegadaian (Persero) dan Gadai Swasta untuk Pembiayaan Syariah (Miliar Rp)</t>
  </si>
  <si>
    <t>Tabel 18 Pinjaman yang Diberikan PT Pegadaian (Persero) dan Gadai Swasta Syariah untuk Pembiayaan Syariah (Miliar Rp)</t>
  </si>
  <si>
    <t>Table 18 Loans Provided Sharia Pawn Shop for Sharia Financing (Billion Rp)</t>
  </si>
  <si>
    <t xml:space="preserve">Tabel 13 Kinerja Perusahaan Modal Ventura Syariah  (Miliar Rp) </t>
  </si>
  <si>
    <t>Table 13 Sharia Venture Capital Company Performance (Billion Rp)</t>
  </si>
  <si>
    <t>LEMBAGA KEUANGAN KHUSUS SYARIAH</t>
  </si>
  <si>
    <t xml:space="preserve">SHARIA SPECIALIZED FINANCIAL INSTITUTIONS </t>
  </si>
  <si>
    <t>c. Pergadaian Syariah</t>
  </si>
  <si>
    <t>b. LPEI Syariah</t>
  </si>
  <si>
    <t>e. PNM Sharia Unit</t>
  </si>
  <si>
    <t>6. Financial Technology Sharia</t>
  </si>
  <si>
    <t>Pendapatan dan Biaya Lainnya sehubungan dengan Transaksi Pembiayaan yang Diamortisasi untuk Piutang Murabahah</t>
  </si>
  <si>
    <t>Pendapatan Salam Tangguhan</t>
  </si>
  <si>
    <t>Pendapatan dan Biaya Lainnya sehubungan dengan Transaksi Pembiayaan yang Diamortisasi untuk Piutang Salam</t>
  </si>
  <si>
    <t>Pendapatan Istishna Tangguhan</t>
  </si>
  <si>
    <t>Pendapatan dan Biaya Lainnya sehubungan dengan Transaksi Pembiayaan yang Diamortisasi untuk Piutang Istishna</t>
  </si>
  <si>
    <t>Pendapatan Pembiayaan Jual Beli Lainnya Tangguhan</t>
  </si>
  <si>
    <t>Pendapatan dan Biaya Lainnya sehubungan dengan Transaksi Pembiayaan yang Diamortisasi untuk Piutang Pembiayaan Jual Beli Lainnya</t>
  </si>
  <si>
    <t>Pendapatan Pembiayaan Investasi Mudharabah Tangguhan</t>
  </si>
  <si>
    <t>Pendapatan dan Biaya Lainnya sehubungan dengan Transaksi Pembiayaan yang Diamortisasi untuk Piutang Pembiayaan Investasi Mudharabah</t>
  </si>
  <si>
    <t>Pendapatan Bagi Hasil Pembiayaan Investasi Mudharabah Tangguhan</t>
  </si>
  <si>
    <t>Pendapatan dan Biaya Lainnya sehubungan Transaksi Pembiayaan yang Diamortisasi untuk Piutang Bagi Hasil Pembiayaan Investasi Mudharabah</t>
  </si>
  <si>
    <t>Pendapatan Pembiayaan Investasi Musyarakah Tangguhan</t>
  </si>
  <si>
    <t>Pendapatan dan Biaya Lainnya sehubungan dengan Transaksi Pembiayaan yang Diamortisasi untuk Piutang Pembiayaan Investasi Musyarakah</t>
  </si>
  <si>
    <t>Pendapatan Bagi Hasil Pembiayaan Investasi Musyarakah Tangguhan</t>
  </si>
  <si>
    <t>Pendapatan dan Biaya Lainnya sehubungan dengan Transaksi Pembiayaan yang Diamortisasi untuk Piutang Bagi Hasil Pembiayaan Investasi Musyarakah</t>
  </si>
  <si>
    <t>Pendapatan Pembiayaan Investasi Mudharabah Musytarakah Tangguhan</t>
  </si>
  <si>
    <t>Pendapatan dan Biaya Lainnya sehubungan dengan Transaksi Pembiayaan yang Diamortisasi untuk Piutang Pembiayaan Investasi Mudharabah Musytarakah</t>
  </si>
  <si>
    <t>Pendapatan Bagi Hasil Pembiayaan Investasi Mudharabah Musytarakah Tangguhan</t>
  </si>
  <si>
    <t>Pendapatan dan Biaya Lainnya sehubungan dengan Transaksi Pembiayaan yang Diamortisasi untuk Piutang Bagi Hasil Pembiayaan Investasi Mudharabah Musytarakah</t>
  </si>
  <si>
    <t>Pendapatan Pembiayaan Investasi Musyarakah Mutanaqishoh Tangguhan</t>
  </si>
  <si>
    <t>Pendapatan dan Biaya Lainnya sehubungan dengan Transaksi Pembiayaan yang Diamortisasi untuk Piutang Pembiayaan Investasi Musyarakah Mutanaqishoh</t>
  </si>
  <si>
    <t>Pendapatan Bagi Hasil Pembiayaan Investasi Musyarakah Mutanaqishoh Tangguhan</t>
  </si>
  <si>
    <t>Pendapatan dan Biaya Lainnya sehubungan dengan Transaksi Pembiayaan yang Diamortisasi untuk Piutang Bagi Hasil Pembiayaan Investasi Musyarakah Mutanaqishoh</t>
  </si>
  <si>
    <t>Pendapatan Pembiayaan Investasi dengan Akad Lainnya Tangguhan</t>
  </si>
  <si>
    <t>Pendapatan dan Biaya Lainnya sehubungan dengan Transaksi Pembiayaan yang Diamortisasi untuk Piutang Pembiayaan Investasi dengan Akad Lainnya</t>
  </si>
  <si>
    <t>Pendapatan Bagi Hasil Pembiayaan Investasi dengan Akad Lainnya Tangguhan</t>
  </si>
  <si>
    <t>Pendapatan dan Biaya Lainnya sehubungan dengan Transaksi Pembiayaan yang Diamortisasi untuk Piutang Bagi Hasil Pembiayaan Investasi dengan Akad Lainnya</t>
  </si>
  <si>
    <t>Pendapatan Pembiayaan Jasa IMBT Tangguhan</t>
  </si>
  <si>
    <t>Pendapatan dan Biaya Lainnya sehubungan dengan Transaksi Pembiayaan yang Diamortisasi untuk Piutang Pembiayaan Jasa IMBT</t>
  </si>
  <si>
    <t>Pendapatan Pembiayaan Jasa Qardh Tangguhan</t>
  </si>
  <si>
    <t>Pendapatan dan Biaya Lainnya sehubungan dengan Transaksi Pembiayaan yang Diamortisasi untuk Piutang Pembiayaan Jasa Qardh</t>
  </si>
  <si>
    <t>Pendapatan Pembiayaan Jasa dengan Akad lainnya Tangguhan</t>
  </si>
  <si>
    <t>Pendapatan dan Biaya Lainnya sehubungan dengan Transaksi Pembiayaan yang Diamortisasi untuk Piutang Pembiayaan Jasa dengan Akad Lainnya</t>
  </si>
  <si>
    <t>Pendapatan Pembiayaan Jasa Ijarah Tangguhan</t>
  </si>
  <si>
    <t>Pendapatan dan Biaya Lainnya sehubungan dengan Transaksi Pembiayaan yang Diamortisasi untuk Piutang Pembiayaan Jasa Ijarah</t>
  </si>
  <si>
    <t>Penyertaan Modal Pada Bank Syariah</t>
  </si>
  <si>
    <t>Aset yang Disewaoperasikan/Aset yang Digunakan Untuk Kegiatan Usaha Pembiayaan</t>
  </si>
  <si>
    <t>Akumulasi Penyusutan Aset yang Disewaoperasikan/Akumulasi Penyusutan Aset yang Digunakan untuk Kegiatan Usaha Pembiayaan</t>
  </si>
  <si>
    <t>Pendanaan Lainnya Dalam Negeri</t>
  </si>
  <si>
    <t>Pendanaan Lainnya Luar Negeri</t>
  </si>
  <si>
    <t>Modal Dasar</t>
  </si>
  <si>
    <t>Modal yang Belum Disetor</t>
  </si>
  <si>
    <t>Pendapatan Bunga Non Operasional/Pendapatan Imbal Jasa/Jasa Giro</t>
  </si>
  <si>
    <t>Beban Premi Atas Transaksi SWAP</t>
  </si>
  <si>
    <t>Tabel 12 Laporan Laba Rugi Perusahaan Modal Ventura Syariah (Miliar Rp)
Table 12 Sharia Venture Capital Company Income Statement (Billion Rp)</t>
  </si>
  <si>
    <t>Gedung Wisma Mulia Lantai 18</t>
  </si>
  <si>
    <t>Gedung Wisma Mulia Floor number 18</t>
  </si>
  <si>
    <t>Rasio Investasi terhadap Aset</t>
  </si>
  <si>
    <t xml:space="preserve">Tabel 23 Rasio Dana Pensiun Syariah
</t>
  </si>
  <si>
    <t>Tabel 22 LAPORAN PERHITUNGAN HASIL USAHA DANA PENSIUN SYARIAH</t>
  </si>
  <si>
    <t>Tabel 23  Rasio Dana Pensiun Syariah (Dana Pensiun Syariah dan Paket Investasi Syariah)</t>
  </si>
  <si>
    <t>Tabel 24 Paket Investasi Syariah</t>
  </si>
  <si>
    <t>d. Sharia Investment Package FIPF</t>
  </si>
  <si>
    <t>d. Paket Investasi Syariah DPLK</t>
  </si>
  <si>
    <t>Simpanan pada Bank Syariah Dalam Negeri</t>
  </si>
  <si>
    <t>Giro Pada Bank Syariah Dalam Negeri</t>
  </si>
  <si>
    <t>Simpanan Lainnya Pada Bank Syariah Dalam Negeri</t>
  </si>
  <si>
    <t>Simpanan Pada Bank Syariah Luar Negeri</t>
  </si>
  <si>
    <t>Giro Pada Bank Syariah Luar Negeri</t>
  </si>
  <si>
    <t>Simpanan Lainnya Pada Bank Syariah Luar Negeri</t>
  </si>
  <si>
    <t>Investasi Modal Ventura Berdasarkan Prinsip Syariah</t>
  </si>
  <si>
    <t>Penyertaan Saham Berdasarkan Prinsip Syariah</t>
  </si>
  <si>
    <t>Pembelian Sukuk atau Obligasi Syariah Konversi (Neto)</t>
  </si>
  <si>
    <t>Pembelian Sukuk atau Obligasi Syariah Konversi</t>
  </si>
  <si>
    <t xml:space="preserve">Cadangan Penyisihan Penghapusan Aset Produktif Pembelian Sukuk atau Obligasi Syariah Konversi </t>
  </si>
  <si>
    <t>Pembelian Sukuk atau Obligasi Syariah yang Diterbitkan Pasangan Usaha pada Tahap Rintisan Awal (Start-up) dan/atau Pengembangan Usaha (Neto)</t>
  </si>
  <si>
    <t>Pembelian Sukuk atau Obligasi Syariah yang Diterbitkan Pasangan Usaha pada Tahap Rintisan Awal (Start-up) dan/atau Pengembangan Usaha</t>
  </si>
  <si>
    <t>Cadangan Penyisihan Penghapusan Aset Produktif Pembelian Sukuk atau Obligasi Syariah yang Diterbitkan Pasangan Usaha pada Tahap Rintisan Awal (Start-up) dan/atau Pengembangan Usaha</t>
  </si>
  <si>
    <t>Pembiayaan Berdasarkan Prinsip Bagi Hasil (Neto)</t>
  </si>
  <si>
    <t>Pembelian Berdasarkan Prinsip Bagi Hasil (Pokok)</t>
  </si>
  <si>
    <t>Cadangan Penyisihan Penghapusan Aset Produktif Pembiayaan berdasarkan Prinsip Bagi Hasil</t>
  </si>
  <si>
    <t>Penyertaan pada Dana Ventura</t>
  </si>
  <si>
    <t>Piutang Pengelolaan Dana Ventura</t>
  </si>
  <si>
    <t>Tagihan Kegiatan Usaha Lain</t>
  </si>
  <si>
    <t>Tagihan terkait Pembiayaan Murabahah Neto</t>
  </si>
  <si>
    <t>Tagihan Kegiatan Jasa Berbasis Fee</t>
  </si>
  <si>
    <t>Tagihan Kegiatan Usaha Lain dengan Persetujuan OJK</t>
  </si>
  <si>
    <t>Investasi dalam Surat Berharga</t>
  </si>
  <si>
    <t>Aset Tetap dan Inventaris - Bruto</t>
  </si>
  <si>
    <t>Liabilitas Kepada Bank  Syariah</t>
  </si>
  <si>
    <t>Liabilitas Kepada Perusahaan Jasa Keuangan Syariah Lainnya</t>
  </si>
  <si>
    <t>Liabilitas Kepada Perusahaan Bukan Jasa Keuangan</t>
  </si>
  <si>
    <t>Pendanaan yang diterima</t>
  </si>
  <si>
    <t>Pendanaan yang Diterima dari Dalam Negeri</t>
  </si>
  <si>
    <t>Pendanaan Yang Diterima dari Bank</t>
  </si>
  <si>
    <t>Pendanaan yang Diterima dari Lembaga Jasa Keuangan Nonbank</t>
  </si>
  <si>
    <t>Pendanaan yang Diterima Lainnya</t>
  </si>
  <si>
    <t>Pendanaan yang Diterima dari Luar Negeri</t>
  </si>
  <si>
    <t>Pendanaan yang Diterima dari Bank</t>
  </si>
  <si>
    <t>Pendanaan yang Diterima dari Lembaga Jasa keuangan Nonbank</t>
  </si>
  <si>
    <t>Pendanaan Subordinasi</t>
  </si>
  <si>
    <t>Pendanaan Subordinasi Dalam Negeri</t>
  </si>
  <si>
    <t>Pendanaan Subordinasi Luar Negeri</t>
  </si>
  <si>
    <t>Saldo Keuntungan (Kerugian) Akibat Perubahan dalam Surplus Revaluasi Aset Tetap</t>
  </si>
  <si>
    <t>Saldo Keuntungan (Kerugian) Akibat Selisih Kurs Karena Penjabaran Laporan Keuangan Dalam Mata Uang Asing</t>
  </si>
  <si>
    <t>Saldo Keuntungan (Kerugian) Akibat Pengukuran Kembali Aset Keuangan Tersedia Untuk Dijual</t>
  </si>
  <si>
    <t>Saldo Keuntungan (Kerugian) Akibat Bagian Efektif Instrumen Keuangan Lindung Nilai dalam Rangka Lindung Nilai Arus Kas</t>
  </si>
  <si>
    <t>Saldo Keuntungan (Kerugian) atas Komponen Ekuitas Lainnya Sesuai Prinsip Standar Akuntansi Keuangan</t>
  </si>
  <si>
    <t>Keuntungan (Kerugian) Komperehensif Lainnya Periode Berjalan</t>
  </si>
  <si>
    <t>Total Liabilitas dan Ekuitas</t>
  </si>
  <si>
    <t>Pendapatan dari Kegiatan Operasi Berdasarkan Prinsip Syariah</t>
  </si>
  <si>
    <t xml:space="preserve">Pendapatan Dividen dari Kegiatan Penyertaan Saham </t>
  </si>
  <si>
    <t xml:space="preserve">Pendapatan dari Keuntungan Penjualan Aset Penyertaan atau Surat Berharga  </t>
  </si>
  <si>
    <t>Pendapatan Imbal Hasil dari Kegiatan Pembelian Sukuk atau Obligasi Syariah Konversi</t>
  </si>
  <si>
    <t>Pendapatan Imbal Hasil dari Kegiatan Pembelian Sukuk atau Obligasi Syariah yang Diterbitkan Pasangan Usaha pada Tahap Rintisan Awal (Start-up) dan/atau Pengembangan Usaha</t>
  </si>
  <si>
    <t>Pendapatan Bagi Hasil dari Kegiatan Pembiayaan Berdasarkan Prinsip Bagi Hasil</t>
  </si>
  <si>
    <t xml:space="preserve">Pendapatan dari Penyertaan pada Dana Ventura    </t>
  </si>
  <si>
    <t>Pendapatan dari Kegiatan Pengelolaan Dana Ventura</t>
  </si>
  <si>
    <t>Pendapatan dari Kegiatan Usaha Lain</t>
  </si>
  <si>
    <t xml:space="preserve">Pendapatan dari Kegiatan Pelayanan Jasa </t>
  </si>
  <si>
    <t>Pendapatan dari Kegiatan Usaha Lain dengan Persetujuan OJK</t>
  </si>
  <si>
    <t>Pendapatan Operasional Lain Terkait Kegiatan Usaha Perusahaan Modal Ventura Syariah Lainnya</t>
  </si>
  <si>
    <t>Pendapatan Operasional Lainnya</t>
  </si>
  <si>
    <t xml:space="preserve">Pendapatan Jasa Giro </t>
  </si>
  <si>
    <t xml:space="preserve">Beban Imbal Hasil </t>
  </si>
  <si>
    <t>Beban Imbal Hasil dari Pendanaan yang Diterima</t>
  </si>
  <si>
    <t>Beban Imbal Hasil dari Surat Berharga yang Diterbitkan</t>
  </si>
  <si>
    <t>Beban Kontribusi (Premi) atas Transaksi Swap</t>
  </si>
  <si>
    <t>Beban Penyisihan Penghapusan Aset Produktif Investasi Berdasarkan Prinsip Syariah</t>
  </si>
  <si>
    <t>Beban Penyisihan Penghapusan Aset Produktif Pembelian Sukuk atau Obligasi Syariah Konversi</t>
  </si>
  <si>
    <t>Beban Penyisihan Penghapusan Aset Produktif Pembelian Sukuk atau Obligasi Syariah yang Diterbitkan Pasangan Usaha pada Tahap Rintisan Awal (Start-up) dan/atau Pengembangan Usaha</t>
  </si>
  <si>
    <t>Beban Penyisihan Penghapusan Aset Produktif Pembiayaan Berdasarkan Prinsip Bagi Hasil</t>
  </si>
  <si>
    <t xml:space="preserve">Beban Penyusutan Aset Tetap dan Inventaris    </t>
  </si>
  <si>
    <t>Selisih Lebih (Kurang) Kurs Karena Penjabaran Laporan Keuangan dalam Mata Usang Asing</t>
  </si>
  <si>
    <t>4. Lembaga Jasa Keuangan Syariah Khusus</t>
  </si>
  <si>
    <t xml:space="preserve">                 -</t>
  </si>
  <si>
    <t>Desember 2021
(Kuartal III 2021)</t>
  </si>
  <si>
    <t>Taksiran Pajak Penghasilan</t>
  </si>
  <si>
    <t>April 2022
(Kuartal I 2022)</t>
  </si>
  <si>
    <t>Agustus 2022
(Kuartal II 2022)</t>
  </si>
  <si>
    <t>Pembiayaan Alihan dengan Pengelolaan Penagihan</t>
  </si>
  <si>
    <t>Tabel 24
Paket Investasi Syariah (Miliar Rp)</t>
  </si>
  <si>
    <t>Tabel 22
LAPORAN PERHITUNGAN HASIL USAHA DANA PENSIUN SYARIAH (Miliar Rp)</t>
  </si>
  <si>
    <t>6. Penetrasi</t>
  </si>
  <si>
    <t>K.Laba/(rugi) bersih</t>
  </si>
  <si>
    <t>K.Laba/(rugi) setelah pajak</t>
  </si>
  <si>
    <t>Pendapatan Komprehensif Lainnya</t>
  </si>
  <si>
    <t>3. Mulia*</t>
  </si>
  <si>
    <t>JUMLAH*</t>
  </si>
  <si>
    <t>*) Revisi dari publikasi sebelumnya</t>
  </si>
  <si>
    <t>4. Lainnya*</t>
  </si>
  <si>
    <t>1. Rahn*</t>
  </si>
  <si>
    <t>2. Rahn Tasjili*</t>
  </si>
  <si>
    <t>Desember 2022
(Kuartal III 2022)</t>
  </si>
  <si>
    <t>7. Densitas (dalam satuan penuh)</t>
  </si>
  <si>
    <t>Piutang Pembiayaan Salam - Bruto</t>
  </si>
  <si>
    <t>Piutang Pembiayaan Istishna - Bruto</t>
  </si>
  <si>
    <t>Piutang Pembiayaan Jual Beli dengan Akad
Lainnya Berdasarkan Prinsip Syariah - Bruto</t>
  </si>
  <si>
    <t>Piutang Pokok Pembiayaan Investasi Mudharabah - Bruto</t>
  </si>
  <si>
    <t>Piutang Bagi Hasil Pembiayaan Investasi
Mudharabah - Bruto</t>
  </si>
  <si>
    <t>Piutang Pokok Pembiayaan Investasi
Musyarakah - Bruto</t>
  </si>
  <si>
    <t>Piutang Bagi Hasil Pembiayaan Investasi
Musyarakah - Bruto</t>
  </si>
  <si>
    <t>Piutang Pokok Pembiayaan Investasi
Mudharabah Musytarakah - Bruto</t>
  </si>
  <si>
    <t>Piutang Bagi Hasil Pembiayaan Investasi
Mudharabah Musytarakah - Bruto</t>
  </si>
  <si>
    <t>Piutang Pokok Pembiayaan Investasi
Musyarakah Mutanaqisah - Bruto</t>
  </si>
  <si>
    <t>Piutang Bagi Hasil Pembiayaan Investasi
Musyarakah Mutanaqisah - Bruto</t>
  </si>
  <si>
    <t>Piutang Pembiayaan Investasi dengan Akad Lainnya Berdasarkan Prinsip Syariah - Neto</t>
  </si>
  <si>
    <t>Piutang Pembiayaan Investasi dengan 
Akad Lainnya Berdasarkan Prinsip Syariah - Bruto</t>
  </si>
  <si>
    <t>Piutang Bagi Hasil Pembiayaan Investasi
dengan Akad Lainnya Berdasarkan Prinsip
Syariah - Bruto</t>
  </si>
  <si>
    <t>Piutang Pembiayaan Jasa IMBT - Bruto</t>
  </si>
  <si>
    <t>Piutang Pembiayaan Jasa Qardh - Bruto</t>
  </si>
  <si>
    <t>Piutang Pembiayaan Jasa dengan Akad Lainnya
Berdasarkan Prinsip Syariah - Bruto</t>
  </si>
  <si>
    <t>Piutang Pembiayaan Jasa ijarah - Bruto</t>
  </si>
  <si>
    <t>Tabel 21
Laporan Aset Neto Dana Pensiun Syariah (Miliar Rp)</t>
  </si>
  <si>
    <t>Maret</t>
  </si>
  <si>
    <r>
      <t xml:space="preserve">Tabel 1 Overview IKNB Syariah Maret 2023
</t>
    </r>
    <r>
      <rPr>
        <b/>
        <i/>
        <sz val="10"/>
        <rFont val="Arial"/>
        <family val="2"/>
      </rPr>
      <t>Table 1 NBFI Sharia Overview Maret 2023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</si>
</sst>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2">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 #,##0_-;_-* &quot;-&quot;_-;_-@_-"/>
    <numFmt numFmtId="165" formatCode="_-* #,##0.00_-;\-* #,##0.00_-;_-* &quot;-&quot;??_-;_-@_-"/>
    <numFmt numFmtId="166" formatCode="&quot;Rp&quot;#,##0.00_);[Red]\(&quot;Rp&quot;#,##0.00\)"/>
    <numFmt numFmtId="167" formatCode="_(* #,##0.00_);_(* \(#,##0.00\);_(* &quot;-&quot;_);_(@_)"/>
    <numFmt numFmtId="168" formatCode="_(* #,##0.0_);_(* \(#,##0.0\);_(* &quot;-&quot;?_);_(@_)"/>
    <numFmt numFmtId="169" formatCode="General\ &quot;bulan &quot;"/>
    <numFmt numFmtId="170" formatCode="d\-mmm\-yyyy"/>
    <numFmt numFmtId="171" formatCode="d"/>
    <numFmt numFmtId="172" formatCode="#,##0;[Red]#,##0"/>
    <numFmt numFmtId="173" formatCode="_([$Rp-421]* #,##0_);_([$Rp-421]* \(#,##0\);_([$Rp-421]* &quot;-&quot;_);_(@_)"/>
    <numFmt numFmtId="174" formatCode="0_);\(0\)"/>
    <numFmt numFmtId="175" formatCode="_(* #,##0_);_(* \(#,##0\);_(* &quot;-&quot;??_);_(@_)"/>
    <numFmt numFmtId="176" formatCode="0.000%"/>
    <numFmt numFmtId="177" formatCode="_-&quot;$&quot;* #,##0.00_-;\-&quot;$&quot;* #,##0.00_-;_-&quot;$&quot;* &quot;-&quot;??_-;_-@_-"/>
    <numFmt numFmtId="178" formatCode="mmm\ yyyy"/>
    <numFmt numFmtId="179" formatCode="0.00\ ;\(0.00\)"/>
    <numFmt numFmtId="180" formatCode="#,##0;[Red]\(#,##0\)"/>
    <numFmt numFmtId="181" formatCode="###\ ###\ ####"/>
    <numFmt numFmtId="182" formatCode="_([$€-2]* #,##0.00_);_([$€-2]* \(#,##0.00\);_([$€-2]* &quot;-&quot;??_)"/>
    <numFmt numFmtId="183" formatCode="0.00_)"/>
    <numFmt numFmtId="184" formatCode="#,##0.00;\(#,##0\)"/>
    <numFmt numFmtId="185" formatCode="##,###,##0.00"/>
    <numFmt numFmtId="186" formatCode="_-&quot;\&quot;* #,##0_-;\-&quot;\&quot;* #,##0_-;_-&quot;\&quot;* &quot;-&quot;_-;_-@_-"/>
    <numFmt numFmtId="187" formatCode="_-&quot;\&quot;* #,##0.00_-;\-&quot;\&quot;* #,##0.00_-;_-&quot;\&quot;* &quot;-&quot;??_-;_-@_-"/>
    <numFmt numFmtId="188" formatCode="[$-10409]dd\ mmm\ yyyy"/>
    <numFmt numFmtId="189" formatCode="[$-421]mmm\ yyyy;@"/>
    <numFmt numFmtId="190" formatCode="_-* #,##0.00_-;\-* #,##0.00_-;_-* &quot;-&quot;_-;_-@_-"/>
    <numFmt numFmtId="191" formatCode="0.0000%"/>
  </numFmts>
  <fonts count="124">
    <font>
      <sz val="11"/>
      <color theme="1"/>
      <name val="Calibri"/>
      <family val="2"/>
      <charset val="1"/>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charset val="1"/>
      <scheme val="minor"/>
    </font>
    <font>
      <sz val="7"/>
      <name val="Arial"/>
      <family val="2"/>
    </font>
    <font>
      <b/>
      <sz val="10"/>
      <color rgb="FF4C483D"/>
      <name val="Arial"/>
      <family val="2"/>
    </font>
    <font>
      <sz val="10"/>
      <color theme="1"/>
      <name val="Arial"/>
      <family val="2"/>
    </font>
    <font>
      <b/>
      <sz val="7"/>
      <color rgb="FF4C483D"/>
      <name val="Arial"/>
      <family val="2"/>
    </font>
    <font>
      <sz val="7"/>
      <color theme="1"/>
      <name val="Arial"/>
      <family val="2"/>
    </font>
    <font>
      <b/>
      <sz val="7"/>
      <name val="Arial"/>
      <family val="2"/>
    </font>
    <font>
      <b/>
      <i/>
      <sz val="7"/>
      <name val="Arial"/>
      <family val="2"/>
    </font>
    <font>
      <i/>
      <sz val="7"/>
      <name val="Arial"/>
      <family val="2"/>
    </font>
    <font>
      <i/>
      <sz val="7"/>
      <color theme="1"/>
      <name val="Arial"/>
      <family val="2"/>
    </font>
    <font>
      <sz val="7"/>
      <color rgb="FF000000"/>
      <name val="Arial"/>
      <family val="2"/>
    </font>
    <font>
      <sz val="7"/>
      <color theme="1"/>
      <name val="Calibri"/>
      <family val="2"/>
      <charset val="1"/>
      <scheme val="minor"/>
    </font>
    <font>
      <b/>
      <i/>
      <sz val="7"/>
      <color theme="1"/>
      <name val="Arial"/>
      <family val="2"/>
    </font>
    <font>
      <i/>
      <sz val="7"/>
      <color rgb="FF000000"/>
      <name val="Arial"/>
      <family val="2"/>
    </font>
    <font>
      <b/>
      <sz val="7"/>
      <color rgb="FF000000"/>
      <name val="Arial"/>
      <family val="2"/>
    </font>
    <font>
      <b/>
      <sz val="7"/>
      <color theme="1"/>
      <name val="Arial"/>
      <family val="2"/>
    </font>
    <font>
      <b/>
      <i/>
      <sz val="7"/>
      <color rgb="FF000000"/>
      <name val="Arial"/>
      <family val="2"/>
    </font>
    <font>
      <b/>
      <sz val="7"/>
      <color theme="1"/>
      <name val="Calibri"/>
      <family val="2"/>
      <charset val="1"/>
      <scheme val="minor"/>
    </font>
    <font>
      <sz val="7"/>
      <color rgb="FFFF0000"/>
      <name val="Arial"/>
      <family val="2"/>
    </font>
    <font>
      <sz val="7"/>
      <color rgb="FF4C483D"/>
      <name val="Arial"/>
      <family val="2"/>
    </font>
    <font>
      <sz val="7"/>
      <name val="Arial "/>
      <charset val="1"/>
    </font>
    <font>
      <b/>
      <i/>
      <sz val="10"/>
      <color rgb="FF4C483D"/>
      <name val="Arial"/>
      <family val="2"/>
    </font>
    <font>
      <b/>
      <i/>
      <sz val="10"/>
      <name val="Arial"/>
      <family val="2"/>
    </font>
    <font>
      <b/>
      <sz val="10"/>
      <name val="Arial"/>
      <family val="2"/>
    </font>
    <font>
      <sz val="10"/>
      <color theme="1"/>
      <name val="Calibri"/>
      <family val="2"/>
      <charset val="1"/>
      <scheme val="minor"/>
    </font>
    <font>
      <sz val="10"/>
      <name val="Arial"/>
      <family val="2"/>
    </font>
    <font>
      <sz val="8"/>
      <color theme="1"/>
      <name val="Arial"/>
      <family val="2"/>
    </font>
    <font>
      <sz val="11"/>
      <color rgb="FF000000"/>
      <name val="Calibri"/>
      <family val="2"/>
      <scheme val="minor"/>
    </font>
    <font>
      <b/>
      <sz val="11"/>
      <color theme="1"/>
      <name val="Calibri"/>
      <family val="2"/>
      <charset val="1"/>
      <scheme val="minor"/>
    </font>
    <font>
      <sz val="26"/>
      <color theme="5" tint="-0.249977111117893"/>
      <name val="Cambria"/>
      <family val="1"/>
      <scheme val="major"/>
    </font>
    <font>
      <sz val="36"/>
      <color theme="1"/>
      <name val="Cambria"/>
      <family val="1"/>
      <scheme val="major"/>
    </font>
    <font>
      <sz val="22"/>
      <color theme="5" tint="-0.249977111117893"/>
      <name val="Cambria"/>
      <family val="1"/>
      <scheme val="major"/>
    </font>
    <font>
      <sz val="22"/>
      <color theme="1"/>
      <name val="Calibri"/>
      <family val="2"/>
      <charset val="1"/>
      <scheme val="minor"/>
    </font>
    <font>
      <u/>
      <sz val="11"/>
      <color theme="10"/>
      <name val="Calibri"/>
      <family val="2"/>
      <charset val="1"/>
      <scheme val="minor"/>
    </font>
    <font>
      <sz val="8"/>
      <color rgb="FFFFFFFF"/>
      <name val="Tahoma"/>
      <family val="2"/>
    </font>
    <font>
      <b/>
      <sz val="11"/>
      <color theme="1"/>
      <name val="Calibri"/>
      <family val="2"/>
      <scheme val="minor"/>
    </font>
    <font>
      <sz val="10"/>
      <name val="Arial"/>
      <family val="2"/>
    </font>
    <font>
      <sz val="10"/>
      <name val="Trebuchet MS"/>
      <family val="2"/>
    </font>
    <font>
      <sz val="12"/>
      <color theme="1"/>
      <name val="Cambria"/>
      <family val="1"/>
      <scheme val="major"/>
    </font>
    <font>
      <i/>
      <sz val="11"/>
      <color theme="1"/>
      <name val="Calibri"/>
      <family val="2"/>
      <scheme val="minor"/>
    </font>
    <font>
      <u/>
      <sz val="12"/>
      <color theme="10"/>
      <name val="Cambria"/>
      <family val="1"/>
      <scheme val="major"/>
    </font>
    <font>
      <b/>
      <u/>
      <sz val="11"/>
      <color theme="10"/>
      <name val="Calibri"/>
      <family val="2"/>
      <scheme val="minor"/>
    </font>
    <font>
      <b/>
      <i/>
      <sz val="11"/>
      <color theme="1"/>
      <name val="Calibri"/>
      <family val="2"/>
      <scheme val="minor"/>
    </font>
    <font>
      <u/>
      <sz val="11"/>
      <color theme="10"/>
      <name val="Calibri"/>
      <family val="2"/>
      <scheme val="minor"/>
    </font>
    <font>
      <b/>
      <i/>
      <sz val="11"/>
      <color theme="1"/>
      <name val="Calibri"/>
      <family val="2"/>
      <charset val="1"/>
      <scheme val="minor"/>
    </font>
    <font>
      <b/>
      <sz val="14"/>
      <name val="Calibri Light"/>
      <family val="2"/>
    </font>
    <font>
      <b/>
      <sz val="8"/>
      <color rgb="FF00B050"/>
      <name val="Arial"/>
      <family val="2"/>
    </font>
    <font>
      <b/>
      <i/>
      <sz val="8"/>
      <color rgb="FF00B050"/>
      <name val="Arial"/>
      <family val="2"/>
    </font>
    <font>
      <sz val="8"/>
      <name val="Arial"/>
      <family val="2"/>
    </font>
    <font>
      <i/>
      <sz val="8"/>
      <name val="Arial"/>
      <family val="2"/>
    </font>
    <font>
      <sz val="8"/>
      <color rgb="FF4C483D"/>
      <name val="Arial"/>
      <family val="2"/>
    </font>
    <font>
      <sz val="10"/>
      <color rgb="FF4C483D"/>
      <name val="Garamond"/>
      <family val="1"/>
    </font>
    <font>
      <sz val="10"/>
      <name val="Garamond"/>
      <family val="1"/>
    </font>
    <font>
      <b/>
      <sz val="8"/>
      <name val="Arial"/>
      <family val="2"/>
    </font>
    <font>
      <sz val="8"/>
      <color rgb="FF00B050"/>
      <name val="Arial"/>
      <family val="2"/>
    </font>
    <font>
      <i/>
      <sz val="8"/>
      <color rgb="FF00B050"/>
      <name val="Arial"/>
      <family val="2"/>
    </font>
    <font>
      <b/>
      <i/>
      <sz val="8"/>
      <name val="Arial"/>
      <family val="2"/>
    </font>
    <font>
      <sz val="11"/>
      <color theme="1"/>
      <name val="Calibri"/>
      <family val="2"/>
      <scheme val="minor"/>
    </font>
    <font>
      <sz val="12"/>
      <name val="Tms Rmn"/>
    </font>
    <font>
      <sz val="1"/>
      <color indexed="8"/>
      <name val="Courier"/>
      <family val="3"/>
    </font>
    <font>
      <b/>
      <sz val="1"/>
      <color indexed="8"/>
      <name val="Courier"/>
      <family val="3"/>
    </font>
    <font>
      <i/>
      <sz val="1"/>
      <color indexed="8"/>
      <name val="Courier"/>
      <family val="3"/>
    </font>
    <font>
      <sz val="7"/>
      <name val="Small Fonts"/>
      <family val="2"/>
    </font>
    <font>
      <sz val="12"/>
      <name val="Helv"/>
    </font>
    <font>
      <b/>
      <sz val="12"/>
      <name val="MS Sans Serif"/>
      <family val="2"/>
    </font>
    <font>
      <sz val="12"/>
      <name val="MS Sans Serif"/>
      <family val="2"/>
    </font>
    <font>
      <sz val="9"/>
      <color theme="1"/>
      <name val="Calibri"/>
      <family val="2"/>
      <charset val="128"/>
      <scheme val="minor"/>
    </font>
    <font>
      <sz val="11"/>
      <color indexed="8"/>
      <name val="Calibri"/>
      <family val="2"/>
      <charset val="1"/>
    </font>
    <font>
      <b/>
      <sz val="8"/>
      <color rgb="FF000000"/>
      <name val="Arial"/>
      <family val="2"/>
    </font>
    <font>
      <sz val="8"/>
      <color rgb="FF000000"/>
      <name val="Arial"/>
      <family val="2"/>
    </font>
    <font>
      <sz val="8"/>
      <color indexed="8"/>
      <name val="Arial"/>
      <family val="2"/>
    </font>
    <font>
      <i/>
      <sz val="8"/>
      <color indexed="8"/>
      <name val="Arial"/>
      <family val="2"/>
    </font>
    <font>
      <i/>
      <sz val="8"/>
      <color rgb="FF000000"/>
      <name val="Arial"/>
      <family val="2"/>
    </font>
    <font>
      <sz val="9"/>
      <color indexed="81"/>
      <name val="Tahoma"/>
      <family val="2"/>
    </font>
    <font>
      <b/>
      <sz val="9"/>
      <color indexed="81"/>
      <name val="Tahoma"/>
      <family val="2"/>
    </font>
    <font>
      <sz val="10"/>
      <name val="Calibri"/>
      <family val="2"/>
    </font>
    <font>
      <sz val="11"/>
      <color rgb="FFC00000"/>
      <name val="Calibri"/>
      <family val="2"/>
      <scheme val="minor"/>
    </font>
    <font>
      <sz val="10"/>
      <color rgb="FFC00000"/>
      <name val="Calibri"/>
      <family val="2"/>
    </font>
    <font>
      <b/>
      <sz val="10"/>
      <name val="Calibri"/>
      <family val="2"/>
    </font>
    <font>
      <sz val="11"/>
      <name val="Calibri"/>
      <family val="2"/>
      <charset val="1"/>
      <scheme val="minor"/>
    </font>
    <font>
      <b/>
      <sz val="11"/>
      <name val="Calibri"/>
      <family val="2"/>
      <charset val="1"/>
      <scheme val="minor"/>
    </font>
    <font>
      <b/>
      <sz val="11"/>
      <name val="Calibri"/>
      <family val="2"/>
      <scheme val="minor"/>
    </font>
    <font>
      <sz val="11"/>
      <name val="Calibri"/>
      <family val="2"/>
      <scheme val="minor"/>
    </font>
    <font>
      <sz val="9"/>
      <name val="Arial"/>
      <family val="2"/>
    </font>
    <font>
      <sz val="10"/>
      <color theme="1"/>
      <name val="Calibri"/>
      <family val="2"/>
      <scheme val="minor"/>
    </font>
    <font>
      <b/>
      <sz val="9"/>
      <name val="Arial"/>
      <family val="2"/>
    </font>
    <font>
      <i/>
      <sz val="9"/>
      <color theme="1"/>
      <name val="Calibri"/>
      <family val="2"/>
      <scheme val="minor"/>
    </font>
    <font>
      <sz val="10"/>
      <color theme="1"/>
      <name val="Calibri"/>
      <family val="2"/>
      <scheme val="minor"/>
    </font>
    <font>
      <i/>
      <sz val="7"/>
      <color theme="1"/>
      <name val="Calibri"/>
      <family val="2"/>
      <scheme val="minor"/>
    </font>
    <font>
      <sz val="11"/>
      <color theme="0"/>
      <name val="Calibri"/>
      <family val="2"/>
      <scheme val="minor"/>
    </font>
    <font>
      <sz val="11"/>
      <name val="Calibri"/>
      <family val="2"/>
    </font>
    <font>
      <u/>
      <sz val="10"/>
      <color indexed="12"/>
      <name val="Arial"/>
      <family val="2"/>
    </font>
    <font>
      <sz val="8"/>
      <name val="Trebuchet MS"/>
      <family val="2"/>
    </font>
    <font>
      <sz val="8"/>
      <name val="Garamond"/>
      <family val="1"/>
    </font>
    <font>
      <sz val="12"/>
      <name val="Frutiger 45 Light"/>
      <family val="2"/>
    </font>
    <font>
      <i/>
      <sz val="12"/>
      <name val="Frutiger 45 Light"/>
      <family val="2"/>
    </font>
    <font>
      <b/>
      <sz val="8"/>
      <name val="Helv"/>
    </font>
    <font>
      <u/>
      <sz val="10"/>
      <color indexed="12"/>
      <name val="Geneva"/>
      <family val="2"/>
    </font>
    <font>
      <b/>
      <sz val="14"/>
      <name val="Frutiger 87ExtraBlackCn"/>
      <family val="2"/>
    </font>
    <font>
      <b/>
      <i/>
      <sz val="12"/>
      <name val="Frutiger 45 Light"/>
      <family val="2"/>
    </font>
    <font>
      <b/>
      <sz val="12"/>
      <name val="Frutiger 45 Light"/>
      <family val="2"/>
    </font>
    <font>
      <sz val="10"/>
      <name val="Frutiger"/>
    </font>
    <font>
      <sz val="10"/>
      <name val="Tahoma"/>
      <family val="2"/>
    </font>
    <font>
      <sz val="10"/>
      <color indexed="8"/>
      <name val="Arial"/>
      <family val="2"/>
    </font>
    <font>
      <sz val="11"/>
      <color indexed="8"/>
      <name val="Calibri"/>
      <family val="2"/>
    </font>
    <font>
      <sz val="12"/>
      <name val="Arial"/>
      <family val="2"/>
    </font>
    <font>
      <sz val="12"/>
      <name val="SWISS"/>
    </font>
    <font>
      <b/>
      <sz val="12"/>
      <name val="Times New Roman"/>
      <family val="1"/>
    </font>
    <font>
      <sz val="12"/>
      <name val="新細明體"/>
      <family val="2"/>
      <charset val="136"/>
    </font>
    <font>
      <sz val="9"/>
      <color theme="1"/>
      <name val="Comic Sans MS"/>
      <family val="2"/>
      <charset val="1"/>
    </font>
    <font>
      <b/>
      <sz val="12"/>
      <name val="Arial"/>
      <family val="2"/>
    </font>
    <font>
      <u/>
      <sz val="10.45"/>
      <color indexed="12"/>
      <name val="SWISS"/>
    </font>
    <font>
      <b/>
      <i/>
      <sz val="16"/>
      <name val="Helv"/>
    </font>
    <font>
      <sz val="11"/>
      <name val="Century Gothic"/>
      <family val="2"/>
    </font>
    <font>
      <sz val="11"/>
      <name val="돋움"/>
      <family val="3"/>
      <charset val="129"/>
    </font>
    <font>
      <sz val="10"/>
      <name val="굴림체"/>
      <family val="3"/>
      <charset val="129"/>
    </font>
    <font>
      <sz val="11"/>
      <name val="Calibri"/>
      <family val="2"/>
      <charset val="1"/>
    </font>
    <font>
      <b/>
      <sz val="11"/>
      <name val="Calibri"/>
      <family val="2"/>
    </font>
    <font>
      <b/>
      <sz val="10"/>
      <name val="Calibri"/>
      <family val="2"/>
      <scheme val="minor"/>
    </font>
  </fonts>
  <fills count="17">
    <fill>
      <patternFill patternType="none"/>
    </fill>
    <fill>
      <patternFill patternType="gray125"/>
    </fill>
    <fill>
      <patternFill patternType="solid">
        <fgColor rgb="FF92D050"/>
        <bgColor indexed="64"/>
      </patternFill>
    </fill>
    <fill>
      <patternFill patternType="solid">
        <fgColor rgb="FF00B050"/>
        <bgColor rgb="FFB03A38"/>
      </patternFill>
    </fill>
    <fill>
      <patternFill patternType="solid">
        <fgColor theme="0" tint="-0.14999847407452621"/>
        <bgColor indexed="64"/>
      </patternFill>
    </fill>
    <fill>
      <patternFill patternType="solid">
        <fgColor indexed="22"/>
        <bgColor indexed="64"/>
      </patternFill>
    </fill>
    <fill>
      <patternFill patternType="solid">
        <fgColor indexed="9"/>
        <bgColor indexed="64"/>
      </patternFill>
    </fill>
    <fill>
      <patternFill patternType="solid">
        <fgColor indexed="9"/>
        <bgColor indexed="9"/>
      </patternFill>
    </fill>
    <fill>
      <patternFill patternType="solid">
        <fgColor rgb="FFFFFF00"/>
        <bgColor indexed="64"/>
      </patternFill>
    </fill>
    <fill>
      <patternFill patternType="solid">
        <fgColor theme="6" tint="0.59999389629810485"/>
        <bgColor indexed="64"/>
      </patternFill>
    </fill>
    <fill>
      <patternFill patternType="solid">
        <fgColor theme="0" tint="-0.249977111117893"/>
        <bgColor indexed="64"/>
      </patternFill>
    </fill>
    <fill>
      <patternFill patternType="solid">
        <fgColor rgb="FFD3D3D3"/>
      </patternFill>
    </fill>
    <fill>
      <patternFill patternType="solid">
        <fgColor theme="0" tint="-0.34998626667073579"/>
        <bgColor indexed="64"/>
      </patternFill>
    </fill>
    <fill>
      <patternFill patternType="solid">
        <fgColor theme="7"/>
      </patternFill>
    </fill>
    <fill>
      <patternFill patternType="solid">
        <fgColor theme="7" tint="0.59999389629810485"/>
        <bgColor indexed="65"/>
      </patternFill>
    </fill>
    <fill>
      <patternFill patternType="solid">
        <fgColor indexed="26"/>
        <bgColor indexed="64"/>
      </patternFill>
    </fill>
    <fill>
      <patternFill patternType="solid">
        <fgColor theme="0"/>
        <bgColor indexed="64"/>
      </patternFill>
    </fill>
  </fills>
  <borders count="65">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diagonal/>
    </border>
    <border>
      <left/>
      <right style="medium">
        <color rgb="FF000000"/>
      </right>
      <top/>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style="medium">
        <color rgb="FF000000"/>
      </right>
      <top/>
      <bottom/>
      <diagonal/>
    </border>
    <border>
      <left style="medium">
        <color indexed="64"/>
      </left>
      <right/>
      <top style="medium">
        <color rgb="FF000000"/>
      </top>
      <bottom style="medium">
        <color indexed="64"/>
      </bottom>
      <diagonal/>
    </border>
    <border>
      <left/>
      <right/>
      <top style="medium">
        <color rgb="FF000000"/>
      </top>
      <bottom style="medium">
        <color indexed="64"/>
      </bottom>
      <diagonal/>
    </border>
    <border>
      <left/>
      <right style="medium">
        <color indexed="64"/>
      </right>
      <top style="medium">
        <color rgb="FF000000"/>
      </top>
      <bottom style="medium">
        <color indexed="64"/>
      </bottom>
      <diagonal/>
    </border>
    <border>
      <left/>
      <right style="medium">
        <color rgb="FF000000"/>
      </right>
      <top style="medium">
        <color indexed="64"/>
      </top>
      <bottom style="medium">
        <color rgb="FF000000"/>
      </bottom>
      <diagonal/>
    </border>
    <border>
      <left style="medium">
        <color indexed="64"/>
      </left>
      <right style="medium">
        <color indexed="64"/>
      </right>
      <top style="medium">
        <color rgb="FFFFFFFF"/>
      </top>
      <bottom style="medium">
        <color rgb="FFFFFFFF"/>
      </bottom>
      <diagonal/>
    </border>
    <border>
      <left style="medium">
        <color indexed="64"/>
      </left>
      <right style="medium">
        <color indexed="64"/>
      </right>
      <top style="medium">
        <color rgb="FFFFFFFF"/>
      </top>
      <bottom/>
      <diagonal/>
    </border>
    <border>
      <left style="medium">
        <color indexed="64"/>
      </left>
      <right style="medium">
        <color indexed="64"/>
      </right>
      <top style="medium">
        <color indexed="64"/>
      </top>
      <bottom style="medium">
        <color rgb="FFFFFFFF"/>
      </bottom>
      <diagonal/>
    </border>
    <border>
      <left style="medium">
        <color indexed="64"/>
      </left>
      <right style="medium">
        <color rgb="FF000000"/>
      </right>
      <top style="medium">
        <color indexed="64"/>
      </top>
      <bottom/>
      <diagonal/>
    </border>
    <border>
      <left style="medium">
        <color rgb="FF000000"/>
      </left>
      <right style="medium">
        <color rgb="FF000000"/>
      </right>
      <top style="medium">
        <color indexed="64"/>
      </top>
      <bottom/>
      <diagonal/>
    </border>
    <border>
      <left style="medium">
        <color rgb="FF000000"/>
      </left>
      <right style="medium">
        <color rgb="FF000000"/>
      </right>
      <top/>
      <bottom/>
      <diagonal/>
    </border>
    <border>
      <left style="medium">
        <color rgb="FF000000"/>
      </left>
      <right style="medium">
        <color indexed="64"/>
      </right>
      <top/>
      <bottom/>
      <diagonal/>
    </border>
    <border>
      <left style="medium">
        <color indexed="64"/>
      </left>
      <right style="medium">
        <color indexed="64"/>
      </right>
      <top/>
      <bottom style="medium">
        <color rgb="FF000000"/>
      </bottom>
      <diagonal/>
    </border>
    <border>
      <left/>
      <right style="medium">
        <color indexed="64"/>
      </right>
      <top/>
      <bottom style="medium">
        <color rgb="FF000000"/>
      </bottom>
      <diagonal/>
    </border>
    <border>
      <left style="medium">
        <color rgb="FF000000"/>
      </left>
      <right style="medium">
        <color indexed="64"/>
      </right>
      <top/>
      <bottom style="medium">
        <color indexed="64"/>
      </bottom>
      <diagonal/>
    </border>
    <border>
      <left style="medium">
        <color indexed="64"/>
      </left>
      <right style="medium">
        <color rgb="FF000000"/>
      </right>
      <top/>
      <bottom style="medium">
        <color indexed="64"/>
      </bottom>
      <diagonal/>
    </border>
    <border>
      <left style="thin">
        <color indexed="64"/>
      </left>
      <right style="thin">
        <color indexed="64"/>
      </right>
      <top/>
      <bottom/>
      <diagonal/>
    </border>
    <border>
      <left style="medium">
        <color rgb="FF000000"/>
      </left>
      <right style="medium">
        <color indexed="64"/>
      </right>
      <top style="medium">
        <color indexed="64"/>
      </top>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bottom/>
      <diagonal/>
    </border>
    <border>
      <left style="medium">
        <color rgb="FF000000"/>
      </left>
      <right style="medium">
        <color rgb="FF000000"/>
      </right>
      <top/>
      <bottom style="thin">
        <color indexed="64"/>
      </bottom>
      <diagonal/>
    </border>
    <border>
      <left style="medium">
        <color indexed="64"/>
      </left>
      <right style="medium">
        <color indexed="64"/>
      </right>
      <top/>
      <bottom style="thin">
        <color indexed="64"/>
      </bottom>
      <diagonal/>
    </border>
    <border>
      <left style="medium">
        <color rgb="FF000000"/>
      </left>
      <right/>
      <top/>
      <bottom/>
      <diagonal/>
    </border>
    <border>
      <left style="medium">
        <color rgb="FF000000"/>
      </left>
      <right/>
      <top/>
      <bottom style="thin">
        <color indexed="64"/>
      </bottom>
      <diagonal/>
    </border>
    <border>
      <left style="thin">
        <color indexed="64"/>
      </left>
      <right style="medium">
        <color indexed="64"/>
      </right>
      <top style="thin">
        <color indexed="64"/>
      </top>
      <bottom style="thin">
        <color indexed="64"/>
      </bottom>
      <diagonal/>
    </border>
    <border>
      <left/>
      <right/>
      <top/>
      <bottom style="thin">
        <color indexed="64"/>
      </bottom>
      <diagonal/>
    </border>
    <border>
      <left style="medium">
        <color indexed="64"/>
      </left>
      <right/>
      <top style="medium">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double">
        <color indexed="64"/>
      </bottom>
      <diagonal/>
    </border>
    <border>
      <left style="thin">
        <color indexed="64"/>
      </left>
      <right style="double">
        <color indexed="64"/>
      </right>
      <top/>
      <bottom style="double">
        <color indexed="64"/>
      </bottom>
      <diagonal/>
    </border>
    <border>
      <left/>
      <right style="thin">
        <color indexed="64"/>
      </right>
      <top/>
      <bottom/>
      <diagonal/>
    </border>
    <border>
      <left/>
      <right style="thin">
        <color indexed="8"/>
      </right>
      <top/>
      <bottom/>
      <diagonal/>
    </border>
    <border>
      <left/>
      <right/>
      <top/>
      <bottom style="double">
        <color indexed="64"/>
      </bottom>
      <diagonal/>
    </border>
    <border>
      <left style="thin">
        <color indexed="64"/>
      </left>
      <right/>
      <top style="medium">
        <color indexed="64"/>
      </top>
      <bottom style="medium">
        <color indexed="64"/>
      </bottom>
      <diagonal/>
    </border>
    <border>
      <left style="thin">
        <color indexed="64"/>
      </left>
      <right/>
      <top style="medium">
        <color indexed="64"/>
      </top>
      <bottom/>
      <diagonal/>
    </border>
    <border>
      <left style="thin">
        <color indexed="64"/>
      </left>
      <right/>
      <top/>
      <bottom style="thin">
        <color indexed="64"/>
      </bottom>
      <diagonal/>
    </border>
    <border>
      <left style="medium">
        <color indexed="64"/>
      </left>
      <right style="medium">
        <color indexed="64"/>
      </right>
      <top style="thin">
        <color theme="0" tint="-0.34998626667073579"/>
      </top>
      <bottom style="thin">
        <color theme="0" tint="-0.34998626667073579"/>
      </bottom>
      <diagonal/>
    </border>
    <border>
      <left style="medium">
        <color indexed="64"/>
      </left>
      <right style="medium">
        <color indexed="64"/>
      </right>
      <top/>
      <bottom style="thin">
        <color theme="0" tint="-0.34998626667073579"/>
      </bottom>
      <diagonal/>
    </border>
    <border>
      <left style="medium">
        <color indexed="64"/>
      </left>
      <right style="medium">
        <color indexed="64"/>
      </right>
      <top style="thin">
        <color theme="0" tint="-0.34998626667073579"/>
      </top>
      <bottom style="medium">
        <color indexed="64"/>
      </bottom>
      <diagonal/>
    </border>
    <border>
      <left style="medium">
        <color indexed="64"/>
      </left>
      <right style="medium">
        <color indexed="64"/>
      </right>
      <top style="thin">
        <color indexed="64"/>
      </top>
      <bottom/>
      <diagonal/>
    </border>
  </borders>
  <cellStyleXfs count="1112">
    <xf numFmtId="0" fontId="0" fillId="0" borderId="0"/>
    <xf numFmtId="41" fontId="5" fillId="0" borderId="0" applyFont="0" applyFill="0" applyBorder="0" applyAlignment="0" applyProtection="0"/>
    <xf numFmtId="0" fontId="32" fillId="0" borderId="0"/>
    <xf numFmtId="0" fontId="38" fillId="0" borderId="0" applyNumberFormat="0" applyFill="0" applyBorder="0" applyAlignment="0" applyProtection="0"/>
    <xf numFmtId="0" fontId="41" fillId="0" borderId="0"/>
    <xf numFmtId="9" fontId="5" fillId="0" borderId="0" applyFont="0" applyFill="0" applyBorder="0" applyAlignment="0" applyProtection="0"/>
    <xf numFmtId="0" fontId="62" fillId="0" borderId="0"/>
    <xf numFmtId="43" fontId="62" fillId="0" borderId="0" applyFont="0" applyFill="0" applyBorder="0" applyAlignment="0" applyProtection="0"/>
    <xf numFmtId="41" fontId="62" fillId="0" borderId="0" applyFont="0" applyFill="0" applyBorder="0" applyAlignment="0" applyProtection="0"/>
    <xf numFmtId="9" fontId="62" fillId="0" borderId="0" applyFont="0" applyFill="0" applyBorder="0" applyAlignment="0" applyProtection="0"/>
    <xf numFmtId="37" fontId="63" fillId="0" borderId="0"/>
    <xf numFmtId="37" fontId="63" fillId="0" borderId="0"/>
    <xf numFmtId="37" fontId="63" fillId="0" borderId="0"/>
    <xf numFmtId="37" fontId="63" fillId="0" borderId="0"/>
    <xf numFmtId="37" fontId="63" fillId="0" borderId="0"/>
    <xf numFmtId="37" fontId="63" fillId="0" borderId="0"/>
    <xf numFmtId="37" fontId="63" fillId="0" borderId="0"/>
    <xf numFmtId="37" fontId="63" fillId="0" borderId="0"/>
    <xf numFmtId="41" fontId="30" fillId="0" borderId="0" applyFont="0" applyFill="0" applyBorder="0" applyAlignment="0" applyProtection="0"/>
    <xf numFmtId="41" fontId="30" fillId="0" borderId="0" applyFont="0" applyFill="0" applyBorder="0" applyAlignment="0" applyProtection="0"/>
    <xf numFmtId="41" fontId="30" fillId="0" borderId="0" applyFont="0" applyFill="0" applyBorder="0" applyAlignment="0" applyProtection="0"/>
    <xf numFmtId="169" fontId="30" fillId="0" borderId="0" applyFont="0" applyFill="0" applyBorder="0" applyAlignment="0" applyProtection="0"/>
    <xf numFmtId="170" fontId="30" fillId="0" borderId="0" applyFont="0" applyFill="0" applyBorder="0" applyAlignment="0" applyProtection="0"/>
    <xf numFmtId="41" fontId="62" fillId="0" borderId="0" applyFont="0" applyFill="0" applyBorder="0" applyAlignment="0" applyProtection="0"/>
    <xf numFmtId="43" fontId="62" fillId="0" borderId="0" applyFont="0" applyFill="0" applyBorder="0" applyAlignment="0" applyProtection="0"/>
    <xf numFmtId="43" fontId="62" fillId="0" borderId="0" applyFont="0" applyFill="0" applyBorder="0" applyAlignment="0" applyProtection="0"/>
    <xf numFmtId="43" fontId="30" fillId="0" borderId="0" applyFont="0" applyFill="0" applyBorder="0" applyAlignment="0" applyProtection="0"/>
    <xf numFmtId="171" fontId="30" fillId="0" borderId="0" applyFont="0" applyFill="0" applyBorder="0" applyAlignment="0" applyProtection="0"/>
    <xf numFmtId="172" fontId="30" fillId="0" borderId="0" applyFont="0" applyFill="0" applyBorder="0" applyAlignment="0" applyProtection="0"/>
    <xf numFmtId="43" fontId="62" fillId="0" borderId="0" applyFont="0" applyFill="0" applyBorder="0" applyAlignment="0" applyProtection="0"/>
    <xf numFmtId="43" fontId="62" fillId="0" borderId="0" applyFont="0" applyFill="0" applyBorder="0" applyAlignment="0" applyProtection="0"/>
    <xf numFmtId="166" fontId="30" fillId="0" borderId="0" applyFont="0" applyFill="0" applyBorder="0" applyAlignment="0" applyProtection="0"/>
    <xf numFmtId="44" fontId="30" fillId="0" borderId="0" applyFont="0" applyFill="0" applyBorder="0" applyAlignment="0" applyProtection="0"/>
    <xf numFmtId="14" fontId="53" fillId="0" borderId="0"/>
    <xf numFmtId="173" fontId="64" fillId="0" borderId="0">
      <protection locked="0"/>
    </xf>
    <xf numFmtId="173" fontId="65" fillId="0" borderId="0">
      <protection locked="0"/>
    </xf>
    <xf numFmtId="173" fontId="65" fillId="0" borderId="0">
      <protection locked="0"/>
    </xf>
    <xf numFmtId="173" fontId="65" fillId="0" borderId="0">
      <protection locked="0"/>
    </xf>
    <xf numFmtId="173" fontId="64" fillId="0" borderId="0">
      <protection locked="0"/>
    </xf>
    <xf numFmtId="173" fontId="64" fillId="0" borderId="0">
      <protection locked="0"/>
    </xf>
    <xf numFmtId="173" fontId="66" fillId="0" borderId="0">
      <protection locked="0"/>
    </xf>
    <xf numFmtId="38" fontId="53" fillId="5" borderId="0" applyNumberFormat="0" applyBorder="0" applyAlignment="0" applyProtection="0"/>
    <xf numFmtId="10" fontId="53" fillId="6" borderId="13" applyNumberFormat="0" applyBorder="0" applyAlignment="0" applyProtection="0"/>
    <xf numFmtId="37" fontId="67" fillId="0" borderId="0"/>
    <xf numFmtId="173" fontId="68" fillId="0" borderId="0"/>
    <xf numFmtId="174" fontId="62" fillId="0" borderId="0"/>
    <xf numFmtId="173" fontId="62" fillId="0" borderId="0"/>
    <xf numFmtId="173" fontId="62" fillId="0" borderId="0"/>
    <xf numFmtId="174" fontId="62" fillId="0" borderId="0"/>
    <xf numFmtId="0" fontId="30" fillId="0" borderId="0"/>
    <xf numFmtId="173" fontId="62" fillId="0" borderId="0"/>
    <xf numFmtId="173" fontId="30" fillId="0" borderId="0"/>
    <xf numFmtId="168" fontId="30" fillId="0" borderId="0"/>
    <xf numFmtId="168" fontId="30" fillId="0" borderId="0"/>
    <xf numFmtId="168" fontId="30" fillId="0" borderId="0"/>
    <xf numFmtId="168" fontId="30" fillId="0" borderId="0"/>
    <xf numFmtId="168" fontId="30" fillId="0" borderId="0"/>
    <xf numFmtId="168" fontId="30" fillId="0" borderId="0"/>
    <xf numFmtId="174" fontId="30" fillId="0" borderId="0"/>
    <xf numFmtId="173" fontId="30" fillId="0" borderId="0"/>
    <xf numFmtId="173" fontId="30" fillId="0" borderId="0"/>
    <xf numFmtId="173" fontId="30" fillId="0" borderId="0"/>
    <xf numFmtId="173" fontId="30" fillId="0" borderId="0"/>
    <xf numFmtId="173" fontId="30" fillId="0" borderId="0"/>
    <xf numFmtId="174" fontId="30" fillId="0" borderId="0"/>
    <xf numFmtId="173" fontId="30" fillId="0" borderId="0"/>
    <xf numFmtId="173" fontId="62" fillId="0" borderId="0"/>
    <xf numFmtId="173" fontId="62" fillId="0" borderId="0"/>
    <xf numFmtId="165" fontId="62" fillId="0" borderId="0"/>
    <xf numFmtId="173" fontId="30" fillId="0" borderId="0"/>
    <xf numFmtId="173" fontId="30" fillId="0" borderId="0"/>
    <xf numFmtId="174" fontId="62" fillId="0" borderId="0"/>
    <xf numFmtId="173" fontId="62" fillId="0" borderId="0"/>
    <xf numFmtId="173" fontId="62" fillId="0" borderId="0"/>
    <xf numFmtId="10" fontId="30" fillId="0" borderId="0" applyFont="0" applyFill="0" applyBorder="0" applyAlignment="0" applyProtection="0"/>
    <xf numFmtId="9" fontId="62" fillId="0" borderId="0" applyFont="0" applyFill="0" applyBorder="0" applyAlignment="0" applyProtection="0"/>
    <xf numFmtId="9" fontId="30" fillId="0" borderId="0" applyFont="0" applyFill="0" applyBorder="0" applyAlignment="0" applyProtection="0"/>
    <xf numFmtId="173" fontId="69" fillId="0" borderId="13">
      <alignment horizontal="center"/>
    </xf>
    <xf numFmtId="173" fontId="69" fillId="0" borderId="0">
      <alignment horizontal="center" vertical="center"/>
    </xf>
    <xf numFmtId="173" fontId="70" fillId="7" borderId="0" applyNumberFormat="0" applyFill="0">
      <alignment horizontal="left" vertical="center"/>
    </xf>
    <xf numFmtId="41" fontId="30" fillId="0" borderId="0" applyFont="0" applyFill="0" applyBorder="0" applyAlignment="0" applyProtection="0"/>
    <xf numFmtId="0" fontId="5" fillId="0" borderId="0"/>
    <xf numFmtId="0" fontId="62" fillId="0" borderId="0"/>
    <xf numFmtId="0" fontId="62" fillId="0" borderId="0"/>
    <xf numFmtId="43" fontId="62" fillId="0" borderId="0" applyFont="0" applyFill="0" applyBorder="0" applyAlignment="0" applyProtection="0"/>
    <xf numFmtId="9" fontId="62" fillId="0" borderId="0" applyFont="0" applyFill="0" applyBorder="0" applyAlignment="0" applyProtection="0"/>
    <xf numFmtId="0" fontId="71" fillId="0" borderId="0">
      <alignment vertical="center"/>
    </xf>
    <xf numFmtId="0" fontId="5" fillId="0" borderId="0"/>
    <xf numFmtId="0" fontId="72" fillId="0" borderId="0"/>
    <xf numFmtId="0" fontId="4" fillId="0" borderId="0"/>
    <xf numFmtId="43" fontId="71" fillId="0" borderId="0" applyFont="0" applyFill="0" applyBorder="0" applyAlignment="0" applyProtection="0"/>
    <xf numFmtId="0" fontId="30" fillId="0" borderId="0"/>
    <xf numFmtId="9" fontId="71" fillId="0" borderId="0" applyFont="0" applyFill="0" applyBorder="0" applyAlignment="0" applyProtection="0"/>
    <xf numFmtId="0" fontId="4" fillId="0" borderId="0"/>
    <xf numFmtId="41" fontId="71" fillId="0" borderId="0" applyFont="0" applyFill="0" applyBorder="0" applyAlignment="0" applyProtection="0"/>
    <xf numFmtId="0" fontId="71" fillId="0" borderId="0">
      <alignment vertical="center"/>
    </xf>
    <xf numFmtId="43" fontId="71" fillId="0" borderId="0" applyFont="0" applyFill="0" applyBorder="0" applyAlignment="0" applyProtection="0"/>
    <xf numFmtId="9" fontId="71" fillId="0" borderId="0" applyFont="0" applyFill="0" applyBorder="0" applyAlignment="0" applyProtection="0"/>
    <xf numFmtId="164" fontId="5" fillId="0" borderId="0" applyFont="0" applyFill="0" applyBorder="0" applyAlignment="0" applyProtection="0"/>
    <xf numFmtId="0" fontId="71" fillId="0" borderId="0">
      <alignment vertical="center"/>
    </xf>
    <xf numFmtId="0" fontId="30" fillId="0" borderId="0"/>
    <xf numFmtId="0" fontId="3" fillId="0" borderId="0"/>
    <xf numFmtId="43" fontId="3" fillId="0" borderId="0" applyFont="0" applyFill="0" applyBorder="0" applyAlignment="0" applyProtection="0"/>
    <xf numFmtId="41" fontId="3" fillId="0" borderId="0" applyFont="0" applyFill="0" applyBorder="0" applyAlignment="0" applyProtection="0"/>
    <xf numFmtId="9" fontId="3" fillId="0" borderId="0" applyFont="0" applyFill="0" applyBorder="0" applyAlignment="0" applyProtection="0"/>
    <xf numFmtId="41"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4" fontId="3" fillId="0" borderId="0"/>
    <xf numFmtId="173" fontId="3" fillId="0" borderId="0"/>
    <xf numFmtId="173" fontId="3" fillId="0" borderId="0"/>
    <xf numFmtId="174" fontId="3" fillId="0" borderId="0"/>
    <xf numFmtId="173" fontId="3" fillId="0" borderId="0"/>
    <xf numFmtId="173" fontId="3" fillId="0" borderId="0"/>
    <xf numFmtId="173" fontId="3" fillId="0" borderId="0"/>
    <xf numFmtId="165" fontId="3" fillId="0" borderId="0"/>
    <xf numFmtId="174" fontId="3" fillId="0" borderId="0"/>
    <xf numFmtId="173" fontId="3" fillId="0" borderId="0"/>
    <xf numFmtId="173" fontId="3" fillId="0" borderId="0"/>
    <xf numFmtId="9" fontId="3" fillId="0" borderId="0" applyFont="0" applyFill="0" applyBorder="0" applyAlignment="0" applyProtection="0"/>
    <xf numFmtId="0" fontId="3" fillId="0" borderId="0"/>
    <xf numFmtId="0" fontId="3" fillId="0" borderId="0"/>
    <xf numFmtId="43" fontId="3" fillId="0" borderId="0" applyFont="0" applyFill="0" applyBorder="0" applyAlignment="0" applyProtection="0"/>
    <xf numFmtId="9" fontId="3" fillId="0" borderId="0" applyFont="0" applyFill="0" applyBorder="0" applyAlignment="0" applyProtection="0"/>
    <xf numFmtId="0" fontId="3" fillId="0" borderId="0"/>
    <xf numFmtId="0" fontId="3" fillId="0" borderId="0"/>
    <xf numFmtId="0" fontId="3" fillId="0" borderId="0"/>
    <xf numFmtId="164" fontId="3" fillId="0" borderId="0" applyFont="0" applyFill="0" applyBorder="0" applyAlignment="0" applyProtection="0"/>
    <xf numFmtId="0" fontId="3" fillId="0" borderId="0"/>
    <xf numFmtId="165" fontId="5" fillId="0" borderId="0" applyFont="0" applyFill="0" applyBorder="0" applyAlignment="0" applyProtection="0"/>
    <xf numFmtId="165" fontId="5" fillId="0" borderId="0" applyFont="0" applyFill="0" applyBorder="0" applyAlignment="0" applyProtection="0"/>
    <xf numFmtId="43" fontId="5" fillId="0" borderId="0" applyFont="0" applyFill="0" applyBorder="0" applyAlignment="0" applyProtection="0"/>
    <xf numFmtId="0" fontId="2" fillId="0" borderId="0"/>
    <xf numFmtId="0" fontId="5" fillId="0" borderId="0"/>
    <xf numFmtId="41" fontId="5" fillId="0" borderId="0" applyFont="0" applyFill="0" applyBorder="0" applyAlignment="0" applyProtection="0"/>
    <xf numFmtId="9" fontId="5" fillId="0" borderId="0" applyFont="0" applyFill="0" applyBorder="0" applyAlignment="0" applyProtection="0"/>
    <xf numFmtId="0" fontId="2" fillId="0" borderId="0"/>
    <xf numFmtId="43" fontId="2" fillId="0" borderId="0" applyFont="0" applyFill="0" applyBorder="0" applyAlignment="0" applyProtection="0"/>
    <xf numFmtId="41" fontId="2" fillId="0" borderId="0" applyFont="0" applyFill="0" applyBorder="0" applyAlignment="0" applyProtection="0"/>
    <xf numFmtId="9" fontId="2" fillId="0" borderId="0" applyFont="0" applyFill="0" applyBorder="0" applyAlignment="0" applyProtection="0"/>
    <xf numFmtId="41"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4" fontId="2" fillId="0" borderId="0"/>
    <xf numFmtId="173" fontId="2" fillId="0" borderId="0"/>
    <xf numFmtId="173" fontId="2" fillId="0" borderId="0"/>
    <xf numFmtId="174" fontId="2" fillId="0" borderId="0"/>
    <xf numFmtId="173" fontId="2" fillId="0" borderId="0"/>
    <xf numFmtId="173" fontId="2" fillId="0" borderId="0"/>
    <xf numFmtId="173" fontId="2" fillId="0" borderId="0"/>
    <xf numFmtId="165" fontId="2" fillId="0" borderId="0"/>
    <xf numFmtId="174" fontId="2" fillId="0" borderId="0"/>
    <xf numFmtId="173" fontId="2" fillId="0" borderId="0"/>
    <xf numFmtId="173" fontId="2" fillId="0" borderId="0"/>
    <xf numFmtId="9" fontId="2" fillId="0" borderId="0" applyFont="0" applyFill="0" applyBorder="0" applyAlignment="0" applyProtection="0"/>
    <xf numFmtId="0" fontId="2" fillId="0" borderId="0"/>
    <xf numFmtId="0" fontId="2" fillId="0" borderId="0"/>
    <xf numFmtId="0" fontId="2" fillId="0" borderId="0"/>
    <xf numFmtId="43"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43" fontId="2" fillId="0" borderId="0" applyFont="0" applyFill="0" applyBorder="0" applyAlignment="0" applyProtection="0"/>
    <xf numFmtId="41" fontId="2" fillId="0" borderId="0" applyFont="0" applyFill="0" applyBorder="0" applyAlignment="0" applyProtection="0"/>
    <xf numFmtId="9" fontId="2" fillId="0" borderId="0" applyFont="0" applyFill="0" applyBorder="0" applyAlignment="0" applyProtection="0"/>
    <xf numFmtId="41"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4" fontId="2" fillId="0" borderId="0"/>
    <xf numFmtId="173" fontId="2" fillId="0" borderId="0"/>
    <xf numFmtId="173" fontId="2" fillId="0" borderId="0"/>
    <xf numFmtId="174" fontId="2" fillId="0" borderId="0"/>
    <xf numFmtId="173" fontId="2" fillId="0" borderId="0"/>
    <xf numFmtId="173" fontId="2" fillId="0" borderId="0"/>
    <xf numFmtId="173" fontId="2" fillId="0" borderId="0"/>
    <xf numFmtId="165" fontId="2" fillId="0" borderId="0"/>
    <xf numFmtId="174" fontId="2" fillId="0" borderId="0"/>
    <xf numFmtId="173" fontId="2" fillId="0" borderId="0"/>
    <xf numFmtId="173" fontId="2" fillId="0" borderId="0"/>
    <xf numFmtId="9" fontId="2" fillId="0" borderId="0" applyFont="0" applyFill="0" applyBorder="0" applyAlignment="0" applyProtection="0"/>
    <xf numFmtId="0" fontId="2" fillId="0" borderId="0"/>
    <xf numFmtId="0" fontId="2" fillId="0" borderId="0"/>
    <xf numFmtId="43"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164" fontId="2" fillId="0" borderId="0" applyFont="0" applyFill="0" applyBorder="0" applyAlignment="0" applyProtection="0"/>
    <xf numFmtId="0" fontId="2" fillId="0" borderId="0"/>
    <xf numFmtId="43" fontId="5" fillId="0" borderId="0" applyFont="0" applyFill="0" applyBorder="0" applyAlignment="0" applyProtection="0"/>
    <xf numFmtId="0" fontId="5" fillId="0" borderId="0"/>
    <xf numFmtId="0" fontId="98" fillId="0" borderId="13">
      <alignment horizontal="center"/>
    </xf>
    <xf numFmtId="0" fontId="99" fillId="0" borderId="50">
      <alignment horizontal="left" wrapText="1" indent="2"/>
    </xf>
    <xf numFmtId="0" fontId="100" fillId="0" borderId="0">
      <alignment wrapText="1"/>
    </xf>
    <xf numFmtId="165" fontId="30"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30" fillId="0" borderId="0" applyFont="0" applyFill="0" applyBorder="0" applyAlignment="0" applyProtection="0"/>
    <xf numFmtId="165" fontId="30" fillId="0" borderId="0" applyFont="0" applyFill="0" applyBorder="0" applyAlignment="0" applyProtection="0"/>
    <xf numFmtId="165" fontId="30" fillId="0" borderId="0" applyFont="0" applyFill="0" applyBorder="0" applyAlignment="0" applyProtection="0"/>
    <xf numFmtId="165" fontId="30" fillId="0" borderId="0" applyFont="0" applyFill="0" applyBorder="0" applyAlignment="0" applyProtection="0"/>
    <xf numFmtId="165" fontId="30" fillId="0" borderId="0" applyFont="0" applyFill="0" applyBorder="0" applyAlignment="0" applyProtection="0"/>
    <xf numFmtId="165" fontId="30" fillId="0" borderId="0" applyFont="0" applyFill="0" applyBorder="0" applyAlignment="0" applyProtection="0"/>
    <xf numFmtId="165" fontId="30" fillId="0" borderId="0" applyFont="0" applyFill="0" applyBorder="0" applyAlignment="0" applyProtection="0"/>
    <xf numFmtId="165" fontId="30" fillId="0" borderId="0" applyFont="0" applyFill="0" applyBorder="0" applyAlignment="0" applyProtection="0"/>
    <xf numFmtId="165" fontId="30" fillId="0" borderId="0" applyFont="0" applyFill="0" applyBorder="0" applyAlignment="0" applyProtection="0"/>
    <xf numFmtId="165" fontId="30" fillId="0" borderId="0" applyFont="0" applyFill="0" applyBorder="0" applyAlignment="0" applyProtection="0"/>
    <xf numFmtId="165" fontId="30" fillId="0" borderId="0" applyFont="0" applyFill="0" applyBorder="0" applyAlignment="0" applyProtection="0"/>
    <xf numFmtId="165" fontId="30" fillId="0" borderId="0" applyFont="0" applyFill="0" applyBorder="0" applyAlignment="0" applyProtection="0"/>
    <xf numFmtId="165" fontId="30" fillId="0" borderId="0" applyFont="0" applyFill="0" applyBorder="0" applyAlignment="0" applyProtection="0"/>
    <xf numFmtId="165" fontId="30" fillId="0" borderId="0" applyFont="0" applyFill="0" applyBorder="0" applyAlignment="0" applyProtection="0"/>
    <xf numFmtId="165" fontId="30" fillId="0" borderId="0" applyFont="0" applyFill="0" applyBorder="0" applyAlignment="0" applyProtection="0"/>
    <xf numFmtId="165" fontId="30" fillId="0" borderId="0" applyFont="0" applyFill="0" applyBorder="0" applyAlignment="0" applyProtection="0"/>
    <xf numFmtId="165" fontId="30" fillId="0" borderId="0" applyFont="0" applyFill="0" applyBorder="0" applyAlignment="0" applyProtection="0"/>
    <xf numFmtId="165" fontId="30" fillId="0" borderId="0" applyFont="0" applyFill="0" applyBorder="0" applyAlignment="0" applyProtection="0"/>
    <xf numFmtId="165" fontId="30" fillId="0" borderId="0" applyFont="0" applyFill="0" applyBorder="0" applyAlignment="0" applyProtection="0"/>
    <xf numFmtId="165" fontId="30"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30" fillId="0" borderId="0" applyFont="0" applyFill="0" applyBorder="0" applyAlignment="0" applyProtection="0"/>
    <xf numFmtId="177" fontId="30" fillId="0" borderId="0" applyFont="0" applyFill="0" applyBorder="0" applyAlignment="0" applyProtection="0"/>
    <xf numFmtId="177" fontId="30" fillId="0" borderId="0" applyFont="0" applyFill="0" applyBorder="0" applyAlignment="0" applyProtection="0"/>
    <xf numFmtId="177" fontId="30" fillId="0" borderId="0" applyFont="0" applyFill="0" applyBorder="0" applyAlignment="0" applyProtection="0"/>
    <xf numFmtId="177" fontId="30" fillId="0" borderId="0" applyFont="0" applyFill="0" applyBorder="0" applyAlignment="0" applyProtection="0"/>
    <xf numFmtId="178" fontId="101" fillId="0" borderId="0">
      <alignment horizontal="center"/>
    </xf>
    <xf numFmtId="0" fontId="101" fillId="0" borderId="0">
      <alignment horizontal="center"/>
    </xf>
    <xf numFmtId="0" fontId="96" fillId="0" borderId="0" applyNumberFormat="0" applyFill="0" applyBorder="0" applyAlignment="0" applyProtection="0">
      <alignment vertical="top"/>
      <protection locked="0"/>
    </xf>
    <xf numFmtId="0" fontId="102" fillId="0" borderId="0" applyNumberFormat="0" applyFill="0" applyBorder="0" applyAlignment="0" applyProtection="0">
      <alignment vertical="top"/>
      <protection locked="0"/>
    </xf>
    <xf numFmtId="0" fontId="102" fillId="0" borderId="0" applyNumberFormat="0" applyFill="0" applyBorder="0" applyAlignment="0" applyProtection="0">
      <alignment vertical="top"/>
      <protection locked="0"/>
    </xf>
    <xf numFmtId="0" fontId="103" fillId="0" borderId="0"/>
    <xf numFmtId="0" fontId="30" fillId="0" borderId="0"/>
    <xf numFmtId="0" fontId="30" fillId="0" borderId="0"/>
    <xf numFmtId="0" fontId="30" fillId="0" borderId="0"/>
    <xf numFmtId="0" fontId="30" fillId="0" borderId="0"/>
    <xf numFmtId="0" fontId="2" fillId="0" borderId="0"/>
    <xf numFmtId="0" fontId="2" fillId="0" borderId="0"/>
    <xf numFmtId="0" fontId="2" fillId="0" borderId="0"/>
    <xf numFmtId="0" fontId="2" fillId="0" borderId="0"/>
    <xf numFmtId="0" fontId="97" fillId="0" borderId="0"/>
    <xf numFmtId="0" fontId="2" fillId="0" borderId="0"/>
    <xf numFmtId="0" fontId="30" fillId="0" borderId="0"/>
    <xf numFmtId="0" fontId="2" fillId="0" borderId="0"/>
    <xf numFmtId="0" fontId="2"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 fillId="0" borderId="0"/>
    <xf numFmtId="0" fontId="2" fillId="0" borderId="0"/>
    <xf numFmtId="0" fontId="2" fillId="0" borderId="0"/>
    <xf numFmtId="0" fontId="2" fillId="0" borderId="0"/>
    <xf numFmtId="0" fontId="2" fillId="0" borderId="0"/>
    <xf numFmtId="0" fontId="2" fillId="0" borderId="0"/>
    <xf numFmtId="0" fontId="30" fillId="0" borderId="0"/>
    <xf numFmtId="0" fontId="3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0" fillId="0" borderId="0"/>
    <xf numFmtId="0" fontId="30" fillId="0" borderId="0"/>
    <xf numFmtId="0" fontId="3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0" fillId="0" borderId="0"/>
    <xf numFmtId="0" fontId="30" fillId="0" borderId="0"/>
    <xf numFmtId="0" fontId="30" fillId="0" borderId="0"/>
    <xf numFmtId="0" fontId="30" fillId="0" borderId="0"/>
    <xf numFmtId="0" fontId="30" fillId="0" borderId="0"/>
    <xf numFmtId="0" fontId="2" fillId="0" borderId="0"/>
    <xf numFmtId="0" fontId="2" fillId="0" borderId="0"/>
    <xf numFmtId="0" fontId="2" fillId="0" borderId="0"/>
    <xf numFmtId="0" fontId="2" fillId="0" borderId="0"/>
    <xf numFmtId="0" fontId="2" fillId="0" borderId="0"/>
    <xf numFmtId="0" fontId="30" fillId="0" borderId="0"/>
    <xf numFmtId="0" fontId="30" fillId="0" borderId="0"/>
    <xf numFmtId="0" fontId="30" fillId="0" borderId="0"/>
    <xf numFmtId="0" fontId="30" fillId="0" borderId="0"/>
    <xf numFmtId="0" fontId="2" fillId="0" borderId="0"/>
    <xf numFmtId="0" fontId="2" fillId="0" borderId="0"/>
    <xf numFmtId="0" fontId="2" fillId="0" borderId="0"/>
    <xf numFmtId="0" fontId="2" fillId="0" borderId="0"/>
    <xf numFmtId="0" fontId="2" fillId="0" borderId="0"/>
    <xf numFmtId="0" fontId="2" fillId="0" borderId="0"/>
    <xf numFmtId="0" fontId="104" fillId="0" borderId="3">
      <alignment horizontal="left" wrapText="1" indent="1"/>
    </xf>
    <xf numFmtId="9" fontId="30" fillId="0" borderId="0" applyFont="0" applyFill="0" applyBorder="0" applyAlignment="0" applyProtection="0"/>
    <xf numFmtId="9" fontId="30" fillId="0" borderId="0" applyFont="0" applyFill="0" applyBorder="0" applyAlignment="0" applyProtection="0"/>
    <xf numFmtId="0" fontId="69" fillId="0" borderId="13">
      <alignment horizontal="center"/>
    </xf>
    <xf numFmtId="0" fontId="5" fillId="0" borderId="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0" fontId="105" fillId="0" borderId="51">
      <alignment vertical="center" wrapText="1"/>
    </xf>
    <xf numFmtId="0" fontId="106" fillId="0" borderId="14">
      <alignment horizontal="center"/>
    </xf>
    <xf numFmtId="0" fontId="2" fillId="0" borderId="0"/>
    <xf numFmtId="165" fontId="2" fillId="0" borderId="0" applyFont="0" applyFill="0" applyBorder="0" applyAlignment="0" applyProtection="0"/>
    <xf numFmtId="43" fontId="2"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165"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165"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165"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165"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165"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 fillId="0" borderId="0" applyFont="0" applyFill="0" applyBorder="0" applyAlignment="0" applyProtection="0"/>
    <xf numFmtId="165"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5"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1" fontId="2" fillId="0" borderId="0" applyFont="0" applyFill="0" applyBorder="0" applyAlignment="0" applyProtection="0"/>
    <xf numFmtId="0" fontId="95" fillId="0" borderId="0"/>
    <xf numFmtId="0" fontId="111" fillId="0" borderId="0" applyNumberFormat="0" applyFill="0" applyBorder="0" applyAlignment="0" applyProtection="0"/>
    <xf numFmtId="0" fontId="112" fillId="0" borderId="53">
      <alignment horizontal="center"/>
    </xf>
    <xf numFmtId="0" fontId="112" fillId="0" borderId="53">
      <alignment horizontal="center"/>
    </xf>
    <xf numFmtId="0" fontId="112" fillId="0" borderId="53">
      <alignment horizontal="center"/>
    </xf>
    <xf numFmtId="0" fontId="112" fillId="0" borderId="53">
      <alignment horizontal="center"/>
    </xf>
    <xf numFmtId="43" fontId="2" fillId="0" borderId="0" applyFont="0" applyFill="0" applyBorder="0" applyAlignment="0" applyProtection="0"/>
    <xf numFmtId="0" fontId="2" fillId="0" borderId="0"/>
    <xf numFmtId="0" fontId="110" fillId="0" borderId="0" applyNumberFormat="0" applyFill="0" applyBorder="0" applyAlignment="0" applyProtection="0"/>
    <xf numFmtId="0" fontId="112" fillId="0" borderId="53">
      <alignment horizontal="center"/>
    </xf>
    <xf numFmtId="0" fontId="112" fillId="0" borderId="53">
      <alignment horizontal="center"/>
    </xf>
    <xf numFmtId="0" fontId="112" fillId="0" borderId="53">
      <alignment horizontal="center"/>
    </xf>
    <xf numFmtId="0" fontId="112" fillId="0" borderId="53">
      <alignment horizontal="center"/>
    </xf>
    <xf numFmtId="0" fontId="112" fillId="0" borderId="54">
      <alignment horizontal="center"/>
    </xf>
    <xf numFmtId="0" fontId="112" fillId="0" borderId="54">
      <alignment horizontal="center"/>
    </xf>
    <xf numFmtId="0" fontId="112" fillId="0" borderId="54">
      <alignment horizontal="center"/>
    </xf>
    <xf numFmtId="0" fontId="112" fillId="0" borderId="54">
      <alignment horizontal="center"/>
    </xf>
    <xf numFmtId="0" fontId="112" fillId="0" borderId="54">
      <alignment horizontal="center"/>
    </xf>
    <xf numFmtId="0" fontId="112" fillId="0" borderId="54">
      <alignment horizontal="center"/>
    </xf>
    <xf numFmtId="0" fontId="112" fillId="0" borderId="54">
      <alignment horizontal="center"/>
    </xf>
    <xf numFmtId="0" fontId="112" fillId="0" borderId="54">
      <alignment horizontal="center"/>
    </xf>
    <xf numFmtId="0" fontId="30" fillId="0" borderId="0" applyFill="0" applyBorder="0">
      <alignment vertical="center"/>
    </xf>
    <xf numFmtId="0" fontId="30" fillId="0" borderId="0" applyFont="0" applyFill="0" applyBorder="0" applyAlignment="0" applyProtection="0"/>
    <xf numFmtId="0" fontId="30" fillId="0" borderId="0" applyFont="0" applyFill="0" applyBorder="0" applyAlignment="0" applyProtection="0"/>
    <xf numFmtId="0" fontId="30" fillId="0" borderId="0"/>
    <xf numFmtId="37" fontId="68" fillId="0" borderId="0"/>
    <xf numFmtId="37" fontId="68" fillId="0" borderId="0"/>
    <xf numFmtId="37" fontId="68" fillId="0" borderId="0"/>
    <xf numFmtId="37" fontId="68" fillId="0" borderId="0"/>
    <xf numFmtId="37" fontId="68" fillId="0" borderId="0"/>
    <xf numFmtId="37" fontId="68" fillId="0" borderId="0"/>
    <xf numFmtId="37" fontId="68" fillId="0" borderId="0"/>
    <xf numFmtId="41" fontId="5" fillId="0" borderId="0" applyFont="0" applyFill="0" applyBorder="0" applyAlignment="0" applyProtection="0"/>
    <xf numFmtId="41" fontId="113" fillId="0" borderId="0" applyFont="0" applyFill="0" applyBorder="0" applyAlignment="0" applyProtection="0"/>
    <xf numFmtId="41" fontId="30" fillId="0" borderId="55" applyFont="0" applyFill="0" applyAlignment="0">
      <protection locked="0"/>
    </xf>
    <xf numFmtId="179" fontId="30" fillId="0" borderId="56" applyFill="0" applyAlignment="0">
      <protection locked="0"/>
    </xf>
    <xf numFmtId="41" fontId="30" fillId="0" borderId="0" applyFont="0" applyFill="0" applyBorder="0" applyAlignment="0" applyProtection="0"/>
    <xf numFmtId="41" fontId="2" fillId="0" borderId="0" applyFont="0" applyFill="0" applyBorder="0" applyAlignment="0" applyProtection="0"/>
    <xf numFmtId="39" fontId="30" fillId="0" borderId="55" applyFont="0" applyFill="0" applyAlignment="0">
      <protection locked="0"/>
    </xf>
    <xf numFmtId="41" fontId="30" fillId="0" borderId="0" applyFont="0" applyFill="0" applyBorder="0" applyAlignment="0" applyProtection="0"/>
    <xf numFmtId="39" fontId="30" fillId="0" borderId="55" applyFont="0" applyFill="0" applyAlignment="0">
      <protection locked="0"/>
    </xf>
    <xf numFmtId="41" fontId="30" fillId="0" borderId="0" applyFont="0" applyFill="0" applyBorder="0" applyAlignment="0" applyProtection="0"/>
    <xf numFmtId="41" fontId="109" fillId="0" borderId="0" applyFont="0" applyFill="0" applyBorder="0" applyAlignment="0" applyProtection="0"/>
    <xf numFmtId="41" fontId="30" fillId="0" borderId="0" applyFont="0" applyFill="0" applyBorder="0" applyAlignment="0" applyProtection="0"/>
    <xf numFmtId="41" fontId="5" fillId="0" borderId="0" applyFont="0" applyFill="0" applyBorder="0" applyAlignment="0" applyProtection="0"/>
    <xf numFmtId="41" fontId="72" fillId="0" borderId="0" applyFont="0" applyFill="0" applyBorder="0" applyAlignment="0" applyProtection="0"/>
    <xf numFmtId="41" fontId="30" fillId="0" borderId="55" applyFont="0" applyFill="0" applyAlignment="0">
      <protection locked="0"/>
    </xf>
    <xf numFmtId="41" fontId="30" fillId="0" borderId="0" applyFont="0" applyFill="0" applyBorder="0" applyAlignment="0" applyProtection="0"/>
    <xf numFmtId="41" fontId="5" fillId="0" borderId="0" applyFont="0" applyFill="0" applyBorder="0" applyAlignment="0" applyProtection="0"/>
    <xf numFmtId="41" fontId="5" fillId="0" borderId="0" applyFont="0" applyFill="0" applyBorder="0" applyAlignment="0" applyProtection="0"/>
    <xf numFmtId="41" fontId="5" fillId="0" borderId="0" applyFont="0" applyFill="0" applyBorder="0" applyAlignment="0" applyProtection="0"/>
    <xf numFmtId="41" fontId="5" fillId="0" borderId="0" applyFont="0" applyFill="0" applyBorder="0" applyAlignment="0" applyProtection="0"/>
    <xf numFmtId="41" fontId="5" fillId="0" borderId="0" applyFont="0" applyFill="0" applyBorder="0" applyAlignment="0" applyProtection="0"/>
    <xf numFmtId="41" fontId="5" fillId="0" borderId="0" applyFont="0" applyFill="0" applyBorder="0" applyAlignment="0" applyProtection="0"/>
    <xf numFmtId="41" fontId="5" fillId="0" borderId="0" applyFont="0" applyFill="0" applyBorder="0" applyAlignment="0" applyProtection="0"/>
    <xf numFmtId="43" fontId="113" fillId="0" borderId="0" applyFont="0" applyFill="0" applyBorder="0" applyAlignment="0" applyProtection="0"/>
    <xf numFmtId="43" fontId="113" fillId="0" borderId="0" applyFont="0" applyFill="0" applyBorder="0" applyAlignment="0" applyProtection="0"/>
    <xf numFmtId="43" fontId="113" fillId="0" borderId="0" applyFont="0" applyFill="0" applyBorder="0" applyAlignment="0" applyProtection="0"/>
    <xf numFmtId="43" fontId="30" fillId="0" borderId="0" applyFont="0" applyFill="0" applyBorder="0" applyAlignment="0" applyProtection="0"/>
    <xf numFmtId="43" fontId="113" fillId="0" borderId="0" applyFont="0" applyFill="0" applyBorder="0" applyAlignment="0" applyProtection="0"/>
    <xf numFmtId="43" fontId="113" fillId="0" borderId="0" applyFont="0" applyFill="0" applyBorder="0" applyAlignment="0" applyProtection="0"/>
    <xf numFmtId="43" fontId="113" fillId="0" borderId="0" applyFont="0" applyFill="0" applyBorder="0" applyAlignment="0" applyProtection="0"/>
    <xf numFmtId="43" fontId="113" fillId="0" borderId="0" applyFont="0" applyFill="0" applyBorder="0" applyAlignment="0" applyProtection="0"/>
    <xf numFmtId="43" fontId="113" fillId="0" borderId="0" applyFont="0" applyFill="0" applyBorder="0" applyAlignment="0" applyProtection="0"/>
    <xf numFmtId="43" fontId="113" fillId="0" borderId="0" applyFont="0" applyFill="0" applyBorder="0" applyAlignment="0" applyProtection="0"/>
    <xf numFmtId="43" fontId="113" fillId="0" borderId="0" applyFont="0" applyFill="0" applyBorder="0" applyAlignment="0" applyProtection="0"/>
    <xf numFmtId="43" fontId="113" fillId="0" borderId="0" applyFont="0" applyFill="0" applyBorder="0" applyAlignment="0" applyProtection="0"/>
    <xf numFmtId="43" fontId="30" fillId="0" borderId="0" applyFont="0" applyFill="0" applyBorder="0" applyAlignment="0" applyProtection="0"/>
    <xf numFmtId="43" fontId="2" fillId="0" borderId="0" applyFont="0" applyFill="0" applyBorder="0" applyAlignment="0" applyProtection="0"/>
    <xf numFmtId="43" fontId="113" fillId="0" borderId="0" applyFont="0" applyFill="0" applyBorder="0" applyAlignment="0" applyProtection="0"/>
    <xf numFmtId="43" fontId="113" fillId="0" borderId="0" applyFont="0" applyFill="0" applyBorder="0" applyAlignment="0" applyProtection="0"/>
    <xf numFmtId="43" fontId="113" fillId="0" borderId="0" applyFont="0" applyFill="0" applyBorder="0" applyAlignment="0" applyProtection="0"/>
    <xf numFmtId="43" fontId="113" fillId="0" borderId="0" applyFont="0" applyFill="0" applyBorder="0" applyAlignment="0" applyProtection="0"/>
    <xf numFmtId="43" fontId="113" fillId="0" borderId="0" applyFont="0" applyFill="0" applyBorder="0" applyAlignment="0" applyProtection="0"/>
    <xf numFmtId="43" fontId="113" fillId="0" borderId="0" applyFont="0" applyFill="0" applyBorder="0" applyAlignment="0" applyProtection="0"/>
    <xf numFmtId="43" fontId="114" fillId="0" borderId="0" applyFont="0" applyFill="0" applyBorder="0" applyAlignment="0" applyProtection="0"/>
    <xf numFmtId="43" fontId="114" fillId="0" borderId="0" applyFont="0" applyFill="0" applyBorder="0" applyAlignment="0" applyProtection="0"/>
    <xf numFmtId="43" fontId="114" fillId="0" borderId="0" applyFont="0" applyFill="0" applyBorder="0" applyAlignment="0" applyProtection="0"/>
    <xf numFmtId="43" fontId="111" fillId="0" borderId="0" applyFont="0" applyFill="0" applyBorder="0" applyAlignment="0" applyProtection="0"/>
    <xf numFmtId="43" fontId="107" fillId="0" borderId="0" applyFont="0" applyFill="0" applyBorder="0" applyAlignment="0" applyProtection="0"/>
    <xf numFmtId="43" fontId="111" fillId="0" borderId="0" applyFont="0" applyFill="0" applyBorder="0" applyAlignment="0" applyProtection="0"/>
    <xf numFmtId="43" fontId="111" fillId="0" borderId="0" applyFont="0" applyFill="0" applyBorder="0" applyAlignment="0" applyProtection="0"/>
    <xf numFmtId="43" fontId="111" fillId="0" borderId="0" applyFont="0" applyFill="0" applyBorder="0" applyAlignment="0" applyProtection="0"/>
    <xf numFmtId="43" fontId="109" fillId="0" borderId="0" applyFont="0" applyFill="0" applyBorder="0" applyAlignment="0" applyProtection="0"/>
    <xf numFmtId="43" fontId="113" fillId="0" borderId="0" applyFont="0" applyFill="0" applyBorder="0" applyAlignment="0" applyProtection="0"/>
    <xf numFmtId="43" fontId="72" fillId="0" borderId="0" applyFont="0" applyFill="0" applyBorder="0" applyAlignment="0" applyProtection="0"/>
    <xf numFmtId="43" fontId="113" fillId="0" borderId="0" applyFont="0" applyFill="0" applyBorder="0" applyAlignment="0" applyProtection="0"/>
    <xf numFmtId="43" fontId="113" fillId="0" borderId="0" applyFont="0" applyFill="0" applyBorder="0" applyAlignment="0" applyProtection="0"/>
    <xf numFmtId="43" fontId="113" fillId="0" borderId="0" applyFont="0" applyFill="0" applyBorder="0" applyAlignment="0" applyProtection="0"/>
    <xf numFmtId="43" fontId="113" fillId="0" borderId="0" applyFont="0" applyFill="0" applyBorder="0" applyAlignment="0" applyProtection="0"/>
    <xf numFmtId="43" fontId="113" fillId="0" borderId="0" applyFont="0" applyFill="0" applyBorder="0" applyAlignment="0" applyProtection="0"/>
    <xf numFmtId="0" fontId="63" fillId="0" borderId="0"/>
    <xf numFmtId="0" fontId="63" fillId="0" borderId="0"/>
    <xf numFmtId="42" fontId="113" fillId="0" borderId="0" applyFont="0" applyFill="0" applyBorder="0" applyAlignment="0" applyProtection="0"/>
    <xf numFmtId="180" fontId="30" fillId="0" borderId="0" applyFont="0" applyFill="0" applyBorder="0" applyAlignment="0" applyProtection="0"/>
    <xf numFmtId="181" fontId="30" fillId="0" borderId="0" applyFont="0" applyFill="0" applyBorder="0" applyAlignment="0" applyProtection="0"/>
    <xf numFmtId="182" fontId="30" fillId="0" borderId="0" applyFont="0" applyFill="0" applyBorder="0" applyAlignment="0" applyProtection="0"/>
    <xf numFmtId="0" fontId="115" fillId="0" borderId="2" applyNumberFormat="0" applyAlignment="0" applyProtection="0">
      <alignment horizontal="left" vertical="center"/>
    </xf>
    <xf numFmtId="0" fontId="115" fillId="0" borderId="2" applyNumberFormat="0" applyAlignment="0" applyProtection="0">
      <alignment horizontal="left" vertical="center"/>
    </xf>
    <xf numFmtId="0" fontId="115" fillId="0" borderId="2" applyNumberFormat="0" applyAlignment="0" applyProtection="0">
      <alignment horizontal="left" vertical="center"/>
    </xf>
    <xf numFmtId="0" fontId="115" fillId="0" borderId="52">
      <alignment horizontal="left" vertical="center"/>
    </xf>
    <xf numFmtId="0" fontId="115" fillId="0" borderId="52">
      <alignment horizontal="left" vertical="center"/>
    </xf>
    <xf numFmtId="0" fontId="115" fillId="0" borderId="52">
      <alignment horizontal="left" vertical="center"/>
    </xf>
    <xf numFmtId="0" fontId="116" fillId="0" borderId="0" applyNumberFormat="0" applyFill="0" applyBorder="0" applyAlignment="0" applyProtection="0">
      <alignment vertical="top"/>
      <protection locked="0"/>
    </xf>
    <xf numFmtId="10" fontId="53" fillId="15" borderId="13" applyNumberFormat="0" applyBorder="0" applyAlignment="0" applyProtection="0"/>
    <xf numFmtId="10" fontId="53" fillId="15" borderId="13" applyNumberFormat="0" applyBorder="0" applyAlignment="0" applyProtection="0"/>
    <xf numFmtId="183" fontId="117" fillId="0" borderId="0"/>
    <xf numFmtId="0" fontId="63" fillId="0" borderId="0"/>
    <xf numFmtId="0" fontId="63" fillId="0" borderId="0"/>
    <xf numFmtId="0" fontId="5" fillId="0" borderId="0"/>
    <xf numFmtId="0" fontId="5" fillId="0" borderId="0"/>
    <xf numFmtId="0" fontId="5" fillId="0" borderId="0"/>
    <xf numFmtId="0" fontId="110" fillId="0" borderId="0" applyNumberFormat="0" applyFill="0" applyBorder="0" applyAlignment="0" applyProtection="0"/>
    <xf numFmtId="0" fontId="2" fillId="0" borderId="0"/>
    <xf numFmtId="0" fontId="2" fillId="0" borderId="0"/>
    <xf numFmtId="0" fontId="110" fillId="0" borderId="0" applyNumberForma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110" fillId="0" borderId="0" applyNumberFormat="0" applyFill="0" applyBorder="0" applyAlignment="0" applyProtection="0"/>
    <xf numFmtId="0" fontId="5" fillId="0" borderId="0"/>
    <xf numFmtId="0" fontId="5" fillId="0" borderId="0"/>
    <xf numFmtId="0" fontId="5" fillId="0" borderId="0"/>
    <xf numFmtId="0" fontId="5" fillId="0" borderId="0"/>
    <xf numFmtId="0" fontId="110" fillId="0" borderId="0" applyNumberFormat="0" applyFill="0" applyBorder="0" applyAlignment="0" applyProtection="0"/>
    <xf numFmtId="0" fontId="5" fillId="0" borderId="0"/>
    <xf numFmtId="0" fontId="5" fillId="0" borderId="0"/>
    <xf numFmtId="0" fontId="110" fillId="0" borderId="0" applyNumberFormat="0" applyFill="0" applyBorder="0" applyAlignment="0" applyProtection="0"/>
    <xf numFmtId="0" fontId="110" fillId="0" borderId="0" applyNumberFormat="0" applyFill="0" applyBorder="0" applyAlignment="0" applyProtection="0"/>
    <xf numFmtId="0" fontId="111" fillId="0" borderId="0"/>
    <xf numFmtId="0" fontId="110" fillId="0" borderId="0"/>
    <xf numFmtId="0" fontId="2" fillId="0" borderId="0"/>
    <xf numFmtId="0" fontId="110" fillId="0" borderId="0"/>
    <xf numFmtId="0" fontId="5" fillId="0" borderId="0"/>
    <xf numFmtId="0" fontId="111" fillId="0" borderId="0"/>
    <xf numFmtId="0" fontId="111" fillId="0" borderId="0"/>
    <xf numFmtId="0" fontId="111" fillId="0" borderId="0"/>
    <xf numFmtId="0" fontId="111" fillId="0" borderId="0"/>
    <xf numFmtId="0" fontId="111" fillId="0" borderId="0"/>
    <xf numFmtId="0" fontId="111" fillId="0" borderId="0"/>
    <xf numFmtId="0" fontId="111" fillId="0" borderId="0"/>
    <xf numFmtId="0" fontId="111" fillId="0" borderId="0"/>
    <xf numFmtId="0" fontId="110" fillId="0" borderId="0"/>
    <xf numFmtId="0" fontId="118" fillId="0" borderId="0"/>
    <xf numFmtId="0" fontId="111" fillId="0" borderId="0"/>
    <xf numFmtId="0" fontId="111" fillId="0" borderId="0"/>
    <xf numFmtId="0" fontId="110" fillId="0" borderId="0"/>
    <xf numFmtId="0" fontId="114" fillId="0" borderId="0"/>
    <xf numFmtId="0" fontId="111" fillId="0" borderId="0"/>
    <xf numFmtId="0" fontId="111" fillId="0" borderId="0"/>
    <xf numFmtId="0" fontId="111" fillId="0" borderId="0"/>
    <xf numFmtId="0" fontId="111" fillId="0" borderId="0"/>
    <xf numFmtId="0" fontId="111" fillId="0" borderId="0"/>
    <xf numFmtId="0" fontId="110" fillId="0" borderId="0" applyNumberFormat="0" applyFill="0" applyBorder="0" applyAlignment="0" applyProtection="0"/>
    <xf numFmtId="0" fontId="2"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09" fillId="0" borderId="0"/>
    <xf numFmtId="0" fontId="109" fillId="0" borderId="0"/>
    <xf numFmtId="0" fontId="110" fillId="0" borderId="0" applyNumberFormat="0" applyFill="0" applyBorder="0" applyAlignment="0" applyProtection="0"/>
    <xf numFmtId="0" fontId="118" fillId="0" borderId="0"/>
    <xf numFmtId="0" fontId="2" fillId="0" borderId="0"/>
    <xf numFmtId="0" fontId="110" fillId="0" borderId="0" applyNumberFormat="0" applyFill="0" applyBorder="0" applyAlignment="0" applyProtection="0"/>
    <xf numFmtId="0" fontId="110" fillId="0" borderId="0" applyNumberFormat="0" applyFill="0" applyBorder="0" applyAlignment="0" applyProtection="0"/>
    <xf numFmtId="0" fontId="5" fillId="0" borderId="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113" fillId="0" borderId="0" applyFont="0" applyFill="0" applyBorder="0" applyAlignment="0" applyProtection="0"/>
    <xf numFmtId="9" fontId="5" fillId="0" borderId="0" applyFont="0" applyFill="0" applyBorder="0" applyAlignment="0" applyProtection="0"/>
    <xf numFmtId="9" fontId="113" fillId="0" borderId="0" applyFont="0" applyFill="0" applyBorder="0" applyAlignment="0" applyProtection="0"/>
    <xf numFmtId="9" fontId="113" fillId="0" borderId="0" applyFont="0" applyFill="0" applyBorder="0" applyAlignment="0" applyProtection="0"/>
    <xf numFmtId="9" fontId="30" fillId="0" borderId="57" applyFont="0" applyFill="0" applyAlignment="0" applyProtection="0"/>
    <xf numFmtId="9" fontId="113" fillId="0" borderId="0" applyFont="0" applyFill="0" applyBorder="0" applyAlignment="0" applyProtection="0"/>
    <xf numFmtId="9" fontId="30" fillId="0" borderId="57" applyFont="0" applyFill="0" applyAlignment="0" applyProtection="0"/>
    <xf numFmtId="9" fontId="30" fillId="0" borderId="57" applyFont="0" applyFill="0" applyAlignment="0" applyProtection="0"/>
    <xf numFmtId="9" fontId="30" fillId="0" borderId="57" applyFont="0" applyFill="0" applyAlignment="0" applyProtection="0"/>
    <xf numFmtId="9" fontId="2" fillId="0" borderId="0" applyFont="0" applyFill="0" applyBorder="0" applyAlignment="0" applyProtection="0"/>
    <xf numFmtId="9" fontId="109" fillId="0" borderId="0" applyFont="0" applyFill="0" applyBorder="0" applyAlignment="0" applyProtection="0"/>
    <xf numFmtId="43" fontId="2" fillId="0" borderId="0" applyFont="0" applyFill="0" applyBorder="0" applyAlignment="0" applyProtection="0"/>
    <xf numFmtId="9" fontId="30" fillId="0" borderId="57" applyFont="0" applyFill="0" applyAlignment="0" applyProtection="0"/>
    <xf numFmtId="9" fontId="30" fillId="0" borderId="57" applyFont="0" applyFill="0" applyAlignment="0" applyProtection="0"/>
    <xf numFmtId="0" fontId="2" fillId="0" borderId="0"/>
    <xf numFmtId="9" fontId="72" fillId="0" borderId="0" applyFont="0" applyFill="0" applyBorder="0" applyAlignment="0" applyProtection="0"/>
    <xf numFmtId="9" fontId="72" fillId="0" borderId="0" applyFont="0" applyFill="0" applyBorder="0" applyAlignment="0" applyProtection="0"/>
    <xf numFmtId="9" fontId="113" fillId="0" borderId="0" applyFont="0" applyFill="0" applyBorder="0" applyAlignment="0" applyProtection="0"/>
    <xf numFmtId="9" fontId="113" fillId="0" borderId="0" applyFont="0" applyFill="0" applyBorder="0" applyAlignment="0" applyProtection="0"/>
    <xf numFmtId="9" fontId="113"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0" fontId="30" fillId="0" borderId="0"/>
    <xf numFmtId="0" fontId="69" fillId="0" borderId="13">
      <alignment horizontal="center"/>
    </xf>
    <xf numFmtId="0" fontId="108" fillId="0" borderId="0">
      <alignment vertical="top"/>
    </xf>
    <xf numFmtId="0" fontId="69" fillId="0" borderId="13">
      <alignment horizontal="center"/>
    </xf>
    <xf numFmtId="0" fontId="69" fillId="0" borderId="13">
      <alignment horizontal="center"/>
    </xf>
    <xf numFmtId="0" fontId="69" fillId="0" borderId="13">
      <alignment horizontal="center"/>
    </xf>
    <xf numFmtId="0" fontId="69" fillId="0" borderId="0">
      <alignment horizontal="center" vertical="center"/>
    </xf>
    <xf numFmtId="0" fontId="70" fillId="7" borderId="0" applyNumberFormat="0" applyFill="0">
      <alignment horizontal="left" vertical="center"/>
    </xf>
    <xf numFmtId="164" fontId="30" fillId="0" borderId="0" applyFont="0" applyFill="0" applyBorder="0" applyAlignment="0" applyProtection="0"/>
    <xf numFmtId="184" fontId="30" fillId="0" borderId="0" applyFont="0" applyFill="0" applyBorder="0" applyAlignment="0" applyProtection="0"/>
    <xf numFmtId="185" fontId="30" fillId="0" borderId="0" applyFont="0" applyFill="0" applyBorder="0" applyAlignment="0" applyProtection="0"/>
    <xf numFmtId="164" fontId="30" fillId="0" borderId="0" applyFont="0" applyFill="0" applyBorder="0" applyAlignment="0" applyProtection="0"/>
    <xf numFmtId="165" fontId="30" fillId="0" borderId="0" applyFont="0" applyFill="0" applyBorder="0" applyAlignment="0" applyProtection="0"/>
    <xf numFmtId="186" fontId="119" fillId="0" borderId="0" applyFont="0" applyFill="0" applyBorder="0" applyAlignment="0" applyProtection="0"/>
    <xf numFmtId="187" fontId="119" fillId="0" borderId="0" applyFont="0" applyFill="0" applyBorder="0" applyAlignment="0" applyProtection="0"/>
    <xf numFmtId="0" fontId="120" fillId="0" borderId="0"/>
    <xf numFmtId="41" fontId="72" fillId="0" borderId="0" applyFont="0" applyFill="0" applyBorder="0" applyAlignment="0" applyProtection="0"/>
    <xf numFmtId="9"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2" fillId="0" borderId="0"/>
    <xf numFmtId="9"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8" fillId="0" borderId="0"/>
    <xf numFmtId="188" fontId="2" fillId="0" borderId="0"/>
    <xf numFmtId="189" fontId="2" fillId="14" borderId="0" applyNumberFormat="0" applyBorder="0" applyAlignment="0" applyProtection="0"/>
    <xf numFmtId="189" fontId="94" fillId="13" borderId="0" applyNumberFormat="0" applyBorder="0" applyAlignment="0" applyProtection="0"/>
    <xf numFmtId="41"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121" fillId="0" borderId="0"/>
    <xf numFmtId="189" fontId="30" fillId="0" borderId="0"/>
    <xf numFmtId="189" fontId="2" fillId="0" borderId="0"/>
    <xf numFmtId="189" fontId="2" fillId="0" borderId="0"/>
    <xf numFmtId="189" fontId="2" fillId="0" borderId="0"/>
    <xf numFmtId="189" fontId="2" fillId="0" borderId="0"/>
    <xf numFmtId="9" fontId="8"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43" fontId="2" fillId="0" borderId="0" applyFont="0" applyFill="0" applyBorder="0" applyAlignment="0" applyProtection="0"/>
    <xf numFmtId="43" fontId="2" fillId="0" borderId="0" applyFont="0" applyFill="0" applyBorder="0" applyAlignment="0" applyProtection="0"/>
    <xf numFmtId="0" fontId="2" fillId="0" borderId="0"/>
    <xf numFmtId="43" fontId="2" fillId="0" borderId="0" applyFont="0" applyFill="0" applyBorder="0" applyAlignment="0" applyProtection="0"/>
    <xf numFmtId="43" fontId="2" fillId="0" borderId="0" applyFont="0" applyFill="0" applyBorder="0" applyAlignment="0" applyProtection="0"/>
    <xf numFmtId="0" fontId="2" fillId="0" borderId="0"/>
    <xf numFmtId="9" fontId="2" fillId="0" borderId="0" applyFont="0" applyFill="0" applyBorder="0" applyAlignment="0" applyProtection="0"/>
    <xf numFmtId="41" fontId="30"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43" fontId="2" fillId="0" borderId="0" applyFont="0" applyFill="0" applyBorder="0" applyAlignment="0" applyProtection="0"/>
    <xf numFmtId="43"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43" fontId="2" fillId="0" borderId="0" applyFont="0" applyFill="0" applyBorder="0" applyAlignment="0" applyProtection="0"/>
    <xf numFmtId="43"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43" fontId="2" fillId="0" borderId="0" applyFont="0" applyFill="0" applyBorder="0" applyAlignment="0" applyProtection="0"/>
    <xf numFmtId="43"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43"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32" fillId="0" borderId="0"/>
    <xf numFmtId="0" fontId="2" fillId="0" borderId="0"/>
    <xf numFmtId="43" fontId="2" fillId="0" borderId="0" applyFont="0" applyFill="0" applyBorder="0" applyAlignment="0" applyProtection="0"/>
    <xf numFmtId="0" fontId="2" fillId="0" borderId="0"/>
    <xf numFmtId="0" fontId="95" fillId="0" borderId="0"/>
    <xf numFmtId="0" fontId="95" fillId="0" borderId="0"/>
    <xf numFmtId="43" fontId="2" fillId="0" borderId="0" applyFont="0" applyFill="0" applyBorder="0" applyAlignment="0" applyProtection="0"/>
    <xf numFmtId="43"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43" fontId="2" fillId="0" borderId="0" applyFont="0" applyFill="0" applyBorder="0" applyAlignment="0" applyProtection="0"/>
    <xf numFmtId="0" fontId="2" fillId="0" borderId="0"/>
    <xf numFmtId="43" fontId="2" fillId="0" borderId="0" applyFont="0" applyFill="0" applyBorder="0" applyAlignment="0" applyProtection="0"/>
    <xf numFmtId="43" fontId="2" fillId="0" borderId="0" applyFont="0" applyFill="0" applyBorder="0" applyAlignment="0" applyProtection="0"/>
    <xf numFmtId="0" fontId="2" fillId="0" borderId="0"/>
    <xf numFmtId="41" fontId="30" fillId="0" borderId="0" applyFont="0" applyFill="0" applyBorder="0" applyAlignment="0" applyProtection="0"/>
    <xf numFmtId="41" fontId="30" fillId="0" borderId="0" applyFont="0" applyFill="0" applyBorder="0" applyAlignment="0" applyProtection="0"/>
    <xf numFmtId="43" fontId="2" fillId="0" borderId="0" applyFont="0" applyFill="0" applyBorder="0" applyAlignment="0" applyProtection="0"/>
    <xf numFmtId="0" fontId="2" fillId="0" borderId="0"/>
    <xf numFmtId="9" fontId="5" fillId="0" borderId="0" applyFont="0" applyFill="0" applyBorder="0" applyAlignment="0" applyProtection="0"/>
    <xf numFmtId="43" fontId="5" fillId="0" borderId="0" applyFont="0" applyFill="0" applyBorder="0" applyAlignment="0" applyProtection="0"/>
    <xf numFmtId="0" fontId="5" fillId="0" borderId="0"/>
    <xf numFmtId="0" fontId="69" fillId="0" borderId="13">
      <alignment horizontal="center"/>
    </xf>
    <xf numFmtId="0" fontId="5" fillId="0" borderId="0"/>
    <xf numFmtId="0" fontId="69" fillId="0" borderId="13">
      <alignment horizontal="center"/>
    </xf>
    <xf numFmtId="0" fontId="69" fillId="0" borderId="13">
      <alignment horizontal="center"/>
    </xf>
    <xf numFmtId="0" fontId="5" fillId="0" borderId="0"/>
    <xf numFmtId="0" fontId="69" fillId="0" borderId="13">
      <alignment horizontal="center"/>
    </xf>
    <xf numFmtId="0" fontId="5" fillId="0" borderId="0"/>
    <xf numFmtId="0" fontId="69" fillId="0" borderId="13">
      <alignment horizontal="center"/>
    </xf>
    <xf numFmtId="0" fontId="5" fillId="0" borderId="0"/>
    <xf numFmtId="0" fontId="5" fillId="0" borderId="0"/>
    <xf numFmtId="0" fontId="69" fillId="0" borderId="13">
      <alignment horizontal="center"/>
    </xf>
    <xf numFmtId="0" fontId="69" fillId="0" borderId="13">
      <alignment horizontal="center"/>
    </xf>
    <xf numFmtId="0" fontId="5" fillId="0" borderId="0"/>
    <xf numFmtId="0" fontId="69" fillId="0" borderId="13">
      <alignment horizontal="center"/>
    </xf>
    <xf numFmtId="0" fontId="5" fillId="0" borderId="0"/>
    <xf numFmtId="0" fontId="69" fillId="0" borderId="13">
      <alignment horizontal="center"/>
    </xf>
    <xf numFmtId="0" fontId="5" fillId="0" borderId="0"/>
    <xf numFmtId="0" fontId="5" fillId="0" borderId="0"/>
    <xf numFmtId="0" fontId="69" fillId="0" borderId="13">
      <alignment horizontal="center"/>
    </xf>
    <xf numFmtId="0" fontId="5" fillId="0" borderId="0"/>
    <xf numFmtId="0" fontId="69" fillId="0" borderId="13">
      <alignment horizontal="center"/>
    </xf>
    <xf numFmtId="0" fontId="69" fillId="0" borderId="13">
      <alignment horizontal="center"/>
    </xf>
    <xf numFmtId="0" fontId="5" fillId="0" borderId="0"/>
    <xf numFmtId="0" fontId="69" fillId="0" borderId="13">
      <alignment horizontal="center"/>
    </xf>
    <xf numFmtId="0" fontId="5" fillId="0" borderId="0"/>
    <xf numFmtId="0" fontId="69" fillId="0" borderId="13">
      <alignment horizontal="center"/>
    </xf>
    <xf numFmtId="0" fontId="69" fillId="0" borderId="13">
      <alignment horizontal="center"/>
    </xf>
    <xf numFmtId="0" fontId="5" fillId="0" borderId="0"/>
    <xf numFmtId="0" fontId="69" fillId="0" borderId="13">
      <alignment horizontal="center"/>
    </xf>
    <xf numFmtId="0" fontId="5" fillId="0" borderId="0"/>
    <xf numFmtId="0" fontId="69" fillId="0" borderId="13">
      <alignment horizontal="center"/>
    </xf>
    <xf numFmtId="0" fontId="5" fillId="0" borderId="0"/>
    <xf numFmtId="0" fontId="5" fillId="0" borderId="0"/>
    <xf numFmtId="0" fontId="5" fillId="0" borderId="0"/>
    <xf numFmtId="0" fontId="5" fillId="0" borderId="0"/>
    <xf numFmtId="0" fontId="5" fillId="0" borderId="0"/>
    <xf numFmtId="0" fontId="69" fillId="0" borderId="13">
      <alignment horizontal="center"/>
    </xf>
    <xf numFmtId="0" fontId="69" fillId="0" borderId="13">
      <alignment horizontal="center"/>
    </xf>
    <xf numFmtId="0" fontId="5" fillId="0" borderId="0"/>
    <xf numFmtId="0" fontId="69" fillId="0" borderId="13">
      <alignment horizontal="center"/>
    </xf>
    <xf numFmtId="0" fontId="5" fillId="0" borderId="0"/>
    <xf numFmtId="0" fontId="69" fillId="0" borderId="13">
      <alignment horizontal="center"/>
    </xf>
    <xf numFmtId="0" fontId="69" fillId="0" borderId="13">
      <alignment horizontal="center"/>
    </xf>
    <xf numFmtId="9" fontId="5" fillId="0" borderId="0" applyFont="0" applyFill="0" applyBorder="0" applyAlignment="0" applyProtection="0"/>
    <xf numFmtId="43" fontId="5" fillId="0" borderId="0" applyFont="0" applyFill="0" applyBorder="0" applyAlignment="0" applyProtection="0"/>
    <xf numFmtId="9" fontId="5" fillId="0" borderId="0" applyFont="0" applyFill="0" applyBorder="0" applyAlignment="0" applyProtection="0"/>
    <xf numFmtId="43" fontId="5" fillId="0" borderId="0" applyFont="0" applyFill="0" applyBorder="0" applyAlignment="0" applyProtection="0"/>
    <xf numFmtId="9" fontId="5" fillId="0" borderId="0" applyFont="0" applyFill="0" applyBorder="0" applyAlignment="0" applyProtection="0"/>
    <xf numFmtId="43" fontId="5" fillId="0" borderId="0" applyFont="0" applyFill="0" applyBorder="0" applyAlignment="0" applyProtection="0"/>
    <xf numFmtId="9" fontId="5" fillId="0" borderId="0" applyFont="0" applyFill="0" applyBorder="0" applyAlignment="0" applyProtection="0"/>
    <xf numFmtId="43" fontId="5" fillId="0" borderId="0" applyFont="0" applyFill="0" applyBorder="0" applyAlignment="0" applyProtection="0"/>
    <xf numFmtId="9" fontId="5" fillId="0" borderId="0" applyFont="0" applyFill="0" applyBorder="0" applyAlignment="0" applyProtection="0"/>
    <xf numFmtId="43" fontId="5" fillId="0" borderId="0" applyFont="0" applyFill="0" applyBorder="0" applyAlignment="0" applyProtection="0"/>
    <xf numFmtId="9" fontId="5" fillId="0" borderId="0" applyFont="0" applyFill="0" applyBorder="0" applyAlignment="0" applyProtection="0"/>
    <xf numFmtId="43" fontId="5" fillId="0" borderId="0" applyFont="0" applyFill="0" applyBorder="0" applyAlignment="0" applyProtection="0"/>
    <xf numFmtId="9" fontId="5" fillId="0" borderId="0" applyFont="0" applyFill="0" applyBorder="0" applyAlignment="0" applyProtection="0"/>
    <xf numFmtId="43" fontId="5" fillId="0" borderId="0" applyFont="0" applyFill="0" applyBorder="0" applyAlignment="0" applyProtection="0"/>
    <xf numFmtId="9" fontId="5" fillId="0" borderId="0" applyFont="0" applyFill="0" applyBorder="0" applyAlignment="0" applyProtection="0"/>
    <xf numFmtId="43" fontId="5" fillId="0" borderId="0" applyFont="0" applyFill="0" applyBorder="0" applyAlignment="0" applyProtection="0"/>
    <xf numFmtId="9" fontId="5" fillId="0" borderId="0" applyFont="0" applyFill="0" applyBorder="0" applyAlignment="0" applyProtection="0"/>
    <xf numFmtId="43" fontId="5" fillId="0" borderId="0" applyFont="0" applyFill="0" applyBorder="0" applyAlignment="0" applyProtection="0"/>
    <xf numFmtId="9" fontId="5" fillId="0" borderId="0" applyFont="0" applyFill="0" applyBorder="0" applyAlignment="0" applyProtection="0"/>
    <xf numFmtId="43" fontId="5" fillId="0" borderId="0" applyFont="0" applyFill="0" applyBorder="0" applyAlignment="0" applyProtection="0"/>
    <xf numFmtId="9" fontId="5" fillId="0" borderId="0" applyFont="0" applyFill="0" applyBorder="0" applyAlignment="0" applyProtection="0"/>
    <xf numFmtId="43" fontId="5" fillId="0" borderId="0" applyFont="0" applyFill="0" applyBorder="0" applyAlignment="0" applyProtection="0"/>
    <xf numFmtId="9" fontId="5" fillId="0" borderId="0" applyFont="0" applyFill="0" applyBorder="0" applyAlignment="0" applyProtection="0"/>
    <xf numFmtId="43" fontId="5" fillId="0" borderId="0" applyFont="0" applyFill="0" applyBorder="0" applyAlignment="0" applyProtection="0"/>
    <xf numFmtId="9" fontId="5" fillId="0" borderId="0" applyFont="0" applyFill="0" applyBorder="0" applyAlignment="0" applyProtection="0"/>
    <xf numFmtId="43" fontId="5" fillId="0" borderId="0" applyFont="0" applyFill="0" applyBorder="0" applyAlignment="0" applyProtection="0"/>
    <xf numFmtId="9" fontId="5" fillId="0" borderId="0" applyFont="0" applyFill="0" applyBorder="0" applyAlignment="0" applyProtection="0"/>
    <xf numFmtId="43" fontId="5" fillId="0" borderId="0" applyFont="0" applyFill="0" applyBorder="0" applyAlignment="0" applyProtection="0"/>
    <xf numFmtId="9" fontId="5" fillId="0" borderId="0" applyFont="0" applyFill="0" applyBorder="0" applyAlignment="0" applyProtection="0"/>
    <xf numFmtId="43" fontId="5" fillId="0" borderId="0" applyFont="0" applyFill="0" applyBorder="0" applyAlignment="0" applyProtection="0"/>
    <xf numFmtId="9" fontId="5" fillId="0" borderId="0" applyFont="0" applyFill="0" applyBorder="0" applyAlignment="0" applyProtection="0"/>
    <xf numFmtId="43" fontId="5" fillId="0" borderId="0" applyFont="0" applyFill="0" applyBorder="0" applyAlignment="0" applyProtection="0"/>
    <xf numFmtId="9" fontId="5" fillId="0" borderId="0" applyFont="0" applyFill="0" applyBorder="0" applyAlignment="0" applyProtection="0"/>
    <xf numFmtId="43" fontId="5" fillId="0" borderId="0" applyFont="0" applyFill="0" applyBorder="0" applyAlignment="0" applyProtection="0"/>
    <xf numFmtId="9" fontId="5" fillId="0" borderId="0" applyFont="0" applyFill="0" applyBorder="0" applyAlignment="0" applyProtection="0"/>
    <xf numFmtId="43" fontId="5" fillId="0" borderId="0" applyFont="0" applyFill="0" applyBorder="0" applyAlignment="0" applyProtection="0"/>
    <xf numFmtId="9" fontId="5" fillId="0" borderId="0" applyFont="0" applyFill="0" applyBorder="0" applyAlignment="0" applyProtection="0"/>
    <xf numFmtId="43" fontId="5" fillId="0" borderId="0" applyFont="0" applyFill="0" applyBorder="0" applyAlignment="0" applyProtection="0"/>
    <xf numFmtId="9" fontId="5" fillId="0" borderId="0" applyFont="0" applyFill="0" applyBorder="0" applyAlignment="0" applyProtection="0"/>
    <xf numFmtId="43" fontId="5" fillId="0" borderId="0" applyFont="0" applyFill="0" applyBorder="0" applyAlignment="0" applyProtection="0"/>
    <xf numFmtId="9" fontId="5" fillId="0" borderId="0" applyFont="0" applyFill="0" applyBorder="0" applyAlignment="0" applyProtection="0"/>
    <xf numFmtId="43" fontId="5" fillId="0" borderId="0" applyFont="0" applyFill="0" applyBorder="0" applyAlignment="0" applyProtection="0"/>
    <xf numFmtId="9" fontId="5" fillId="0" borderId="0" applyFont="0" applyFill="0" applyBorder="0" applyAlignment="0" applyProtection="0"/>
    <xf numFmtId="43" fontId="5" fillId="0" borderId="0" applyFont="0" applyFill="0" applyBorder="0" applyAlignment="0" applyProtection="0"/>
    <xf numFmtId="9" fontId="5" fillId="0" borderId="0" applyFont="0" applyFill="0" applyBorder="0" applyAlignment="0" applyProtection="0"/>
    <xf numFmtId="43" fontId="5" fillId="0" borderId="0" applyFont="0" applyFill="0" applyBorder="0" applyAlignment="0" applyProtection="0"/>
  </cellStyleXfs>
  <cellXfs count="717">
    <xf numFmtId="0" fontId="0" fillId="0" borderId="0" xfId="0"/>
    <xf numFmtId="0" fontId="8" fillId="0" borderId="0" xfId="0" applyFont="1"/>
    <xf numFmtId="0" fontId="10" fillId="0" borderId="0" xfId="0" applyFont="1"/>
    <xf numFmtId="0" fontId="10" fillId="0" borderId="0" xfId="0" applyFont="1" applyAlignment="1">
      <alignment wrapText="1"/>
    </xf>
    <xf numFmtId="0" fontId="14" fillId="0" borderId="5" xfId="0" applyFont="1" applyBorder="1"/>
    <xf numFmtId="0" fontId="6" fillId="0" borderId="17" xfId="0" applyFont="1" applyBorder="1" applyAlignment="1">
      <alignment horizontal="left" vertical="center" indent="1"/>
    </xf>
    <xf numFmtId="0" fontId="14" fillId="0" borderId="5" xfId="0" applyFont="1" applyBorder="1" applyAlignment="1">
      <alignment horizontal="left" indent="1"/>
    </xf>
    <xf numFmtId="0" fontId="11" fillId="0" borderId="17" xfId="0" applyFont="1" applyBorder="1" applyAlignment="1">
      <alignment horizontal="center" vertical="center"/>
    </xf>
    <xf numFmtId="0" fontId="11" fillId="0" borderId="5" xfId="0" applyFont="1" applyBorder="1" applyAlignment="1">
      <alignment horizontal="center" vertical="center"/>
    </xf>
    <xf numFmtId="0" fontId="10" fillId="2" borderId="12" xfId="0" applyFont="1" applyFill="1" applyBorder="1"/>
    <xf numFmtId="41" fontId="10" fillId="0" borderId="0" xfId="0" applyNumberFormat="1" applyFont="1"/>
    <xf numFmtId="0" fontId="11" fillId="2" borderId="14" xfId="0" applyFont="1" applyFill="1" applyBorder="1" applyAlignment="1">
      <alignment horizontal="center" vertical="center" wrapText="1"/>
    </xf>
    <xf numFmtId="0" fontId="6" fillId="0" borderId="5" xfId="0" applyFont="1" applyBorder="1" applyAlignment="1">
      <alignment vertical="center"/>
    </xf>
    <xf numFmtId="0" fontId="11" fillId="0" borderId="18" xfId="0" applyFont="1" applyBorder="1" applyAlignment="1">
      <alignment horizontal="center" vertical="center"/>
    </xf>
    <xf numFmtId="0" fontId="11" fillId="0" borderId="18" xfId="0" applyFont="1" applyBorder="1" applyAlignment="1">
      <alignment vertical="center"/>
    </xf>
    <xf numFmtId="0" fontId="16" fillId="0" borderId="0" xfId="0" applyFont="1"/>
    <xf numFmtId="0" fontId="9" fillId="2" borderId="0" xfId="0" applyFont="1" applyFill="1" applyAlignment="1">
      <alignment horizontal="center" vertical="center" wrapText="1"/>
    </xf>
    <xf numFmtId="0" fontId="11" fillId="2" borderId="14" xfId="0" applyFont="1" applyFill="1" applyBorder="1" applyAlignment="1">
      <alignment horizontal="center" vertical="center"/>
    </xf>
    <xf numFmtId="17" fontId="11" fillId="2" borderId="14" xfId="0" applyNumberFormat="1" applyFont="1" applyFill="1" applyBorder="1" applyAlignment="1">
      <alignment horizontal="center" vertical="center"/>
    </xf>
    <xf numFmtId="0" fontId="17" fillId="2" borderId="14" xfId="0" applyFont="1" applyFill="1" applyBorder="1" applyAlignment="1">
      <alignment horizontal="center"/>
    </xf>
    <xf numFmtId="0" fontId="16" fillId="0" borderId="0" xfId="0" applyFont="1" applyAlignment="1">
      <alignment horizontal="center"/>
    </xf>
    <xf numFmtId="0" fontId="15" fillId="0" borderId="25" xfId="0" applyFont="1" applyBorder="1" applyAlignment="1">
      <alignment horizontal="left" wrapText="1" readingOrder="1"/>
    </xf>
    <xf numFmtId="0" fontId="15" fillId="0" borderId="23" xfId="0" applyFont="1" applyBorder="1" applyAlignment="1">
      <alignment horizontal="left" wrapText="1" readingOrder="1"/>
    </xf>
    <xf numFmtId="0" fontId="15" fillId="0" borderId="24" xfId="0" applyFont="1" applyBorder="1" applyAlignment="1">
      <alignment horizontal="left" wrapText="1" readingOrder="1"/>
    </xf>
    <xf numFmtId="0" fontId="19" fillId="0" borderId="3" xfId="0" applyFont="1" applyBorder="1" applyAlignment="1">
      <alignment horizontal="center" wrapText="1" readingOrder="1"/>
    </xf>
    <xf numFmtId="0" fontId="22" fillId="0" borderId="0" xfId="0" applyFont="1"/>
    <xf numFmtId="0" fontId="16" fillId="2" borderId="1" xfId="0" applyFont="1" applyFill="1" applyBorder="1"/>
    <xf numFmtId="0" fontId="16" fillId="2" borderId="2" xfId="0" applyFont="1" applyFill="1" applyBorder="1"/>
    <xf numFmtId="17" fontId="11" fillId="2" borderId="14" xfId="0" applyNumberFormat="1" applyFont="1" applyFill="1" applyBorder="1" applyAlignment="1">
      <alignment vertical="center"/>
    </xf>
    <xf numFmtId="17" fontId="11" fillId="2" borderId="14" xfId="0" applyNumberFormat="1" applyFont="1" applyFill="1" applyBorder="1" applyAlignment="1">
      <alignment horizontal="right" vertical="center"/>
    </xf>
    <xf numFmtId="41" fontId="6" fillId="0" borderId="15" xfId="1" applyFont="1" applyBorder="1" applyAlignment="1">
      <alignment vertical="center"/>
    </xf>
    <xf numFmtId="41" fontId="6" fillId="0" borderId="15" xfId="1" applyFont="1" applyBorder="1" applyAlignment="1">
      <alignment horizontal="right" vertical="center"/>
    </xf>
    <xf numFmtId="41" fontId="6" fillId="0" borderId="15" xfId="1" applyFont="1" applyBorder="1" applyAlignment="1">
      <alignment horizontal="left" vertical="center" indent="2"/>
    </xf>
    <xf numFmtId="41" fontId="15" fillId="0" borderId="15" xfId="1" applyFont="1" applyBorder="1" applyAlignment="1">
      <alignment vertical="center"/>
    </xf>
    <xf numFmtId="41" fontId="6" fillId="0" borderId="5" xfId="1" applyFont="1" applyBorder="1" applyAlignment="1">
      <alignment vertical="center"/>
    </xf>
    <xf numFmtId="41" fontId="6" fillId="0" borderId="5" xfId="1" applyFont="1" applyBorder="1" applyAlignment="1">
      <alignment horizontal="right" vertical="center"/>
    </xf>
    <xf numFmtId="41" fontId="6" fillId="0" borderId="5" xfId="1" applyFont="1" applyBorder="1" applyAlignment="1">
      <alignment horizontal="left" vertical="center" indent="2"/>
    </xf>
    <xf numFmtId="41" fontId="15" fillId="0" borderId="5" xfId="1" applyFont="1" applyBorder="1" applyAlignment="1">
      <alignment vertical="center"/>
    </xf>
    <xf numFmtId="41" fontId="6" fillId="0" borderId="3" xfId="1" applyFont="1" applyBorder="1" applyAlignment="1">
      <alignment horizontal="right" vertical="center"/>
    </xf>
    <xf numFmtId="0" fontId="11" fillId="2" borderId="0" xfId="0" applyFont="1" applyFill="1" applyAlignment="1">
      <alignment horizontal="center" vertical="center" wrapText="1"/>
    </xf>
    <xf numFmtId="0" fontId="11" fillId="0" borderId="5" xfId="0" applyFont="1" applyBorder="1" applyAlignment="1">
      <alignment vertical="center"/>
    </xf>
    <xf numFmtId="41" fontId="6" fillId="0" borderId="17" xfId="1" applyFont="1" applyBorder="1" applyAlignment="1">
      <alignment horizontal="right" vertical="center"/>
    </xf>
    <xf numFmtId="0" fontId="6" fillId="0" borderId="5" xfId="0" applyFont="1" applyBorder="1" applyAlignment="1">
      <alignment horizontal="left" vertical="center" indent="1"/>
    </xf>
    <xf numFmtId="0" fontId="6" fillId="0" borderId="5" xfId="0" applyFont="1" applyBorder="1" applyAlignment="1">
      <alignment horizontal="left" vertical="center" indent="2"/>
    </xf>
    <xf numFmtId="41" fontId="11" fillId="0" borderId="5" xfId="1" applyFont="1" applyBorder="1" applyAlignment="1">
      <alignment horizontal="right" vertical="center"/>
    </xf>
    <xf numFmtId="41" fontId="11" fillId="0" borderId="17" xfId="1" applyFont="1" applyBorder="1" applyAlignment="1">
      <alignment horizontal="right" vertical="center"/>
    </xf>
    <xf numFmtId="0" fontId="20" fillId="0" borderId="0" xfId="0" applyFont="1"/>
    <xf numFmtId="0" fontId="10" fillId="0" borderId="0" xfId="0" applyFont="1" applyAlignment="1">
      <alignment horizontal="center"/>
    </xf>
    <xf numFmtId="0" fontId="6" fillId="0" borderId="5" xfId="0" applyFont="1" applyBorder="1" applyAlignment="1">
      <alignment vertical="center" wrapText="1"/>
    </xf>
    <xf numFmtId="0" fontId="6" fillId="0" borderId="5" xfId="0" applyFont="1" applyBorder="1" applyAlignment="1">
      <alignment horizontal="left" vertical="center" wrapText="1" indent="1"/>
    </xf>
    <xf numFmtId="0" fontId="13" fillId="0" borderId="5" xfId="0" applyFont="1" applyBorder="1" applyAlignment="1">
      <alignment horizontal="left" vertical="center" wrapText="1" indent="1"/>
    </xf>
    <xf numFmtId="0" fontId="6" fillId="0" borderId="5" xfId="0" applyFont="1" applyBorder="1" applyAlignment="1">
      <alignment horizontal="left" vertical="center" wrapText="1" indent="2"/>
    </xf>
    <xf numFmtId="41" fontId="11" fillId="0" borderId="5" xfId="1" applyFont="1" applyBorder="1" applyAlignment="1">
      <alignment vertical="center"/>
    </xf>
    <xf numFmtId="0" fontId="6" fillId="0" borderId="18" xfId="0" applyFont="1" applyBorder="1" applyAlignment="1">
      <alignment horizontal="left" vertical="center" indent="1"/>
    </xf>
    <xf numFmtId="0" fontId="6" fillId="0" borderId="18" xfId="0" applyFont="1" applyBorder="1" applyAlignment="1">
      <alignment horizontal="left" vertical="center" indent="2"/>
    </xf>
    <xf numFmtId="0" fontId="6" fillId="0" borderId="18" xfId="0" applyFont="1" applyBorder="1" applyAlignment="1">
      <alignment horizontal="left" vertical="center"/>
    </xf>
    <xf numFmtId="0" fontId="6" fillId="0" borderId="18" xfId="0" applyFont="1" applyBorder="1" applyAlignment="1">
      <alignment vertical="center"/>
    </xf>
    <xf numFmtId="0" fontId="10" fillId="2" borderId="4" xfId="0" applyFont="1" applyFill="1" applyBorder="1"/>
    <xf numFmtId="41" fontId="11" fillId="0" borderId="3" xfId="1" applyFont="1" applyBorder="1" applyAlignment="1">
      <alignment horizontal="right" vertical="center"/>
    </xf>
    <xf numFmtId="41" fontId="15" fillId="0" borderId="5" xfId="1" applyFont="1" applyBorder="1" applyAlignment="1">
      <alignment horizontal="right" vertical="center"/>
    </xf>
    <xf numFmtId="0" fontId="12" fillId="0" borderId="5" xfId="0" applyFont="1" applyBorder="1" applyAlignment="1">
      <alignment vertical="center"/>
    </xf>
    <xf numFmtId="0" fontId="11" fillId="2" borderId="15" xfId="0" applyFont="1" applyFill="1" applyBorder="1" applyAlignment="1">
      <alignment horizontal="center" wrapText="1"/>
    </xf>
    <xf numFmtId="0" fontId="6" fillId="0" borderId="15" xfId="0" applyFont="1" applyBorder="1" applyAlignment="1">
      <alignment vertical="center"/>
    </xf>
    <xf numFmtId="41" fontId="6" fillId="0" borderId="15" xfId="1" applyFont="1" applyBorder="1" applyAlignment="1">
      <alignment vertical="center" wrapText="1"/>
    </xf>
    <xf numFmtId="41" fontId="6" fillId="0" borderId="5" xfId="1" applyFont="1" applyBorder="1" applyAlignment="1">
      <alignment vertical="center" wrapText="1"/>
    </xf>
    <xf numFmtId="0" fontId="11" fillId="0" borderId="3" xfId="0" applyFont="1" applyBorder="1" applyAlignment="1">
      <alignment horizontal="center" vertical="center"/>
    </xf>
    <xf numFmtId="0" fontId="10" fillId="2" borderId="6" xfId="0" applyFont="1" applyFill="1" applyBorder="1" applyAlignment="1">
      <alignment wrapText="1"/>
    </xf>
    <xf numFmtId="0" fontId="8" fillId="0" borderId="0" xfId="0" applyFont="1" applyAlignment="1">
      <alignment wrapText="1"/>
    </xf>
    <xf numFmtId="0" fontId="29" fillId="0" borderId="0" xfId="0" applyFont="1"/>
    <xf numFmtId="0" fontId="8" fillId="0" borderId="0" xfId="0" applyFont="1" applyAlignment="1">
      <alignment horizontal="center" wrapText="1"/>
    </xf>
    <xf numFmtId="0" fontId="11" fillId="2" borderId="17" xfId="0" applyFont="1" applyFill="1" applyBorder="1" applyAlignment="1">
      <alignment horizontal="center" vertical="center" wrapText="1"/>
    </xf>
    <xf numFmtId="0" fontId="14" fillId="2" borderId="6" xfId="0" applyFont="1" applyFill="1" applyBorder="1" applyAlignment="1">
      <alignment wrapText="1"/>
    </xf>
    <xf numFmtId="0" fontId="31" fillId="0" borderId="0" xfId="0" applyFont="1" applyAlignment="1">
      <alignment wrapText="1"/>
    </xf>
    <xf numFmtId="17" fontId="11" fillId="2" borderId="14" xfId="0" applyNumberFormat="1" applyFont="1" applyFill="1" applyBorder="1" applyAlignment="1">
      <alignment horizontal="center" vertical="center" wrapText="1"/>
    </xf>
    <xf numFmtId="0" fontId="13" fillId="0" borderId="5" xfId="0" applyFont="1" applyBorder="1" applyAlignment="1">
      <alignment horizontal="left" vertical="center" indent="1"/>
    </xf>
    <xf numFmtId="0" fontId="12" fillId="0" borderId="5" xfId="0" applyFont="1" applyBorder="1" applyAlignment="1">
      <alignment horizontal="center" vertical="center"/>
    </xf>
    <xf numFmtId="0" fontId="13" fillId="0" borderId="5" xfId="0" applyFont="1" applyBorder="1" applyAlignment="1">
      <alignment horizontal="left" vertical="center" indent="2"/>
    </xf>
    <xf numFmtId="0" fontId="13" fillId="0" borderId="5" xfId="0" applyFont="1" applyBorder="1" applyAlignment="1">
      <alignment vertical="center"/>
    </xf>
    <xf numFmtId="41" fontId="6" fillId="0" borderId="0" xfId="1" applyFont="1" applyBorder="1" applyAlignment="1">
      <alignment horizontal="right" vertical="center"/>
    </xf>
    <xf numFmtId="0" fontId="11" fillId="2" borderId="15" xfId="0" applyFont="1" applyFill="1" applyBorder="1" applyAlignment="1">
      <alignment horizontal="center" vertical="center" wrapText="1"/>
    </xf>
    <xf numFmtId="0" fontId="17" fillId="2" borderId="15" xfId="0" applyFont="1" applyFill="1" applyBorder="1" applyAlignment="1">
      <alignment horizontal="center" vertical="center"/>
    </xf>
    <xf numFmtId="0" fontId="34" fillId="0" borderId="0" xfId="0" applyFont="1"/>
    <xf numFmtId="0" fontId="35" fillId="0" borderId="0" xfId="0" applyFont="1"/>
    <xf numFmtId="0" fontId="36" fillId="0" borderId="0" xfId="0" applyFont="1"/>
    <xf numFmtId="0" fontId="37" fillId="0" borderId="0" xfId="0" applyFont="1"/>
    <xf numFmtId="0" fontId="38" fillId="0" borderId="0" xfId="3"/>
    <xf numFmtId="0" fontId="39" fillId="3" borderId="0" xfId="2" applyFont="1" applyFill="1" applyAlignment="1">
      <alignment horizontal="center" vertical="top" wrapText="1" readingOrder="1"/>
    </xf>
    <xf numFmtId="0" fontId="39" fillId="0" borderId="0" xfId="2" applyFont="1" applyAlignment="1">
      <alignment horizontal="center" vertical="top" wrapText="1" readingOrder="1"/>
    </xf>
    <xf numFmtId="0" fontId="40" fillId="0" borderId="0" xfId="0" applyFont="1"/>
    <xf numFmtId="0" fontId="42" fillId="0" borderId="0" xfId="4" applyFont="1" applyAlignment="1">
      <alignment vertical="top" wrapText="1"/>
    </xf>
    <xf numFmtId="0" fontId="38" fillId="0" borderId="0" xfId="3" applyAlignment="1">
      <alignment vertical="center"/>
    </xf>
    <xf numFmtId="0" fontId="43" fillId="0" borderId="0" xfId="0" applyFont="1"/>
    <xf numFmtId="0" fontId="44" fillId="0" borderId="0" xfId="0" applyFont="1"/>
    <xf numFmtId="0" fontId="45" fillId="0" borderId="0" xfId="3" applyFont="1"/>
    <xf numFmtId="0" fontId="46" fillId="0" borderId="0" xfId="3" applyFont="1" applyAlignment="1">
      <alignment vertical="center"/>
    </xf>
    <xf numFmtId="0" fontId="47" fillId="0" borderId="0" xfId="0" applyFont="1"/>
    <xf numFmtId="0" fontId="48" fillId="0" borderId="0" xfId="3" applyFont="1" applyAlignment="1">
      <alignment vertical="center"/>
    </xf>
    <xf numFmtId="0" fontId="33" fillId="0" borderId="0" xfId="0" applyFont="1" applyAlignment="1">
      <alignment horizontal="center"/>
    </xf>
    <xf numFmtId="0" fontId="49" fillId="0" borderId="0" xfId="0" applyFont="1" applyAlignment="1">
      <alignment horizontal="center"/>
    </xf>
    <xf numFmtId="0" fontId="33" fillId="0" borderId="0" xfId="0" applyFont="1"/>
    <xf numFmtId="0" fontId="50" fillId="0" borderId="0" xfId="0" applyFont="1" applyAlignment="1">
      <alignment horizontal="justify" vertical="center" wrapText="1"/>
    </xf>
    <xf numFmtId="0" fontId="51" fillId="0" borderId="0" xfId="0" applyFont="1" applyAlignment="1">
      <alignment horizontal="justify" vertical="center" wrapText="1"/>
    </xf>
    <xf numFmtId="0" fontId="52" fillId="0" borderId="0" xfId="0" applyFont="1" applyAlignment="1">
      <alignment vertical="center" wrapText="1"/>
    </xf>
    <xf numFmtId="0" fontId="53" fillId="0" borderId="0" xfId="0" applyFont="1" applyAlignment="1">
      <alignment horizontal="justify" vertical="center" wrapText="1"/>
    </xf>
    <xf numFmtId="0" fontId="54" fillId="0" borderId="0" xfId="0" applyFont="1" applyAlignment="1">
      <alignment vertical="center" wrapText="1"/>
    </xf>
    <xf numFmtId="0" fontId="55" fillId="0" borderId="0" xfId="0" applyFont="1" applyAlignment="1">
      <alignment horizontal="justify" vertical="center" wrapText="1"/>
    </xf>
    <xf numFmtId="0" fontId="56" fillId="0" borderId="0" xfId="0" applyFont="1" applyAlignment="1">
      <alignment vertical="center" wrapText="1"/>
    </xf>
    <xf numFmtId="0" fontId="0" fillId="0" borderId="0" xfId="0" applyAlignment="1">
      <alignment vertical="top" wrapText="1"/>
    </xf>
    <xf numFmtId="0" fontId="57" fillId="0" borderId="0" xfId="0" applyFont="1" applyAlignment="1">
      <alignment vertical="center" wrapText="1"/>
    </xf>
    <xf numFmtId="0" fontId="28" fillId="0" borderId="0" xfId="0" applyFont="1" applyAlignment="1">
      <alignment horizontal="justify" vertical="center" wrapText="1"/>
    </xf>
    <xf numFmtId="0" fontId="58" fillId="0" borderId="0" xfId="0" applyFont="1" applyAlignment="1">
      <alignment horizontal="justify" vertical="center" wrapText="1"/>
    </xf>
    <xf numFmtId="0" fontId="53" fillId="0" borderId="0" xfId="0" applyFont="1" applyAlignment="1">
      <alignment vertical="center" wrapText="1"/>
    </xf>
    <xf numFmtId="0" fontId="60" fillId="0" borderId="0" xfId="0" applyFont="1" applyAlignment="1">
      <alignment vertical="center" wrapText="1"/>
    </xf>
    <xf numFmtId="0" fontId="61" fillId="0" borderId="0" xfId="0" applyFont="1" applyAlignment="1">
      <alignment vertical="center" wrapText="1"/>
    </xf>
    <xf numFmtId="0" fontId="56" fillId="0" borderId="0" xfId="0" applyFont="1" applyAlignment="1">
      <alignment vertical="center"/>
    </xf>
    <xf numFmtId="10" fontId="15" fillId="0" borderId="15" xfId="0" applyNumberFormat="1" applyFont="1" applyBorder="1" applyAlignment="1">
      <alignment vertical="center"/>
    </xf>
    <xf numFmtId="10" fontId="15" fillId="0" borderId="5" xfId="0" applyNumberFormat="1" applyFont="1" applyBorder="1" applyAlignment="1">
      <alignment vertical="center"/>
    </xf>
    <xf numFmtId="41" fontId="6" fillId="4" borderId="15" xfId="1" applyFont="1" applyFill="1" applyBorder="1" applyAlignment="1">
      <alignment horizontal="right" vertical="center" wrapText="1"/>
    </xf>
    <xf numFmtId="41" fontId="6" fillId="4" borderId="5" xfId="1" applyFont="1" applyFill="1" applyBorder="1" applyAlignment="1">
      <alignment horizontal="right" vertical="center" wrapText="1"/>
    </xf>
    <xf numFmtId="41" fontId="6" fillId="4" borderId="5" xfId="1" applyFont="1" applyFill="1" applyBorder="1" applyAlignment="1">
      <alignment vertical="center" wrapText="1"/>
    </xf>
    <xf numFmtId="2" fontId="10" fillId="0" borderId="0" xfId="0" applyNumberFormat="1" applyFont="1"/>
    <xf numFmtId="10" fontId="10" fillId="0" borderId="0" xfId="5" applyNumberFormat="1" applyFont="1"/>
    <xf numFmtId="0" fontId="18" fillId="0" borderId="16" xfId="0" applyFont="1" applyBorder="1" applyAlignment="1">
      <alignment vertical="center"/>
    </xf>
    <xf numFmtId="0" fontId="18" fillId="0" borderId="6" xfId="0" applyFont="1" applyBorder="1" applyAlignment="1">
      <alignment vertical="center"/>
    </xf>
    <xf numFmtId="10" fontId="11" fillId="0" borderId="3" xfId="1" applyNumberFormat="1" applyFont="1" applyBorder="1" applyAlignment="1">
      <alignment horizontal="right" vertical="center"/>
    </xf>
    <xf numFmtId="0" fontId="18" fillId="0" borderId="6" xfId="0" applyFont="1" applyBorder="1"/>
    <xf numFmtId="175" fontId="11" fillId="0" borderId="3" xfId="1" applyNumberFormat="1" applyFont="1" applyBorder="1" applyAlignment="1">
      <alignment horizontal="center" vertical="center" wrapText="1"/>
    </xf>
    <xf numFmtId="167" fontId="10" fillId="0" borderId="0" xfId="0" applyNumberFormat="1" applyFont="1"/>
    <xf numFmtId="0" fontId="13" fillId="0" borderId="5" xfId="0" applyFont="1" applyBorder="1" applyAlignment="1">
      <alignment horizontal="left" indent="1"/>
    </xf>
    <xf numFmtId="0" fontId="13" fillId="0" borderId="5" xfId="0" applyFont="1" applyBorder="1"/>
    <xf numFmtId="10" fontId="6" fillId="0" borderId="15" xfId="1" applyNumberFormat="1" applyFont="1" applyBorder="1" applyAlignment="1">
      <alignment horizontal="right" vertical="center"/>
    </xf>
    <xf numFmtId="10" fontId="6" fillId="0" borderId="5" xfId="1" applyNumberFormat="1" applyFont="1" applyBorder="1" applyAlignment="1">
      <alignment horizontal="right" vertical="center"/>
    </xf>
    <xf numFmtId="0" fontId="11" fillId="2" borderId="10" xfId="0" applyFont="1" applyFill="1" applyBorder="1" applyAlignment="1">
      <alignment horizontal="center" vertical="center"/>
    </xf>
    <xf numFmtId="0" fontId="11" fillId="2" borderId="11" xfId="0" applyFont="1" applyFill="1" applyBorder="1" applyAlignment="1">
      <alignment horizontal="center" vertical="center"/>
    </xf>
    <xf numFmtId="0" fontId="6" fillId="2" borderId="10" xfId="0" applyFont="1" applyFill="1" applyBorder="1" applyAlignment="1">
      <alignment vertical="center" wrapText="1"/>
    </xf>
    <xf numFmtId="0" fontId="6" fillId="2" borderId="11" xfId="0" applyFont="1" applyFill="1" applyBorder="1" applyAlignment="1">
      <alignment vertical="center" wrapText="1"/>
    </xf>
    <xf numFmtId="0" fontId="6" fillId="2" borderId="4" xfId="0" applyFont="1" applyFill="1" applyBorder="1" applyAlignment="1">
      <alignment vertical="center" wrapText="1"/>
    </xf>
    <xf numFmtId="0" fontId="14" fillId="2" borderId="14" xfId="0" applyFont="1" applyFill="1" applyBorder="1" applyAlignment="1">
      <alignment horizontal="center"/>
    </xf>
    <xf numFmtId="0" fontId="6" fillId="0" borderId="5" xfId="0" applyFont="1" applyBorder="1" applyAlignment="1">
      <alignment horizontal="left" vertical="center"/>
    </xf>
    <xf numFmtId="41" fontId="6" fillId="0" borderId="5" xfId="0" applyNumberFormat="1" applyFont="1" applyBorder="1" applyAlignment="1">
      <alignment vertical="center"/>
    </xf>
    <xf numFmtId="41" fontId="6" fillId="0" borderId="5" xfId="0" applyNumberFormat="1" applyFont="1" applyBorder="1" applyAlignment="1">
      <alignment horizontal="right" vertical="center"/>
    </xf>
    <xf numFmtId="0" fontId="6" fillId="0" borderId="17" xfId="0" applyFont="1" applyBorder="1" applyAlignment="1">
      <alignment horizontal="left" vertical="center"/>
    </xf>
    <xf numFmtId="0" fontId="6" fillId="0" borderId="3" xfId="0" applyFont="1" applyBorder="1" applyAlignment="1">
      <alignment horizontal="left" vertical="center"/>
    </xf>
    <xf numFmtId="41" fontId="6" fillId="0" borderId="3" xfId="0" applyNumberFormat="1" applyFont="1" applyBorder="1" applyAlignment="1">
      <alignment horizontal="right" vertical="center"/>
    </xf>
    <xf numFmtId="0" fontId="14" fillId="0" borderId="3" xfId="0" applyFont="1" applyBorder="1"/>
    <xf numFmtId="0" fontId="6" fillId="2" borderId="17" xfId="0" applyFont="1" applyFill="1" applyBorder="1" applyAlignment="1">
      <alignment horizontal="center" vertical="center" wrapText="1"/>
    </xf>
    <xf numFmtId="0" fontId="6" fillId="2" borderId="0" xfId="0" applyFont="1" applyFill="1" applyAlignment="1">
      <alignment horizontal="center" vertical="center" wrapText="1"/>
    </xf>
    <xf numFmtId="168" fontId="10" fillId="0" borderId="0" xfId="0" applyNumberFormat="1" applyFont="1"/>
    <xf numFmtId="0" fontId="11" fillId="0" borderId="5" xfId="0" applyFont="1" applyBorder="1" applyAlignment="1">
      <alignment vertical="center" wrapText="1"/>
    </xf>
    <xf numFmtId="41" fontId="11" fillId="0" borderId="5" xfId="0" applyNumberFormat="1" applyFont="1" applyBorder="1" applyAlignment="1">
      <alignment horizontal="right" vertical="center"/>
    </xf>
    <xf numFmtId="0" fontId="17" fillId="0" borderId="5" xfId="0" applyFont="1" applyBorder="1"/>
    <xf numFmtId="0" fontId="14" fillId="0" borderId="5" xfId="0" applyFont="1" applyBorder="1" applyAlignment="1">
      <alignment horizontal="left" vertical="top" indent="1"/>
    </xf>
    <xf numFmtId="0" fontId="11" fillId="0" borderId="3" xfId="0" applyFont="1" applyBorder="1" applyAlignment="1">
      <alignment horizontal="center" vertical="center" wrapText="1"/>
    </xf>
    <xf numFmtId="41" fontId="11" fillId="0" borderId="3" xfId="0" applyNumberFormat="1" applyFont="1" applyBorder="1" applyAlignment="1">
      <alignment horizontal="right" vertical="center"/>
    </xf>
    <xf numFmtId="0" fontId="17" fillId="0" borderId="3" xfId="0" applyFont="1" applyBorder="1" applyAlignment="1">
      <alignment horizontal="center"/>
    </xf>
    <xf numFmtId="0" fontId="17" fillId="2" borderId="12" xfId="0" applyFont="1" applyFill="1" applyBorder="1" applyAlignment="1">
      <alignment horizontal="center"/>
    </xf>
    <xf numFmtId="0" fontId="12" fillId="0" borderId="5" xfId="0" applyFont="1" applyBorder="1" applyAlignment="1">
      <alignment vertical="center" wrapText="1"/>
    </xf>
    <xf numFmtId="0" fontId="12" fillId="0" borderId="3" xfId="0" applyFont="1" applyBorder="1" applyAlignment="1">
      <alignment horizontal="center" vertical="center" wrapText="1"/>
    </xf>
    <xf numFmtId="0" fontId="11" fillId="0" borderId="26" xfId="0" applyFont="1" applyBorder="1" applyAlignment="1">
      <alignment vertical="center"/>
    </xf>
    <xf numFmtId="0" fontId="6" fillId="0" borderId="27" xfId="0" applyFont="1" applyBorder="1" applyAlignment="1">
      <alignment vertical="center"/>
    </xf>
    <xf numFmtId="41" fontId="6" fillId="0" borderId="28" xfId="1" applyFont="1" applyBorder="1" applyAlignment="1">
      <alignment vertical="center"/>
    </xf>
    <xf numFmtId="0" fontId="6" fillId="0" borderId="18" xfId="0" applyFont="1" applyBorder="1" applyAlignment="1">
      <alignment horizontal="left" vertical="center" wrapText="1" indent="2"/>
    </xf>
    <xf numFmtId="41" fontId="6" fillId="0" borderId="28" xfId="1" applyFont="1" applyBorder="1" applyAlignment="1">
      <alignment horizontal="right" vertical="center"/>
    </xf>
    <xf numFmtId="0" fontId="15" fillId="0" borderId="18" xfId="0" quotePrefix="1" applyFont="1" applyBorder="1" applyAlignment="1">
      <alignment horizontal="left" vertical="center" wrapText="1" indent="3"/>
    </xf>
    <xf numFmtId="0" fontId="15" fillId="0" borderId="17" xfId="0" quotePrefix="1" applyFont="1" applyBorder="1" applyAlignment="1">
      <alignment horizontal="left" vertical="center" wrapText="1" indent="3"/>
    </xf>
    <xf numFmtId="0" fontId="23" fillId="0" borderId="18" xfId="0" applyFont="1" applyBorder="1" applyAlignment="1">
      <alignment horizontal="left" vertical="center" indent="2"/>
    </xf>
    <xf numFmtId="0" fontId="23" fillId="0" borderId="0" xfId="0" applyFont="1"/>
    <xf numFmtId="0" fontId="19" fillId="0" borderId="17" xfId="0" applyFont="1" applyBorder="1" applyAlignment="1">
      <alignment horizontal="center" vertical="center"/>
    </xf>
    <xf numFmtId="0" fontId="21" fillId="0" borderId="5" xfId="0" applyFont="1" applyBorder="1" applyAlignment="1">
      <alignment horizontal="center" vertical="center"/>
    </xf>
    <xf numFmtId="0" fontId="6" fillId="0" borderId="0" xfId="0" applyFont="1"/>
    <xf numFmtId="0" fontId="11" fillId="2" borderId="0" xfId="0" applyFont="1" applyFill="1" applyAlignment="1">
      <alignment vertical="center"/>
    </xf>
    <xf numFmtId="0" fontId="11" fillId="0" borderId="28" xfId="0" applyFont="1" applyBorder="1" applyAlignment="1">
      <alignment vertical="center"/>
    </xf>
    <xf numFmtId="0" fontId="14" fillId="2" borderId="0" xfId="0" applyFont="1" applyFill="1" applyAlignment="1">
      <alignment wrapText="1"/>
    </xf>
    <xf numFmtId="41" fontId="6" fillId="0" borderId="27" xfId="1" applyFont="1" applyBorder="1" applyAlignment="1">
      <alignment vertical="center"/>
    </xf>
    <xf numFmtId="41" fontId="6" fillId="0" borderId="27" xfId="1" applyFont="1" applyBorder="1" applyAlignment="1">
      <alignment horizontal="right" vertical="center"/>
    </xf>
    <xf numFmtId="41" fontId="6" fillId="0" borderId="27" xfId="1" applyFont="1" applyBorder="1" applyAlignment="1">
      <alignment horizontal="left" vertical="center" indent="2"/>
    </xf>
    <xf numFmtId="0" fontId="12" fillId="0" borderId="28" xfId="0" applyFont="1" applyBorder="1" applyAlignment="1">
      <alignment vertical="center"/>
    </xf>
    <xf numFmtId="0" fontId="6" fillId="0" borderId="28" xfId="0" applyFont="1" applyBorder="1" applyAlignment="1">
      <alignment horizontal="left" vertical="center" indent="1"/>
    </xf>
    <xf numFmtId="41" fontId="6" fillId="0" borderId="28" xfId="1" applyFont="1" applyBorder="1" applyAlignment="1">
      <alignment horizontal="left" vertical="center" indent="2"/>
    </xf>
    <xf numFmtId="41" fontId="24" fillId="0" borderId="28" xfId="1" applyFont="1" applyBorder="1" applyAlignment="1">
      <alignment vertical="center"/>
    </xf>
    <xf numFmtId="0" fontId="13" fillId="0" borderId="28" xfId="0" applyFont="1" applyBorder="1" applyAlignment="1">
      <alignment horizontal="left" vertical="center" indent="1"/>
    </xf>
    <xf numFmtId="0" fontId="6" fillId="0" borderId="28" xfId="0" applyFont="1" applyBorder="1" applyAlignment="1">
      <alignment horizontal="left" vertical="center" indent="2"/>
    </xf>
    <xf numFmtId="41" fontId="15" fillId="0" borderId="28" xfId="1" applyFont="1" applyBorder="1" applyAlignment="1">
      <alignment vertical="center"/>
    </xf>
    <xf numFmtId="0" fontId="13" fillId="0" borderId="28" xfId="0" applyFont="1" applyBorder="1" applyAlignment="1">
      <alignment horizontal="left" vertical="center" indent="2"/>
    </xf>
    <xf numFmtId="0" fontId="6" fillId="0" borderId="28" xfId="0" applyFont="1" applyBorder="1" applyAlignment="1">
      <alignment horizontal="left" vertical="center" wrapText="1" indent="2"/>
    </xf>
    <xf numFmtId="0" fontId="13" fillId="0" borderId="28" xfId="0" applyFont="1" applyBorder="1" applyAlignment="1">
      <alignment horizontal="left" vertical="center" wrapText="1" indent="2"/>
    </xf>
    <xf numFmtId="0" fontId="11" fillId="0" borderId="28" xfId="0" applyFont="1" applyBorder="1" applyAlignment="1">
      <alignment horizontal="center" vertical="center"/>
    </xf>
    <xf numFmtId="41" fontId="19" fillId="0" borderId="28" xfId="1" applyFont="1" applyBorder="1" applyAlignment="1">
      <alignment vertical="center"/>
    </xf>
    <xf numFmtId="0" fontId="12" fillId="0" borderId="28" xfId="0" applyFont="1" applyBorder="1" applyAlignment="1">
      <alignment horizontal="center" vertical="center"/>
    </xf>
    <xf numFmtId="0" fontId="6" fillId="0" borderId="28" xfId="0" quotePrefix="1" applyFont="1" applyBorder="1" applyAlignment="1">
      <alignment horizontal="left" vertical="center" wrapText="1" indent="3"/>
    </xf>
    <xf numFmtId="0" fontId="13" fillId="0" borderId="28" xfId="0" quotePrefix="1" applyFont="1" applyBorder="1" applyAlignment="1">
      <alignment horizontal="left" vertical="center" wrapText="1" indent="3"/>
    </xf>
    <xf numFmtId="0" fontId="15" fillId="0" borderId="28" xfId="0" quotePrefix="1" applyFont="1" applyBorder="1" applyAlignment="1">
      <alignment horizontal="left" vertical="center" wrapText="1" indent="3"/>
    </xf>
    <xf numFmtId="0" fontId="18" fillId="0" borderId="28" xfId="0" quotePrefix="1" applyFont="1" applyBorder="1" applyAlignment="1">
      <alignment horizontal="left" vertical="center" wrapText="1" indent="3"/>
    </xf>
    <xf numFmtId="0" fontId="6" fillId="0" borderId="28" xfId="0" applyFont="1" applyBorder="1" applyAlignment="1">
      <alignment horizontal="left" vertical="center" indent="3"/>
    </xf>
    <xf numFmtId="0" fontId="13" fillId="0" borderId="28" xfId="0" applyFont="1" applyBorder="1" applyAlignment="1">
      <alignment horizontal="left" vertical="center" indent="3"/>
    </xf>
    <xf numFmtId="0" fontId="18" fillId="0" borderId="28" xfId="0" quotePrefix="1" applyFont="1" applyBorder="1" applyAlignment="1">
      <alignment horizontal="left" vertical="center" indent="3"/>
    </xf>
    <xf numFmtId="0" fontId="19" fillId="0" borderId="28" xfId="0" applyFont="1" applyBorder="1" applyAlignment="1">
      <alignment horizontal="center" vertical="center"/>
    </xf>
    <xf numFmtId="0" fontId="21" fillId="0" borderId="28" xfId="0" applyFont="1" applyBorder="1" applyAlignment="1">
      <alignment horizontal="center" vertical="center" wrapText="1"/>
    </xf>
    <xf numFmtId="0" fontId="14" fillId="2" borderId="21" xfId="0" applyFont="1" applyFill="1" applyBorder="1"/>
    <xf numFmtId="0" fontId="14" fillId="0" borderId="0" xfId="0" applyFont="1"/>
    <xf numFmtId="0" fontId="13" fillId="2" borderId="14" xfId="0" applyFont="1" applyFill="1" applyBorder="1" applyAlignment="1">
      <alignment horizontal="center"/>
    </xf>
    <xf numFmtId="0" fontId="12" fillId="0" borderId="29" xfId="0" applyFont="1" applyBorder="1" applyAlignment="1">
      <alignment vertical="center"/>
    </xf>
    <xf numFmtId="0" fontId="13" fillId="0" borderId="29" xfId="0" applyFont="1" applyBorder="1" applyAlignment="1">
      <alignment horizontal="left" vertical="center" indent="1"/>
    </xf>
    <xf numFmtId="0" fontId="13" fillId="0" borderId="29" xfId="0" applyFont="1" applyBorder="1" applyAlignment="1">
      <alignment horizontal="left" vertical="center" indent="2"/>
    </xf>
    <xf numFmtId="0" fontId="13" fillId="0" borderId="29" xfId="0" applyFont="1" applyBorder="1" applyAlignment="1">
      <alignment horizontal="left" vertical="center" wrapText="1" indent="2"/>
    </xf>
    <xf numFmtId="0" fontId="11" fillId="0" borderId="30" xfId="0" applyFont="1" applyBorder="1" applyAlignment="1">
      <alignment horizontal="center" vertical="center"/>
    </xf>
    <xf numFmtId="0" fontId="12" fillId="0" borderId="30" xfId="0" applyFont="1" applyBorder="1" applyAlignment="1">
      <alignment horizontal="center" vertical="center"/>
    </xf>
    <xf numFmtId="0" fontId="19" fillId="0" borderId="17" xfId="0" applyFont="1" applyBorder="1" applyAlignment="1">
      <alignment horizontal="left" vertical="center"/>
    </xf>
    <xf numFmtId="41" fontId="19" fillId="0" borderId="28" xfId="1" applyFont="1" applyBorder="1" applyAlignment="1">
      <alignment horizontal="right" vertical="center"/>
    </xf>
    <xf numFmtId="41" fontId="19" fillId="0" borderId="28" xfId="1" applyFont="1" applyBorder="1" applyAlignment="1">
      <alignment horizontal="left" vertical="center" indent="2"/>
    </xf>
    <xf numFmtId="0" fontId="21" fillId="0" borderId="5" xfId="0" applyFont="1" applyBorder="1" applyAlignment="1">
      <alignment horizontal="left" vertical="center"/>
    </xf>
    <xf numFmtId="0" fontId="15" fillId="0" borderId="17" xfId="0" applyFont="1" applyBorder="1" applyAlignment="1">
      <alignment horizontal="left" vertical="center" indent="1"/>
    </xf>
    <xf numFmtId="41" fontId="15" fillId="0" borderId="28" xfId="1" applyFont="1" applyBorder="1" applyAlignment="1">
      <alignment horizontal="right" vertical="center"/>
    </xf>
    <xf numFmtId="41" fontId="15" fillId="0" borderId="28" xfId="1" applyFont="1" applyBorder="1" applyAlignment="1">
      <alignment horizontal="left" vertical="center" indent="2"/>
    </xf>
    <xf numFmtId="0" fontId="18" fillId="0" borderId="5" xfId="0" applyFont="1" applyBorder="1" applyAlignment="1">
      <alignment horizontal="left" vertical="center" indent="1"/>
    </xf>
    <xf numFmtId="0" fontId="15" fillId="0" borderId="17" xfId="0" applyFont="1" applyBorder="1" applyAlignment="1">
      <alignment horizontal="left" vertical="center" indent="2"/>
    </xf>
    <xf numFmtId="0" fontId="18" fillId="0" borderId="5" xfId="0" applyFont="1" applyBorder="1" applyAlignment="1">
      <alignment horizontal="left" vertical="center" indent="2"/>
    </xf>
    <xf numFmtId="0" fontId="15" fillId="0" borderId="17" xfId="0" applyFont="1" applyBorder="1" applyAlignment="1">
      <alignment horizontal="left" vertical="center" wrapText="1" indent="2"/>
    </xf>
    <xf numFmtId="0" fontId="18" fillId="0" borderId="5" xfId="0" applyFont="1" applyBorder="1" applyAlignment="1">
      <alignment horizontal="left" vertical="center" wrapText="1" indent="2"/>
    </xf>
    <xf numFmtId="0" fontId="19" fillId="0" borderId="17" xfId="0" applyFont="1" applyBorder="1" applyAlignment="1">
      <alignment vertical="center"/>
    </xf>
    <xf numFmtId="0" fontId="21" fillId="0" borderId="5" xfId="0" applyFont="1" applyBorder="1" applyAlignment="1">
      <alignment vertical="center"/>
    </xf>
    <xf numFmtId="0" fontId="18" fillId="2" borderId="12" xfId="0" applyFont="1" applyFill="1" applyBorder="1" applyAlignment="1">
      <alignment vertical="center"/>
    </xf>
    <xf numFmtId="0" fontId="30" fillId="0" borderId="0" xfId="0" applyFont="1"/>
    <xf numFmtId="0" fontId="30" fillId="0" borderId="0" xfId="0" applyFont="1" applyAlignment="1">
      <alignment wrapText="1"/>
    </xf>
    <xf numFmtId="0" fontId="6" fillId="0" borderId="0" xfId="0" applyFont="1" applyAlignment="1">
      <alignment horizontal="center"/>
    </xf>
    <xf numFmtId="0" fontId="11" fillId="0" borderId="0" xfId="0" applyFont="1"/>
    <xf numFmtId="0" fontId="10" fillId="2" borderId="0" xfId="0" applyFont="1" applyFill="1" applyAlignment="1">
      <alignment wrapText="1"/>
    </xf>
    <xf numFmtId="0" fontId="6" fillId="0" borderId="28" xfId="0" applyFont="1" applyBorder="1" applyAlignment="1">
      <alignment horizontal="left" vertical="center" wrapText="1" indent="3"/>
    </xf>
    <xf numFmtId="0" fontId="11" fillId="2" borderId="10" xfId="0" applyFont="1" applyFill="1" applyBorder="1" applyAlignment="1">
      <alignment vertical="center" wrapText="1"/>
    </xf>
    <xf numFmtId="0" fontId="11" fillId="2" borderId="11" xfId="0" applyFont="1" applyFill="1" applyBorder="1" applyAlignment="1">
      <alignment vertical="center" wrapText="1"/>
    </xf>
    <xf numFmtId="0" fontId="11" fillId="2" borderId="4" xfId="0" applyFont="1" applyFill="1" applyBorder="1" applyAlignment="1">
      <alignment vertical="center" wrapText="1"/>
    </xf>
    <xf numFmtId="41" fontId="15" fillId="0" borderId="15" xfId="1" applyFont="1" applyBorder="1" applyAlignment="1">
      <alignment horizontal="right" vertical="center"/>
    </xf>
    <xf numFmtId="41" fontId="15" fillId="0" borderId="15" xfId="1" applyFont="1" applyBorder="1" applyAlignment="1">
      <alignment horizontal="left" vertical="center" indent="2"/>
    </xf>
    <xf numFmtId="0" fontId="12" fillId="0" borderId="6" xfId="0" applyFont="1" applyBorder="1" applyAlignment="1">
      <alignment vertical="center"/>
    </xf>
    <xf numFmtId="41" fontId="15" fillId="0" borderId="5" xfId="1" applyFont="1" applyBorder="1" applyAlignment="1">
      <alignment horizontal="left" vertical="center" indent="2"/>
    </xf>
    <xf numFmtId="0" fontId="13" fillId="0" borderId="6" xfId="0" applyFont="1" applyBorder="1" applyAlignment="1">
      <alignment horizontal="left" vertical="center" indent="1"/>
    </xf>
    <xf numFmtId="0" fontId="13" fillId="0" borderId="6" xfId="0" applyFont="1" applyBorder="1" applyAlignment="1">
      <alignment horizontal="left" vertical="center" wrapText="1" indent="2"/>
    </xf>
    <xf numFmtId="0" fontId="13" fillId="0" borderId="6" xfId="0" applyFont="1" applyBorder="1" applyAlignment="1">
      <alignment horizontal="left" vertical="center" indent="2"/>
    </xf>
    <xf numFmtId="0" fontId="12" fillId="0" borderId="6" xfId="0" applyFont="1" applyBorder="1" applyAlignment="1">
      <alignment horizontal="center" vertical="center"/>
    </xf>
    <xf numFmtId="0" fontId="20" fillId="0" borderId="0" xfId="0" applyFont="1" applyAlignment="1">
      <alignment horizontal="left" indent="1"/>
    </xf>
    <xf numFmtId="41" fontId="15" fillId="0" borderId="3" xfId="1" applyFont="1" applyBorder="1" applyAlignment="1">
      <alignment vertical="center"/>
    </xf>
    <xf numFmtId="0" fontId="12" fillId="0" borderId="31" xfId="0" applyFont="1" applyBorder="1" applyAlignment="1">
      <alignment horizontal="center" vertical="center"/>
    </xf>
    <xf numFmtId="41" fontId="11" fillId="0" borderId="28" xfId="1" applyFont="1" applyBorder="1" applyAlignment="1">
      <alignment horizontal="right" vertical="center"/>
    </xf>
    <xf numFmtId="17" fontId="11" fillId="2" borderId="15" xfId="0" applyNumberFormat="1" applyFont="1" applyFill="1" applyBorder="1" applyAlignment="1">
      <alignment horizontal="center" vertical="center"/>
    </xf>
    <xf numFmtId="0" fontId="11" fillId="0" borderId="29" xfId="0" applyFont="1" applyBorder="1" applyAlignment="1">
      <alignment vertical="center"/>
    </xf>
    <xf numFmtId="0" fontId="6" fillId="0" borderId="29" xfId="0" applyFont="1" applyBorder="1" applyAlignment="1">
      <alignment horizontal="left" vertical="center" indent="1"/>
    </xf>
    <xf numFmtId="0" fontId="6" fillId="0" borderId="29" xfId="0" applyFont="1" applyBorder="1" applyAlignment="1">
      <alignment horizontal="left" vertical="center" wrapText="1" indent="2"/>
    </xf>
    <xf numFmtId="0" fontId="6" fillId="0" borderId="29" xfId="0" applyFont="1" applyBorder="1" applyAlignment="1">
      <alignment horizontal="left" vertical="center" indent="2"/>
    </xf>
    <xf numFmtId="0" fontId="11" fillId="0" borderId="29" xfId="0" applyFont="1" applyBorder="1" applyAlignment="1">
      <alignment horizontal="center" vertical="center"/>
    </xf>
    <xf numFmtId="0" fontId="6" fillId="0" borderId="18" xfId="0" quotePrefix="1" applyFont="1" applyBorder="1" applyAlignment="1">
      <alignment horizontal="left" vertical="center" wrapText="1" indent="3"/>
    </xf>
    <xf numFmtId="0" fontId="6" fillId="0" borderId="29" xfId="0" quotePrefix="1" applyFont="1" applyBorder="1" applyAlignment="1">
      <alignment horizontal="left" vertical="center" wrapText="1" indent="3"/>
    </xf>
    <xf numFmtId="0" fontId="15" fillId="0" borderId="29" xfId="0" quotePrefix="1" applyFont="1" applyBorder="1" applyAlignment="1">
      <alignment horizontal="left" vertical="center" wrapText="1" indent="3"/>
    </xf>
    <xf numFmtId="0" fontId="6" fillId="0" borderId="18" xfId="0" applyFont="1" applyBorder="1" applyAlignment="1">
      <alignment horizontal="left" vertical="center" wrapText="1" indent="3"/>
    </xf>
    <xf numFmtId="0" fontId="6" fillId="0" borderId="29" xfId="0" applyFont="1" applyBorder="1" applyAlignment="1">
      <alignment horizontal="left" vertical="center" wrapText="1" indent="3"/>
    </xf>
    <xf numFmtId="0" fontId="15" fillId="0" borderId="29" xfId="0" quotePrefix="1" applyFont="1" applyBorder="1" applyAlignment="1">
      <alignment horizontal="left" vertical="center" indent="3"/>
    </xf>
    <xf numFmtId="0" fontId="6" fillId="0" borderId="18" xfId="0" applyFont="1" applyBorder="1" applyAlignment="1">
      <alignment horizontal="left" vertical="center" indent="3"/>
    </xf>
    <xf numFmtId="0" fontId="6" fillId="0" borderId="29" xfId="0" applyFont="1" applyBorder="1" applyAlignment="1">
      <alignment horizontal="left" vertical="center" indent="3"/>
    </xf>
    <xf numFmtId="0" fontId="19" fillId="0" borderId="18" xfId="0" applyFont="1" applyBorder="1" applyAlignment="1">
      <alignment horizontal="center" vertical="center" wrapText="1"/>
    </xf>
    <xf numFmtId="41" fontId="19" fillId="0" borderId="32" xfId="1" applyFont="1" applyBorder="1" applyAlignment="1">
      <alignment vertical="center"/>
    </xf>
    <xf numFmtId="41" fontId="19" fillId="0" borderId="3" xfId="1" applyFont="1" applyBorder="1" applyAlignment="1">
      <alignment vertical="center"/>
    </xf>
    <xf numFmtId="41" fontId="19" fillId="0" borderId="33" xfId="1" applyFont="1" applyBorder="1" applyAlignment="1">
      <alignment vertical="center"/>
    </xf>
    <xf numFmtId="0" fontId="19" fillId="0" borderId="29" xfId="0" applyFont="1" applyBorder="1" applyAlignment="1">
      <alignment horizontal="center" vertical="center"/>
    </xf>
    <xf numFmtId="0" fontId="12" fillId="0" borderId="6" xfId="0" applyFont="1" applyBorder="1" applyAlignment="1">
      <alignment horizontal="left" vertical="center" wrapText="1"/>
    </xf>
    <xf numFmtId="0" fontId="11" fillId="0" borderId="30" xfId="0" applyFont="1" applyBorder="1" applyAlignment="1">
      <alignment horizontal="center" vertical="center" wrapText="1"/>
    </xf>
    <xf numFmtId="0" fontId="12" fillId="0" borderId="31" xfId="0" applyFont="1" applyBorder="1" applyAlignment="1">
      <alignment horizontal="center" vertical="center" wrapText="1"/>
    </xf>
    <xf numFmtId="41" fontId="10" fillId="0" borderId="0" xfId="1" applyFont="1"/>
    <xf numFmtId="0" fontId="6" fillId="0" borderId="5" xfId="87" applyFont="1" applyBorder="1" applyAlignment="1">
      <alignment horizontal="left" vertical="top" wrapText="1" indent="1"/>
    </xf>
    <xf numFmtId="0" fontId="6" fillId="0" borderId="5" xfId="87" applyFont="1" applyBorder="1" applyAlignment="1">
      <alignment horizontal="left" vertical="top" wrapText="1" indent="3"/>
    </xf>
    <xf numFmtId="0" fontId="6" fillId="0" borderId="5" xfId="87" applyFont="1" applyBorder="1" applyAlignment="1">
      <alignment horizontal="left" vertical="top" wrapText="1" indent="4"/>
    </xf>
    <xf numFmtId="0" fontId="6" fillId="0" borderId="5" xfId="87" applyFont="1" applyBorder="1" applyAlignment="1">
      <alignment horizontal="left" vertical="top" wrapText="1" indent="6"/>
    </xf>
    <xf numFmtId="0" fontId="11" fillId="0" borderId="17" xfId="0" applyFont="1" applyBorder="1" applyAlignment="1">
      <alignment vertical="center"/>
    </xf>
    <xf numFmtId="41" fontId="6" fillId="0" borderId="15" xfId="1" applyFont="1" applyFill="1" applyBorder="1" applyAlignment="1">
      <alignment horizontal="right" vertical="center" wrapText="1"/>
    </xf>
    <xf numFmtId="0" fontId="6" fillId="2" borderId="12" xfId="0" applyFont="1" applyFill="1" applyBorder="1"/>
    <xf numFmtId="0" fontId="11" fillId="2" borderId="2" xfId="0" applyFont="1" applyFill="1" applyBorder="1" applyAlignment="1">
      <alignment horizontal="center" vertical="center"/>
    </xf>
    <xf numFmtId="175" fontId="11" fillId="0" borderId="10" xfId="1" applyNumberFormat="1" applyFont="1" applyBorder="1" applyAlignment="1">
      <alignment horizontal="center" vertical="center" wrapText="1"/>
    </xf>
    <xf numFmtId="41" fontId="6" fillId="0" borderId="0" xfId="1" applyFont="1" applyFill="1" applyBorder="1" applyAlignment="1">
      <alignment horizontal="right" vertical="center" wrapText="1"/>
    </xf>
    <xf numFmtId="0" fontId="11" fillId="2" borderId="14" xfId="0" applyFont="1" applyFill="1" applyBorder="1" applyAlignment="1">
      <alignment horizontal="center" wrapText="1"/>
    </xf>
    <xf numFmtId="10" fontId="6" fillId="0" borderId="16" xfId="1" applyNumberFormat="1" applyFont="1" applyBorder="1" applyAlignment="1">
      <alignment horizontal="right" vertical="center"/>
    </xf>
    <xf numFmtId="10" fontId="6" fillId="0" borderId="6" xfId="1" applyNumberFormat="1" applyFont="1" applyBorder="1" applyAlignment="1">
      <alignment horizontal="right" vertical="center"/>
    </xf>
    <xf numFmtId="10" fontId="11" fillId="0" borderId="4" xfId="1" applyNumberFormat="1" applyFont="1" applyBorder="1" applyAlignment="1">
      <alignment horizontal="right" vertical="center"/>
    </xf>
    <xf numFmtId="10" fontId="10" fillId="0" borderId="13" xfId="5" applyNumberFormat="1" applyFont="1" applyBorder="1"/>
    <xf numFmtId="41" fontId="10" fillId="0" borderId="5" xfId="1" applyFont="1" applyBorder="1"/>
    <xf numFmtId="41" fontId="20" fillId="0" borderId="3" xfId="1" applyFont="1" applyBorder="1"/>
    <xf numFmtId="41" fontId="23" fillId="0" borderId="15" xfId="1" applyFont="1" applyBorder="1" applyAlignment="1">
      <alignment vertical="center" wrapText="1"/>
    </xf>
    <xf numFmtId="0" fontId="12" fillId="0" borderId="5" xfId="0" applyFont="1" applyBorder="1"/>
    <xf numFmtId="0" fontId="6" fillId="0" borderId="18" xfId="0" quotePrefix="1" applyFont="1" applyBorder="1" applyAlignment="1">
      <alignment horizontal="left" vertical="center" indent="3"/>
    </xf>
    <xf numFmtId="41" fontId="4" fillId="0" borderId="5" xfId="1" applyFont="1" applyBorder="1"/>
    <xf numFmtId="164" fontId="40" fillId="0" borderId="15" xfId="0" applyNumberFormat="1" applyFont="1" applyBorder="1"/>
    <xf numFmtId="164" fontId="40" fillId="0" borderId="5" xfId="0" applyNumberFormat="1" applyFont="1" applyBorder="1"/>
    <xf numFmtId="164" fontId="0" fillId="0" borderId="5" xfId="0" applyNumberFormat="1" applyBorder="1"/>
    <xf numFmtId="164" fontId="4" fillId="0" borderId="5" xfId="0" applyNumberFormat="1" applyFont="1" applyBorder="1"/>
    <xf numFmtId="0" fontId="28" fillId="2" borderId="14" xfId="0" applyFont="1" applyFill="1" applyBorder="1" applyAlignment="1">
      <alignment horizontal="center" vertical="center"/>
    </xf>
    <xf numFmtId="17" fontId="28" fillId="2" borderId="15" xfId="0" applyNumberFormat="1" applyFont="1" applyFill="1" applyBorder="1" applyAlignment="1">
      <alignment horizontal="center" vertical="center"/>
    </xf>
    <xf numFmtId="0" fontId="11" fillId="2" borderId="26" xfId="0" applyFont="1" applyFill="1" applyBorder="1" applyAlignment="1">
      <alignment horizontal="center" vertical="center" wrapText="1"/>
    </xf>
    <xf numFmtId="0" fontId="73" fillId="0" borderId="15" xfId="82" applyFont="1" applyBorder="1"/>
    <xf numFmtId="0" fontId="73" fillId="0" borderId="5" xfId="82" applyFont="1" applyBorder="1"/>
    <xf numFmtId="0" fontId="73" fillId="0" borderId="5" xfId="82" applyFont="1" applyBorder="1" applyAlignment="1">
      <alignment vertical="top"/>
    </xf>
    <xf numFmtId="0" fontId="74" fillId="0" borderId="5" xfId="82" applyFont="1" applyBorder="1" applyAlignment="1">
      <alignment horizontal="left" vertical="top"/>
    </xf>
    <xf numFmtId="0" fontId="74" fillId="0" borderId="5" xfId="82" applyFont="1" applyBorder="1" applyAlignment="1">
      <alignment vertical="top"/>
    </xf>
    <xf numFmtId="0" fontId="73" fillId="0" borderId="3" xfId="82" applyFont="1" applyBorder="1" applyAlignment="1">
      <alignment vertical="top"/>
    </xf>
    <xf numFmtId="17" fontId="11" fillId="2" borderId="12" xfId="0" applyNumberFormat="1" applyFont="1" applyFill="1" applyBorder="1" applyAlignment="1">
      <alignment horizontal="center" vertical="center"/>
    </xf>
    <xf numFmtId="0" fontId="6" fillId="0" borderId="35" xfId="0" applyFont="1" applyBorder="1" applyAlignment="1">
      <alignment vertical="center"/>
    </xf>
    <xf numFmtId="41" fontId="6" fillId="0" borderId="29" xfId="1" applyFont="1" applyBorder="1" applyAlignment="1">
      <alignment vertical="center"/>
    </xf>
    <xf numFmtId="41" fontId="6" fillId="0" borderId="29" xfId="1" applyFont="1" applyBorder="1" applyAlignment="1">
      <alignment horizontal="right" vertical="center"/>
    </xf>
    <xf numFmtId="41" fontId="6" fillId="0" borderId="6" xfId="1" applyFont="1" applyBorder="1" applyAlignment="1">
      <alignment horizontal="right" vertical="center"/>
    </xf>
    <xf numFmtId="41" fontId="11" fillId="0" borderId="6" xfId="1" applyFont="1" applyBorder="1" applyAlignment="1">
      <alignment horizontal="right" vertical="center"/>
    </xf>
    <xf numFmtId="41" fontId="11" fillId="0" borderId="32" xfId="1" applyFont="1" applyBorder="1" applyAlignment="1">
      <alignment horizontal="right" vertical="center"/>
    </xf>
    <xf numFmtId="176" fontId="6" fillId="0" borderId="5" xfId="5" applyNumberFormat="1" applyFont="1" applyBorder="1" applyAlignment="1">
      <alignment horizontal="right" vertical="center"/>
    </xf>
    <xf numFmtId="176" fontId="10" fillId="0" borderId="0" xfId="5" applyNumberFormat="1" applyFont="1"/>
    <xf numFmtId="10" fontId="11" fillId="0" borderId="3" xfId="5" applyNumberFormat="1" applyFont="1" applyBorder="1" applyAlignment="1">
      <alignment horizontal="right" vertical="center" wrapText="1"/>
    </xf>
    <xf numFmtId="0" fontId="11" fillId="0" borderId="17" xfId="0" applyFont="1" applyBorder="1" applyAlignment="1">
      <alignment horizontal="left" vertical="center"/>
    </xf>
    <xf numFmtId="0" fontId="11" fillId="2" borderId="1" xfId="0" applyFont="1" applyFill="1" applyBorder="1" applyAlignment="1">
      <alignment horizontal="center" vertical="center"/>
    </xf>
    <xf numFmtId="0" fontId="11" fillId="2" borderId="19" xfId="0" applyFont="1" applyFill="1" applyBorder="1" applyAlignment="1">
      <alignment horizontal="center" vertical="center"/>
    </xf>
    <xf numFmtId="0" fontId="11" fillId="2" borderId="1" xfId="0" applyFont="1" applyFill="1" applyBorder="1" applyAlignment="1">
      <alignment vertical="center"/>
    </xf>
    <xf numFmtId="0" fontId="11" fillId="2" borderId="2" xfId="0" applyFont="1" applyFill="1" applyBorder="1" applyAlignment="1">
      <alignment vertical="center"/>
    </xf>
    <xf numFmtId="164" fontId="40" fillId="0" borderId="3" xfId="0" applyNumberFormat="1" applyFont="1" applyBorder="1"/>
    <xf numFmtId="41" fontId="40" fillId="0" borderId="3" xfId="1" applyFont="1" applyBorder="1"/>
    <xf numFmtId="41" fontId="24" fillId="0" borderId="5" xfId="1" applyFont="1" applyBorder="1" applyAlignment="1">
      <alignment vertical="center"/>
    </xf>
    <xf numFmtId="41" fontId="11" fillId="0" borderId="28" xfId="1" applyFont="1" applyBorder="1" applyAlignment="1">
      <alignment vertical="center"/>
    </xf>
    <xf numFmtId="0" fontId="11" fillId="0" borderId="18" xfId="0" applyFont="1" applyBorder="1" applyAlignment="1">
      <alignment horizontal="left" vertical="center" indent="2"/>
    </xf>
    <xf numFmtId="10" fontId="10" fillId="0" borderId="0" xfId="0" applyNumberFormat="1" applyFont="1"/>
    <xf numFmtId="0" fontId="12" fillId="0" borderId="5" xfId="0" applyFont="1" applyBorder="1" applyAlignment="1">
      <alignment horizontal="left"/>
    </xf>
    <xf numFmtId="17" fontId="0" fillId="2" borderId="14" xfId="0" applyNumberFormat="1" applyFill="1" applyBorder="1" applyAlignment="1">
      <alignment horizontal="center"/>
    </xf>
    <xf numFmtId="0" fontId="0" fillId="2" borderId="15" xfId="0" applyFill="1" applyBorder="1" applyAlignment="1">
      <alignment horizontal="center"/>
    </xf>
    <xf numFmtId="17" fontId="0" fillId="2" borderId="15" xfId="0" applyNumberFormat="1" applyFill="1" applyBorder="1" applyAlignment="1">
      <alignment horizontal="center"/>
    </xf>
    <xf numFmtId="0" fontId="0" fillId="0" borderId="38" xfId="0" applyBorder="1" applyAlignment="1">
      <alignment horizontal="left" indent="2"/>
    </xf>
    <xf numFmtId="41" fontId="0" fillId="0" borderId="34" xfId="1" applyFont="1" applyBorder="1"/>
    <xf numFmtId="0" fontId="20" fillId="0" borderId="15" xfId="0" applyFont="1" applyBorder="1"/>
    <xf numFmtId="0" fontId="10" fillId="0" borderId="5" xfId="0" applyFont="1" applyBorder="1"/>
    <xf numFmtId="0" fontId="10" fillId="0" borderId="15" xfId="0" applyFont="1" applyBorder="1"/>
    <xf numFmtId="41" fontId="16" fillId="0" borderId="15" xfId="1" applyFont="1" applyBorder="1"/>
    <xf numFmtId="41" fontId="16" fillId="0" borderId="5" xfId="1" applyFont="1" applyBorder="1"/>
    <xf numFmtId="41" fontId="22" fillId="0" borderId="3" xfId="1" applyFont="1" applyBorder="1"/>
    <xf numFmtId="0" fontId="40" fillId="9" borderId="38" xfId="0" applyFont="1" applyFill="1" applyBorder="1" applyAlignment="1">
      <alignment horizontal="left"/>
    </xf>
    <xf numFmtId="41" fontId="40" fillId="9" borderId="34" xfId="0" applyNumberFormat="1" applyFont="1" applyFill="1" applyBorder="1"/>
    <xf numFmtId="0" fontId="40" fillId="9" borderId="0" xfId="0" applyFont="1" applyFill="1"/>
    <xf numFmtId="0" fontId="0" fillId="9" borderId="37" xfId="0" applyFill="1" applyBorder="1"/>
    <xf numFmtId="41" fontId="0" fillId="9" borderId="36" xfId="0" applyNumberFormat="1" applyFill="1" applyBorder="1"/>
    <xf numFmtId="0" fontId="0" fillId="9" borderId="0" xfId="0" applyFill="1"/>
    <xf numFmtId="0" fontId="0" fillId="9" borderId="38" xfId="0" applyFill="1" applyBorder="1"/>
    <xf numFmtId="41" fontId="0" fillId="9" borderId="34" xfId="0" applyNumberFormat="1" applyFill="1" applyBorder="1"/>
    <xf numFmtId="41" fontId="0" fillId="9" borderId="34" xfId="1" applyFont="1" applyFill="1" applyBorder="1"/>
    <xf numFmtId="0" fontId="11" fillId="2" borderId="39" xfId="0" applyFont="1" applyFill="1" applyBorder="1" applyAlignment="1">
      <alignment horizontal="center" vertical="center" wrapText="1"/>
    </xf>
    <xf numFmtId="17" fontId="11" fillId="2" borderId="40" xfId="0" applyNumberFormat="1" applyFont="1" applyFill="1" applyBorder="1" applyAlignment="1">
      <alignment horizontal="center" vertical="center" wrapText="1"/>
    </xf>
    <xf numFmtId="17" fontId="11" fillId="2" borderId="41" xfId="0" applyNumberFormat="1" applyFont="1" applyFill="1" applyBorder="1" applyAlignment="1">
      <alignment horizontal="center" vertical="center" wrapText="1"/>
    </xf>
    <xf numFmtId="0" fontId="25" fillId="0" borderId="42" xfId="0" applyFont="1" applyBorder="1" applyAlignment="1">
      <alignment vertical="center"/>
    </xf>
    <xf numFmtId="0" fontId="25" fillId="0" borderId="43" xfId="0" applyFont="1" applyBorder="1" applyAlignment="1">
      <alignment vertical="center"/>
    </xf>
    <xf numFmtId="176" fontId="6" fillId="0" borderId="5" xfId="5" applyNumberFormat="1" applyFont="1" applyFill="1" applyBorder="1" applyAlignment="1">
      <alignment horizontal="right" vertical="center"/>
    </xf>
    <xf numFmtId="41" fontId="6" fillId="0" borderId="5" xfId="1" applyFont="1" applyFill="1" applyBorder="1" applyAlignment="1">
      <alignment horizontal="left" vertical="center"/>
    </xf>
    <xf numFmtId="41" fontId="6" fillId="0" borderId="3" xfId="1" applyFont="1" applyFill="1" applyBorder="1" applyAlignment="1">
      <alignment horizontal="left" vertical="center"/>
    </xf>
    <xf numFmtId="0" fontId="11" fillId="0" borderId="15" xfId="0" applyFont="1" applyBorder="1" applyAlignment="1">
      <alignment vertical="center"/>
    </xf>
    <xf numFmtId="0" fontId="6" fillId="0" borderId="5" xfId="0" quotePrefix="1" applyFont="1" applyBorder="1" applyAlignment="1">
      <alignment horizontal="left" vertical="center" indent="3"/>
    </xf>
    <xf numFmtId="0" fontId="15" fillId="0" borderId="5" xfId="0" quotePrefix="1" applyFont="1" applyBorder="1" applyAlignment="1">
      <alignment horizontal="left" vertical="center" wrapText="1" indent="3"/>
    </xf>
    <xf numFmtId="0" fontId="23" fillId="0" borderId="5" xfId="0" applyFont="1" applyBorder="1" applyAlignment="1">
      <alignment horizontal="left" vertical="center" indent="2"/>
    </xf>
    <xf numFmtId="0" fontId="19" fillId="0" borderId="3" xfId="0" applyFont="1" applyBorder="1" applyAlignment="1">
      <alignment horizontal="center" vertical="center"/>
    </xf>
    <xf numFmtId="0" fontId="6" fillId="0" borderId="15" xfId="0" applyFont="1" applyBorder="1" applyAlignment="1">
      <alignment horizontal="right" vertical="center"/>
    </xf>
    <xf numFmtId="0" fontId="6" fillId="0" borderId="5" xfId="0" applyFont="1" applyBorder="1" applyAlignment="1">
      <alignment horizontal="right" vertical="center"/>
    </xf>
    <xf numFmtId="0" fontId="11" fillId="0" borderId="5" xfId="0" applyFont="1" applyBorder="1" applyAlignment="1">
      <alignment horizontal="right" vertical="center"/>
    </xf>
    <xf numFmtId="164" fontId="33" fillId="0" borderId="5" xfId="0" applyNumberFormat="1" applyFont="1" applyBorder="1"/>
    <xf numFmtId="41" fontId="10" fillId="0" borderId="5" xfId="0" applyNumberFormat="1" applyFont="1" applyBorder="1" applyAlignment="1">
      <alignment vertical="center"/>
    </xf>
    <xf numFmtId="41" fontId="40" fillId="0" borderId="5" xfId="1" applyFont="1" applyFill="1" applyBorder="1"/>
    <xf numFmtId="41" fontId="0" fillId="0" borderId="5" xfId="1" applyFont="1" applyFill="1" applyBorder="1"/>
    <xf numFmtId="41" fontId="6" fillId="0" borderId="5" xfId="1" applyFont="1" applyBorder="1" applyAlignment="1">
      <alignment horizontal="left" vertical="top" wrapText="1" indent="1"/>
    </xf>
    <xf numFmtId="0" fontId="6" fillId="0" borderId="17" xfId="0" applyFont="1" applyBorder="1" applyAlignment="1">
      <alignment horizontal="left" vertical="center" wrapText="1" indent="1"/>
    </xf>
    <xf numFmtId="0" fontId="13" fillId="0" borderId="5" xfId="0" applyFont="1" applyBorder="1" applyAlignment="1">
      <alignment horizontal="left" wrapText="1" indent="1"/>
    </xf>
    <xf numFmtId="0" fontId="11" fillId="2" borderId="12" xfId="0" applyFont="1" applyFill="1" applyBorder="1" applyAlignment="1">
      <alignment horizontal="center" vertical="center"/>
    </xf>
    <xf numFmtId="0" fontId="11" fillId="2" borderId="0" xfId="0" applyFont="1" applyFill="1" applyAlignment="1">
      <alignment horizontal="center" vertical="center"/>
    </xf>
    <xf numFmtId="43" fontId="10" fillId="0" borderId="0" xfId="0" applyNumberFormat="1" applyFont="1"/>
    <xf numFmtId="167" fontId="10" fillId="0" borderId="13" xfId="1" applyNumberFormat="1" applyFont="1" applyBorder="1"/>
    <xf numFmtId="17" fontId="0" fillId="8" borderId="14" xfId="0" applyNumberFormat="1" applyFill="1" applyBorder="1" applyAlignment="1">
      <alignment horizontal="center"/>
    </xf>
    <xf numFmtId="41" fontId="0" fillId="8" borderId="34" xfId="1" applyFont="1" applyFill="1" applyBorder="1"/>
    <xf numFmtId="0" fontId="0" fillId="2" borderId="0" xfId="0" applyFill="1" applyAlignment="1">
      <alignment horizontal="center"/>
    </xf>
    <xf numFmtId="17" fontId="0" fillId="2" borderId="0" xfId="0" applyNumberFormat="1" applyFill="1"/>
    <xf numFmtId="0" fontId="0" fillId="2" borderId="0" xfId="0" applyFill="1"/>
    <xf numFmtId="41" fontId="0" fillId="4" borderId="0" xfId="1" applyFont="1" applyFill="1" applyBorder="1" applyAlignment="1">
      <alignment vertical="top"/>
    </xf>
    <xf numFmtId="41" fontId="80" fillId="4" borderId="0" xfId="1" applyFont="1" applyFill="1" applyAlignment="1">
      <alignment horizontal="right" vertical="top"/>
    </xf>
    <xf numFmtId="41" fontId="0" fillId="4" borderId="0" xfId="1" applyFont="1" applyFill="1"/>
    <xf numFmtId="41" fontId="0" fillId="4" borderId="0" xfId="1" applyFont="1" applyFill="1" applyBorder="1" applyAlignment="1">
      <alignment horizontal="left" vertical="top"/>
    </xf>
    <xf numFmtId="41" fontId="0" fillId="0" borderId="0" xfId="1" applyFont="1" applyFill="1" applyBorder="1" applyAlignment="1">
      <alignment horizontal="left" vertical="top"/>
    </xf>
    <xf numFmtId="41" fontId="0" fillId="0" borderId="0" xfId="1" applyFont="1" applyFill="1"/>
    <xf numFmtId="41" fontId="81" fillId="4" borderId="0" xfId="1" applyFont="1" applyFill="1" applyBorder="1" applyAlignment="1">
      <alignment horizontal="left" vertical="top"/>
    </xf>
    <xf numFmtId="41" fontId="81" fillId="4" borderId="0" xfId="1" applyFont="1" applyFill="1"/>
    <xf numFmtId="41" fontId="80" fillId="0" borderId="0" xfId="1" applyFont="1" applyFill="1" applyAlignment="1">
      <alignment horizontal="right" vertical="top"/>
    </xf>
    <xf numFmtId="41" fontId="82" fillId="4" borderId="0" xfId="1" applyFont="1" applyFill="1" applyAlignment="1">
      <alignment horizontal="right" vertical="top"/>
    </xf>
    <xf numFmtId="41" fontId="0" fillId="0" borderId="0" xfId="1" applyFont="1" applyFill="1" applyBorder="1" applyAlignment="1"/>
    <xf numFmtId="41" fontId="40" fillId="4" borderId="0" xfId="1" applyFont="1" applyFill="1" applyBorder="1" applyAlignment="1">
      <alignment vertical="top"/>
    </xf>
    <xf numFmtId="41" fontId="83" fillId="4" borderId="0" xfId="1" applyFont="1" applyFill="1" applyAlignment="1">
      <alignment horizontal="right" vertical="top"/>
    </xf>
    <xf numFmtId="41" fontId="40" fillId="4" borderId="0" xfId="1" applyFont="1" applyFill="1"/>
    <xf numFmtId="41" fontId="0" fillId="0" borderId="0" xfId="1" applyFont="1" applyFill="1" applyBorder="1" applyAlignment="1">
      <alignment horizontal="left"/>
    </xf>
    <xf numFmtId="41" fontId="40" fillId="4" borderId="0" xfId="1" applyFont="1" applyFill="1" applyBorder="1" applyAlignment="1"/>
    <xf numFmtId="0" fontId="0" fillId="10" borderId="0" xfId="0" applyFill="1" applyAlignment="1">
      <alignment horizontal="left" vertical="top" wrapText="1"/>
    </xf>
    <xf numFmtId="0" fontId="0" fillId="10" borderId="0" xfId="0" applyFill="1"/>
    <xf numFmtId="0" fontId="0" fillId="10" borderId="0" xfId="0" applyFill="1" applyAlignment="1">
      <alignment horizontal="left" vertical="top" wrapText="1" indent="1"/>
    </xf>
    <xf numFmtId="0" fontId="0" fillId="0" borderId="0" xfId="0" applyAlignment="1">
      <alignment horizontal="left" vertical="top" wrapText="1" indent="2"/>
    </xf>
    <xf numFmtId="164" fontId="0" fillId="0" borderId="0" xfId="0" applyNumberFormat="1"/>
    <xf numFmtId="0" fontId="81" fillId="4" borderId="0" xfId="0" applyFont="1" applyFill="1" applyAlignment="1">
      <alignment horizontal="left" vertical="top" wrapText="1" indent="1"/>
    </xf>
    <xf numFmtId="164" fontId="81" fillId="4" borderId="0" xfId="0" applyNumberFormat="1" applyFont="1" applyFill="1"/>
    <xf numFmtId="0" fontId="81" fillId="4" borderId="0" xfId="0" applyFont="1" applyFill="1"/>
    <xf numFmtId="0" fontId="0" fillId="0" borderId="0" xfId="0" applyAlignment="1">
      <alignment horizontal="left" vertical="top" wrapText="1" indent="1"/>
    </xf>
    <xf numFmtId="0" fontId="40" fillId="4" borderId="0" xfId="0" applyFont="1" applyFill="1" applyAlignment="1">
      <alignment horizontal="left" vertical="top" wrapText="1"/>
    </xf>
    <xf numFmtId="164" fontId="40" fillId="4" borderId="0" xfId="0" applyNumberFormat="1" applyFont="1" applyFill="1"/>
    <xf numFmtId="0" fontId="40" fillId="4" borderId="0" xfId="0" applyFont="1" applyFill="1"/>
    <xf numFmtId="0" fontId="0" fillId="11" borderId="0" xfId="0" applyFill="1" applyAlignment="1">
      <alignment horizontal="left" vertical="top" wrapText="1"/>
    </xf>
    <xf numFmtId="0" fontId="81" fillId="4" borderId="0" xfId="0" applyFont="1" applyFill="1" applyAlignment="1">
      <alignment horizontal="left" vertical="top" wrapText="1"/>
    </xf>
    <xf numFmtId="0" fontId="0" fillId="0" borderId="0" xfId="0" applyAlignment="1">
      <alignment horizontal="left" vertical="top" wrapText="1"/>
    </xf>
    <xf numFmtId="0" fontId="0" fillId="2" borderId="0" xfId="0" applyFill="1" applyAlignment="1">
      <alignment vertical="center"/>
    </xf>
    <xf numFmtId="0" fontId="40" fillId="4" borderId="37" xfId="0" applyFont="1" applyFill="1" applyBorder="1"/>
    <xf numFmtId="0" fontId="40" fillId="4" borderId="38" xfId="0" applyFont="1" applyFill="1" applyBorder="1"/>
    <xf numFmtId="0" fontId="40" fillId="4" borderId="38" xfId="0" applyFont="1" applyFill="1" applyBorder="1" applyAlignment="1">
      <alignment horizontal="left"/>
    </xf>
    <xf numFmtId="0" fontId="40" fillId="4" borderId="17" xfId="0" applyFont="1" applyFill="1" applyBorder="1" applyAlignment="1">
      <alignment horizontal="left"/>
    </xf>
    <xf numFmtId="0" fontId="11" fillId="2" borderId="17" xfId="0" applyFont="1" applyFill="1" applyBorder="1" applyAlignment="1">
      <alignment vertical="center"/>
    </xf>
    <xf numFmtId="20" fontId="11" fillId="0" borderId="17" xfId="0" quotePrefix="1" applyNumberFormat="1" applyFont="1" applyBorder="1" applyAlignment="1">
      <alignment vertical="center"/>
    </xf>
    <xf numFmtId="41" fontId="40" fillId="9" borderId="34" xfId="87" applyNumberFormat="1" applyFont="1" applyFill="1" applyBorder="1"/>
    <xf numFmtId="0" fontId="10" fillId="2" borderId="0" xfId="0" applyFont="1" applyFill="1"/>
    <xf numFmtId="0" fontId="11" fillId="0" borderId="0" xfId="0" applyFont="1" applyAlignment="1">
      <alignment vertical="center"/>
    </xf>
    <xf numFmtId="0" fontId="13" fillId="2" borderId="6" xfId="0" applyFont="1" applyFill="1" applyBorder="1" applyAlignment="1">
      <alignment wrapText="1"/>
    </xf>
    <xf numFmtId="0" fontId="6" fillId="0" borderId="0" xfId="0" applyFont="1" applyAlignment="1">
      <alignment wrapText="1"/>
    </xf>
    <xf numFmtId="0" fontId="12" fillId="2" borderId="14" xfId="0" applyFont="1" applyFill="1" applyBorder="1" applyAlignment="1">
      <alignment horizontal="center"/>
    </xf>
    <xf numFmtId="41" fontId="6" fillId="0" borderId="0" xfId="0" applyNumberFormat="1" applyFont="1"/>
    <xf numFmtId="41" fontId="6" fillId="0" borderId="17" xfId="1" applyFont="1" applyBorder="1" applyAlignment="1">
      <alignment vertical="center"/>
    </xf>
    <xf numFmtId="0" fontId="13" fillId="2" borderId="12" xfId="0" applyFont="1" applyFill="1" applyBorder="1"/>
    <xf numFmtId="0" fontId="13" fillId="0" borderId="0" xfId="0" applyFont="1"/>
    <xf numFmtId="0" fontId="73" fillId="0" borderId="5" xfId="82" applyFont="1" applyBorder="1" applyAlignment="1">
      <alignment horizontal="left"/>
    </xf>
    <xf numFmtId="0" fontId="73" fillId="0" borderId="5" xfId="82" applyFont="1" applyBorder="1" applyAlignment="1">
      <alignment horizontal="left" vertical="top"/>
    </xf>
    <xf numFmtId="0" fontId="0" fillId="0" borderId="0" xfId="0" applyAlignment="1">
      <alignment vertical="center"/>
    </xf>
    <xf numFmtId="0" fontId="84" fillId="0" borderId="0" xfId="0" applyFont="1"/>
    <xf numFmtId="0" fontId="85" fillId="0" borderId="0" xfId="0" applyFont="1"/>
    <xf numFmtId="41" fontId="81" fillId="0" borderId="0" xfId="1" applyFont="1" applyFill="1"/>
    <xf numFmtId="41" fontId="40" fillId="0" borderId="0" xfId="1" applyFont="1" applyFill="1"/>
    <xf numFmtId="0" fontId="0" fillId="0" borderId="0" xfId="0" applyAlignment="1">
      <alignment horizontal="left" vertical="center" wrapText="1"/>
    </xf>
    <xf numFmtId="165" fontId="10" fillId="0" borderId="0" xfId="0" applyNumberFormat="1" applyFont="1"/>
    <xf numFmtId="41" fontId="11" fillId="0" borderId="45" xfId="1" applyFont="1" applyBorder="1" applyAlignment="1">
      <alignment horizontal="right" vertical="center"/>
    </xf>
    <xf numFmtId="0" fontId="10" fillId="2" borderId="1" xfId="0" applyFont="1" applyFill="1" applyBorder="1" applyAlignment="1">
      <alignment horizontal="center"/>
    </xf>
    <xf numFmtId="0" fontId="7" fillId="2" borderId="0" xfId="0" applyFont="1" applyFill="1" applyAlignment="1">
      <alignment horizontal="center" vertical="center"/>
    </xf>
    <xf numFmtId="0" fontId="27" fillId="2" borderId="0" xfId="0" applyFont="1" applyFill="1" applyAlignment="1">
      <alignment horizontal="center" vertical="center" wrapText="1"/>
    </xf>
    <xf numFmtId="0" fontId="0" fillId="0" borderId="0" xfId="0" applyAlignment="1">
      <alignment wrapText="1"/>
    </xf>
    <xf numFmtId="0" fontId="6" fillId="0" borderId="5" xfId="0" applyFont="1" applyBorder="1"/>
    <xf numFmtId="17" fontId="11" fillId="2" borderId="1" xfId="0" applyNumberFormat="1" applyFont="1" applyFill="1" applyBorder="1" applyAlignment="1">
      <alignment horizontal="center" vertical="center"/>
    </xf>
    <xf numFmtId="41" fontId="6" fillId="0" borderId="47" xfId="1" applyFont="1" applyBorder="1" applyAlignment="1">
      <alignment horizontal="right" vertical="center"/>
    </xf>
    <xf numFmtId="41" fontId="11" fillId="0" borderId="47" xfId="1" applyFont="1" applyBorder="1" applyAlignment="1">
      <alignment horizontal="right" vertical="center"/>
    </xf>
    <xf numFmtId="41" fontId="11" fillId="0" borderId="48" xfId="1" applyFont="1" applyBorder="1" applyAlignment="1">
      <alignment horizontal="right" vertical="center"/>
    </xf>
    <xf numFmtId="41" fontId="11" fillId="0" borderId="46" xfId="1" applyFont="1" applyBorder="1" applyAlignment="1">
      <alignment horizontal="right" vertical="center"/>
    </xf>
    <xf numFmtId="17" fontId="28" fillId="2" borderId="14" xfId="0" applyNumberFormat="1" applyFont="1" applyFill="1" applyBorder="1" applyAlignment="1">
      <alignment horizontal="center" vertical="center"/>
    </xf>
    <xf numFmtId="0" fontId="20" fillId="0" borderId="5" xfId="0" applyFont="1" applyBorder="1"/>
    <xf numFmtId="10" fontId="10" fillId="0" borderId="49" xfId="5" applyNumberFormat="1" applyFont="1" applyBorder="1"/>
    <xf numFmtId="167" fontId="10" fillId="0" borderId="49" xfId="1" applyNumberFormat="1" applyFont="1" applyBorder="1"/>
    <xf numFmtId="0" fontId="6" fillId="0" borderId="5" xfId="87" applyFont="1" applyBorder="1" applyAlignment="1">
      <alignment horizontal="left" vertical="top" wrapText="1" indent="7"/>
    </xf>
    <xf numFmtId="0" fontId="6" fillId="0" borderId="5" xfId="87" applyFont="1" applyBorder="1" applyAlignment="1" applyProtection="1">
      <alignment horizontal="left" vertical="top" wrapText="1" indent="4"/>
      <protection locked="0"/>
    </xf>
    <xf numFmtId="41" fontId="25" fillId="0" borderId="7" xfId="0" applyNumberFormat="1" applyFont="1" applyBorder="1" applyAlignment="1">
      <alignment horizontal="right" vertical="center"/>
    </xf>
    <xf numFmtId="0" fontId="28" fillId="2" borderId="15" xfId="0" applyFont="1" applyFill="1" applyBorder="1" applyAlignment="1">
      <alignment horizontal="center" vertical="center" wrapText="1"/>
    </xf>
    <xf numFmtId="0" fontId="28" fillId="2" borderId="16" xfId="0" applyFont="1" applyFill="1" applyBorder="1" applyAlignment="1">
      <alignment horizontal="center" vertical="center" wrapText="1"/>
    </xf>
    <xf numFmtId="0" fontId="28" fillId="2" borderId="14" xfId="0" applyFont="1" applyFill="1" applyBorder="1" applyAlignment="1">
      <alignment horizontal="center" vertical="center" wrapText="1"/>
    </xf>
    <xf numFmtId="0" fontId="27" fillId="2" borderId="14" xfId="0" applyFont="1" applyFill="1" applyBorder="1" applyAlignment="1">
      <alignment horizontal="center" vertical="center" wrapText="1"/>
    </xf>
    <xf numFmtId="17" fontId="11" fillId="2" borderId="22" xfId="0" applyNumberFormat="1" applyFont="1" applyFill="1" applyBorder="1" applyAlignment="1">
      <alignment horizontal="center" vertical="center" wrapText="1"/>
    </xf>
    <xf numFmtId="167" fontId="6" fillId="0" borderId="15" xfId="1" applyNumberFormat="1" applyFont="1" applyBorder="1" applyAlignment="1">
      <alignment horizontal="right" vertical="center"/>
    </xf>
    <xf numFmtId="167" fontId="6" fillId="0" borderId="5" xfId="1" applyNumberFormat="1" applyFont="1" applyFill="1" applyBorder="1" applyAlignment="1">
      <alignment horizontal="right" vertical="center"/>
    </xf>
    <xf numFmtId="167" fontId="6" fillId="0" borderId="5" xfId="1" applyNumberFormat="1" applyFont="1" applyFill="1" applyBorder="1"/>
    <xf numFmtId="167" fontId="6" fillId="0" borderId="3" xfId="1" applyNumberFormat="1" applyFont="1" applyFill="1" applyBorder="1"/>
    <xf numFmtId="1" fontId="6" fillId="0" borderId="5" xfId="0" applyNumberFormat="1" applyFont="1" applyBorder="1" applyAlignment="1">
      <alignment horizontal="center"/>
    </xf>
    <xf numFmtId="1" fontId="11" fillId="0" borderId="5" xfId="0" applyNumberFormat="1" applyFont="1" applyBorder="1" applyAlignment="1">
      <alignment horizontal="center" wrapText="1"/>
    </xf>
    <xf numFmtId="1" fontId="11" fillId="0" borderId="0" xfId="0" applyNumberFormat="1" applyFont="1" applyAlignment="1">
      <alignment horizontal="center"/>
    </xf>
    <xf numFmtId="1" fontId="6" fillId="0" borderId="5" xfId="0" applyNumberFormat="1" applyFont="1" applyBorder="1" applyAlignment="1">
      <alignment horizontal="center" wrapText="1"/>
    </xf>
    <xf numFmtId="41" fontId="6" fillId="0" borderId="5" xfId="1" applyFont="1" applyBorder="1" applyAlignment="1">
      <alignment horizontal="right" vertical="center" wrapText="1"/>
    </xf>
    <xf numFmtId="41" fontId="6" fillId="0" borderId="6" xfId="1" applyFont="1" applyBorder="1" applyAlignment="1">
      <alignment horizontal="right" vertical="center" wrapText="1"/>
    </xf>
    <xf numFmtId="41" fontId="6" fillId="0" borderId="6" xfId="0" applyNumberFormat="1" applyFont="1" applyBorder="1" applyAlignment="1">
      <alignment horizontal="right"/>
    </xf>
    <xf numFmtId="41" fontId="6" fillId="0" borderId="5" xfId="1" applyFont="1" applyFill="1" applyBorder="1" applyAlignment="1">
      <alignment horizontal="right" vertical="center" wrapText="1"/>
    </xf>
    <xf numFmtId="41" fontId="6" fillId="0" borderId="6" xfId="1" applyFont="1" applyFill="1" applyBorder="1" applyAlignment="1">
      <alignment horizontal="right" vertical="center" wrapText="1"/>
    </xf>
    <xf numFmtId="41" fontId="11" fillId="12" borderId="6" xfId="1" applyFont="1" applyFill="1" applyBorder="1" applyAlignment="1">
      <alignment horizontal="right" wrapText="1"/>
    </xf>
    <xf numFmtId="41" fontId="11" fillId="12" borderId="5" xfId="1" applyFont="1" applyFill="1" applyBorder="1" applyAlignment="1">
      <alignment horizontal="right" wrapText="1"/>
    </xf>
    <xf numFmtId="41" fontId="11" fillId="12" borderId="6" xfId="1" applyFont="1" applyFill="1" applyBorder="1" applyAlignment="1">
      <alignment horizontal="right" vertical="center" wrapText="1"/>
    </xf>
    <xf numFmtId="0" fontId="11" fillId="2" borderId="1" xfId="0" applyFont="1" applyFill="1" applyBorder="1" applyAlignment="1">
      <alignment horizontal="center" vertical="center" wrapText="1"/>
    </xf>
    <xf numFmtId="1" fontId="11" fillId="2" borderId="11" xfId="0" applyNumberFormat="1" applyFont="1" applyFill="1" applyBorder="1" applyAlignment="1">
      <alignment horizontal="center" vertical="center"/>
    </xf>
    <xf numFmtId="43" fontId="11" fillId="2" borderId="11" xfId="0" applyNumberFormat="1" applyFont="1" applyFill="1" applyBorder="1" applyAlignment="1">
      <alignment horizontal="center" vertical="center"/>
    </xf>
    <xf numFmtId="41" fontId="11" fillId="2" borderId="11" xfId="0" applyNumberFormat="1" applyFont="1" applyFill="1" applyBorder="1" applyAlignment="1">
      <alignment horizontal="center" vertical="center"/>
    </xf>
    <xf numFmtId="41" fontId="11" fillId="2" borderId="2" xfId="0" applyNumberFormat="1" applyFont="1" applyFill="1" applyBorder="1" applyAlignment="1">
      <alignment horizontal="center" vertical="center"/>
    </xf>
    <xf numFmtId="17" fontId="11" fillId="2" borderId="14" xfId="0" quotePrefix="1" applyNumberFormat="1" applyFont="1" applyFill="1" applyBorder="1" applyAlignment="1">
      <alignment horizontal="center" vertical="center"/>
    </xf>
    <xf numFmtId="0" fontId="10" fillId="0" borderId="0" xfId="0" applyFont="1" applyAlignment="1">
      <alignment horizontal="left" indent="1"/>
    </xf>
    <xf numFmtId="41" fontId="40" fillId="0" borderId="5" xfId="1" applyFont="1" applyBorder="1"/>
    <xf numFmtId="41" fontId="15" fillId="0" borderId="5" xfId="1" applyFont="1" applyFill="1" applyBorder="1" applyAlignment="1">
      <alignment vertical="center"/>
    </xf>
    <xf numFmtId="41" fontId="6" fillId="0" borderId="5" xfId="1" applyFont="1" applyFill="1" applyBorder="1" applyAlignment="1">
      <alignment vertical="center"/>
    </xf>
    <xf numFmtId="0" fontId="74" fillId="0" borderId="5" xfId="82" applyFont="1" applyBorder="1" applyAlignment="1">
      <alignment horizontal="left" indent="1"/>
    </xf>
    <xf numFmtId="0" fontId="31" fillId="0" borderId="5" xfId="0" applyFont="1" applyBorder="1" applyAlignment="1">
      <alignment horizontal="left" vertical="center" indent="1"/>
    </xf>
    <xf numFmtId="0" fontId="74" fillId="0" borderId="5" xfId="82" applyFont="1" applyBorder="1" applyAlignment="1">
      <alignment horizontal="left" indent="2"/>
    </xf>
    <xf numFmtId="0" fontId="74" fillId="0" borderId="5" xfId="82" applyFont="1" applyBorder="1" applyAlignment="1">
      <alignment horizontal="left" vertical="top" indent="1"/>
    </xf>
    <xf numFmtId="0" fontId="31" fillId="0" borderId="5" xfId="0" applyFont="1" applyBorder="1" applyAlignment="1">
      <alignment horizontal="left" vertical="center" indent="2"/>
    </xf>
    <xf numFmtId="0" fontId="31" fillId="0" borderId="5" xfId="0" applyFont="1" applyBorder="1" applyAlignment="1">
      <alignment horizontal="left" vertical="top" indent="1"/>
    </xf>
    <xf numFmtId="0" fontId="31" fillId="0" borderId="5" xfId="0" applyFont="1" applyBorder="1" applyAlignment="1">
      <alignment horizontal="left" vertical="top" indent="2"/>
    </xf>
    <xf numFmtId="0" fontId="77" fillId="0" borderId="5" xfId="82" applyFont="1" applyBorder="1" applyAlignment="1">
      <alignment horizontal="left" vertical="top" indent="1"/>
    </xf>
    <xf numFmtId="0" fontId="74" fillId="0" borderId="5" xfId="82" applyFont="1" applyBorder="1" applyAlignment="1">
      <alignment horizontal="left" vertical="top" indent="2"/>
    </xf>
    <xf numFmtId="41" fontId="20" fillId="0" borderId="0" xfId="0" applyNumberFormat="1" applyFont="1"/>
    <xf numFmtId="41" fontId="11" fillId="0" borderId="5" xfId="1" applyFont="1" applyBorder="1" applyAlignment="1">
      <alignment horizontal="right" vertical="center" wrapText="1"/>
    </xf>
    <xf numFmtId="9" fontId="10" fillId="0" borderId="0" xfId="0" applyNumberFormat="1" applyFont="1"/>
    <xf numFmtId="41" fontId="11" fillId="0" borderId="15" xfId="1" applyFont="1" applyBorder="1" applyAlignment="1">
      <alignment horizontal="center" vertical="center" wrapText="1"/>
    </xf>
    <xf numFmtId="175" fontId="11" fillId="0" borderId="5" xfId="133" applyNumberFormat="1" applyFont="1" applyBorder="1" applyAlignment="1">
      <alignment horizontal="center" vertical="center" wrapText="1"/>
    </xf>
    <xf numFmtId="175" fontId="11" fillId="0" borderId="3" xfId="133" applyNumberFormat="1" applyFont="1" applyBorder="1" applyAlignment="1">
      <alignment horizontal="center" vertical="center" wrapText="1"/>
    </xf>
    <xf numFmtId="41" fontId="11" fillId="0" borderId="6" xfId="1" applyFont="1" applyBorder="1" applyAlignment="1">
      <alignment horizontal="right" vertical="center" wrapText="1"/>
    </xf>
    <xf numFmtId="41" fontId="11" fillId="0" borderId="6" xfId="1" applyFont="1" applyFill="1" applyBorder="1" applyAlignment="1">
      <alignment horizontal="right" vertical="center" wrapText="1"/>
    </xf>
    <xf numFmtId="41" fontId="11" fillId="0" borderId="5" xfId="1" applyFont="1" applyFill="1" applyBorder="1" applyAlignment="1">
      <alignment horizontal="right" vertical="center" wrapText="1"/>
    </xf>
    <xf numFmtId="1" fontId="11" fillId="0" borderId="15" xfId="0" applyNumberFormat="1" applyFont="1" applyBorder="1" applyAlignment="1">
      <alignment horizontal="center" wrapText="1"/>
    </xf>
    <xf numFmtId="1" fontId="6" fillId="0" borderId="5" xfId="1" applyNumberFormat="1" applyFont="1" applyBorder="1" applyAlignment="1">
      <alignment horizontal="center" wrapText="1"/>
    </xf>
    <xf numFmtId="1" fontId="11" fillId="0" borderId="5" xfId="1" applyNumberFormat="1" applyFont="1" applyBorder="1" applyAlignment="1">
      <alignment horizontal="center" wrapText="1"/>
    </xf>
    <xf numFmtId="1" fontId="11" fillId="0" borderId="3" xfId="0" applyNumberFormat="1" applyFont="1" applyBorder="1" applyAlignment="1">
      <alignment horizontal="center" wrapText="1"/>
    </xf>
    <xf numFmtId="0" fontId="93" fillId="0" borderId="0" xfId="0" applyFont="1"/>
    <xf numFmtId="167" fontId="0" fillId="2" borderId="0" xfId="0" applyNumberFormat="1" applyFill="1"/>
    <xf numFmtId="41" fontId="11" fillId="0" borderId="0" xfId="1" applyFont="1" applyBorder="1" applyAlignment="1">
      <alignment horizontal="right" vertical="center"/>
    </xf>
    <xf numFmtId="175" fontId="109" fillId="0" borderId="0" xfId="0" applyNumberFormat="1" applyFont="1"/>
    <xf numFmtId="10" fontId="109" fillId="0" borderId="0" xfId="0" applyNumberFormat="1" applyFont="1"/>
    <xf numFmtId="164" fontId="1" fillId="0" borderId="5" xfId="0" applyNumberFormat="1" applyFont="1" applyBorder="1"/>
    <xf numFmtId="43" fontId="20" fillId="0" borderId="0" xfId="133" applyFont="1"/>
    <xf numFmtId="17" fontId="11" fillId="0" borderId="0" xfId="0" applyNumberFormat="1" applyFont="1" applyAlignment="1">
      <alignment horizontal="center" vertical="center"/>
    </xf>
    <xf numFmtId="43" fontId="10" fillId="0" borderId="0" xfId="133" applyFont="1" applyFill="1" applyBorder="1"/>
    <xf numFmtId="191" fontId="10" fillId="0" borderId="0" xfId="5" applyNumberFormat="1" applyFont="1" applyFill="1" applyBorder="1"/>
    <xf numFmtId="41" fontId="25" fillId="0" borderId="0" xfId="0" applyNumberFormat="1" applyFont="1" applyAlignment="1">
      <alignment horizontal="right" vertical="center"/>
    </xf>
    <xf numFmtId="0" fontId="13" fillId="2" borderId="2" xfId="0" applyFont="1" applyFill="1" applyBorder="1" applyAlignment="1">
      <alignment horizontal="left" vertical="center"/>
    </xf>
    <xf numFmtId="41" fontId="11" fillId="0" borderId="15" xfId="1" applyFont="1" applyBorder="1" applyAlignment="1">
      <alignment horizontal="right" vertical="center" wrapText="1"/>
    </xf>
    <xf numFmtId="175" fontId="11" fillId="0" borderId="5" xfId="133" applyNumberFormat="1" applyFont="1" applyBorder="1" applyAlignment="1">
      <alignment horizontal="right" vertical="center" wrapText="1"/>
    </xf>
    <xf numFmtId="0" fontId="10" fillId="0" borderId="6" xfId="0" applyFont="1" applyBorder="1"/>
    <xf numFmtId="0" fontId="20" fillId="0" borderId="6" xfId="0" applyFont="1" applyBorder="1"/>
    <xf numFmtId="0" fontId="11" fillId="2" borderId="12" xfId="0" applyFont="1" applyFill="1" applyBorder="1" applyAlignment="1">
      <alignment vertical="center"/>
    </xf>
    <xf numFmtId="0" fontId="11" fillId="16" borderId="0" xfId="0" applyFont="1" applyFill="1" applyAlignment="1">
      <alignment vertical="center"/>
    </xf>
    <xf numFmtId="43" fontId="10" fillId="0" borderId="0" xfId="133" applyFont="1" applyFill="1"/>
    <xf numFmtId="41" fontId="11" fillId="0" borderId="29" xfId="1" applyFont="1" applyBorder="1" applyAlignment="1">
      <alignment vertical="center"/>
    </xf>
    <xf numFmtId="0" fontId="6" fillId="2" borderId="11" xfId="0" applyFont="1" applyFill="1" applyBorder="1" applyAlignment="1">
      <alignment horizontal="center" vertical="center" wrapText="1"/>
    </xf>
    <xf numFmtId="0" fontId="28" fillId="0" borderId="0" xfId="0" applyFont="1" applyAlignment="1">
      <alignment horizontal="center" vertical="center"/>
    </xf>
    <xf numFmtId="0" fontId="27" fillId="0" borderId="0" xfId="0" applyFont="1" applyAlignment="1">
      <alignment horizontal="center" vertical="center" wrapText="1"/>
    </xf>
    <xf numFmtId="0" fontId="11" fillId="0" borderId="0" xfId="0" applyFont="1" applyAlignment="1">
      <alignment horizontal="center" vertical="center"/>
    </xf>
    <xf numFmtId="0" fontId="6" fillId="0" borderId="8" xfId="88" applyFont="1" applyBorder="1" applyAlignment="1">
      <alignment horizontal="left" vertical="center" wrapText="1"/>
    </xf>
    <xf numFmtId="0" fontId="10" fillId="0" borderId="17" xfId="88" applyFont="1" applyBorder="1" applyAlignment="1">
      <alignment horizontal="left" vertical="center" wrapText="1" indent="1"/>
    </xf>
    <xf numFmtId="0" fontId="10" fillId="0" borderId="17" xfId="88" applyFont="1" applyBorder="1" applyAlignment="1">
      <alignment horizontal="left" vertical="center" wrapText="1" indent="2"/>
    </xf>
    <xf numFmtId="0" fontId="10" fillId="0" borderId="17" xfId="88" applyFont="1" applyBorder="1" applyAlignment="1">
      <alignment horizontal="left" vertical="center" wrapText="1" indent="3"/>
    </xf>
    <xf numFmtId="0" fontId="10" fillId="0" borderId="17" xfId="88" applyFont="1" applyBorder="1" applyAlignment="1">
      <alignment horizontal="left" vertical="center" wrapText="1" indent="4"/>
    </xf>
    <xf numFmtId="0" fontId="6" fillId="0" borderId="17" xfId="88" applyFont="1" applyBorder="1" applyAlignment="1">
      <alignment horizontal="left" vertical="center" wrapText="1" indent="4"/>
    </xf>
    <xf numFmtId="0" fontId="6" fillId="0" borderId="17" xfId="88" applyFont="1" applyBorder="1" applyAlignment="1">
      <alignment horizontal="left" vertical="center" wrapText="1" indent="3"/>
    </xf>
    <xf numFmtId="0" fontId="6" fillId="0" borderId="17" xfId="88" applyFont="1" applyBorder="1" applyAlignment="1">
      <alignment horizontal="left" vertical="center" wrapText="1" indent="2"/>
    </xf>
    <xf numFmtId="0" fontId="6" fillId="0" borderId="17" xfId="88" applyFont="1" applyBorder="1" applyAlignment="1">
      <alignment horizontal="left" vertical="center" wrapText="1" indent="1"/>
    </xf>
    <xf numFmtId="0" fontId="6" fillId="0" borderId="17" xfId="88" applyFont="1" applyBorder="1" applyAlignment="1">
      <alignment horizontal="left" vertical="center" wrapText="1"/>
    </xf>
    <xf numFmtId="0" fontId="6" fillId="0" borderId="10" xfId="88" applyFont="1" applyBorder="1" applyAlignment="1">
      <alignment horizontal="left" vertical="center" wrapText="1"/>
    </xf>
    <xf numFmtId="41" fontId="25" fillId="0" borderId="5" xfId="0" applyNumberFormat="1" applyFont="1" applyBorder="1" applyAlignment="1">
      <alignment horizontal="right" vertical="center"/>
    </xf>
    <xf numFmtId="41" fontId="25" fillId="0" borderId="15" xfId="0" applyNumberFormat="1" applyFont="1" applyBorder="1" applyAlignment="1">
      <alignment horizontal="right" vertical="center"/>
    </xf>
    <xf numFmtId="41" fontId="25" fillId="10" borderId="5" xfId="0" applyNumberFormat="1" applyFont="1" applyFill="1" applyBorder="1" applyAlignment="1">
      <alignment horizontal="right" vertical="center"/>
    </xf>
    <xf numFmtId="41" fontId="25" fillId="0" borderId="3" xfId="0" applyNumberFormat="1" applyFont="1" applyBorder="1" applyAlignment="1">
      <alignment horizontal="right" vertical="center"/>
    </xf>
    <xf numFmtId="0" fontId="11" fillId="2" borderId="58" xfId="0" applyFont="1" applyFill="1" applyBorder="1" applyAlignment="1">
      <alignment horizontal="center" vertical="center" wrapText="1"/>
    </xf>
    <xf numFmtId="0" fontId="11" fillId="0" borderId="59" xfId="88" applyFont="1" applyBorder="1" applyAlignment="1">
      <alignment horizontal="left" vertical="center" wrapText="1"/>
    </xf>
    <xf numFmtId="0" fontId="6" fillId="0" borderId="44" xfId="88" applyFont="1" applyBorder="1" applyAlignment="1">
      <alignment horizontal="left" vertical="center" wrapText="1" indent="1"/>
    </xf>
    <xf numFmtId="0" fontId="6" fillId="0" borderId="44" xfId="88" applyFont="1" applyBorder="1" applyAlignment="1">
      <alignment horizontal="left" vertical="center" wrapText="1" indent="2"/>
    </xf>
    <xf numFmtId="0" fontId="11" fillId="0" borderId="44" xfId="88" applyFont="1" applyBorder="1" applyAlignment="1">
      <alignment horizontal="left" vertical="center" wrapText="1"/>
    </xf>
    <xf numFmtId="0" fontId="6" fillId="0" borderId="60" xfId="88" applyFont="1" applyBorder="1" applyAlignment="1">
      <alignment horizontal="left" vertical="center" wrapText="1"/>
    </xf>
    <xf numFmtId="10" fontId="25" fillId="0" borderId="5" xfId="0" applyNumberFormat="1" applyFont="1" applyBorder="1" applyAlignment="1">
      <alignment horizontal="right" vertical="center" wrapText="1"/>
    </xf>
    <xf numFmtId="2" fontId="25" fillId="0" borderId="5" xfId="0" applyNumberFormat="1" applyFont="1" applyBorder="1" applyAlignment="1">
      <alignment horizontal="right" vertical="center" wrapText="1"/>
    </xf>
    <xf numFmtId="10" fontId="25" fillId="0" borderId="3" xfId="0" applyNumberFormat="1" applyFont="1" applyBorder="1" applyAlignment="1">
      <alignment horizontal="right" vertical="center" wrapText="1"/>
    </xf>
    <xf numFmtId="0" fontId="25" fillId="0" borderId="15" xfId="0" applyFont="1" applyBorder="1" applyAlignment="1">
      <alignment vertical="center"/>
    </xf>
    <xf numFmtId="0" fontId="25" fillId="0" borderId="5" xfId="0" applyFont="1" applyBorder="1" applyAlignment="1">
      <alignment vertical="center"/>
    </xf>
    <xf numFmtId="0" fontId="25" fillId="0" borderId="3" xfId="0" applyFont="1" applyBorder="1" applyAlignment="1">
      <alignment vertical="center"/>
    </xf>
    <xf numFmtId="0" fontId="88" fillId="0" borderId="61" xfId="87" applyFont="1" applyBorder="1" applyAlignment="1">
      <alignment horizontal="left" vertical="center" wrapText="1" indent="1"/>
    </xf>
    <xf numFmtId="41" fontId="89" fillId="0" borderId="5" xfId="1" applyFont="1" applyBorder="1" applyAlignment="1"/>
    <xf numFmtId="0" fontId="88" fillId="0" borderId="61" xfId="87" applyFont="1" applyBorder="1" applyAlignment="1">
      <alignment horizontal="left" vertical="center" wrapText="1" indent="2"/>
    </xf>
    <xf numFmtId="0" fontId="88" fillId="0" borderId="61" xfId="87" applyFont="1" applyBorder="1" applyAlignment="1">
      <alignment horizontal="left" vertical="center" wrapText="1" indent="3"/>
    </xf>
    <xf numFmtId="0" fontId="88" fillId="0" borderId="61" xfId="87" applyFont="1" applyBorder="1" applyAlignment="1">
      <alignment horizontal="left" vertical="center" wrapText="1"/>
    </xf>
    <xf numFmtId="0" fontId="88" fillId="0" borderId="62" xfId="87" applyFont="1" applyBorder="1" applyAlignment="1">
      <alignment horizontal="left" vertical="center" wrapText="1"/>
    </xf>
    <xf numFmtId="41" fontId="89" fillId="0" borderId="5" xfId="1" applyFont="1" applyBorder="1"/>
    <xf numFmtId="41" fontId="92" fillId="0" borderId="5" xfId="0" applyNumberFormat="1" applyFont="1" applyBorder="1"/>
    <xf numFmtId="0" fontId="88" fillId="0" borderId="63" xfId="87" applyFont="1" applyBorder="1" applyAlignment="1">
      <alignment horizontal="left" vertical="center" wrapText="1"/>
    </xf>
    <xf numFmtId="41" fontId="89" fillId="0" borderId="3" xfId="1" applyFont="1" applyBorder="1"/>
    <xf numFmtId="41" fontId="89" fillId="0" borderId="3" xfId="1" applyFont="1" applyBorder="1" applyAlignment="1"/>
    <xf numFmtId="0" fontId="90" fillId="0" borderId="61" xfId="87" applyFont="1" applyBorder="1" applyAlignment="1">
      <alignment horizontal="left" vertical="center"/>
    </xf>
    <xf numFmtId="41" fontId="0" fillId="0" borderId="5" xfId="1" applyFont="1" applyBorder="1"/>
    <xf numFmtId="0" fontId="88" fillId="0" borderId="61" xfId="87" applyFont="1" applyBorder="1" applyAlignment="1">
      <alignment horizontal="left" vertical="center" indent="1"/>
    </xf>
    <xf numFmtId="0" fontId="88" fillId="0" borderId="61" xfId="87" applyFont="1" applyBorder="1" applyAlignment="1">
      <alignment horizontal="left" vertical="center" wrapText="1" indent="4"/>
    </xf>
    <xf numFmtId="0" fontId="88" fillId="0" borderId="61" xfId="87" applyFont="1" applyBorder="1" applyAlignment="1">
      <alignment horizontal="left" vertical="center" indent="3"/>
    </xf>
    <xf numFmtId="0" fontId="88" fillId="0" borderId="61" xfId="87" applyFont="1" applyBorder="1" applyAlignment="1">
      <alignment horizontal="left" vertical="center" indent="2"/>
    </xf>
    <xf numFmtId="41" fontId="0" fillId="10" borderId="5" xfId="1" applyFont="1" applyFill="1" applyBorder="1"/>
    <xf numFmtId="0" fontId="88" fillId="0" borderId="61" xfId="87" applyFont="1" applyBorder="1" applyAlignment="1">
      <alignment horizontal="left" vertical="center"/>
    </xf>
    <xf numFmtId="0" fontId="88" fillId="0" borderId="63" xfId="87" applyFont="1" applyBorder="1" applyAlignment="1">
      <alignment horizontal="left" vertical="center"/>
    </xf>
    <xf numFmtId="41" fontId="0" fillId="0" borderId="3" xfId="1" applyFont="1" applyBorder="1"/>
    <xf numFmtId="0" fontId="16" fillId="2" borderId="12" xfId="0" applyFont="1" applyFill="1" applyBorder="1"/>
    <xf numFmtId="41" fontId="87" fillId="0" borderId="5" xfId="1" applyFont="1" applyFill="1" applyBorder="1" applyAlignment="1">
      <alignment vertical="top"/>
    </xf>
    <xf numFmtId="41" fontId="80" fillId="0" borderId="5" xfId="1" applyFont="1" applyFill="1" applyBorder="1" applyAlignment="1">
      <alignment horizontal="right" vertical="top"/>
    </xf>
    <xf numFmtId="41" fontId="87" fillId="0" borderId="5" xfId="1" applyFont="1" applyFill="1" applyBorder="1" applyAlignment="1">
      <alignment horizontal="left" vertical="top" indent="1"/>
    </xf>
    <xf numFmtId="41" fontId="87" fillId="0" borderId="5" xfId="1" applyFont="1" applyFill="1" applyBorder="1" applyAlignment="1">
      <alignment horizontal="left" vertical="top" indent="2"/>
    </xf>
    <xf numFmtId="167" fontId="87" fillId="0" borderId="5" xfId="1" applyNumberFormat="1" applyFont="1" applyFill="1" applyBorder="1"/>
    <xf numFmtId="41" fontId="87" fillId="0" borderId="5" xfId="1" applyFont="1" applyFill="1" applyBorder="1" applyAlignment="1">
      <alignment horizontal="left" vertical="top" indent="3"/>
    </xf>
    <xf numFmtId="167" fontId="80" fillId="0" borderId="5" xfId="1" applyNumberFormat="1" applyFont="1" applyFill="1" applyBorder="1" applyAlignment="1">
      <alignment horizontal="right" vertical="top"/>
    </xf>
    <xf numFmtId="41" fontId="87" fillId="0" borderId="5" xfId="1" applyFont="1" applyFill="1" applyBorder="1" applyAlignment="1">
      <alignment horizontal="left" indent="1"/>
    </xf>
    <xf numFmtId="41" fontId="86" fillId="0" borderId="5" xfId="1" applyFont="1" applyFill="1" applyBorder="1" applyAlignment="1">
      <alignment vertical="top"/>
    </xf>
    <xf numFmtId="167" fontId="122" fillId="0" borderId="5" xfId="1" applyNumberFormat="1" applyFont="1" applyFill="1" applyBorder="1" applyAlignment="1">
      <alignment horizontal="right" vertical="top"/>
    </xf>
    <xf numFmtId="167" fontId="95" fillId="0" borderId="5" xfId="1" applyNumberFormat="1" applyFont="1" applyFill="1" applyBorder="1" applyAlignment="1">
      <alignment horizontal="right" vertical="top"/>
    </xf>
    <xf numFmtId="41" fontId="87" fillId="0" borderId="5" xfId="1" applyFont="1" applyFill="1" applyBorder="1" applyAlignment="1">
      <alignment horizontal="left" indent="2"/>
    </xf>
    <xf numFmtId="41" fontId="86" fillId="0" borderId="5" xfId="1" applyFont="1" applyFill="1" applyBorder="1" applyAlignment="1"/>
    <xf numFmtId="167" fontId="86" fillId="0" borderId="5" xfId="1" applyNumberFormat="1" applyFont="1" applyFill="1" applyBorder="1"/>
    <xf numFmtId="0" fontId="0" fillId="2" borderId="3" xfId="0" applyFill="1" applyBorder="1"/>
    <xf numFmtId="0" fontId="0" fillId="2" borderId="10" xfId="0" applyFill="1" applyBorder="1"/>
    <xf numFmtId="0" fontId="0" fillId="2" borderId="11" xfId="0" applyFill="1" applyBorder="1"/>
    <xf numFmtId="0" fontId="0" fillId="2" borderId="4" xfId="0" applyFill="1" applyBorder="1"/>
    <xf numFmtId="0" fontId="84" fillId="0" borderId="5" xfId="0" applyFont="1" applyBorder="1" applyAlignment="1">
      <alignment horizontal="left" vertical="top" wrapText="1"/>
    </xf>
    <xf numFmtId="0" fontId="84" fillId="0" borderId="5" xfId="0" applyFont="1" applyBorder="1"/>
    <xf numFmtId="0" fontId="84" fillId="0" borderId="5" xfId="0" applyFont="1" applyBorder="1" applyAlignment="1">
      <alignment horizontal="left" vertical="top" wrapText="1" indent="1"/>
    </xf>
    <xf numFmtId="190" fontId="84" fillId="0" borderId="5" xfId="0" applyNumberFormat="1" applyFont="1" applyBorder="1"/>
    <xf numFmtId="0" fontId="85" fillId="0" borderId="5" xfId="0" applyFont="1" applyBorder="1" applyAlignment="1">
      <alignment horizontal="left" vertical="top" wrapText="1"/>
    </xf>
    <xf numFmtId="190" fontId="85" fillId="0" borderId="5" xfId="0" applyNumberFormat="1" applyFont="1" applyBorder="1"/>
    <xf numFmtId="0" fontId="40" fillId="2" borderId="14" xfId="0" applyFont="1" applyFill="1" applyBorder="1" applyAlignment="1">
      <alignment horizontal="center"/>
    </xf>
    <xf numFmtId="17" fontId="40" fillId="2" borderId="14" xfId="0" applyNumberFormat="1" applyFont="1" applyFill="1" applyBorder="1" applyAlignment="1">
      <alignment horizontal="center"/>
    </xf>
    <xf numFmtId="190" fontId="0" fillId="2" borderId="11" xfId="0" applyNumberFormat="1" applyFill="1" applyBorder="1"/>
    <xf numFmtId="0" fontId="85" fillId="0" borderId="3" xfId="0" applyFont="1" applyBorder="1" applyAlignment="1">
      <alignment horizontal="left" vertical="top" wrapText="1"/>
    </xf>
    <xf numFmtId="190" fontId="85" fillId="0" borderId="3" xfId="0" applyNumberFormat="1" applyFont="1" applyBorder="1"/>
    <xf numFmtId="0" fontId="40" fillId="2" borderId="15" xfId="0" applyFont="1" applyFill="1" applyBorder="1" applyAlignment="1">
      <alignment horizontal="center"/>
    </xf>
    <xf numFmtId="0" fontId="0" fillId="0" borderId="64" xfId="0" applyBorder="1"/>
    <xf numFmtId="10" fontId="0" fillId="0" borderId="15" xfId="5" applyNumberFormat="1" applyFont="1" applyBorder="1"/>
    <xf numFmtId="0" fontId="0" fillId="0" borderId="5" xfId="0" applyBorder="1"/>
    <xf numFmtId="10" fontId="0" fillId="0" borderId="5" xfId="5" applyNumberFormat="1" applyFont="1" applyBorder="1"/>
    <xf numFmtId="10" fontId="0" fillId="0" borderId="5" xfId="0" applyNumberFormat="1" applyBorder="1"/>
    <xf numFmtId="0" fontId="0" fillId="0" borderId="3" xfId="0" applyBorder="1"/>
    <xf numFmtId="0" fontId="40" fillId="0" borderId="5" xfId="0" applyFont="1" applyBorder="1"/>
    <xf numFmtId="167" fontId="40" fillId="0" borderId="5" xfId="1" applyNumberFormat="1" applyFont="1" applyFill="1" applyBorder="1"/>
    <xf numFmtId="0" fontId="0" fillId="0" borderId="5" xfId="0" applyBorder="1" applyAlignment="1">
      <alignment horizontal="left" indent="2"/>
    </xf>
    <xf numFmtId="167" fontId="0" fillId="0" borderId="5" xfId="1" applyNumberFormat="1" applyFont="1" applyFill="1" applyBorder="1"/>
    <xf numFmtId="0" fontId="40" fillId="0" borderId="5" xfId="0" applyFont="1" applyBorder="1" applyAlignment="1">
      <alignment horizontal="left"/>
    </xf>
    <xf numFmtId="167" fontId="40" fillId="0" borderId="5" xfId="0" applyNumberFormat="1" applyFont="1" applyBorder="1"/>
    <xf numFmtId="41" fontId="11" fillId="0" borderId="15" xfId="0" applyNumberFormat="1" applyFont="1" applyBorder="1" applyAlignment="1">
      <alignment horizontal="right" vertical="center"/>
    </xf>
    <xf numFmtId="41" fontId="20" fillId="0" borderId="3" xfId="0" applyNumberFormat="1" applyFont="1" applyBorder="1"/>
    <xf numFmtId="0" fontId="10" fillId="2" borderId="2" xfId="0" applyFont="1" applyFill="1" applyBorder="1"/>
    <xf numFmtId="2" fontId="10" fillId="0" borderId="5" xfId="0" applyNumberFormat="1" applyFont="1" applyBorder="1"/>
    <xf numFmtId="190" fontId="0" fillId="2" borderId="12" xfId="0" applyNumberFormat="1" applyFill="1" applyBorder="1"/>
    <xf numFmtId="175" fontId="0" fillId="0" borderId="0" xfId="0" applyNumberFormat="1"/>
    <xf numFmtId="175" fontId="0" fillId="0" borderId="5" xfId="133" applyNumberFormat="1" applyFont="1" applyBorder="1"/>
    <xf numFmtId="175" fontId="10" fillId="0" borderId="5" xfId="133" applyNumberFormat="1" applyFont="1" applyBorder="1" applyAlignment="1">
      <alignment vertical="center"/>
    </xf>
    <xf numFmtId="175" fontId="10" fillId="10" borderId="5" xfId="133" applyNumberFormat="1" applyFont="1" applyFill="1" applyBorder="1" applyAlignment="1">
      <alignment vertical="center"/>
    </xf>
    <xf numFmtId="175" fontId="10" fillId="0" borderId="3" xfId="133" applyNumberFormat="1" applyFont="1" applyBorder="1" applyAlignment="1">
      <alignment vertical="center"/>
    </xf>
    <xf numFmtId="10" fontId="10" fillId="0" borderId="5" xfId="5" applyNumberFormat="1" applyFont="1" applyBorder="1"/>
    <xf numFmtId="10" fontId="10" fillId="0" borderId="3" xfId="5" applyNumberFormat="1" applyFont="1" applyBorder="1"/>
    <xf numFmtId="175" fontId="89" fillId="0" borderId="5" xfId="133" applyNumberFormat="1" applyFont="1" applyBorder="1"/>
    <xf numFmtId="0" fontId="89" fillId="0" borderId="5" xfId="0" applyFont="1" applyBorder="1"/>
    <xf numFmtId="175" fontId="123" fillId="0" borderId="5" xfId="133" applyNumberFormat="1" applyFont="1" applyBorder="1" applyAlignment="1">
      <alignment vertical="center"/>
    </xf>
    <xf numFmtId="175" fontId="89" fillId="0" borderId="3" xfId="133" applyNumberFormat="1" applyFont="1" applyBorder="1"/>
    <xf numFmtId="0" fontId="0" fillId="10" borderId="5" xfId="0" applyFill="1" applyBorder="1"/>
    <xf numFmtId="175" fontId="0" fillId="0" borderId="3" xfId="133" applyNumberFormat="1" applyFont="1" applyBorder="1"/>
    <xf numFmtId="175" fontId="10" fillId="0" borderId="6" xfId="133" applyNumberFormat="1" applyFont="1" applyBorder="1" applyAlignment="1">
      <alignment vertical="center"/>
    </xf>
    <xf numFmtId="175" fontId="10" fillId="16" borderId="6" xfId="133" applyNumberFormat="1" applyFont="1" applyFill="1" applyBorder="1" applyAlignment="1">
      <alignment vertical="center"/>
    </xf>
    <xf numFmtId="0" fontId="28" fillId="2" borderId="0" xfId="0" applyFont="1" applyFill="1" applyAlignment="1">
      <alignment horizontal="center" vertical="center"/>
    </xf>
    <xf numFmtId="0" fontId="27" fillId="2" borderId="0" xfId="0" applyFont="1" applyFill="1" applyAlignment="1">
      <alignment horizontal="center" vertical="center"/>
    </xf>
    <xf numFmtId="0" fontId="28" fillId="2" borderId="0" xfId="0" applyFont="1" applyFill="1" applyAlignment="1">
      <alignment horizontal="center" vertical="center" wrapText="1"/>
    </xf>
    <xf numFmtId="175" fontId="40" fillId="0" borderId="13" xfId="133" applyNumberFormat="1" applyFont="1" applyFill="1" applyBorder="1"/>
    <xf numFmtId="41" fontId="6" fillId="0" borderId="5" xfId="1" applyFont="1" applyFill="1" applyBorder="1" applyAlignment="1">
      <alignment horizontal="right" vertical="center"/>
    </xf>
    <xf numFmtId="0" fontId="13" fillId="2" borderId="0" xfId="0" applyFont="1" applyFill="1" applyAlignment="1">
      <alignment horizontal="center" vertical="center"/>
    </xf>
    <xf numFmtId="2" fontId="84" fillId="0" borderId="5" xfId="0" applyNumberFormat="1" applyFont="1" applyBorder="1"/>
    <xf numFmtId="2" fontId="85" fillId="0" borderId="5" xfId="0" applyNumberFormat="1" applyFont="1" applyBorder="1"/>
    <xf numFmtId="175" fontId="16" fillId="0" borderId="15" xfId="133" applyNumberFormat="1" applyFont="1" applyBorder="1"/>
    <xf numFmtId="175" fontId="16" fillId="0" borderId="5" xfId="133" applyNumberFormat="1" applyFont="1" applyBorder="1"/>
    <xf numFmtId="175" fontId="10" fillId="0" borderId="5" xfId="133" applyNumberFormat="1" applyFont="1" applyBorder="1"/>
    <xf numFmtId="0" fontId="28" fillId="2" borderId="11" xfId="0" applyFont="1" applyFill="1" applyBorder="1" applyAlignment="1">
      <alignment horizontal="center" vertical="center" wrapText="1"/>
    </xf>
    <xf numFmtId="17" fontId="9" fillId="2" borderId="10" xfId="0" applyNumberFormat="1" applyFont="1" applyFill="1" applyBorder="1" applyAlignment="1">
      <alignment horizontal="center" vertical="center" wrapText="1"/>
    </xf>
    <xf numFmtId="0" fontId="9" fillId="2" borderId="11" xfId="0" applyFont="1" applyFill="1" applyBorder="1" applyAlignment="1">
      <alignment horizontal="center" vertical="center" wrapText="1"/>
    </xf>
    <xf numFmtId="0" fontId="9" fillId="2" borderId="4" xfId="0" applyFont="1" applyFill="1" applyBorder="1" applyAlignment="1">
      <alignment horizontal="center" vertical="center" wrapText="1"/>
    </xf>
    <xf numFmtId="0" fontId="26" fillId="2" borderId="17" xfId="0" applyFont="1" applyFill="1" applyBorder="1" applyAlignment="1">
      <alignment horizontal="center" vertical="center"/>
    </xf>
    <xf numFmtId="0" fontId="26" fillId="2" borderId="0" xfId="0" applyFont="1" applyFill="1" applyAlignment="1">
      <alignment horizontal="center" vertical="center"/>
    </xf>
    <xf numFmtId="0" fontId="26" fillId="2" borderId="6" xfId="0" applyFont="1" applyFill="1" applyBorder="1" applyAlignment="1">
      <alignment horizontal="center" vertical="center"/>
    </xf>
    <xf numFmtId="0" fontId="7" fillId="2" borderId="8" xfId="0" applyFont="1" applyFill="1" applyBorder="1" applyAlignment="1">
      <alignment horizontal="center" vertical="center"/>
    </xf>
    <xf numFmtId="0" fontId="7" fillId="2" borderId="9" xfId="0" applyFont="1" applyFill="1" applyBorder="1" applyAlignment="1">
      <alignment horizontal="center" vertical="center"/>
    </xf>
    <xf numFmtId="0" fontId="7" fillId="2" borderId="16" xfId="0" applyFont="1" applyFill="1" applyBorder="1" applyAlignment="1">
      <alignment horizontal="center" vertical="center"/>
    </xf>
    <xf numFmtId="0" fontId="7" fillId="2" borderId="0" xfId="0" applyFont="1" applyFill="1" applyAlignment="1">
      <alignment horizontal="center" vertical="center"/>
    </xf>
    <xf numFmtId="0" fontId="27" fillId="2" borderId="0" xfId="0" applyFont="1" applyFill="1" applyAlignment="1">
      <alignment horizontal="center" vertical="center" wrapText="1"/>
    </xf>
    <xf numFmtId="0" fontId="11" fillId="2" borderId="19" xfId="0" applyFont="1" applyFill="1" applyBorder="1" applyAlignment="1">
      <alignment horizontal="center" vertical="center"/>
    </xf>
    <xf numFmtId="0" fontId="11" fillId="2" borderId="20" xfId="0" applyFont="1" applyFill="1" applyBorder="1" applyAlignment="1">
      <alignment horizontal="center" vertical="center"/>
    </xf>
    <xf numFmtId="0" fontId="27" fillId="2" borderId="17" xfId="0" applyFont="1" applyFill="1" applyBorder="1" applyAlignment="1">
      <alignment horizontal="center" vertical="center" wrapText="1"/>
    </xf>
    <xf numFmtId="0" fontId="27" fillId="2" borderId="6" xfId="0" applyFont="1" applyFill="1" applyBorder="1" applyAlignment="1">
      <alignment horizontal="center" vertical="center" wrapText="1"/>
    </xf>
    <xf numFmtId="0" fontId="28" fillId="2" borderId="8" xfId="0" applyFont="1" applyFill="1" applyBorder="1" applyAlignment="1">
      <alignment horizontal="center" vertical="center"/>
    </xf>
    <xf numFmtId="0" fontId="28" fillId="2" borderId="9" xfId="0" applyFont="1" applyFill="1" applyBorder="1" applyAlignment="1">
      <alignment horizontal="center" vertical="center"/>
    </xf>
    <xf numFmtId="0" fontId="28" fillId="2" borderId="16" xfId="0" applyFont="1" applyFill="1" applyBorder="1" applyAlignment="1">
      <alignment horizontal="center" vertical="center"/>
    </xf>
    <xf numFmtId="0" fontId="28" fillId="2" borderId="0" xfId="0" applyFont="1" applyFill="1" applyAlignment="1">
      <alignment horizontal="center" vertical="center"/>
    </xf>
    <xf numFmtId="0" fontId="11" fillId="2" borderId="10" xfId="0" applyFont="1" applyFill="1" applyBorder="1" applyAlignment="1">
      <alignment horizontal="center" vertical="center"/>
    </xf>
    <xf numFmtId="0" fontId="11" fillId="2" borderId="11" xfId="0" applyFont="1" applyFill="1" applyBorder="1" applyAlignment="1">
      <alignment horizontal="center" vertical="center"/>
    </xf>
    <xf numFmtId="0" fontId="11" fillId="2" borderId="4" xfId="0" applyFont="1" applyFill="1" applyBorder="1" applyAlignment="1">
      <alignment horizontal="center" vertical="center"/>
    </xf>
    <xf numFmtId="0" fontId="27" fillId="2" borderId="10" xfId="0" applyFont="1" applyFill="1" applyBorder="1" applyAlignment="1">
      <alignment horizontal="center" vertical="center" wrapText="1"/>
    </xf>
    <xf numFmtId="0" fontId="27" fillId="2" borderId="11" xfId="0" applyFont="1" applyFill="1" applyBorder="1" applyAlignment="1">
      <alignment horizontal="center" vertical="center" wrapText="1"/>
    </xf>
    <xf numFmtId="0" fontId="27" fillId="2" borderId="4" xfId="0" applyFont="1" applyFill="1" applyBorder="1" applyAlignment="1">
      <alignment horizontal="center" vertical="center" wrapText="1"/>
    </xf>
    <xf numFmtId="0" fontId="11" fillId="2" borderId="1" xfId="0" applyFont="1" applyFill="1" applyBorder="1" applyAlignment="1">
      <alignment horizontal="center" vertical="center"/>
    </xf>
    <xf numFmtId="0" fontId="11" fillId="2" borderId="2" xfId="0" applyFont="1" applyFill="1" applyBorder="1" applyAlignment="1">
      <alignment horizontal="center" vertical="center"/>
    </xf>
    <xf numFmtId="0" fontId="13" fillId="2" borderId="1" xfId="0" applyFont="1" applyFill="1" applyBorder="1" applyAlignment="1">
      <alignment horizontal="left" vertical="center"/>
    </xf>
    <xf numFmtId="0" fontId="13" fillId="2" borderId="2" xfId="0" applyFont="1" applyFill="1" applyBorder="1" applyAlignment="1">
      <alignment horizontal="left" vertical="center"/>
    </xf>
    <xf numFmtId="0" fontId="13" fillId="2" borderId="12" xfId="0" applyFont="1" applyFill="1" applyBorder="1" applyAlignment="1">
      <alignment horizontal="left" vertical="center"/>
    </xf>
    <xf numFmtId="0" fontId="27" fillId="2" borderId="17" xfId="0" applyFont="1" applyFill="1" applyBorder="1" applyAlignment="1">
      <alignment horizontal="center" vertical="center"/>
    </xf>
    <xf numFmtId="0" fontId="27" fillId="2" borderId="0" xfId="0" applyFont="1" applyFill="1" applyAlignment="1">
      <alignment horizontal="center" vertical="center"/>
    </xf>
    <xf numFmtId="0" fontId="27" fillId="2" borderId="6" xfId="0" applyFont="1" applyFill="1" applyBorder="1" applyAlignment="1">
      <alignment horizontal="center" vertical="center"/>
    </xf>
    <xf numFmtId="0" fontId="7" fillId="2" borderId="17" xfId="0" applyFont="1" applyFill="1" applyBorder="1" applyAlignment="1">
      <alignment horizontal="center" vertical="center"/>
    </xf>
    <xf numFmtId="0" fontId="7" fillId="2" borderId="0" xfId="0" applyFont="1" applyFill="1" applyBorder="1" applyAlignment="1">
      <alignment horizontal="center" vertical="center"/>
    </xf>
    <xf numFmtId="0" fontId="7" fillId="2" borderId="6" xfId="0" applyFont="1" applyFill="1" applyBorder="1" applyAlignment="1">
      <alignment horizontal="center" vertical="center"/>
    </xf>
    <xf numFmtId="0" fontId="27" fillId="2" borderId="0" xfId="0" applyFont="1" applyFill="1" applyBorder="1" applyAlignment="1">
      <alignment horizontal="center" vertical="center" wrapText="1"/>
    </xf>
    <xf numFmtId="0" fontId="28" fillId="2" borderId="17" xfId="0" applyFont="1" applyFill="1" applyBorder="1" applyAlignment="1">
      <alignment horizontal="center" vertical="center"/>
    </xf>
    <xf numFmtId="0" fontId="13" fillId="2" borderId="10" xfId="0" applyFont="1" applyFill="1" applyBorder="1" applyAlignment="1">
      <alignment horizontal="center" vertical="center"/>
    </xf>
    <xf numFmtId="0" fontId="13" fillId="2" borderId="11" xfId="0" applyFont="1" applyFill="1" applyBorder="1" applyAlignment="1">
      <alignment horizontal="center" vertical="center"/>
    </xf>
    <xf numFmtId="0" fontId="28" fillId="2" borderId="0" xfId="0" applyFont="1" applyFill="1" applyAlignment="1">
      <alignment horizontal="center" vertical="center" wrapText="1"/>
    </xf>
    <xf numFmtId="0" fontId="10" fillId="2" borderId="9" xfId="0" applyFont="1" applyFill="1" applyBorder="1" applyAlignment="1">
      <alignment horizontal="center"/>
    </xf>
    <xf numFmtId="0" fontId="27" fillId="2" borderId="11" xfId="0" applyFont="1" applyFill="1" applyBorder="1" applyAlignment="1">
      <alignment horizontal="center" vertical="center"/>
    </xf>
    <xf numFmtId="0" fontId="10" fillId="2" borderId="0" xfId="0" applyFont="1" applyFill="1" applyAlignment="1">
      <alignment horizontal="center"/>
    </xf>
    <xf numFmtId="0" fontId="7" fillId="2" borderId="17" xfId="0" applyFont="1" applyFill="1" applyBorder="1" applyAlignment="1">
      <alignment horizontal="center" vertical="center" wrapText="1"/>
    </xf>
    <xf numFmtId="0" fontId="7" fillId="2" borderId="0" xfId="0" applyFont="1" applyFill="1" applyAlignment="1">
      <alignment horizontal="center" vertical="center" wrapText="1"/>
    </xf>
    <xf numFmtId="0" fontId="0" fillId="2" borderId="17" xfId="0" applyFill="1" applyBorder="1" applyAlignment="1">
      <alignment horizontal="center"/>
    </xf>
    <xf numFmtId="0" fontId="0" fillId="2" borderId="0" xfId="0" applyFill="1" applyAlignment="1">
      <alignment horizontal="center"/>
    </xf>
    <xf numFmtId="0" fontId="11" fillId="2" borderId="0" xfId="0" applyFont="1" applyFill="1" applyAlignment="1">
      <alignment horizontal="center" vertical="center"/>
    </xf>
    <xf numFmtId="0" fontId="7" fillId="2" borderId="10" xfId="0" applyFont="1" applyFill="1" applyBorder="1" applyAlignment="1">
      <alignment horizontal="center" vertical="center" wrapText="1"/>
    </xf>
    <xf numFmtId="0" fontId="7" fillId="2" borderId="11" xfId="0" applyFont="1" applyFill="1" applyBorder="1" applyAlignment="1">
      <alignment horizontal="center" vertical="center" wrapText="1"/>
    </xf>
    <xf numFmtId="0" fontId="11" fillId="2" borderId="44" xfId="0" applyFont="1" applyFill="1" applyBorder="1" applyAlignment="1">
      <alignment horizontal="center" vertical="center"/>
    </xf>
    <xf numFmtId="0" fontId="11" fillId="2" borderId="10" xfId="0" applyFont="1" applyFill="1" applyBorder="1" applyAlignment="1">
      <alignment horizontal="center" vertical="center" wrapText="1"/>
    </xf>
    <xf numFmtId="0" fontId="11" fillId="2" borderId="11" xfId="0" applyFont="1" applyFill="1" applyBorder="1" applyAlignment="1">
      <alignment horizontal="center" vertical="center" wrapText="1"/>
    </xf>
    <xf numFmtId="0" fontId="11" fillId="2" borderId="17" xfId="0" applyFont="1" applyFill="1" applyBorder="1" applyAlignment="1">
      <alignment horizontal="center" vertical="center"/>
    </xf>
    <xf numFmtId="0" fontId="9" fillId="2" borderId="17" xfId="0" applyFont="1" applyFill="1" applyBorder="1" applyAlignment="1">
      <alignment horizontal="center" vertical="center" wrapText="1"/>
    </xf>
    <xf numFmtId="0" fontId="9" fillId="2" borderId="0" xfId="0" applyFont="1" applyFill="1" applyAlignment="1">
      <alignment horizontal="center" vertical="center" wrapText="1"/>
    </xf>
    <xf numFmtId="0" fontId="26" fillId="2" borderId="0" xfId="0" applyFont="1" applyFill="1" applyAlignment="1">
      <alignment horizontal="center" vertical="center" wrapText="1"/>
    </xf>
    <xf numFmtId="0" fontId="11" fillId="2" borderId="14" xfId="0" applyFont="1" applyFill="1" applyBorder="1" applyAlignment="1">
      <alignment horizontal="center" vertical="center"/>
    </xf>
    <xf numFmtId="0" fontId="26" fillId="2" borderId="10" xfId="0" applyFont="1" applyFill="1" applyBorder="1" applyAlignment="1">
      <alignment horizontal="center" vertical="center"/>
    </xf>
    <xf numFmtId="0" fontId="26" fillId="2" borderId="11" xfId="0" applyFont="1" applyFill="1" applyBorder="1" applyAlignment="1">
      <alignment horizontal="center" vertical="center"/>
    </xf>
    <xf numFmtId="0" fontId="10" fillId="2" borderId="8" xfId="0" applyFont="1" applyFill="1" applyBorder="1" applyAlignment="1">
      <alignment horizontal="center"/>
    </xf>
    <xf numFmtId="0" fontId="28" fillId="2" borderId="10" xfId="0" applyFont="1" applyFill="1" applyBorder="1" applyAlignment="1">
      <alignment horizontal="center" vertical="center" wrapText="1"/>
    </xf>
    <xf numFmtId="0" fontId="40" fillId="2" borderId="0" xfId="0" applyFont="1" applyFill="1" applyAlignment="1">
      <alignment horizontal="center" vertical="center" wrapText="1"/>
    </xf>
    <xf numFmtId="0" fontId="0" fillId="2" borderId="11" xfId="0" applyFill="1" applyBorder="1" applyAlignment="1">
      <alignment horizontal="center" vertical="center" wrapText="1"/>
    </xf>
    <xf numFmtId="0" fontId="0" fillId="2" borderId="11" xfId="0" applyFill="1" applyBorder="1" applyAlignment="1">
      <alignment horizontal="center" vertical="center"/>
    </xf>
    <xf numFmtId="0" fontId="91" fillId="2" borderId="17" xfId="0" applyFont="1" applyFill="1" applyBorder="1" applyAlignment="1">
      <alignment horizontal="center"/>
    </xf>
    <xf numFmtId="0" fontId="91" fillId="2" borderId="0" xfId="0" applyFont="1" applyFill="1" applyAlignment="1">
      <alignment horizontal="center"/>
    </xf>
  </cellXfs>
  <cellStyles count="1112">
    <cellStyle name="_x0004_" xfId="659"/>
    <cellStyle name="_x0004_ 2" xfId="652"/>
    <cellStyle name="40% - Accent4 2" xfId="885"/>
    <cellStyle name="a1" xfId="655"/>
    <cellStyle name="a1 2" xfId="654"/>
    <cellStyle name="a1 2 2" xfId="653"/>
    <cellStyle name="a1 2 2 2" xfId="656"/>
    <cellStyle name="a1 2 3" xfId="660"/>
    <cellStyle name="a1 2 4" xfId="661"/>
    <cellStyle name="a1 3" xfId="662"/>
    <cellStyle name="a1 4" xfId="663"/>
    <cellStyle name="a2" xfId="664"/>
    <cellStyle name="a2 2" xfId="665"/>
    <cellStyle name="a2 2 2" xfId="666"/>
    <cellStyle name="a2 2 2 2" xfId="667"/>
    <cellStyle name="a2 2 3" xfId="668"/>
    <cellStyle name="a2 2 4" xfId="669"/>
    <cellStyle name="a2 3" xfId="670"/>
    <cellStyle name="a2 4" xfId="671"/>
    <cellStyle name="Accent4 2" xfId="886"/>
    <cellStyle name="Arial10" xfId="672"/>
    <cellStyle name="ÄÞ¸¶ [0]_´ëÇü»çÃâ" xfId="673"/>
    <cellStyle name="ÄÞ¸¶_´ëÇü»çÃâ" xfId="674"/>
    <cellStyle name="AttribBox" xfId="198"/>
    <cellStyle name="Attribute" xfId="199"/>
    <cellStyle name="Ç¥ÁØ_´ëÇü»çÃâ" xfId="675"/>
    <cellStyle name="CategoryHeading" xfId="200"/>
    <cellStyle name="Comma" xfId="133" builtinId="3"/>
    <cellStyle name="Comma  - Style1" xfId="10"/>
    <cellStyle name="Comma  - Style1 2" xfId="676"/>
    <cellStyle name="Comma  - Style2" xfId="11"/>
    <cellStyle name="Comma  - Style2 2" xfId="677"/>
    <cellStyle name="Comma  - Style3" xfId="12"/>
    <cellStyle name="Comma  - Style3 2" xfId="678"/>
    <cellStyle name="Comma  - Style4" xfId="13"/>
    <cellStyle name="Comma  - Style4 2" xfId="679"/>
    <cellStyle name="Comma  - Style5" xfId="14"/>
    <cellStyle name="Comma  - Style5 2" xfId="680"/>
    <cellStyle name="Comma  - Style6" xfId="15"/>
    <cellStyle name="Comma  - Style6 2" xfId="681"/>
    <cellStyle name="Comma  - Style7" xfId="16"/>
    <cellStyle name="Comma  - Style7 2" xfId="682"/>
    <cellStyle name="Comma  - Style8" xfId="17"/>
    <cellStyle name="Comma [0]" xfId="1" builtinId="6"/>
    <cellStyle name="Comma [0] 10" xfId="129"/>
    <cellStyle name="Comma [0] 10 2" xfId="683"/>
    <cellStyle name="Comma [0] 10 3" xfId="194"/>
    <cellStyle name="Comma [0] 11" xfId="136"/>
    <cellStyle name="Comma [0] 11 2" xfId="868"/>
    <cellStyle name="Comma [0] 143" xfId="919"/>
    <cellStyle name="Comma [0] 150" xfId="1016"/>
    <cellStyle name="Comma [0] 151" xfId="1017"/>
    <cellStyle name="Comma [0] 2" xfId="18"/>
    <cellStyle name="Comma [0] 2 2" xfId="19"/>
    <cellStyle name="Comma [0] 2 2 2" xfId="887"/>
    <cellStyle name="Comma [0] 2 2 3" xfId="685"/>
    <cellStyle name="Comma [0] 2 3" xfId="686"/>
    <cellStyle name="Comma [0] 2 4" xfId="687"/>
    <cellStyle name="Comma [0] 2 5" xfId="688"/>
    <cellStyle name="Comma [0] 2 6" xfId="684"/>
    <cellStyle name="Comma [0] 2 7" xfId="650"/>
    <cellStyle name="Comma [0] 3" xfId="20"/>
    <cellStyle name="Comma [0] 3 2" xfId="690"/>
    <cellStyle name="Comma [0] 3 2 2" xfId="691"/>
    <cellStyle name="Comma [0] 3 3" xfId="692"/>
    <cellStyle name="Comma [0] 3 4" xfId="689"/>
    <cellStyle name="Comma [0] 4" xfId="21"/>
    <cellStyle name="Comma [0] 4 2" xfId="694"/>
    <cellStyle name="Comma [0] 4 3" xfId="695"/>
    <cellStyle name="Comma [0] 4 4" xfId="693"/>
    <cellStyle name="Comma [0] 5" xfId="22"/>
    <cellStyle name="Comma [0] 5 2" xfId="697"/>
    <cellStyle name="Comma [0] 5 3" xfId="696"/>
    <cellStyle name="Comma [0] 6" xfId="23"/>
    <cellStyle name="Comma [0] 6 2" xfId="105"/>
    <cellStyle name="Comma [0] 6 2 2" xfId="170"/>
    <cellStyle name="Comma [0] 6 3" xfId="698"/>
    <cellStyle name="Comma [0] 6 4" xfId="142"/>
    <cellStyle name="Comma [0] 7" xfId="8"/>
    <cellStyle name="Comma [0] 7 2" xfId="103"/>
    <cellStyle name="Comma [0] 7 2 2" xfId="700"/>
    <cellStyle name="Comma [0] 7 2 3" xfId="168"/>
    <cellStyle name="Comma [0] 7 3" xfId="701"/>
    <cellStyle name="Comma [0] 7 4" xfId="699"/>
    <cellStyle name="Comma [0] 7 5" xfId="140"/>
    <cellStyle name="Comma [0] 8" xfId="94"/>
    <cellStyle name="Comma [0] 8 2" xfId="703"/>
    <cellStyle name="Comma [0] 8 3" xfId="704"/>
    <cellStyle name="Comma [0] 8 4" xfId="702"/>
    <cellStyle name="Comma [0] 9" xfId="98"/>
    <cellStyle name="Comma [0] 9 2" xfId="705"/>
    <cellStyle name="Comma 10" xfId="90"/>
    <cellStyle name="Comma 10 2" xfId="431"/>
    <cellStyle name="Comma 10 2 2" xfId="539"/>
    <cellStyle name="Comma 10 2 3" xfId="647"/>
    <cellStyle name="Comma 10 3" xfId="485"/>
    <cellStyle name="Comma 10 4" xfId="593"/>
    <cellStyle name="Comma 10 5" xfId="706"/>
    <cellStyle name="Comma 10 6" xfId="341"/>
    <cellStyle name="Comma 100" xfId="1105"/>
    <cellStyle name="Comma 101" xfId="1107"/>
    <cellStyle name="Comma 102" xfId="1109"/>
    <cellStyle name="Comma 103" xfId="1111"/>
    <cellStyle name="Comma 11" xfId="96"/>
    <cellStyle name="Comma 11 2" xfId="707"/>
    <cellStyle name="Comma 11 2 3" xfId="888"/>
    <cellStyle name="Comma 12" xfId="131"/>
    <cellStyle name="Comma 12 2" xfId="709"/>
    <cellStyle name="Comma 12 3" xfId="708"/>
    <cellStyle name="Comma 13" xfId="132"/>
    <cellStyle name="Comma 13 2" xfId="710"/>
    <cellStyle name="Comma 14" xfId="196"/>
    <cellStyle name="Comma 14 2" xfId="711"/>
    <cellStyle name="Comma 15" xfId="712"/>
    <cellStyle name="Comma 16" xfId="713"/>
    <cellStyle name="Comma 17" xfId="714"/>
    <cellStyle name="Comma 18" xfId="715"/>
    <cellStyle name="Comma 19" xfId="716"/>
    <cellStyle name="Comma 2" xfId="24"/>
    <cellStyle name="Comma 2 2" xfId="25"/>
    <cellStyle name="Comma 2 2 2" xfId="107"/>
    <cellStyle name="Comma 2 2 2 2" xfId="342"/>
    <cellStyle name="Comma 2 2 2 2 2" xfId="432"/>
    <cellStyle name="Comma 2 2 2 2 2 2" xfId="540"/>
    <cellStyle name="Comma 2 2 2 2 2 3" xfId="648"/>
    <cellStyle name="Comma 2 2 2 2 3" xfId="486"/>
    <cellStyle name="Comma 2 2 2 2 4" xfId="594"/>
    <cellStyle name="Comma 2 2 2 3" xfId="383"/>
    <cellStyle name="Comma 2 2 2 3 2" xfId="489"/>
    <cellStyle name="Comma 2 2 2 3 3" xfId="597"/>
    <cellStyle name="Comma 2 2 2 4" xfId="435"/>
    <cellStyle name="Comma 2 2 2 5" xfId="543"/>
    <cellStyle name="Comma 2 2 2 6" xfId="203"/>
    <cellStyle name="Comma 2 2 2 7" xfId="172"/>
    <cellStyle name="Comma 2 2 3" xfId="204"/>
    <cellStyle name="Comma 2 2 3 2" xfId="384"/>
    <cellStyle name="Comma 2 2 3 2 2" xfId="490"/>
    <cellStyle name="Comma 2 2 3 2 3" xfId="598"/>
    <cellStyle name="Comma 2 2 3 3" xfId="436"/>
    <cellStyle name="Comma 2 2 3 4" xfId="544"/>
    <cellStyle name="Comma 2 2 4" xfId="382"/>
    <cellStyle name="Comma 2 2 4 2" xfId="488"/>
    <cellStyle name="Comma 2 2 4 3" xfId="596"/>
    <cellStyle name="Comma 2 2 5" xfId="434"/>
    <cellStyle name="Comma 2 2 6" xfId="542"/>
    <cellStyle name="Comma 2 2 7" xfId="718"/>
    <cellStyle name="Comma 2 2 8" xfId="202"/>
    <cellStyle name="Comma 2 2 9" xfId="144"/>
    <cellStyle name="Comma 2 3" xfId="26"/>
    <cellStyle name="Comma 2 3 2" xfId="343"/>
    <cellStyle name="Comma 2 3 3" xfId="719"/>
    <cellStyle name="Comma 2 3 4" xfId="205"/>
    <cellStyle name="Comma 2 4" xfId="106"/>
    <cellStyle name="Comma 2 4 2" xfId="344"/>
    <cellStyle name="Comma 2 4 3" xfId="171"/>
    <cellStyle name="Comma 2 5" xfId="717"/>
    <cellStyle name="Comma 2 6" xfId="201"/>
    <cellStyle name="Comma 2 7" xfId="143"/>
    <cellStyle name="Comma 20" xfId="720"/>
    <cellStyle name="Comma 21" xfId="721"/>
    <cellStyle name="Comma 22" xfId="722"/>
    <cellStyle name="Comma 23" xfId="723"/>
    <cellStyle name="Comma 24" xfId="724"/>
    <cellStyle name="Comma 25" xfId="725"/>
    <cellStyle name="Comma 26" xfId="726"/>
    <cellStyle name="Comma 27" xfId="727"/>
    <cellStyle name="Comma 28" xfId="728"/>
    <cellStyle name="Comma 29" xfId="729"/>
    <cellStyle name="Comma 3" xfId="27"/>
    <cellStyle name="Comma 3 2" xfId="207"/>
    <cellStyle name="Comma 3 2 2" xfId="208"/>
    <cellStyle name="Comma 3 2 2 2" xfId="345"/>
    <cellStyle name="Comma 3 2 2 3" xfId="890"/>
    <cellStyle name="Comma 3 2 3" xfId="346"/>
    <cellStyle name="Comma 3 3" xfId="347"/>
    <cellStyle name="Comma 3 3 2" xfId="348"/>
    <cellStyle name="Comma 3 3 3" xfId="730"/>
    <cellStyle name="Comma 3 4" xfId="349"/>
    <cellStyle name="Comma 3 4 2" xfId="889"/>
    <cellStyle name="Comma 3 5" xfId="206"/>
    <cellStyle name="Comma 30" xfId="731"/>
    <cellStyle name="Comma 31" xfId="732"/>
    <cellStyle name="Comma 32" xfId="733"/>
    <cellStyle name="Comma 33" xfId="657"/>
    <cellStyle name="Comma 34" xfId="870"/>
    <cellStyle name="Comma 35" xfId="873"/>
    <cellStyle name="Comma 36" xfId="877"/>
    <cellStyle name="Comma 37" xfId="872"/>
    <cellStyle name="Comma 38" xfId="876"/>
    <cellStyle name="Comma 39" xfId="871"/>
    <cellStyle name="Comma 4" xfId="28"/>
    <cellStyle name="Comma 4 2" xfId="210"/>
    <cellStyle name="Comma 4 2 2" xfId="211"/>
    <cellStyle name="Comma 4 2 2 2" xfId="350"/>
    <cellStyle name="Comma 4 2 3" xfId="351"/>
    <cellStyle name="Comma 4 2 4" xfId="735"/>
    <cellStyle name="Comma 4 3" xfId="212"/>
    <cellStyle name="Comma 4 3 2" xfId="352"/>
    <cellStyle name="Comma 4 3 2 2" xfId="736"/>
    <cellStyle name="Comma 4 4" xfId="353"/>
    <cellStyle name="Comma 4 4 2" xfId="891"/>
    <cellStyle name="Comma 4 5" xfId="734"/>
    <cellStyle name="Comma 4 6" xfId="209"/>
    <cellStyle name="Comma 40" xfId="906"/>
    <cellStyle name="Comma 41" xfId="916"/>
    <cellStyle name="Comma 42" xfId="908"/>
    <cellStyle name="Comma 43" xfId="915"/>
    <cellStyle name="Comma 44" xfId="910"/>
    <cellStyle name="Comma 45" xfId="913"/>
    <cellStyle name="Comma 46" xfId="912"/>
    <cellStyle name="Comma 47" xfId="928"/>
    <cellStyle name="Comma 48" xfId="970"/>
    <cellStyle name="Comma 49" xfId="931"/>
    <cellStyle name="Comma 5" xfId="29"/>
    <cellStyle name="Comma 5 2" xfId="108"/>
    <cellStyle name="Comma 5 2 2" xfId="215"/>
    <cellStyle name="Comma 5 2 2 2" xfId="354"/>
    <cellStyle name="Comma 5 2 3" xfId="355"/>
    <cellStyle name="Comma 5 2 4" xfId="737"/>
    <cellStyle name="Comma 5 2 5" xfId="214"/>
    <cellStyle name="Comma 5 2 6" xfId="173"/>
    <cellStyle name="Comma 5 3" xfId="216"/>
    <cellStyle name="Comma 5 3 2" xfId="356"/>
    <cellStyle name="Comma 5 3 3" xfId="892"/>
    <cellStyle name="Comma 5 4" xfId="357"/>
    <cellStyle name="Comma 5 5" xfId="213"/>
    <cellStyle name="Comma 5 6" xfId="145"/>
    <cellStyle name="Comma 50" xfId="967"/>
    <cellStyle name="Comma 51" xfId="932"/>
    <cellStyle name="Comma 52" xfId="965"/>
    <cellStyle name="Comma 53" xfId="934"/>
    <cellStyle name="Comma 54" xfId="963"/>
    <cellStyle name="Comma 55" xfId="936"/>
    <cellStyle name="Comma 56" xfId="961"/>
    <cellStyle name="Comma 57" xfId="938"/>
    <cellStyle name="Comma 58" xfId="959"/>
    <cellStyle name="Comma 59" xfId="940"/>
    <cellStyle name="Comma 6" xfId="30"/>
    <cellStyle name="Comma 6 2" xfId="109"/>
    <cellStyle name="Comma 6 2 2" xfId="219"/>
    <cellStyle name="Comma 6 2 2 2" xfId="358"/>
    <cellStyle name="Comma 6 2 3" xfId="359"/>
    <cellStyle name="Comma 6 2 4" xfId="218"/>
    <cellStyle name="Comma 6 2 5" xfId="174"/>
    <cellStyle name="Comma 6 3" xfId="220"/>
    <cellStyle name="Comma 6 3 2" xfId="360"/>
    <cellStyle name="Comma 6 3 2 2" xfId="361"/>
    <cellStyle name="Comma 6 3 3" xfId="362"/>
    <cellStyle name="Comma 6 4" xfId="363"/>
    <cellStyle name="Comma 6 4 2" xfId="364"/>
    <cellStyle name="Comma 6 5" xfId="365"/>
    <cellStyle name="Comma 6 6" xfId="738"/>
    <cellStyle name="Comma 6 7" xfId="217"/>
    <cellStyle name="Comma 6 8" xfId="146"/>
    <cellStyle name="Comma 60" xfId="957"/>
    <cellStyle name="Comma 61" xfId="942"/>
    <cellStyle name="Comma 62" xfId="955"/>
    <cellStyle name="Comma 63" xfId="944"/>
    <cellStyle name="Comma 64" xfId="953"/>
    <cellStyle name="Comma 65" xfId="946"/>
    <cellStyle name="Comma 66" xfId="951"/>
    <cellStyle name="Comma 67" xfId="948"/>
    <cellStyle name="Comma 68" xfId="969"/>
    <cellStyle name="Comma 69" xfId="949"/>
    <cellStyle name="Comma 7" xfId="31"/>
    <cellStyle name="Comma 7 2" xfId="222"/>
    <cellStyle name="Comma 7 2 2" xfId="223"/>
    <cellStyle name="Comma 7 2 2 2" xfId="366"/>
    <cellStyle name="Comma 7 2 3" xfId="367"/>
    <cellStyle name="Comma 7 2 4" xfId="739"/>
    <cellStyle name="Comma 7 3" xfId="224"/>
    <cellStyle name="Comma 7 3 2" xfId="368"/>
    <cellStyle name="Comma 7 3 2 2" xfId="369"/>
    <cellStyle name="Comma 7 3 3" xfId="370"/>
    <cellStyle name="Comma 7 4" xfId="371"/>
    <cellStyle name="Comma 7 4 2" xfId="372"/>
    <cellStyle name="Comma 7 5" xfId="373"/>
    <cellStyle name="Comma 7 6" xfId="221"/>
    <cellStyle name="Comma 70" xfId="975"/>
    <cellStyle name="Comma 71" xfId="1001"/>
    <cellStyle name="Comma 72" xfId="1005"/>
    <cellStyle name="Comma 73" xfId="1006"/>
    <cellStyle name="Comma 74" xfId="1008"/>
    <cellStyle name="Comma 75" xfId="1011"/>
    <cellStyle name="Comma 76" xfId="1014"/>
    <cellStyle name="Comma 77" xfId="1013"/>
    <cellStyle name="Comma 78" xfId="840"/>
    <cellStyle name="Comma 79" xfId="1018"/>
    <cellStyle name="Comma 8" xfId="7"/>
    <cellStyle name="Comma 8 2" xfId="102"/>
    <cellStyle name="Comma 8 2 2" xfId="374"/>
    <cellStyle name="Comma 8 2 2 2" xfId="433"/>
    <cellStyle name="Comma 8 2 2 2 2" xfId="541"/>
    <cellStyle name="Comma 8 2 2 2 3" xfId="649"/>
    <cellStyle name="Comma 8 2 2 3" xfId="487"/>
    <cellStyle name="Comma 8 2 2 4" xfId="595"/>
    <cellStyle name="Comma 8 2 3" xfId="386"/>
    <cellStyle name="Comma 8 2 3 2" xfId="492"/>
    <cellStyle name="Comma 8 2 3 3" xfId="600"/>
    <cellStyle name="Comma 8 2 4" xfId="438"/>
    <cellStyle name="Comma 8 2 5" xfId="546"/>
    <cellStyle name="Comma 8 2 6" xfId="226"/>
    <cellStyle name="Comma 8 2 7" xfId="167"/>
    <cellStyle name="Comma 8 3" xfId="227"/>
    <cellStyle name="Comma 8 3 2" xfId="387"/>
    <cellStyle name="Comma 8 3 2 2" xfId="493"/>
    <cellStyle name="Comma 8 3 2 3" xfId="601"/>
    <cellStyle name="Comma 8 3 3" xfId="439"/>
    <cellStyle name="Comma 8 3 4" xfId="547"/>
    <cellStyle name="Comma 8 4" xfId="385"/>
    <cellStyle name="Comma 8 4 2" xfId="491"/>
    <cellStyle name="Comma 8 4 3" xfId="599"/>
    <cellStyle name="Comma 8 5" xfId="437"/>
    <cellStyle name="Comma 8 6" xfId="545"/>
    <cellStyle name="Comma 8 7" xfId="740"/>
    <cellStyle name="Comma 8 8" xfId="225"/>
    <cellStyle name="Comma 8 9" xfId="139"/>
    <cellStyle name="Comma 80" xfId="1021"/>
    <cellStyle name="Comma 81" xfId="1067"/>
    <cellStyle name="Comma 82" xfId="1069"/>
    <cellStyle name="Comma 83" xfId="1071"/>
    <cellStyle name="Comma 84" xfId="1073"/>
    <cellStyle name="Comma 85" xfId="1075"/>
    <cellStyle name="Comma 86" xfId="1077"/>
    <cellStyle name="Comma 87" xfId="1079"/>
    <cellStyle name="Comma 88" xfId="1081"/>
    <cellStyle name="Comma 89" xfId="1083"/>
    <cellStyle name="Comma 9" xfId="84"/>
    <cellStyle name="Comma 9 2" xfId="124"/>
    <cellStyle name="Comma 9 2 2" xfId="376"/>
    <cellStyle name="Comma 9 2 3" xfId="375"/>
    <cellStyle name="Comma 9 2 4" xfId="189"/>
    <cellStyle name="Comma 9 3" xfId="377"/>
    <cellStyle name="Comma 9 4" xfId="741"/>
    <cellStyle name="Comma 9 5" xfId="228"/>
    <cellStyle name="Comma 9 6" xfId="162"/>
    <cellStyle name="Comma 90" xfId="1085"/>
    <cellStyle name="Comma 91" xfId="1087"/>
    <cellStyle name="Comma 92" xfId="1089"/>
    <cellStyle name="Comma 93" xfId="1091"/>
    <cellStyle name="Comma 94" xfId="1093"/>
    <cellStyle name="Comma 95" xfId="1095"/>
    <cellStyle name="Comma 96" xfId="1097"/>
    <cellStyle name="Comma 97" xfId="1099"/>
    <cellStyle name="Comma 98" xfId="1101"/>
    <cellStyle name="Comma 99" xfId="1103"/>
    <cellStyle name="Curren - Style3" xfId="742"/>
    <cellStyle name="Curren - Style4" xfId="743"/>
    <cellStyle name="Currency [0] 2" xfId="744"/>
    <cellStyle name="Currency 2" xfId="32"/>
    <cellStyle name="Currency 2 2" xfId="230"/>
    <cellStyle name="Currency 2 2 2" xfId="378"/>
    <cellStyle name="Currency 2 3" xfId="379"/>
    <cellStyle name="Currency 2 4" xfId="229"/>
    <cellStyle name="Currency 3" xfId="231"/>
    <cellStyle name="Currency 3 2" xfId="232"/>
    <cellStyle name="Currency 3 2 2" xfId="380"/>
    <cellStyle name="Currency 3 3" xfId="381"/>
    <cellStyle name="d/m/yy" xfId="33"/>
    <cellStyle name="Date" xfId="233"/>
    <cellStyle name="Dezimal [0]_35ERI8T2gbIEMixb4v26icuOo" xfId="745"/>
    <cellStyle name="Dezimal_35ERI8T2gbIEMixb4v26icuOo" xfId="746"/>
    <cellStyle name="Euro" xfId="747"/>
    <cellStyle name="Excel Built-in Normal" xfId="893"/>
    <cellStyle name="F2" xfId="34"/>
    <cellStyle name="F3" xfId="35"/>
    <cellStyle name="F4" xfId="36"/>
    <cellStyle name="F5" xfId="37"/>
    <cellStyle name="F6" xfId="38"/>
    <cellStyle name="F7" xfId="39"/>
    <cellStyle name="F8" xfId="40"/>
    <cellStyle name="Grey" xfId="41"/>
    <cellStyle name="Header1" xfId="748"/>
    <cellStyle name="Header1 2" xfId="749"/>
    <cellStyle name="Header1 3" xfId="750"/>
    <cellStyle name="Header2" xfId="751"/>
    <cellStyle name="Header2 2" xfId="752"/>
    <cellStyle name="Header2 3" xfId="753"/>
    <cellStyle name="Heading2" xfId="234"/>
    <cellStyle name="Hyperlink" xfId="3" builtinId="8"/>
    <cellStyle name="Hyperlink 2" xfId="236"/>
    <cellStyle name="Hyperlink 2 2" xfId="754"/>
    <cellStyle name="Hyperlink 3" xfId="237"/>
    <cellStyle name="Hyperlink 4" xfId="235"/>
    <cellStyle name="Input [yellow]" xfId="42"/>
    <cellStyle name="Input [yellow] 2" xfId="756"/>
    <cellStyle name="Input [yellow] 3" xfId="755"/>
    <cellStyle name="MajorHeading" xfId="238"/>
    <cellStyle name="no dec" xfId="43"/>
    <cellStyle name="Normal" xfId="0" builtinId="0"/>
    <cellStyle name="Normal - Style1" xfId="44"/>
    <cellStyle name="Normal - Style1 2" xfId="757"/>
    <cellStyle name="Normal - Style5" xfId="758"/>
    <cellStyle name="Normal - Style6" xfId="759"/>
    <cellStyle name="Normal 10" xfId="45"/>
    <cellStyle name="Normal 10 2" xfId="89"/>
    <cellStyle name="Normal 10 2 2" xfId="126"/>
    <cellStyle name="Normal 10 2 2 2" xfId="761"/>
    <cellStyle name="Normal 10 2 2 3" xfId="191"/>
    <cellStyle name="Normal 10 2 3" xfId="240"/>
    <cellStyle name="Normal 10 2 4" xfId="164"/>
    <cellStyle name="Normal 10 3" xfId="110"/>
    <cellStyle name="Normal 10 3 2" xfId="762"/>
    <cellStyle name="Normal 10 3 3" xfId="175"/>
    <cellStyle name="Normal 10 4" xfId="760"/>
    <cellStyle name="Normal 10 5" xfId="239"/>
    <cellStyle name="Normal 10 6" xfId="147"/>
    <cellStyle name="Normal 100" xfId="1042"/>
    <cellStyle name="Normal 101" xfId="1045"/>
    <cellStyle name="Normal 102" xfId="1024"/>
    <cellStyle name="Normal 103" xfId="1047"/>
    <cellStyle name="Normal 104" xfId="1031"/>
    <cellStyle name="Normal 105" xfId="1027"/>
    <cellStyle name="Normal 106" xfId="1054"/>
    <cellStyle name="Normal 107" xfId="1058"/>
    <cellStyle name="Normal 108" xfId="1057"/>
    <cellStyle name="Normal 109" xfId="1050"/>
    <cellStyle name="Normal 11" xfId="46"/>
    <cellStyle name="Normal 11 2" xfId="111"/>
    <cellStyle name="Normal 11 2 2" xfId="764"/>
    <cellStyle name="Normal 11 2 3" xfId="242"/>
    <cellStyle name="Normal 11 2 4" xfId="176"/>
    <cellStyle name="Normal 11 3" xfId="765"/>
    <cellStyle name="Normal 11 4" xfId="763"/>
    <cellStyle name="Normal 11 5" xfId="241"/>
    <cellStyle name="Normal 11 6" xfId="148"/>
    <cellStyle name="Normal 110" xfId="134"/>
    <cellStyle name="Normal 111" xfId="159"/>
    <cellStyle name="Normal 12" xfId="47"/>
    <cellStyle name="Normal 12 2" xfId="112"/>
    <cellStyle name="Normal 12 2 2" xfId="389"/>
    <cellStyle name="Normal 12 2 2 2" xfId="495"/>
    <cellStyle name="Normal 12 2 2 3" xfId="603"/>
    <cellStyle name="Normal 12 2 3" xfId="441"/>
    <cellStyle name="Normal 12 2 4" xfId="549"/>
    <cellStyle name="Normal 12 2 5" xfId="244"/>
    <cellStyle name="Normal 12 2 6" xfId="177"/>
    <cellStyle name="Normal 12 3" xfId="388"/>
    <cellStyle name="Normal 12 3 2" xfId="494"/>
    <cellStyle name="Normal 12 3 3" xfId="602"/>
    <cellStyle name="Normal 12 4" xfId="440"/>
    <cellStyle name="Normal 12 5" xfId="548"/>
    <cellStyle name="Normal 12 6" xfId="766"/>
    <cellStyle name="Normal 12 7" xfId="243"/>
    <cellStyle name="Normal 12 8" xfId="149"/>
    <cellStyle name="Normal 13" xfId="48"/>
    <cellStyle name="Normal 13 2" xfId="113"/>
    <cellStyle name="Normal 13 2 2" xfId="247"/>
    <cellStyle name="Normal 13 2 3" xfId="391"/>
    <cellStyle name="Normal 13 2 3 2" xfId="497"/>
    <cellStyle name="Normal 13 2 3 3" xfId="605"/>
    <cellStyle name="Normal 13 2 4" xfId="443"/>
    <cellStyle name="Normal 13 2 5" xfId="551"/>
    <cellStyle name="Normal 13 2 6" xfId="768"/>
    <cellStyle name="Normal 13 2 7" xfId="246"/>
    <cellStyle name="Normal 13 2 8" xfId="178"/>
    <cellStyle name="Normal 13 3" xfId="390"/>
    <cellStyle name="Normal 13 3 2" xfId="496"/>
    <cellStyle name="Normal 13 3 3" xfId="604"/>
    <cellStyle name="Normal 13 3 4" xfId="769"/>
    <cellStyle name="Normal 13 4" xfId="442"/>
    <cellStyle name="Normal 13 5" xfId="550"/>
    <cellStyle name="Normal 13 6" xfId="767"/>
    <cellStyle name="Normal 13 7" xfId="245"/>
    <cellStyle name="Normal 13 8" xfId="150"/>
    <cellStyle name="Normal 14" xfId="49"/>
    <cellStyle name="Normal 14 2" xfId="392"/>
    <cellStyle name="Normal 14 2 2" xfId="498"/>
    <cellStyle name="Normal 14 2 3" xfId="606"/>
    <cellStyle name="Normal 14 2 4" xfId="771"/>
    <cellStyle name="Normal 14 3" xfId="444"/>
    <cellStyle name="Normal 14 3 2" xfId="772"/>
    <cellStyle name="Normal 14 4" xfId="552"/>
    <cellStyle name="Normal 14 5" xfId="770"/>
    <cellStyle name="Normal 14 6" xfId="248"/>
    <cellStyle name="Normal 15" xfId="81"/>
    <cellStyle name="Normal 15 2" xfId="773"/>
    <cellStyle name="Normal 15 3" xfId="249"/>
    <cellStyle name="Normal 16" xfId="6"/>
    <cellStyle name="Normal 16 2" xfId="101"/>
    <cellStyle name="Normal 16 2 2" xfId="499"/>
    <cellStyle name="Normal 16 2 3" xfId="607"/>
    <cellStyle name="Normal 16 2 4" xfId="775"/>
    <cellStyle name="Normal 16 2 5" xfId="166"/>
    <cellStyle name="Normal 16 3" xfId="445"/>
    <cellStyle name="Normal 16 3 2" xfId="776"/>
    <cellStyle name="Normal 16 4" xfId="553"/>
    <cellStyle name="Normal 16 5" xfId="774"/>
    <cellStyle name="Normal 16 6" xfId="138"/>
    <cellStyle name="Normal 17" xfId="83"/>
    <cellStyle name="Normal 17 2" xfId="123"/>
    <cellStyle name="Normal 17 2 2" xfId="500"/>
    <cellStyle name="Normal 17 2 3" xfId="608"/>
    <cellStyle name="Normal 17 2 4" xfId="778"/>
    <cellStyle name="Normal 17 2 5" xfId="188"/>
    <cellStyle name="Normal 17 3" xfId="446"/>
    <cellStyle name="Normal 17 3 2" xfId="779"/>
    <cellStyle name="Normal 17 4" xfId="554"/>
    <cellStyle name="Normal 17 4 2" xfId="780"/>
    <cellStyle name="Normal 17 5" xfId="777"/>
    <cellStyle name="Normal 17 6" xfId="161"/>
    <cellStyle name="Normal 18" xfId="86"/>
    <cellStyle name="Normal 18 2" xfId="393"/>
    <cellStyle name="Normal 18 2 2" xfId="501"/>
    <cellStyle name="Normal 18 2 3" xfId="609"/>
    <cellStyle name="Normal 18 3" xfId="447"/>
    <cellStyle name="Normal 18 4" xfId="555"/>
    <cellStyle name="Normal 18 5" xfId="781"/>
    <cellStyle name="Normal 18 6" xfId="250"/>
    <cellStyle name="Normal 19" xfId="95"/>
    <cellStyle name="Normal 19 2" xfId="394"/>
    <cellStyle name="Normal 19 2 2" xfId="502"/>
    <cellStyle name="Normal 19 2 3" xfId="610"/>
    <cellStyle name="Normal 19 3" xfId="448"/>
    <cellStyle name="Normal 19 4" xfId="556"/>
    <cellStyle name="Normal 19 5" xfId="782"/>
    <cellStyle name="Normal 19 6" xfId="251"/>
    <cellStyle name="Normal 2" xfId="2"/>
    <cellStyle name="Normal 2 10" xfId="82"/>
    <cellStyle name="Normal 2 10 2" xfId="122"/>
    <cellStyle name="Normal 2 10 2 2" xfId="187"/>
    <cellStyle name="Normal 2 10 3" xfId="160"/>
    <cellStyle name="Normal 2 11" xfId="50"/>
    <cellStyle name="Normal 2 11 2" xfId="114"/>
    <cellStyle name="Normal 2 11 2 2" xfId="179"/>
    <cellStyle name="Normal 2 11 3" xfId="151"/>
    <cellStyle name="Normal 2 12" xfId="87"/>
    <cellStyle name="Normal 2 13" xfId="99"/>
    <cellStyle name="Normal 2 2" xfId="51"/>
    <cellStyle name="Normal 2 2 2" xfId="52"/>
    <cellStyle name="Normal 2 2 2 2" xfId="894"/>
    <cellStyle name="Normal 2 2 2 3" xfId="254"/>
    <cellStyle name="Normal 2 2 3" xfId="53"/>
    <cellStyle name="Normal 2 2 3 2" xfId="896"/>
    <cellStyle name="Normal 2 2 3 3" xfId="895"/>
    <cellStyle name="Normal 2 2 4" xfId="54"/>
    <cellStyle name="Normal 2 2 4 2" xfId="897"/>
    <cellStyle name="Normal 2 2 5" xfId="55"/>
    <cellStyle name="Normal 2 2 5 2" xfId="884"/>
    <cellStyle name="Normal 2 2 6" xfId="56"/>
    <cellStyle name="Normal 2 2 6 2" xfId="783"/>
    <cellStyle name="Normal 2 2 7" xfId="57"/>
    <cellStyle name="Normal 2 2 8" xfId="88"/>
    <cellStyle name="Normal 2 2 9" xfId="253"/>
    <cellStyle name="Normal 2 3" xfId="58"/>
    <cellStyle name="Normal 2 3 2" xfId="256"/>
    <cellStyle name="Normal 2 3 3" xfId="784"/>
    <cellStyle name="Normal 2 3 4" xfId="255"/>
    <cellStyle name="Normal 2 4" xfId="59"/>
    <cellStyle name="Normal 2 4 2" xfId="258"/>
    <cellStyle name="Normal 2 4 3" xfId="785"/>
    <cellStyle name="Normal 2 4 4" xfId="257"/>
    <cellStyle name="Normal 2 5" xfId="60"/>
    <cellStyle name="Normal 2 5 2" xfId="260"/>
    <cellStyle name="Normal 2 5 2 2" xfId="1003"/>
    <cellStyle name="Normal 2 5 3" xfId="999"/>
    <cellStyle name="Normal 2 5 4" xfId="259"/>
    <cellStyle name="Normal 2 6" xfId="61"/>
    <cellStyle name="Normal 2 6 2" xfId="262"/>
    <cellStyle name="Normal 2 6 2 2" xfId="263"/>
    <cellStyle name="Normal 2 6 2 2 2" xfId="397"/>
    <cellStyle name="Normal 2 6 2 2 2 2" xfId="505"/>
    <cellStyle name="Normal 2 6 2 2 2 3" xfId="613"/>
    <cellStyle name="Normal 2 6 2 2 3" xfId="451"/>
    <cellStyle name="Normal 2 6 2 2 4" xfId="559"/>
    <cellStyle name="Normal 2 6 2 3" xfId="264"/>
    <cellStyle name="Normal 2 6 2 3 2" xfId="398"/>
    <cellStyle name="Normal 2 6 2 3 2 2" xfId="506"/>
    <cellStyle name="Normal 2 6 2 3 2 3" xfId="614"/>
    <cellStyle name="Normal 2 6 2 3 3" xfId="452"/>
    <cellStyle name="Normal 2 6 2 3 4" xfId="560"/>
    <cellStyle name="Normal 2 6 2 4" xfId="396"/>
    <cellStyle name="Normal 2 6 2 4 2" xfId="504"/>
    <cellStyle name="Normal 2 6 2 4 3" xfId="612"/>
    <cellStyle name="Normal 2 6 2 5" xfId="450"/>
    <cellStyle name="Normal 2 6 2 6" xfId="558"/>
    <cellStyle name="Normal 2 6 3" xfId="265"/>
    <cellStyle name="Normal 2 6 3 2" xfId="399"/>
    <cellStyle name="Normal 2 6 3 2 2" xfId="507"/>
    <cellStyle name="Normal 2 6 3 2 3" xfId="615"/>
    <cellStyle name="Normal 2 6 3 3" xfId="453"/>
    <cellStyle name="Normal 2 6 3 4" xfId="561"/>
    <cellStyle name="Normal 2 6 4" xfId="266"/>
    <cellStyle name="Normal 2 6 4 2" xfId="400"/>
    <cellStyle name="Normal 2 6 4 2 2" xfId="508"/>
    <cellStyle name="Normal 2 6 4 2 3" xfId="616"/>
    <cellStyle name="Normal 2 6 4 3" xfId="454"/>
    <cellStyle name="Normal 2 6 4 4" xfId="562"/>
    <cellStyle name="Normal 2 6 5" xfId="395"/>
    <cellStyle name="Normal 2 6 5 2" xfId="503"/>
    <cellStyle name="Normal 2 6 5 3" xfId="611"/>
    <cellStyle name="Normal 2 6 6" xfId="449"/>
    <cellStyle name="Normal 2 6 7" xfId="557"/>
    <cellStyle name="Normal 2 6 8" xfId="261"/>
    <cellStyle name="Normal 2 7" xfId="62"/>
    <cellStyle name="Normal 2 7 2" xfId="267"/>
    <cellStyle name="Normal 2 8" xfId="63"/>
    <cellStyle name="Normal 2 8 2" xfId="268"/>
    <cellStyle name="Normal 2 9" xfId="64"/>
    <cellStyle name="Normal 2 9 2" xfId="252"/>
    <cellStyle name="Normal 20" xfId="128"/>
    <cellStyle name="Normal 20 2" xfId="401"/>
    <cellStyle name="Normal 20 2 2" xfId="509"/>
    <cellStyle name="Normal 20 2 3" xfId="617"/>
    <cellStyle name="Normal 20 3" xfId="455"/>
    <cellStyle name="Normal 20 4" xfId="563"/>
    <cellStyle name="Normal 20 5" xfId="786"/>
    <cellStyle name="Normal 20 6" xfId="193"/>
    <cellStyle name="Normal 21" xfId="130"/>
    <cellStyle name="Normal 21 2" xfId="402"/>
    <cellStyle name="Normal 21 2 2" xfId="510"/>
    <cellStyle name="Normal 21 2 3" xfId="618"/>
    <cellStyle name="Normal 21 3" xfId="456"/>
    <cellStyle name="Normal 21 4" xfId="564"/>
    <cellStyle name="Normal 21 5" xfId="787"/>
    <cellStyle name="Normal 21 6" xfId="195"/>
    <cellStyle name="Normal 22" xfId="135"/>
    <cellStyle name="Normal 22 2" xfId="403"/>
    <cellStyle name="Normal 22 2 2" xfId="511"/>
    <cellStyle name="Normal 22 2 3" xfId="619"/>
    <cellStyle name="Normal 22 3" xfId="457"/>
    <cellStyle name="Normal 22 4" xfId="565"/>
    <cellStyle name="Normal 22 5" xfId="788"/>
    <cellStyle name="Normal 22 6" xfId="269"/>
    <cellStyle name="Normal 23" xfId="270"/>
    <cellStyle name="Normal 23 2" xfId="404"/>
    <cellStyle name="Normal 23 2 2" xfId="512"/>
    <cellStyle name="Normal 23 2 3" xfId="620"/>
    <cellStyle name="Normal 23 3" xfId="458"/>
    <cellStyle name="Normal 23 4" xfId="566"/>
    <cellStyle name="Normal 23 5" xfId="789"/>
    <cellStyle name="Normal 24" xfId="271"/>
    <cellStyle name="Normal 24 2" xfId="405"/>
    <cellStyle name="Normal 24 2 2" xfId="513"/>
    <cellStyle name="Normal 24 2 3" xfId="621"/>
    <cellStyle name="Normal 24 3" xfId="459"/>
    <cellStyle name="Normal 24 4" xfId="567"/>
    <cellStyle name="Normal 24 5" xfId="790"/>
    <cellStyle name="Normal 25" xfId="272"/>
    <cellStyle name="Normal 25 2" xfId="406"/>
    <cellStyle name="Normal 25 2 2" xfId="514"/>
    <cellStyle name="Normal 25 2 3" xfId="622"/>
    <cellStyle name="Normal 25 3" xfId="460"/>
    <cellStyle name="Normal 25 4" xfId="568"/>
    <cellStyle name="Normal 25 5" xfId="791"/>
    <cellStyle name="Normal 26" xfId="273"/>
    <cellStyle name="Normal 26 2" xfId="407"/>
    <cellStyle name="Normal 26 2 2" xfId="515"/>
    <cellStyle name="Normal 26 2 3" xfId="623"/>
    <cellStyle name="Normal 26 3" xfId="461"/>
    <cellStyle name="Normal 26 4" xfId="569"/>
    <cellStyle name="Normal 26 5" xfId="792"/>
    <cellStyle name="Normal 27" xfId="274"/>
    <cellStyle name="Normal 27 2" xfId="408"/>
    <cellStyle name="Normal 27 2 2" xfId="516"/>
    <cellStyle name="Normal 27 2 3" xfId="624"/>
    <cellStyle name="Normal 27 3" xfId="462"/>
    <cellStyle name="Normal 27 4" xfId="570"/>
    <cellStyle name="Normal 27 5" xfId="793"/>
    <cellStyle name="Normal 28" xfId="275"/>
    <cellStyle name="Normal 28 2" xfId="409"/>
    <cellStyle name="Normal 28 2 2" xfId="517"/>
    <cellStyle name="Normal 28 2 3" xfId="625"/>
    <cellStyle name="Normal 28 3" xfId="463"/>
    <cellStyle name="Normal 28 4" xfId="571"/>
    <cellStyle name="Normal 28 5" xfId="794"/>
    <cellStyle name="Normal 29" xfId="276"/>
    <cellStyle name="Normal 29 2" xfId="410"/>
    <cellStyle name="Normal 29 2 2" xfId="518"/>
    <cellStyle name="Normal 29 2 3" xfId="626"/>
    <cellStyle name="Normal 29 3" xfId="464"/>
    <cellStyle name="Normal 29 4" xfId="572"/>
    <cellStyle name="Normal 29 5" xfId="795"/>
    <cellStyle name="Normal 3" xfId="65"/>
    <cellStyle name="Normal 3 2" xfId="91"/>
    <cellStyle name="Normal 3 2 2" xfId="277"/>
    <cellStyle name="Normal 3 3" xfId="278"/>
    <cellStyle name="Normal 3 3 2" xfId="797"/>
    <cellStyle name="Normal 3 4" xfId="651"/>
    <cellStyle name="Normal 3 4 2" xfId="798"/>
    <cellStyle name="Normal 3 5" xfId="883"/>
    <cellStyle name="Normal 3 6" xfId="1004"/>
    <cellStyle name="Normal 3 7" xfId="796"/>
    <cellStyle name="Normal 3_Important" xfId="279"/>
    <cellStyle name="Normal 30" xfId="280"/>
    <cellStyle name="Normal 30 2" xfId="411"/>
    <cellStyle name="Normal 30 2 2" xfId="519"/>
    <cellStyle name="Normal 30 2 3" xfId="627"/>
    <cellStyle name="Normal 30 3" xfId="465"/>
    <cellStyle name="Normal 30 4" xfId="573"/>
    <cellStyle name="Normal 30 5" xfId="799"/>
    <cellStyle name="Normal 31" xfId="281"/>
    <cellStyle name="Normal 31 2" xfId="412"/>
    <cellStyle name="Normal 31 2 2" xfId="520"/>
    <cellStyle name="Normal 31 2 3" xfId="628"/>
    <cellStyle name="Normal 31 3" xfId="466"/>
    <cellStyle name="Normal 31 4" xfId="574"/>
    <cellStyle name="Normal 31 5" xfId="800"/>
    <cellStyle name="Normal 32" xfId="282"/>
    <cellStyle name="Normal 32 2" xfId="413"/>
    <cellStyle name="Normal 32 2 2" xfId="521"/>
    <cellStyle name="Normal 32 2 3" xfId="629"/>
    <cellStyle name="Normal 32 3" xfId="467"/>
    <cellStyle name="Normal 32 4" xfId="575"/>
    <cellStyle name="Normal 32 5" xfId="801"/>
    <cellStyle name="Normal 33" xfId="283"/>
    <cellStyle name="Normal 33 2" xfId="414"/>
    <cellStyle name="Normal 33 2 2" xfId="522"/>
    <cellStyle name="Normal 33 2 3" xfId="630"/>
    <cellStyle name="Normal 33 3" xfId="468"/>
    <cellStyle name="Normal 33 4" xfId="576"/>
    <cellStyle name="Normal 33 5" xfId="802"/>
    <cellStyle name="Normal 34" xfId="284"/>
    <cellStyle name="Normal 34 2" xfId="415"/>
    <cellStyle name="Normal 34 2 2" xfId="523"/>
    <cellStyle name="Normal 34 2 3" xfId="631"/>
    <cellStyle name="Normal 34 3" xfId="469"/>
    <cellStyle name="Normal 34 4" xfId="577"/>
    <cellStyle name="Normal 34 5" xfId="803"/>
    <cellStyle name="Normal 35" xfId="285"/>
    <cellStyle name="Normal 35 2" xfId="416"/>
    <cellStyle name="Normal 35 2 2" xfId="524"/>
    <cellStyle name="Normal 35 2 3" xfId="632"/>
    <cellStyle name="Normal 35 3" xfId="470"/>
    <cellStyle name="Normal 35 4" xfId="578"/>
    <cellStyle name="Normal 35 5" xfId="804"/>
    <cellStyle name="Normal 36" xfId="286"/>
    <cellStyle name="Normal 36 2" xfId="417"/>
    <cellStyle name="Normal 36 2 2" xfId="525"/>
    <cellStyle name="Normal 36 2 3" xfId="633"/>
    <cellStyle name="Normal 36 3" xfId="471"/>
    <cellStyle name="Normal 36 4" xfId="579"/>
    <cellStyle name="Normal 36 5" xfId="805"/>
    <cellStyle name="Normal 37" xfId="287"/>
    <cellStyle name="Normal 37 2" xfId="418"/>
    <cellStyle name="Normal 37 2 2" xfId="526"/>
    <cellStyle name="Normal 37 2 3" xfId="634"/>
    <cellStyle name="Normal 37 3" xfId="472"/>
    <cellStyle name="Normal 37 4" xfId="580"/>
    <cellStyle name="Normal 37 5" xfId="806"/>
    <cellStyle name="Normal 38" xfId="340"/>
    <cellStyle name="Normal 38 2" xfId="430"/>
    <cellStyle name="Normal 38 2 2" xfId="538"/>
    <cellStyle name="Normal 38 2 3" xfId="646"/>
    <cellStyle name="Normal 38 3" xfId="484"/>
    <cellStyle name="Normal 38 4" xfId="592"/>
    <cellStyle name="Normal 39" xfId="4"/>
    <cellStyle name="Normal 39 2" xfId="100"/>
    <cellStyle name="Normal 39 2 2" xfId="658"/>
    <cellStyle name="Normal 4" xfId="66"/>
    <cellStyle name="Normal 4 2" xfId="67"/>
    <cellStyle name="Normal 4 2 2" xfId="116"/>
    <cellStyle name="Normal 4 2 2 2" xfId="808"/>
    <cellStyle name="Normal 4 2 2 3" xfId="290"/>
    <cellStyle name="Normal 4 2 2 4" xfId="181"/>
    <cellStyle name="Normal 4 2 3" xfId="898"/>
    <cellStyle name="Normal 4 2 4" xfId="289"/>
    <cellStyle name="Normal 4 2 5" xfId="153"/>
    <cellStyle name="Normal 4 3" xfId="68"/>
    <cellStyle name="Normal 4 3 2" xfId="117"/>
    <cellStyle name="Normal 4 3 2 2" xfId="292"/>
    <cellStyle name="Normal 4 3 2 3" xfId="182"/>
    <cellStyle name="Normal 4 3 3" xfId="809"/>
    <cellStyle name="Normal 4 3 4" xfId="291"/>
    <cellStyle name="Normal 4 3 5" xfId="154"/>
    <cellStyle name="Normal 4 4" xfId="93"/>
    <cellStyle name="Normal 4 4 2" xfId="127"/>
    <cellStyle name="Normal 4 4 2 2" xfId="812"/>
    <cellStyle name="Normal 4 4 2 3" xfId="811"/>
    <cellStyle name="Normal 4 4 2 4" xfId="192"/>
    <cellStyle name="Normal 4 4 3" xfId="810"/>
    <cellStyle name="Normal 4 4 4" xfId="165"/>
    <cellStyle name="Normal 4 5" xfId="115"/>
    <cellStyle name="Normal 4 5 2" xfId="813"/>
    <cellStyle name="Normal 4 5 3" xfId="180"/>
    <cellStyle name="Normal 4 6" xfId="814"/>
    <cellStyle name="Normal 4 7" xfId="807"/>
    <cellStyle name="Normal 4 8" xfId="288"/>
    <cellStyle name="Normal 4 9" xfId="152"/>
    <cellStyle name="Normal 40" xfId="874"/>
    <cellStyle name="Normal 41" xfId="878"/>
    <cellStyle name="Normal 42" xfId="879"/>
    <cellStyle name="Normal 43" xfId="880"/>
    <cellStyle name="Normal 44" xfId="881"/>
    <cellStyle name="Normal 45" xfId="882"/>
    <cellStyle name="Normal 46" xfId="905"/>
    <cellStyle name="Normal 47" xfId="917"/>
    <cellStyle name="Normal 48" xfId="907"/>
    <cellStyle name="Normal 49" xfId="921"/>
    <cellStyle name="Normal 5" xfId="69"/>
    <cellStyle name="Normal 5 10" xfId="293"/>
    <cellStyle name="Normal 5 2" xfId="294"/>
    <cellStyle name="Normal 5 2 2" xfId="420"/>
    <cellStyle name="Normal 5 2 2 2" xfId="528"/>
    <cellStyle name="Normal 5 2 2 3" xfId="636"/>
    <cellStyle name="Normal 5 2 3" xfId="474"/>
    <cellStyle name="Normal 5 2 4" xfId="582"/>
    <cellStyle name="Normal 5 2 5" xfId="816"/>
    <cellStyle name="Normal 5 3" xfId="295"/>
    <cellStyle name="Normal 5 3 2" xfId="421"/>
    <cellStyle name="Normal 5 3 2 2" xfId="529"/>
    <cellStyle name="Normal 5 3 2 3" xfId="637"/>
    <cellStyle name="Normal 5 3 3" xfId="475"/>
    <cellStyle name="Normal 5 3 4" xfId="583"/>
    <cellStyle name="Normal 5 3 5" xfId="817"/>
    <cellStyle name="Normal 5 4" xfId="296"/>
    <cellStyle name="Normal 5 4 2" xfId="422"/>
    <cellStyle name="Normal 5 4 2 2" xfId="530"/>
    <cellStyle name="Normal 5 4 2 3" xfId="638"/>
    <cellStyle name="Normal 5 4 3" xfId="476"/>
    <cellStyle name="Normal 5 4 4" xfId="584"/>
    <cellStyle name="Normal 5 5" xfId="297"/>
    <cellStyle name="Normal 5 5 2" xfId="423"/>
    <cellStyle name="Normal 5 5 2 2" xfId="531"/>
    <cellStyle name="Normal 5 5 2 3" xfId="639"/>
    <cellStyle name="Normal 5 5 3" xfId="477"/>
    <cellStyle name="Normal 5 5 4" xfId="585"/>
    <cellStyle name="Normal 5 6" xfId="419"/>
    <cellStyle name="Normal 5 6 2" xfId="527"/>
    <cellStyle name="Normal 5 6 3" xfId="635"/>
    <cellStyle name="Normal 5 7" xfId="473"/>
    <cellStyle name="Normal 5 8" xfId="581"/>
    <cellStyle name="Normal 5 9" xfId="815"/>
    <cellStyle name="Normal 50" xfId="909"/>
    <cellStyle name="Normal 51" xfId="914"/>
    <cellStyle name="Normal 52" xfId="911"/>
    <cellStyle name="Normal 53" xfId="927"/>
    <cellStyle name="Normal 54" xfId="971"/>
    <cellStyle name="Normal 55" xfId="930"/>
    <cellStyle name="Normal 56" xfId="968"/>
    <cellStyle name="Normal 57" xfId="977"/>
    <cellStyle name="Normal 58" xfId="966"/>
    <cellStyle name="Normal 59" xfId="933"/>
    <cellStyle name="Normal 6" xfId="70"/>
    <cellStyle name="Normal 6 2" xfId="299"/>
    <cellStyle name="Normal 6 2 2" xfId="819"/>
    <cellStyle name="Normal 6 3" xfId="820"/>
    <cellStyle name="Normal 6 4" xfId="818"/>
    <cellStyle name="Normal 6 5" xfId="298"/>
    <cellStyle name="Normal 60" xfId="964"/>
    <cellStyle name="Normal 61" xfId="935"/>
    <cellStyle name="Normal 62" xfId="962"/>
    <cellStyle name="Normal 63" xfId="937"/>
    <cellStyle name="Normal 64" xfId="960"/>
    <cellStyle name="Normal 65" xfId="939"/>
    <cellStyle name="Normal 66" xfId="958"/>
    <cellStyle name="Normal 67" xfId="941"/>
    <cellStyle name="Normal 68" xfId="956"/>
    <cellStyle name="Normal 69" xfId="943"/>
    <cellStyle name="Normal 7" xfId="71"/>
    <cellStyle name="Normal 7 2" xfId="118"/>
    <cellStyle name="Normal 7 2 2" xfId="822"/>
    <cellStyle name="Normal 7 2 3" xfId="301"/>
    <cellStyle name="Normal 7 2 4" xfId="183"/>
    <cellStyle name="Normal 7 3" xfId="821"/>
    <cellStyle name="Normal 7 4" xfId="300"/>
    <cellStyle name="Normal 7 5" xfId="155"/>
    <cellStyle name="Normal 70" xfId="954"/>
    <cellStyle name="Normal 71" xfId="945"/>
    <cellStyle name="Normal 72" xfId="952"/>
    <cellStyle name="Normal 73" xfId="947"/>
    <cellStyle name="Normal 74" xfId="950"/>
    <cellStyle name="Normal 75" xfId="929"/>
    <cellStyle name="Normal 76" xfId="973"/>
    <cellStyle name="Normal 77" xfId="1000"/>
    <cellStyle name="Normal 78" xfId="1002"/>
    <cellStyle name="Normal 79" xfId="1007"/>
    <cellStyle name="Normal 8" xfId="72"/>
    <cellStyle name="Normal 8 2" xfId="119"/>
    <cellStyle name="Normal 8 2 2" xfId="425"/>
    <cellStyle name="Normal 8 2 2 2" xfId="533"/>
    <cellStyle name="Normal 8 2 2 3" xfId="641"/>
    <cellStyle name="Normal 8 2 3" xfId="479"/>
    <cellStyle name="Normal 8 2 4" xfId="587"/>
    <cellStyle name="Normal 8 2 5" xfId="303"/>
    <cellStyle name="Normal 8 2 6" xfId="184"/>
    <cellStyle name="Normal 8 3" xfId="304"/>
    <cellStyle name="Normal 8 3 2" xfId="426"/>
    <cellStyle name="Normal 8 3 2 2" xfId="534"/>
    <cellStyle name="Normal 8 3 2 3" xfId="642"/>
    <cellStyle name="Normal 8 3 3" xfId="480"/>
    <cellStyle name="Normal 8 3 4" xfId="588"/>
    <cellStyle name="Normal 8 4" xfId="424"/>
    <cellStyle name="Normal 8 4 2" xfId="532"/>
    <cellStyle name="Normal 8 4 3" xfId="640"/>
    <cellStyle name="Normal 8 5" xfId="478"/>
    <cellStyle name="Normal 8 6" xfId="586"/>
    <cellStyle name="Normal 8 7" xfId="823"/>
    <cellStyle name="Normal 8 8" xfId="302"/>
    <cellStyle name="Normal 8 9" xfId="156"/>
    <cellStyle name="Normal 80" xfId="1009"/>
    <cellStyle name="Normal 81" xfId="1010"/>
    <cellStyle name="Normal 82" xfId="1015"/>
    <cellStyle name="Normal 83" xfId="1012"/>
    <cellStyle name="Normal 84" xfId="843"/>
    <cellStyle name="Normal 85" xfId="1019"/>
    <cellStyle name="Normal 86" xfId="197"/>
    <cellStyle name="Normal 87" xfId="312"/>
    <cellStyle name="Normal 88" xfId="1063"/>
    <cellStyle name="Normal 89" xfId="1055"/>
    <cellStyle name="Normal 9" xfId="73"/>
    <cellStyle name="Normal 9 2" xfId="120"/>
    <cellStyle name="Normal 9 2 2" xfId="428"/>
    <cellStyle name="Normal 9 2 2 2" xfId="536"/>
    <cellStyle name="Normal 9 2 2 3" xfId="644"/>
    <cellStyle name="Normal 9 2 3" xfId="482"/>
    <cellStyle name="Normal 9 2 4" xfId="590"/>
    <cellStyle name="Normal 9 2 5" xfId="825"/>
    <cellStyle name="Normal 9 2 6" xfId="306"/>
    <cellStyle name="Normal 9 2 7" xfId="185"/>
    <cellStyle name="Normal 9 3" xfId="307"/>
    <cellStyle name="Normal 9 3 2" xfId="429"/>
    <cellStyle name="Normal 9 3 2 2" xfId="537"/>
    <cellStyle name="Normal 9 3 2 3" xfId="645"/>
    <cellStyle name="Normal 9 3 3" xfId="483"/>
    <cellStyle name="Normal 9 3 4" xfId="591"/>
    <cellStyle name="Normal 9 4" xfId="427"/>
    <cellStyle name="Normal 9 4 2" xfId="535"/>
    <cellStyle name="Normal 9 4 3" xfId="643"/>
    <cellStyle name="Normal 9 5" xfId="481"/>
    <cellStyle name="Normal 9 6" xfId="589"/>
    <cellStyle name="Normal 9 7" xfId="824"/>
    <cellStyle name="Normal 9 8" xfId="305"/>
    <cellStyle name="Normal 9 9" xfId="157"/>
    <cellStyle name="Normal 90" xfId="1061"/>
    <cellStyle name="Normal 91" xfId="1056"/>
    <cellStyle name="Normal 92" xfId="1039"/>
    <cellStyle name="Normal 93" xfId="1040"/>
    <cellStyle name="Normal 94" xfId="1035"/>
    <cellStyle name="Normal 95" xfId="1022"/>
    <cellStyle name="Normal 96" xfId="1052"/>
    <cellStyle name="Normal 97" xfId="1032"/>
    <cellStyle name="Normal 98" xfId="1037"/>
    <cellStyle name="Normal 99" xfId="1029"/>
    <cellStyle name="OfWhich" xfId="308"/>
    <cellStyle name="Percent" xfId="5" builtinId="5"/>
    <cellStyle name="Percent [2]" xfId="74"/>
    <cellStyle name="Percent 10" xfId="310"/>
    <cellStyle name="Percent 10 2" xfId="827"/>
    <cellStyle name="Percent 10 3" xfId="828"/>
    <cellStyle name="Percent 10 4" xfId="826"/>
    <cellStyle name="Percent 11" xfId="309"/>
    <cellStyle name="Percent 11 2" xfId="830"/>
    <cellStyle name="Percent 11 3" xfId="829"/>
    <cellStyle name="Percent 12" xfId="831"/>
    <cellStyle name="Percent 13" xfId="832"/>
    <cellStyle name="Percent 13 2" xfId="833"/>
    <cellStyle name="Percent 14" xfId="869"/>
    <cellStyle name="Percent 15" xfId="875"/>
    <cellStyle name="Percent 16" xfId="918"/>
    <cellStyle name="Percent 17" xfId="920"/>
    <cellStyle name="Percent 18" xfId="922"/>
    <cellStyle name="Percent 19" xfId="923"/>
    <cellStyle name="Percent 2" xfId="75"/>
    <cellStyle name="Percent 2 2" xfId="76"/>
    <cellStyle name="Percent 2 2 2" xfId="313"/>
    <cellStyle name="Percent 2 2 2 2" xfId="836"/>
    <cellStyle name="Percent 2 2 3" xfId="837"/>
    <cellStyle name="Percent 2 2 4" xfId="900"/>
    <cellStyle name="Percent 2 2 5" xfId="835"/>
    <cellStyle name="Percent 2 3" xfId="121"/>
    <cellStyle name="Percent 2 3 2" xfId="314"/>
    <cellStyle name="Percent 2 3 3" xfId="186"/>
    <cellStyle name="Percent 2 4" xfId="838"/>
    <cellStyle name="Percent 2 5" xfId="899"/>
    <cellStyle name="Percent 2 6" xfId="834"/>
    <cellStyle name="Percent 2 7" xfId="158"/>
    <cellStyle name="Percent 20" xfId="924"/>
    <cellStyle name="Percent 21" xfId="925"/>
    <cellStyle name="Percent 22" xfId="926"/>
    <cellStyle name="Percent 23" xfId="972"/>
    <cellStyle name="Percent 24" xfId="974"/>
    <cellStyle name="Percent 25" xfId="976"/>
    <cellStyle name="Percent 26" xfId="839"/>
    <cellStyle name="Percent 27" xfId="978"/>
    <cellStyle name="Percent 28" xfId="979"/>
    <cellStyle name="Percent 29" xfId="980"/>
    <cellStyle name="Percent 3" xfId="9"/>
    <cellStyle name="Percent 3 2" xfId="104"/>
    <cellStyle name="Percent 3 2 2" xfId="317"/>
    <cellStyle name="Percent 3 2 2 2" xfId="841"/>
    <cellStyle name="Percent 3 2 3" xfId="902"/>
    <cellStyle name="Percent 3 2 4" xfId="316"/>
    <cellStyle name="Percent 3 2 5" xfId="169"/>
    <cellStyle name="Percent 3 3" xfId="318"/>
    <cellStyle name="Percent 3 3 2" xfId="842"/>
    <cellStyle name="Percent 3 4" xfId="901"/>
    <cellStyle name="Percent 3 5" xfId="315"/>
    <cellStyle name="Percent 3 6" xfId="141"/>
    <cellStyle name="Percent 30" xfId="981"/>
    <cellStyle name="Percent 31" xfId="982"/>
    <cellStyle name="Percent 32" xfId="983"/>
    <cellStyle name="Percent 33" xfId="984"/>
    <cellStyle name="Percent 34" xfId="985"/>
    <cellStyle name="Percent 35" xfId="986"/>
    <cellStyle name="Percent 36" xfId="987"/>
    <cellStyle name="Percent 37" xfId="988"/>
    <cellStyle name="Percent 38" xfId="989"/>
    <cellStyle name="Percent 39" xfId="990"/>
    <cellStyle name="Percent 4" xfId="85"/>
    <cellStyle name="Percent 4 2" xfId="125"/>
    <cellStyle name="Percent 4 2 2" xfId="321"/>
    <cellStyle name="Percent 4 2 2 2" xfId="904"/>
    <cellStyle name="Percent 4 2 3" xfId="844"/>
    <cellStyle name="Percent 4 2 4" xfId="320"/>
    <cellStyle name="Percent 4 2 5" xfId="190"/>
    <cellStyle name="Percent 4 3" xfId="322"/>
    <cellStyle name="Percent 4 3 2" xfId="903"/>
    <cellStyle name="Percent 4 4" xfId="319"/>
    <cellStyle name="Percent 4 5" xfId="163"/>
    <cellStyle name="Percent 40" xfId="991"/>
    <cellStyle name="Percent 41" xfId="992"/>
    <cellStyle name="Percent 42" xfId="993"/>
    <cellStyle name="Percent 43" xfId="994"/>
    <cellStyle name="Percent 44" xfId="995"/>
    <cellStyle name="Percent 45" xfId="996"/>
    <cellStyle name="Percent 46" xfId="997"/>
    <cellStyle name="Percent 47" xfId="998"/>
    <cellStyle name="Percent 48" xfId="1020"/>
    <cellStyle name="Percent 49" xfId="1066"/>
    <cellStyle name="Percent 5" xfId="92"/>
    <cellStyle name="Percent 5 2" xfId="324"/>
    <cellStyle name="Percent 5 2 2" xfId="325"/>
    <cellStyle name="Percent 5 3" xfId="326"/>
    <cellStyle name="Percent 5 4" xfId="845"/>
    <cellStyle name="Percent 5 5" xfId="323"/>
    <cellStyle name="Percent 50" xfId="1068"/>
    <cellStyle name="Percent 51" xfId="1070"/>
    <cellStyle name="Percent 52" xfId="1072"/>
    <cellStyle name="Percent 53" xfId="1074"/>
    <cellStyle name="Percent 54" xfId="1076"/>
    <cellStyle name="Percent 55" xfId="1078"/>
    <cellStyle name="Percent 56" xfId="1080"/>
    <cellStyle name="Percent 57" xfId="1082"/>
    <cellStyle name="Percent 58" xfId="1084"/>
    <cellStyle name="Percent 59" xfId="1086"/>
    <cellStyle name="Percent 6" xfId="97"/>
    <cellStyle name="Percent 6 2" xfId="328"/>
    <cellStyle name="Percent 6 2 2" xfId="329"/>
    <cellStyle name="Percent 6 3" xfId="330"/>
    <cellStyle name="Percent 6 4" xfId="846"/>
    <cellStyle name="Percent 6 5" xfId="327"/>
    <cellStyle name="Percent 60" xfId="1088"/>
    <cellStyle name="Percent 61" xfId="1090"/>
    <cellStyle name="Percent 62" xfId="1092"/>
    <cellStyle name="Percent 63" xfId="1094"/>
    <cellStyle name="Percent 64" xfId="1096"/>
    <cellStyle name="Percent 65" xfId="1098"/>
    <cellStyle name="Percent 66" xfId="1100"/>
    <cellStyle name="Percent 67" xfId="1102"/>
    <cellStyle name="Percent 68" xfId="1104"/>
    <cellStyle name="Percent 69" xfId="1106"/>
    <cellStyle name="Percent 7" xfId="137"/>
    <cellStyle name="Percent 7 2" xfId="332"/>
    <cellStyle name="Percent 7 2 2" xfId="333"/>
    <cellStyle name="Percent 7 3" xfId="334"/>
    <cellStyle name="Percent 7 4" xfId="847"/>
    <cellStyle name="Percent 7 5" xfId="331"/>
    <cellStyle name="Percent 70" xfId="1108"/>
    <cellStyle name="Percent 71" xfId="1110"/>
    <cellStyle name="Percent 8" xfId="335"/>
    <cellStyle name="Percent 8 2" xfId="336"/>
    <cellStyle name="Percent 8 3" xfId="848"/>
    <cellStyle name="Percent 9" xfId="337"/>
    <cellStyle name="Percent 9 2" xfId="850"/>
    <cellStyle name="Percent 9 3" xfId="851"/>
    <cellStyle name="Percent 9 4" xfId="849"/>
    <cellStyle name="Standard_Data" xfId="852"/>
    <cellStyle name="style" xfId="77"/>
    <cellStyle name="Style 1" xfId="854"/>
    <cellStyle name="style 10" xfId="1060"/>
    <cellStyle name="style 11" xfId="1048"/>
    <cellStyle name="style 12" xfId="1059"/>
    <cellStyle name="style 13" xfId="1043"/>
    <cellStyle name="style 14" xfId="311"/>
    <cellStyle name="style 15" xfId="1044"/>
    <cellStyle name="style 16" xfId="1033"/>
    <cellStyle name="style 17" xfId="1028"/>
    <cellStyle name="style 18" xfId="1046"/>
    <cellStyle name="style 19" xfId="1049"/>
    <cellStyle name="style 2" xfId="855"/>
    <cellStyle name="style 20" xfId="1023"/>
    <cellStyle name="style 21" xfId="1025"/>
    <cellStyle name="style 22" xfId="1026"/>
    <cellStyle name="style 23" xfId="1038"/>
    <cellStyle name="style 24" xfId="1030"/>
    <cellStyle name="style 25" xfId="1053"/>
    <cellStyle name="style 26" xfId="1034"/>
    <cellStyle name="style 27" xfId="1041"/>
    <cellStyle name="style 28" xfId="1036"/>
    <cellStyle name="style 3" xfId="856"/>
    <cellStyle name="style 4" xfId="857"/>
    <cellStyle name="style 5" xfId="853"/>
    <cellStyle name="style 6" xfId="1062"/>
    <cellStyle name="style 7" xfId="1065"/>
    <cellStyle name="style 8" xfId="1051"/>
    <cellStyle name="style 9" xfId="1064"/>
    <cellStyle name="style1" xfId="78"/>
    <cellStyle name="style1 2" xfId="858"/>
    <cellStyle name="style2" xfId="79"/>
    <cellStyle name="style2 2" xfId="859"/>
    <cellStyle name="subtotals" xfId="338"/>
    <cellStyle name="þ_x001d_ð &amp;ý&amp;†ýG_x0008_€ X_x000a__x0007__x0001__x0001_" xfId="80"/>
    <cellStyle name="þ_x001d_ð &amp;ý&amp;†ýG_x0008_ X_x000a__x0007__x0001__x0001_" xfId="860"/>
    <cellStyle name="UnitValuation" xfId="339"/>
    <cellStyle name="Währung [0]_35ERI8T2gbIEMixb4v26icuOo" xfId="861"/>
    <cellStyle name="Währung_35ERI8T2gbIEMixb4v26icuOo" xfId="862"/>
    <cellStyle name="콤마 [0]_RESULTS" xfId="863"/>
    <cellStyle name="콤마_RESULTS" xfId="864"/>
    <cellStyle name="통화 [0]_RESULTS" xfId="865"/>
    <cellStyle name="통화_RESULTS" xfId="866"/>
    <cellStyle name="표준_12월 " xfId="867"/>
  </cellStyles>
  <dxfs count="0"/>
  <tableStyles count="0" defaultTableStyle="TableStyleMedium2" defaultPivotStyle="PivotStyleLight16"/>
  <colors>
    <mruColors>
      <color rgb="FF00CCFF"/>
      <color rgb="FFFF0066"/>
      <color rgb="FFC1FFDD"/>
      <color rgb="FFFF66FF"/>
      <color rgb="FF53FFA1"/>
      <color rgb="FF66FF33"/>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theme" Target="theme/theme1.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calcChain" Target="calcChain.xml"/><Relationship Id="rId5" Type="http://schemas.openxmlformats.org/officeDocument/2006/relationships/worksheet" Target="worksheets/sheet5.xml"/><Relationship Id="rId61" Type="http://schemas.openxmlformats.org/officeDocument/2006/relationships/customXml" Target="../customXml/item3.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styles" Target="styles.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customXml" Target="../customXml/item1.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sharedStrings" Target="sharedStrings.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s>
</file>

<file path=xl/charts/_rels/chart1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1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672882737826443"/>
          <c:y val="0.1086428822905551"/>
          <c:w val="0.76688494889657399"/>
          <c:h val="0.77348562716931346"/>
        </c:manualLayout>
      </c:layout>
      <c:ofPieChart>
        <c:ofPieType val="pie"/>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531F-4DCE-A4CA-5A1CC13156D3}"/>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531F-4DCE-A4CA-5A1CC13156D3}"/>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531F-4DCE-A4CA-5A1CC13156D3}"/>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531F-4DCE-A4CA-5A1CC13156D3}"/>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531F-4DCE-A4CA-5A1CC13156D3}"/>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531F-4DCE-A4CA-5A1CC13156D3}"/>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531F-4DCE-A4CA-5A1CC13156D3}"/>
              </c:ext>
            </c:extLst>
          </c:dPt>
          <c:dLbls>
            <c:dLbl>
              <c:idx val="0"/>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bestFit"/>
              <c:showLegendKey val="0"/>
              <c:showVal val="0"/>
              <c:showCatName val="1"/>
              <c:showSerName val="0"/>
              <c:showPercent val="1"/>
              <c:showBubbleSize val="0"/>
              <c:extLst>
                <c:ext xmlns:c16="http://schemas.microsoft.com/office/drawing/2014/chart" uri="{C3380CC4-5D6E-409C-BE32-E72D297353CC}">
                  <c16:uniqueId val="{00000001-531F-4DCE-A4CA-5A1CC13156D3}"/>
                </c:ext>
              </c:extLst>
            </c:dLbl>
            <c:dLbl>
              <c:idx val="1"/>
              <c:layout>
                <c:manualLayout>
                  <c:x val="-5.322693457913303E-2"/>
                  <c:y val="-0.1948913910897388"/>
                </c:manualLayout>
              </c:layout>
              <c:tx>
                <c:rich>
                  <a:bodyPr/>
                  <a:lstStyle/>
                  <a:p>
                    <a:fld id="{75CBF25A-42FF-49CE-8961-514E153788D0}" type="CATEGORYNAME">
                      <a:rPr lang="en-US"/>
                      <a:pPr/>
                      <a:t>[CATEGORY NAME]</a:t>
                    </a:fld>
                    <a:r>
                      <a:rPr lang="en-US" baseline="0"/>
                      <a:t>
</a:t>
                    </a:r>
                    <a:fld id="{90F46E70-5359-4CCD-B2FA-BD136A42539C}"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531F-4DCE-A4CA-5A1CC13156D3}"/>
                </c:ext>
              </c:extLst>
            </c:dLbl>
            <c:dLbl>
              <c:idx val="5"/>
              <c:tx>
                <c:rich>
                  <a:bodyPr/>
                  <a:lstStyle/>
                  <a:p>
                    <a:r>
                      <a:rPr lang="en-US" baseline="0"/>
                      <a:t>Syariah
4,64%</a:t>
                    </a:r>
                  </a:p>
                </c:rich>
              </c:tx>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B-531F-4DCE-A4CA-5A1CC13156D3}"/>
                </c:ext>
              </c:extLst>
            </c:dLbl>
            <c:dLbl>
              <c:idx val="6"/>
              <c:tx>
                <c:rich>
                  <a:bodyPr/>
                  <a:lstStyle/>
                  <a:p>
                    <a:r>
                      <a:rPr lang="en-US" baseline="0"/>
                      <a:t>Syariah
</a:t>
                    </a:r>
                    <a:fld id="{F86BD3A2-ABA5-48C5-9A91-EDBA8CFE7A56}"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D-531F-4DCE-A4CA-5A1CC13156D3}"/>
                </c:ext>
              </c:extLst>
            </c:dLbl>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n-US"/>
              </a:p>
            </c:txPr>
            <c:dLblPos val="bestFit"/>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val>
            <c:numRef>
              <c:f>'Tabel 2'!$C$22:$C$26</c:f>
              <c:numCache>
                <c:formatCode>_(* #,##0_);_(* \(#,##0\);_(* "-"_);_(@_)</c:formatCode>
                <c:ptCount val="5"/>
                <c:pt idx="0">
                  <c:v>1836525.920643203</c:v>
                </c:pt>
                <c:pt idx="1">
                  <c:v>33726.897785330002</c:v>
                </c:pt>
                <c:pt idx="2">
                  <c:v>37131.686916212209</c:v>
                </c:pt>
                <c:pt idx="3">
                  <c:v>18442.322899810806</c:v>
                </c:pt>
                <c:pt idx="4">
                  <c:v>63.453889979660005</c:v>
                </c:pt>
              </c:numCache>
            </c:numRef>
          </c:val>
          <c:extLst>
            <c:ext xmlns:c15="http://schemas.microsoft.com/office/drawing/2012/chart" uri="{02D57815-91ED-43cb-92C2-25804820EDAC}">
              <c15:filteredCategoryTitle>
                <c15:cat>
                  <c:multiLvlStrRef>
                    <c:extLst xmlns:c16="http://schemas.microsoft.com/office/drawing/2014/chart">
                      <c:ext uri="{02D57815-91ED-43cb-92C2-25804820EDAC}">
                        <c15:formulaRef>
                          <c15:sqref>'Tabel 2'!#REF!</c15:sqref>
                        </c15:formulaRef>
                      </c:ext>
                    </c:extLst>
                  </c:multiLvlStrRef>
                </c15:cat>
              </c15:filteredCategoryTitle>
            </c:ext>
            <c:ext xmlns:c16="http://schemas.microsoft.com/office/drawing/2014/chart" uri="{C3380CC4-5D6E-409C-BE32-E72D297353CC}">
              <c16:uniqueId val="{0000000E-531F-4DCE-A4CA-5A1CC13156D3}"/>
            </c:ext>
          </c:extLst>
        </c:ser>
        <c:dLbls>
          <c:showLegendKey val="0"/>
          <c:showVal val="0"/>
          <c:showCatName val="1"/>
          <c:showSerName val="0"/>
          <c:showPercent val="1"/>
          <c:showBubbleSize val="0"/>
          <c:showLeaderLines val="1"/>
        </c:dLbls>
        <c:gapWidth val="100"/>
        <c:splitType val="pos"/>
        <c:splitPos val="4"/>
        <c:secondPieSize val="75"/>
        <c:serLines>
          <c:spPr>
            <a:ln w="9525" cap="flat" cmpd="sng" algn="ctr">
              <a:solidFill>
                <a:schemeClr val="tx1">
                  <a:lumMod val="35000"/>
                  <a:lumOff val="65000"/>
                </a:schemeClr>
              </a:solidFill>
              <a:round/>
            </a:ln>
            <a:effectLst/>
          </c:spPr>
        </c:serLines>
      </c:ofPieChart>
      <c:spPr>
        <a:noFill/>
        <a:ln>
          <a:noFill/>
        </a:ln>
        <a:effectLst/>
      </c:spPr>
    </c:plotArea>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000000000000011" l="0.70000000000000007" r="0.70000000000000007" t="0.75000000000000011" header="0.30000000000000004" footer="0.30000000000000004"/>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672882737826443"/>
          <c:y val="0.1086428822905551"/>
          <c:w val="0.76688494889657399"/>
          <c:h val="0.77348562716931346"/>
        </c:manualLayout>
      </c:layout>
      <c:ofPieChart>
        <c:ofPieType val="pie"/>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81FD-496B-BA94-90B6465CAF19}"/>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81FD-496B-BA94-90B6465CAF19}"/>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81FD-496B-BA94-90B6465CAF19}"/>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81FD-496B-BA94-90B6465CAF19}"/>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81FD-496B-BA94-90B6465CAF19}"/>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81FD-496B-BA94-90B6465CAF19}"/>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81FD-496B-BA94-90B6465CAF19}"/>
              </c:ext>
            </c:extLst>
          </c:dPt>
          <c:dLbls>
            <c:dLbl>
              <c:idx val="0"/>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bestFit"/>
              <c:showLegendKey val="0"/>
              <c:showVal val="0"/>
              <c:showCatName val="1"/>
              <c:showSerName val="0"/>
              <c:showPercent val="1"/>
              <c:showBubbleSize val="0"/>
              <c:extLst>
                <c:ext xmlns:c16="http://schemas.microsoft.com/office/drawing/2014/chart" uri="{C3380CC4-5D6E-409C-BE32-E72D297353CC}">
                  <c16:uniqueId val="{00000001-81FD-496B-BA94-90B6465CAF19}"/>
                </c:ext>
              </c:extLst>
            </c:dLbl>
            <c:dLbl>
              <c:idx val="1"/>
              <c:layout>
                <c:manualLayout>
                  <c:x val="-5.322693457913303E-2"/>
                  <c:y val="-0.1948913910897388"/>
                </c:manualLayout>
              </c:layout>
              <c:tx>
                <c:rich>
                  <a:bodyPr/>
                  <a:lstStyle/>
                  <a:p>
                    <a:fld id="{75CBF25A-42FF-49CE-8961-514E153788D0}" type="CATEGORYNAME">
                      <a:rPr lang="en-US"/>
                      <a:pPr/>
                      <a:t>[CATEGORY NAME]</a:t>
                    </a:fld>
                    <a:r>
                      <a:rPr lang="en-US" baseline="0"/>
                      <a:t>
</a:t>
                    </a:r>
                    <a:fld id="{90F46E70-5359-4CCD-B2FA-BD136A42539C}"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81FD-496B-BA94-90B6465CAF19}"/>
                </c:ext>
              </c:extLst>
            </c:dLbl>
            <c:dLbl>
              <c:idx val="5"/>
              <c:tx>
                <c:rich>
                  <a:bodyPr/>
                  <a:lstStyle/>
                  <a:p>
                    <a:r>
                      <a:rPr lang="en-US" baseline="0"/>
                      <a:t>Syariah
4,62%</a:t>
                    </a:r>
                  </a:p>
                </c:rich>
              </c:tx>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B-81FD-496B-BA94-90B6465CAF19}"/>
                </c:ext>
              </c:extLst>
            </c:dLbl>
            <c:dLbl>
              <c:idx val="6"/>
              <c:tx>
                <c:rich>
                  <a:bodyPr/>
                  <a:lstStyle/>
                  <a:p>
                    <a:r>
                      <a:rPr lang="en-US" baseline="0"/>
                      <a:t>Syariah
</a:t>
                    </a:r>
                    <a:fld id="{F86BD3A2-ABA5-48C5-9A91-EDBA8CFE7A56}"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D-81FD-496B-BA94-90B6465CAF19}"/>
                </c:ext>
              </c:extLst>
            </c:dLbl>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n-US"/>
              </a:p>
            </c:txPr>
            <c:dLblPos val="bestFit"/>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'Tabel 2'!$I$22:$I$26</c:f>
              <c:strCache>
                <c:ptCount val="5"/>
                <c:pt idx="0">
                  <c:v>Konvensional</c:v>
                </c:pt>
                <c:pt idx="1">
                  <c:v>Asuransi Syariah</c:v>
                </c:pt>
                <c:pt idx="2">
                  <c:v>Lembaga Pembiayaan Syariah</c:v>
                </c:pt>
                <c:pt idx="3">
                  <c:v>Lembaga Jasa Keuangan Khusus Syariah</c:v>
                </c:pt>
                <c:pt idx="4">
                  <c:v>Lembaga Keuangan Mikro Syariah</c:v>
                </c:pt>
              </c:strCache>
            </c:strRef>
          </c:cat>
          <c:val>
            <c:numRef>
              <c:f>'Tabel 2'!$J$22:$J$26</c:f>
              <c:numCache>
                <c:formatCode>_(* #,##0_);_(* \(#,##0\);_(* "-"_);_(@_)</c:formatCode>
                <c:ptCount val="5"/>
                <c:pt idx="0">
                  <c:v>1857912.4466101327</c:v>
                </c:pt>
                <c:pt idx="1">
                  <c:v>34278.792227489997</c:v>
                </c:pt>
                <c:pt idx="2">
                  <c:v>37071.294116958925</c:v>
                </c:pt>
                <c:pt idx="3">
                  <c:v>18588.544047050851</c:v>
                </c:pt>
                <c:pt idx="4">
                  <c:v>83.457819629420001</c:v>
                </c:pt>
              </c:numCache>
            </c:numRef>
          </c:val>
          <c:extLst>
            <c:ext xmlns:c16="http://schemas.microsoft.com/office/drawing/2014/chart" uri="{C3380CC4-5D6E-409C-BE32-E72D297353CC}">
              <c16:uniqueId val="{0000000E-81FD-496B-BA94-90B6465CAF19}"/>
            </c:ext>
          </c:extLst>
        </c:ser>
        <c:dLbls>
          <c:showLegendKey val="0"/>
          <c:showVal val="0"/>
          <c:showCatName val="1"/>
          <c:showSerName val="0"/>
          <c:showPercent val="1"/>
          <c:showBubbleSize val="0"/>
          <c:showLeaderLines val="1"/>
        </c:dLbls>
        <c:gapWidth val="100"/>
        <c:splitType val="pos"/>
        <c:splitPos val="4"/>
        <c:secondPieSize val="75"/>
        <c:serLines>
          <c:spPr>
            <a:ln w="9525" cap="flat" cmpd="sng" algn="ctr">
              <a:solidFill>
                <a:schemeClr val="tx1">
                  <a:lumMod val="35000"/>
                  <a:lumOff val="65000"/>
                </a:schemeClr>
              </a:solidFill>
              <a:round/>
            </a:ln>
            <a:effectLst/>
          </c:spPr>
        </c:serLines>
      </c:ofPieChart>
      <c:spPr>
        <a:noFill/>
        <a:ln>
          <a:noFill/>
        </a:ln>
        <a:effectLst/>
      </c:spPr>
    </c:plotArea>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000000000000011" l="0.70000000000000007" r="0.70000000000000007" t="0.75000000000000011" header="0.30000000000000004" footer="0.30000000000000004"/>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672882737826443"/>
          <c:y val="0.1086428822905551"/>
          <c:w val="0.76688494889657399"/>
          <c:h val="0.77348562716931346"/>
        </c:manualLayout>
      </c:layout>
      <c:ofPieChart>
        <c:ofPieType val="pie"/>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3851-4166-B93D-EACA3AC27871}"/>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3851-4166-B93D-EACA3AC27871}"/>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3851-4166-B93D-EACA3AC27871}"/>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3851-4166-B93D-EACA3AC27871}"/>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3851-4166-B93D-EACA3AC27871}"/>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3851-4166-B93D-EACA3AC27871}"/>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3851-4166-B93D-EACA3AC27871}"/>
              </c:ext>
            </c:extLst>
          </c:dPt>
          <c:dLbls>
            <c:dLbl>
              <c:idx val="0"/>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bestFit"/>
              <c:showLegendKey val="0"/>
              <c:showVal val="0"/>
              <c:showCatName val="1"/>
              <c:showSerName val="0"/>
              <c:showPercent val="1"/>
              <c:showBubbleSize val="0"/>
              <c:extLst>
                <c:ext xmlns:c16="http://schemas.microsoft.com/office/drawing/2014/chart" uri="{C3380CC4-5D6E-409C-BE32-E72D297353CC}">
                  <c16:uniqueId val="{00000001-3851-4166-B93D-EACA3AC27871}"/>
                </c:ext>
              </c:extLst>
            </c:dLbl>
            <c:dLbl>
              <c:idx val="1"/>
              <c:layout>
                <c:manualLayout>
                  <c:x val="-5.322693457913303E-2"/>
                  <c:y val="-0.1948913910897388"/>
                </c:manualLayout>
              </c:layout>
              <c:tx>
                <c:rich>
                  <a:bodyPr/>
                  <a:lstStyle/>
                  <a:p>
                    <a:fld id="{75CBF25A-42FF-49CE-8961-514E153788D0}" type="CATEGORYNAME">
                      <a:rPr lang="en-US"/>
                      <a:pPr/>
                      <a:t>[CATEGORY NAME]</a:t>
                    </a:fld>
                    <a:r>
                      <a:rPr lang="en-US" baseline="0"/>
                      <a:t>
</a:t>
                    </a:r>
                    <a:fld id="{90F46E70-5359-4CCD-B2FA-BD136A42539C}"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3851-4166-B93D-EACA3AC27871}"/>
                </c:ext>
              </c:extLst>
            </c:dLbl>
            <c:dLbl>
              <c:idx val="5"/>
              <c:tx>
                <c:rich>
                  <a:bodyPr/>
                  <a:lstStyle/>
                  <a:p>
                    <a:r>
                      <a:rPr lang="en-US" baseline="0"/>
                      <a:t>Syariah
4,67%</a:t>
                    </a:r>
                  </a:p>
                </c:rich>
              </c:tx>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B-3851-4166-B93D-EACA3AC27871}"/>
                </c:ext>
              </c:extLst>
            </c:dLbl>
            <c:dLbl>
              <c:idx val="6"/>
              <c:tx>
                <c:rich>
                  <a:bodyPr/>
                  <a:lstStyle/>
                  <a:p>
                    <a:r>
                      <a:rPr lang="en-US" baseline="0"/>
                      <a:t>Syariah
</a:t>
                    </a:r>
                    <a:fld id="{F86BD3A2-ABA5-48C5-9A91-EDBA8CFE7A56}"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D-3851-4166-B93D-EACA3AC27871}"/>
                </c:ext>
              </c:extLst>
            </c:dLbl>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n-US"/>
              </a:p>
            </c:txPr>
            <c:dLblPos val="bestFit"/>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'Tabel 2'!$P$22:$P$26</c:f>
              <c:strCache>
                <c:ptCount val="5"/>
                <c:pt idx="0">
                  <c:v>Konvensional</c:v>
                </c:pt>
                <c:pt idx="1">
                  <c:v>Asuransi Syariah</c:v>
                </c:pt>
                <c:pt idx="2">
                  <c:v>Lembaga Pembiayaan Syariah</c:v>
                </c:pt>
                <c:pt idx="3">
                  <c:v>Lembaga Jasa Keuangan Khusus Syariah</c:v>
                </c:pt>
                <c:pt idx="4">
                  <c:v>Lembaga Keuangan Mikro Syariah</c:v>
                </c:pt>
              </c:strCache>
            </c:strRef>
          </c:cat>
          <c:val>
            <c:numRef>
              <c:f>'Tabel 2'!$Q$22:$Q$26</c:f>
              <c:numCache>
                <c:formatCode>_(* #,##0_);_(* \(#,##0\);_(* "-"_);_(@_)</c:formatCode>
                <c:ptCount val="5"/>
                <c:pt idx="0">
                  <c:v>1889885.7629700308</c:v>
                </c:pt>
                <c:pt idx="1">
                  <c:v>35249.477020170001</c:v>
                </c:pt>
                <c:pt idx="2">
                  <c:v>37638.43</c:v>
                </c:pt>
                <c:pt idx="3">
                  <c:v>19612.08858128501</c:v>
                </c:pt>
                <c:pt idx="4">
                  <c:v>70.400000000000006</c:v>
                </c:pt>
              </c:numCache>
            </c:numRef>
          </c:val>
          <c:extLst>
            <c:ext xmlns:c16="http://schemas.microsoft.com/office/drawing/2014/chart" uri="{C3380CC4-5D6E-409C-BE32-E72D297353CC}">
              <c16:uniqueId val="{0000000E-3851-4166-B93D-EACA3AC27871}"/>
            </c:ext>
          </c:extLst>
        </c:ser>
        <c:dLbls>
          <c:showLegendKey val="0"/>
          <c:showVal val="0"/>
          <c:showCatName val="1"/>
          <c:showSerName val="0"/>
          <c:showPercent val="1"/>
          <c:showBubbleSize val="0"/>
          <c:showLeaderLines val="1"/>
        </c:dLbls>
        <c:gapWidth val="100"/>
        <c:splitType val="pos"/>
        <c:splitPos val="4"/>
        <c:secondPieSize val="75"/>
        <c:serLines>
          <c:spPr>
            <a:ln w="9525" cap="flat" cmpd="sng" algn="ctr">
              <a:solidFill>
                <a:schemeClr val="tx1">
                  <a:lumMod val="35000"/>
                  <a:lumOff val="65000"/>
                </a:schemeClr>
              </a:solidFill>
              <a:round/>
            </a:ln>
            <a:effectLst/>
          </c:spPr>
        </c:serLines>
      </c:ofPieChart>
      <c:spPr>
        <a:noFill/>
        <a:ln>
          <a:noFill/>
        </a:ln>
        <a:effectLst/>
      </c:spPr>
    </c:plotArea>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000000000000011" l="0.70000000000000007" r="0.70000000000000007" t="0.75000000000000011" header="0.30000000000000004" footer="0.30000000000000004"/>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672882737826443"/>
          <c:y val="0.1086428822905551"/>
          <c:w val="0.76688494889657399"/>
          <c:h val="0.77348562716931346"/>
        </c:manualLayout>
      </c:layout>
      <c:ofPieChart>
        <c:ofPieType val="pie"/>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2686-4654-B107-572475E3F54E}"/>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2686-4654-B107-572475E3F54E}"/>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2686-4654-B107-572475E3F54E}"/>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2686-4654-B107-572475E3F54E}"/>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2686-4654-B107-572475E3F54E}"/>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2686-4654-B107-572475E3F54E}"/>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2686-4654-B107-572475E3F54E}"/>
              </c:ext>
            </c:extLst>
          </c:dPt>
          <c:dLbls>
            <c:dLbl>
              <c:idx val="0"/>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bestFit"/>
              <c:showLegendKey val="0"/>
              <c:showVal val="0"/>
              <c:showCatName val="1"/>
              <c:showSerName val="0"/>
              <c:showPercent val="1"/>
              <c:showBubbleSize val="0"/>
              <c:extLst>
                <c:ext xmlns:c16="http://schemas.microsoft.com/office/drawing/2014/chart" uri="{C3380CC4-5D6E-409C-BE32-E72D297353CC}">
                  <c16:uniqueId val="{00000001-2686-4654-B107-572475E3F54E}"/>
                </c:ext>
              </c:extLst>
            </c:dLbl>
            <c:dLbl>
              <c:idx val="1"/>
              <c:layout>
                <c:manualLayout>
                  <c:x val="-5.322693457913303E-2"/>
                  <c:y val="-0.1948913910897388"/>
                </c:manualLayout>
              </c:layout>
              <c:tx>
                <c:rich>
                  <a:bodyPr/>
                  <a:lstStyle/>
                  <a:p>
                    <a:fld id="{75CBF25A-42FF-49CE-8961-514E153788D0}" type="CATEGORYNAME">
                      <a:rPr lang="en-US"/>
                      <a:pPr/>
                      <a:t>[CATEGORY NAME]</a:t>
                    </a:fld>
                    <a:r>
                      <a:rPr lang="en-US" baseline="0"/>
                      <a:t>
</a:t>
                    </a:r>
                    <a:fld id="{90F46E70-5359-4CCD-B2FA-BD136A42539C}"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2686-4654-B107-572475E3F54E}"/>
                </c:ext>
              </c:extLst>
            </c:dLbl>
            <c:dLbl>
              <c:idx val="5"/>
              <c:tx>
                <c:rich>
                  <a:bodyPr/>
                  <a:lstStyle/>
                  <a:p>
                    <a:r>
                      <a:rPr lang="en-US" baseline="0"/>
                      <a:t>Syariah
4,67%</a:t>
                    </a:r>
                  </a:p>
                </c:rich>
              </c:tx>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B-2686-4654-B107-572475E3F54E}"/>
                </c:ext>
              </c:extLst>
            </c:dLbl>
            <c:dLbl>
              <c:idx val="6"/>
              <c:tx>
                <c:rich>
                  <a:bodyPr/>
                  <a:lstStyle/>
                  <a:p>
                    <a:r>
                      <a:rPr lang="en-US" baseline="0"/>
                      <a:t>Syariah
</a:t>
                    </a:r>
                    <a:fld id="{F86BD3A2-ABA5-48C5-9A91-EDBA8CFE7A56}"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D-2686-4654-B107-572475E3F54E}"/>
                </c:ext>
              </c:extLst>
            </c:dLbl>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n-US"/>
              </a:p>
            </c:txPr>
            <c:dLblPos val="bestFit"/>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'Tabel 2'!$P$22:$P$26</c:f>
              <c:strCache>
                <c:ptCount val="5"/>
                <c:pt idx="0">
                  <c:v>Konvensional</c:v>
                </c:pt>
                <c:pt idx="1">
                  <c:v>Asuransi Syariah</c:v>
                </c:pt>
                <c:pt idx="2">
                  <c:v>Lembaga Pembiayaan Syariah</c:v>
                </c:pt>
                <c:pt idx="3">
                  <c:v>Lembaga Jasa Keuangan Khusus Syariah</c:v>
                </c:pt>
                <c:pt idx="4">
                  <c:v>Lembaga Keuangan Mikro Syariah</c:v>
                </c:pt>
              </c:strCache>
            </c:strRef>
          </c:cat>
          <c:val>
            <c:numRef>
              <c:f>'Tabel 2'!$X$22:$X$26</c:f>
              <c:numCache>
                <c:formatCode>_(* #,##0_);_(* \(#,##0\);_(* "-"_);_(@_)</c:formatCode>
                <c:ptCount val="5"/>
                <c:pt idx="0">
                  <c:v>1902003.1314438893</c:v>
                </c:pt>
                <c:pt idx="1">
                  <c:v>35947.446004589998</c:v>
                </c:pt>
                <c:pt idx="2">
                  <c:v>37917.330338038992</c:v>
                </c:pt>
                <c:pt idx="3">
                  <c:v>19314.189193956601</c:v>
                </c:pt>
                <c:pt idx="4">
                  <c:v>70.399374374380002</c:v>
                </c:pt>
              </c:numCache>
            </c:numRef>
          </c:val>
          <c:extLst>
            <c:ext xmlns:c16="http://schemas.microsoft.com/office/drawing/2014/chart" uri="{C3380CC4-5D6E-409C-BE32-E72D297353CC}">
              <c16:uniqueId val="{0000000E-2686-4654-B107-572475E3F54E}"/>
            </c:ext>
          </c:extLst>
        </c:ser>
        <c:dLbls>
          <c:showLegendKey val="0"/>
          <c:showVal val="0"/>
          <c:showCatName val="1"/>
          <c:showSerName val="0"/>
          <c:showPercent val="1"/>
          <c:showBubbleSize val="0"/>
          <c:showLeaderLines val="1"/>
        </c:dLbls>
        <c:gapWidth val="100"/>
        <c:splitType val="pos"/>
        <c:splitPos val="4"/>
        <c:secondPieSize val="75"/>
        <c:serLines>
          <c:spPr>
            <a:ln w="9525" cap="flat" cmpd="sng" algn="ctr">
              <a:solidFill>
                <a:schemeClr val="tx1">
                  <a:lumMod val="35000"/>
                  <a:lumOff val="65000"/>
                </a:schemeClr>
              </a:solidFill>
              <a:round/>
            </a:ln>
            <a:effectLst/>
          </c:spPr>
        </c:serLines>
      </c:ofPieChart>
      <c:spPr>
        <a:noFill/>
        <a:ln>
          <a:noFill/>
        </a:ln>
        <a:effectLst/>
      </c:spPr>
    </c:plotArea>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000000000000011" l="0.70000000000000007" r="0.70000000000000007" t="0.75000000000000011" header="0.30000000000000004" footer="0.30000000000000004"/>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672882737826443"/>
          <c:y val="0.1086428822905551"/>
          <c:w val="0.76688494889657399"/>
          <c:h val="0.77348562716931346"/>
        </c:manualLayout>
      </c:layout>
      <c:ofPieChart>
        <c:ofPieType val="pie"/>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130-452F-AB18-D6FC9F78608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130-452F-AB18-D6FC9F786087}"/>
              </c:ext>
            </c:extLst>
          </c:dPt>
          <c:dPt>
            <c:idx val="2"/>
            <c:bubble3D val="0"/>
            <c:spPr>
              <a:solidFill>
                <a:schemeClr val="accent2"/>
              </a:solidFill>
              <a:ln w="19050">
                <a:solidFill>
                  <a:schemeClr val="lt1"/>
                </a:solidFill>
              </a:ln>
              <a:effectLst/>
            </c:spPr>
            <c:extLst>
              <c:ext xmlns:c16="http://schemas.microsoft.com/office/drawing/2014/chart" uri="{C3380CC4-5D6E-409C-BE32-E72D297353CC}">
                <c16:uniqueId val="{00000005-F130-452F-AB18-D6FC9F786087}"/>
              </c:ext>
            </c:extLst>
          </c:dPt>
          <c:dPt>
            <c:idx val="3"/>
            <c:bubble3D val="0"/>
            <c:spPr>
              <a:solidFill>
                <a:schemeClr val="accent3"/>
              </a:solidFill>
              <a:ln w="19050">
                <a:solidFill>
                  <a:schemeClr val="lt1"/>
                </a:solidFill>
              </a:ln>
              <a:effectLst/>
            </c:spPr>
            <c:extLst>
              <c:ext xmlns:c16="http://schemas.microsoft.com/office/drawing/2014/chart" uri="{C3380CC4-5D6E-409C-BE32-E72D297353CC}">
                <c16:uniqueId val="{00000007-F130-452F-AB18-D6FC9F786087}"/>
              </c:ext>
            </c:extLst>
          </c:dPt>
          <c:dPt>
            <c:idx val="4"/>
            <c:bubble3D val="0"/>
            <c:spPr>
              <a:solidFill>
                <a:schemeClr val="accent4"/>
              </a:solidFill>
              <a:ln w="19050">
                <a:solidFill>
                  <a:schemeClr val="lt1"/>
                </a:solidFill>
              </a:ln>
              <a:effectLst/>
            </c:spPr>
            <c:extLst>
              <c:ext xmlns:c16="http://schemas.microsoft.com/office/drawing/2014/chart" uri="{C3380CC4-5D6E-409C-BE32-E72D297353CC}">
                <c16:uniqueId val="{00000009-F130-452F-AB18-D6FC9F78608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130-452F-AB18-D6FC9F786087}"/>
              </c:ext>
            </c:extLst>
          </c:dPt>
          <c:dPt>
            <c:idx val="6"/>
            <c:bubble3D val="0"/>
            <c:spPr>
              <a:solidFill>
                <a:schemeClr val="accent6"/>
              </a:solidFill>
              <a:ln w="19050">
                <a:solidFill>
                  <a:schemeClr val="lt1"/>
                </a:solidFill>
              </a:ln>
              <a:effectLst/>
            </c:spPr>
            <c:extLst>
              <c:ext xmlns:c16="http://schemas.microsoft.com/office/drawing/2014/chart" uri="{C3380CC4-5D6E-409C-BE32-E72D297353CC}">
                <c16:uniqueId val="{0000000D-F130-452F-AB18-D6FC9F786087}"/>
              </c:ext>
            </c:extLst>
          </c:dPt>
          <c:dLbls>
            <c:dLbl>
              <c:idx val="0"/>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bestFit"/>
              <c:showLegendKey val="0"/>
              <c:showVal val="0"/>
              <c:showCatName val="1"/>
              <c:showSerName val="0"/>
              <c:showPercent val="1"/>
              <c:showBubbleSize val="0"/>
              <c:extLst>
                <c:ext xmlns:c16="http://schemas.microsoft.com/office/drawing/2014/chart" uri="{C3380CC4-5D6E-409C-BE32-E72D297353CC}">
                  <c16:uniqueId val="{00000001-F130-452F-AB18-D6FC9F786087}"/>
                </c:ext>
              </c:extLst>
            </c:dLbl>
            <c:dLbl>
              <c:idx val="1"/>
              <c:layout>
                <c:manualLayout>
                  <c:x val="-5.322693457913303E-2"/>
                  <c:y val="-0.1948913910897388"/>
                </c:manualLayout>
              </c:layout>
              <c:tx>
                <c:rich>
                  <a:bodyPr/>
                  <a:lstStyle/>
                  <a:p>
                    <a:fld id="{75CBF25A-42FF-49CE-8961-514E153788D0}" type="CATEGORYNAME">
                      <a:rPr lang="en-US"/>
                      <a:pPr/>
                      <a:t>[CATEGORY NAME]</a:t>
                    </a:fld>
                    <a:r>
                      <a:rPr lang="en-US" baseline="0"/>
                      <a:t>
</a:t>
                    </a:r>
                    <a:fld id="{90F46E70-5359-4CCD-B2FA-BD136A42539C}"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F130-452F-AB18-D6FC9F786087}"/>
                </c:ext>
              </c:extLst>
            </c:dLbl>
            <c:dLbl>
              <c:idx val="5"/>
              <c:tx>
                <c:rich>
                  <a:bodyPr/>
                  <a:lstStyle/>
                  <a:p>
                    <a:r>
                      <a:rPr lang="en-US" baseline="0"/>
                      <a:t>Syariah
4,67%</a:t>
                    </a:r>
                  </a:p>
                </c:rich>
              </c:tx>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B-F130-452F-AB18-D6FC9F786087}"/>
                </c:ext>
              </c:extLst>
            </c:dLbl>
            <c:dLbl>
              <c:idx val="6"/>
              <c:tx>
                <c:rich>
                  <a:bodyPr/>
                  <a:lstStyle/>
                  <a:p>
                    <a:r>
                      <a:rPr lang="en-US" baseline="0"/>
                      <a:t>Syariah
</a:t>
                    </a:r>
                    <a:fld id="{F86BD3A2-ABA5-48C5-9A91-EDBA8CFE7A56}"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D-F130-452F-AB18-D6FC9F786087}"/>
                </c:ext>
              </c:extLst>
            </c:dLbl>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n-US"/>
              </a:p>
            </c:txPr>
            <c:dLblPos val="bestFit"/>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'Tabel 2'!$AD$23:$AD$28</c:f>
              <c:strCache>
                <c:ptCount val="6"/>
                <c:pt idx="0">
                  <c:v>Konvensional</c:v>
                </c:pt>
                <c:pt idx="1">
                  <c:v>BPJS</c:v>
                </c:pt>
                <c:pt idx="2">
                  <c:v>Asuransi Syariah</c:v>
                </c:pt>
                <c:pt idx="3">
                  <c:v>Lembaga Pembiayaan Syariah</c:v>
                </c:pt>
                <c:pt idx="4">
                  <c:v>Lembaga Jasa Keuangan Khusus Syariah</c:v>
                </c:pt>
                <c:pt idx="5">
                  <c:v>Lembaga Keuangan Mikro Syariah</c:v>
                </c:pt>
              </c:strCache>
            </c:strRef>
          </c:cat>
          <c:val>
            <c:numRef>
              <c:f>'Tabel 2'!$AE$23:$AE$28</c:f>
              <c:numCache>
                <c:formatCode>_(* #,##0_);_(* \(#,##0\);_(* "-"_);_(@_)</c:formatCode>
                <c:ptCount val="6"/>
                <c:pt idx="0">
                  <c:v>1918834.2489020366</c:v>
                </c:pt>
                <c:pt idx="2">
                  <c:v>36275.971444229996</c:v>
                </c:pt>
                <c:pt idx="3">
                  <c:v>37994.388237081883</c:v>
                </c:pt>
                <c:pt idx="4">
                  <c:v>20321.4624869002</c:v>
                </c:pt>
                <c:pt idx="5">
                  <c:v>71.116867661379999</c:v>
                </c:pt>
              </c:numCache>
            </c:numRef>
          </c:val>
          <c:extLst>
            <c:ext xmlns:c16="http://schemas.microsoft.com/office/drawing/2014/chart" uri="{C3380CC4-5D6E-409C-BE32-E72D297353CC}">
              <c16:uniqueId val="{0000000E-F130-452F-AB18-D6FC9F786087}"/>
            </c:ext>
          </c:extLst>
        </c:ser>
        <c:dLbls>
          <c:showLegendKey val="0"/>
          <c:showVal val="0"/>
          <c:showCatName val="1"/>
          <c:showSerName val="0"/>
          <c:showPercent val="1"/>
          <c:showBubbleSize val="0"/>
          <c:showLeaderLines val="1"/>
        </c:dLbls>
        <c:gapWidth val="100"/>
        <c:splitType val="pos"/>
        <c:splitPos val="4"/>
        <c:secondPieSize val="75"/>
        <c:serLines>
          <c:spPr>
            <a:ln w="9525" cap="flat" cmpd="sng" algn="ctr">
              <a:solidFill>
                <a:schemeClr val="tx1">
                  <a:lumMod val="35000"/>
                  <a:lumOff val="65000"/>
                </a:schemeClr>
              </a:solidFill>
              <a:round/>
            </a:ln>
            <a:effectLst/>
          </c:spPr>
        </c:serLines>
      </c:ofPieChart>
      <c:spPr>
        <a:noFill/>
        <a:ln>
          <a:noFill/>
        </a:ln>
        <a:effectLst/>
      </c:spPr>
    </c:plotArea>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000000000000011" l="0.70000000000000007" r="0.70000000000000007" t="0.75000000000000011" header="0.30000000000000004" footer="0.30000000000000004"/>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672882737826443"/>
          <c:y val="0.1086428822905551"/>
          <c:w val="0.76688494889657399"/>
          <c:h val="0.77348562716931346"/>
        </c:manualLayout>
      </c:layout>
      <c:ofPieChart>
        <c:ofPieType val="pie"/>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CD72-4EBF-A94A-1F1A8A6B086E}"/>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CD72-4EBF-A94A-1F1A8A6B086E}"/>
              </c:ext>
            </c:extLst>
          </c:dPt>
          <c:dPt>
            <c:idx val="2"/>
            <c:bubble3D val="0"/>
            <c:spPr>
              <a:solidFill>
                <a:schemeClr val="accent2"/>
              </a:solidFill>
              <a:ln w="19050">
                <a:solidFill>
                  <a:schemeClr val="lt1"/>
                </a:solidFill>
              </a:ln>
              <a:effectLst/>
            </c:spPr>
            <c:extLst>
              <c:ext xmlns:c16="http://schemas.microsoft.com/office/drawing/2014/chart" uri="{C3380CC4-5D6E-409C-BE32-E72D297353CC}">
                <c16:uniqueId val="{00000005-CD72-4EBF-A94A-1F1A8A6B086E}"/>
              </c:ext>
            </c:extLst>
          </c:dPt>
          <c:dPt>
            <c:idx val="3"/>
            <c:bubble3D val="0"/>
            <c:spPr>
              <a:solidFill>
                <a:schemeClr val="accent3"/>
              </a:solidFill>
              <a:ln w="19050">
                <a:solidFill>
                  <a:schemeClr val="lt1"/>
                </a:solidFill>
              </a:ln>
              <a:effectLst/>
            </c:spPr>
            <c:extLst>
              <c:ext xmlns:c16="http://schemas.microsoft.com/office/drawing/2014/chart" uri="{C3380CC4-5D6E-409C-BE32-E72D297353CC}">
                <c16:uniqueId val="{00000007-CD72-4EBF-A94A-1F1A8A6B086E}"/>
              </c:ext>
            </c:extLst>
          </c:dPt>
          <c:dPt>
            <c:idx val="4"/>
            <c:bubble3D val="0"/>
            <c:spPr>
              <a:solidFill>
                <a:schemeClr val="accent4"/>
              </a:solidFill>
              <a:ln w="19050">
                <a:solidFill>
                  <a:schemeClr val="lt1"/>
                </a:solidFill>
              </a:ln>
              <a:effectLst/>
            </c:spPr>
            <c:extLst>
              <c:ext xmlns:c16="http://schemas.microsoft.com/office/drawing/2014/chart" uri="{C3380CC4-5D6E-409C-BE32-E72D297353CC}">
                <c16:uniqueId val="{00000009-CD72-4EBF-A94A-1F1A8A6B086E}"/>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CD72-4EBF-A94A-1F1A8A6B086E}"/>
              </c:ext>
            </c:extLst>
          </c:dPt>
          <c:dPt>
            <c:idx val="6"/>
            <c:bubble3D val="0"/>
            <c:spPr>
              <a:solidFill>
                <a:schemeClr val="accent6"/>
              </a:solidFill>
              <a:ln w="19050">
                <a:solidFill>
                  <a:schemeClr val="lt1"/>
                </a:solidFill>
              </a:ln>
              <a:effectLst/>
            </c:spPr>
            <c:extLst>
              <c:ext xmlns:c16="http://schemas.microsoft.com/office/drawing/2014/chart" uri="{C3380CC4-5D6E-409C-BE32-E72D297353CC}">
                <c16:uniqueId val="{0000000D-CD72-4EBF-A94A-1F1A8A6B086E}"/>
              </c:ext>
            </c:extLst>
          </c:dPt>
          <c:dLbls>
            <c:dLbl>
              <c:idx val="0"/>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bestFit"/>
              <c:showLegendKey val="0"/>
              <c:showVal val="0"/>
              <c:showCatName val="1"/>
              <c:showSerName val="0"/>
              <c:showPercent val="1"/>
              <c:showBubbleSize val="0"/>
              <c:extLst>
                <c:ext xmlns:c16="http://schemas.microsoft.com/office/drawing/2014/chart" uri="{C3380CC4-5D6E-409C-BE32-E72D297353CC}">
                  <c16:uniqueId val="{00000001-CD72-4EBF-A94A-1F1A8A6B086E}"/>
                </c:ext>
              </c:extLst>
            </c:dLbl>
            <c:dLbl>
              <c:idx val="1"/>
              <c:layout>
                <c:manualLayout>
                  <c:x val="-5.322693457913303E-2"/>
                  <c:y val="-0.1948913910897388"/>
                </c:manualLayout>
              </c:layout>
              <c:tx>
                <c:rich>
                  <a:bodyPr/>
                  <a:lstStyle/>
                  <a:p>
                    <a:fld id="{75CBF25A-42FF-49CE-8961-514E153788D0}" type="CATEGORYNAME">
                      <a:rPr lang="en-US"/>
                      <a:pPr/>
                      <a:t>[CATEGORY NAME]</a:t>
                    </a:fld>
                    <a:r>
                      <a:rPr lang="en-US" baseline="0"/>
                      <a:t>
</a:t>
                    </a:r>
                    <a:fld id="{90F46E70-5359-4CCD-B2FA-BD136A42539C}"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CD72-4EBF-A94A-1F1A8A6B086E}"/>
                </c:ext>
              </c:extLst>
            </c:dLbl>
            <c:dLbl>
              <c:idx val="5"/>
              <c:tx>
                <c:rich>
                  <a:bodyPr/>
                  <a:lstStyle/>
                  <a:p>
                    <a:r>
                      <a:rPr lang="en-US" baseline="0"/>
                      <a:t>Syariah
4,67%</a:t>
                    </a:r>
                  </a:p>
                </c:rich>
              </c:tx>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B-CD72-4EBF-A94A-1F1A8A6B086E}"/>
                </c:ext>
              </c:extLst>
            </c:dLbl>
            <c:dLbl>
              <c:idx val="6"/>
              <c:tx>
                <c:rich>
                  <a:bodyPr/>
                  <a:lstStyle/>
                  <a:p>
                    <a:r>
                      <a:rPr lang="en-US" baseline="0"/>
                      <a:t>Syariah
</a:t>
                    </a:r>
                    <a:fld id="{F86BD3A2-ABA5-48C5-9A91-EDBA8CFE7A56}"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D-CD72-4EBF-A94A-1F1A8A6B086E}"/>
                </c:ext>
              </c:extLst>
            </c:dLbl>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n-US"/>
              </a:p>
            </c:txPr>
            <c:dLblPos val="bestFit"/>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'Tabel 2'!$AK$23:$AK$28</c:f>
              <c:strCache>
                <c:ptCount val="6"/>
                <c:pt idx="0">
                  <c:v>Konvensional</c:v>
                </c:pt>
                <c:pt idx="1">
                  <c:v>BPJS</c:v>
                </c:pt>
                <c:pt idx="2">
                  <c:v>Asuransi Syariah</c:v>
                </c:pt>
                <c:pt idx="3">
                  <c:v>Lembaga Pembiayaan Syariah</c:v>
                </c:pt>
                <c:pt idx="4">
                  <c:v>Lembaga Jasa Keuangan Khusus Syariah</c:v>
                </c:pt>
                <c:pt idx="5">
                  <c:v>Lembaga Keuangan Mikro Syariah</c:v>
                </c:pt>
              </c:strCache>
            </c:strRef>
          </c:cat>
          <c:val>
            <c:numRef>
              <c:f>'Tabel 2'!$AL$23:$AL$28</c:f>
              <c:numCache>
                <c:formatCode>_(* #,##0_);_(* \(#,##0\);_(* "-"_);_(@_)</c:formatCode>
                <c:ptCount val="6"/>
                <c:pt idx="0">
                  <c:v>1946747.6281799697</c:v>
                </c:pt>
                <c:pt idx="2">
                  <c:v>36832.869074679998</c:v>
                </c:pt>
                <c:pt idx="3">
                  <c:v>38776.402140392049</c:v>
                </c:pt>
                <c:pt idx="4">
                  <c:v>21387.709924858842</c:v>
                </c:pt>
                <c:pt idx="5">
                  <c:v>71.116867661379999</c:v>
                </c:pt>
              </c:numCache>
            </c:numRef>
          </c:val>
          <c:extLst>
            <c:ext xmlns:c16="http://schemas.microsoft.com/office/drawing/2014/chart" uri="{C3380CC4-5D6E-409C-BE32-E72D297353CC}">
              <c16:uniqueId val="{0000000E-CD72-4EBF-A94A-1F1A8A6B086E}"/>
            </c:ext>
          </c:extLst>
        </c:ser>
        <c:dLbls>
          <c:showLegendKey val="0"/>
          <c:showVal val="0"/>
          <c:showCatName val="1"/>
          <c:showSerName val="0"/>
          <c:showPercent val="1"/>
          <c:showBubbleSize val="0"/>
          <c:showLeaderLines val="1"/>
        </c:dLbls>
        <c:gapWidth val="100"/>
        <c:splitType val="pos"/>
        <c:splitPos val="4"/>
        <c:secondPieSize val="75"/>
        <c:serLines>
          <c:spPr>
            <a:ln w="9525" cap="flat" cmpd="sng" algn="ctr">
              <a:solidFill>
                <a:schemeClr val="tx1">
                  <a:lumMod val="35000"/>
                  <a:lumOff val="65000"/>
                </a:schemeClr>
              </a:solidFill>
              <a:round/>
            </a:ln>
            <a:effectLst/>
          </c:spPr>
        </c:serLines>
      </c:ofPieChart>
      <c:spPr>
        <a:noFill/>
        <a:ln>
          <a:noFill/>
        </a:ln>
        <a:effectLst/>
      </c:spPr>
    </c:plotArea>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000000000000011" l="0.70000000000000007" r="0.70000000000000007" t="0.75000000000000011" header="0.30000000000000004" footer="0.30000000000000004"/>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672882737826443"/>
          <c:y val="0.1086428822905551"/>
          <c:w val="0.76688494889657399"/>
          <c:h val="0.77348562716931346"/>
        </c:manualLayout>
      </c:layout>
      <c:ofPieChart>
        <c:ofPieType val="pie"/>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C9D7-4361-94A2-A32C55BEE569}"/>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C9D7-4361-94A2-A32C55BEE569}"/>
              </c:ext>
            </c:extLst>
          </c:dPt>
          <c:dPt>
            <c:idx val="2"/>
            <c:bubble3D val="0"/>
            <c:spPr>
              <a:solidFill>
                <a:schemeClr val="accent2"/>
              </a:solidFill>
              <a:ln w="19050">
                <a:solidFill>
                  <a:schemeClr val="lt1"/>
                </a:solidFill>
              </a:ln>
              <a:effectLst/>
            </c:spPr>
            <c:extLst>
              <c:ext xmlns:c16="http://schemas.microsoft.com/office/drawing/2014/chart" uri="{C3380CC4-5D6E-409C-BE32-E72D297353CC}">
                <c16:uniqueId val="{00000005-C9D7-4361-94A2-A32C55BEE569}"/>
              </c:ext>
            </c:extLst>
          </c:dPt>
          <c:dPt>
            <c:idx val="3"/>
            <c:bubble3D val="0"/>
            <c:spPr>
              <a:solidFill>
                <a:schemeClr val="accent3"/>
              </a:solidFill>
              <a:ln w="19050">
                <a:solidFill>
                  <a:schemeClr val="lt1"/>
                </a:solidFill>
              </a:ln>
              <a:effectLst/>
            </c:spPr>
            <c:extLst>
              <c:ext xmlns:c16="http://schemas.microsoft.com/office/drawing/2014/chart" uri="{C3380CC4-5D6E-409C-BE32-E72D297353CC}">
                <c16:uniqueId val="{00000007-C9D7-4361-94A2-A32C55BEE569}"/>
              </c:ext>
            </c:extLst>
          </c:dPt>
          <c:dPt>
            <c:idx val="4"/>
            <c:bubble3D val="0"/>
            <c:spPr>
              <a:solidFill>
                <a:schemeClr val="accent4"/>
              </a:solidFill>
              <a:ln w="19050">
                <a:solidFill>
                  <a:schemeClr val="lt1"/>
                </a:solidFill>
              </a:ln>
              <a:effectLst/>
            </c:spPr>
            <c:extLst>
              <c:ext xmlns:c16="http://schemas.microsoft.com/office/drawing/2014/chart" uri="{C3380CC4-5D6E-409C-BE32-E72D297353CC}">
                <c16:uniqueId val="{00000009-C9D7-4361-94A2-A32C55BEE569}"/>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C9D7-4361-94A2-A32C55BEE569}"/>
              </c:ext>
            </c:extLst>
          </c:dPt>
          <c:dPt>
            <c:idx val="6"/>
            <c:bubble3D val="0"/>
            <c:spPr>
              <a:solidFill>
                <a:schemeClr val="accent6"/>
              </a:solidFill>
              <a:ln w="19050">
                <a:solidFill>
                  <a:schemeClr val="lt1"/>
                </a:solidFill>
              </a:ln>
              <a:effectLst/>
            </c:spPr>
            <c:extLst>
              <c:ext xmlns:c16="http://schemas.microsoft.com/office/drawing/2014/chart" uri="{C3380CC4-5D6E-409C-BE32-E72D297353CC}">
                <c16:uniqueId val="{0000000D-C9D7-4361-94A2-A32C55BEE569}"/>
              </c:ext>
            </c:extLst>
          </c:dPt>
          <c:dLbls>
            <c:dLbl>
              <c:idx val="0"/>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bestFit"/>
              <c:showLegendKey val="0"/>
              <c:showVal val="0"/>
              <c:showCatName val="1"/>
              <c:showSerName val="0"/>
              <c:showPercent val="1"/>
              <c:showBubbleSize val="0"/>
              <c:extLst>
                <c:ext xmlns:c16="http://schemas.microsoft.com/office/drawing/2014/chart" uri="{C3380CC4-5D6E-409C-BE32-E72D297353CC}">
                  <c16:uniqueId val="{00000001-C9D7-4361-94A2-A32C55BEE569}"/>
                </c:ext>
              </c:extLst>
            </c:dLbl>
            <c:dLbl>
              <c:idx val="1"/>
              <c:layout>
                <c:manualLayout>
                  <c:x val="-5.322693457913303E-2"/>
                  <c:y val="-0.1948913910897388"/>
                </c:manualLayout>
              </c:layout>
              <c:tx>
                <c:rich>
                  <a:bodyPr/>
                  <a:lstStyle/>
                  <a:p>
                    <a:fld id="{75CBF25A-42FF-49CE-8961-514E153788D0}" type="CATEGORYNAME">
                      <a:rPr lang="en-US"/>
                      <a:pPr/>
                      <a:t>[CATEGORY NAME]</a:t>
                    </a:fld>
                    <a:r>
                      <a:rPr lang="en-US" baseline="0"/>
                      <a:t>
</a:t>
                    </a:r>
                    <a:fld id="{90F46E70-5359-4CCD-B2FA-BD136A42539C}"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C9D7-4361-94A2-A32C55BEE569}"/>
                </c:ext>
              </c:extLst>
            </c:dLbl>
            <c:dLbl>
              <c:idx val="5"/>
              <c:tx>
                <c:rich>
                  <a:bodyPr/>
                  <a:lstStyle/>
                  <a:p>
                    <a:r>
                      <a:rPr lang="en-US" baseline="0"/>
                      <a:t>Syariah
4,67%</a:t>
                    </a:r>
                  </a:p>
                </c:rich>
              </c:tx>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B-C9D7-4361-94A2-A32C55BEE569}"/>
                </c:ext>
              </c:extLst>
            </c:dLbl>
            <c:dLbl>
              <c:idx val="6"/>
              <c:tx>
                <c:rich>
                  <a:bodyPr/>
                  <a:lstStyle/>
                  <a:p>
                    <a:r>
                      <a:rPr lang="en-US" baseline="0"/>
                      <a:t>Syariah
</a:t>
                    </a:r>
                    <a:fld id="{F86BD3A2-ABA5-48C5-9A91-EDBA8CFE7A56}"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D-C9D7-4361-94A2-A32C55BEE569}"/>
                </c:ext>
              </c:extLst>
            </c:dLbl>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n-US"/>
              </a:p>
            </c:txPr>
            <c:dLblPos val="bestFit"/>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'Tabel 2'!$AR$23:$AR$28</c:f>
              <c:strCache>
                <c:ptCount val="6"/>
                <c:pt idx="0">
                  <c:v>Konvensional</c:v>
                </c:pt>
                <c:pt idx="1">
                  <c:v>BPJS</c:v>
                </c:pt>
                <c:pt idx="2">
                  <c:v>Asuransi Syariah</c:v>
                </c:pt>
                <c:pt idx="3">
                  <c:v>Lembaga Pembiayaan Syariah</c:v>
                </c:pt>
                <c:pt idx="4">
                  <c:v>Lembaga Jasa Keuangan Khusus Syariah</c:v>
                </c:pt>
                <c:pt idx="5">
                  <c:v>Lembaga Keuangan Mikro Syariah</c:v>
                </c:pt>
              </c:strCache>
            </c:strRef>
          </c:cat>
          <c:val>
            <c:numRef>
              <c:f>'Tabel 2'!$AS$23:$AS$28</c:f>
              <c:numCache>
                <c:formatCode>_(* #,##0_);_(* \(#,##0\);_(* "-"_);_(@_)</c:formatCode>
                <c:ptCount val="6"/>
                <c:pt idx="0">
                  <c:v>1909048.8026157778</c:v>
                </c:pt>
                <c:pt idx="2">
                  <c:v>37292.815608649995</c:v>
                </c:pt>
                <c:pt idx="3">
                  <c:v>39077.614626783477</c:v>
                </c:pt>
                <c:pt idx="4">
                  <c:v>21372.785465211677</c:v>
                </c:pt>
                <c:pt idx="5">
                  <c:v>71.116867661379999</c:v>
                </c:pt>
              </c:numCache>
            </c:numRef>
          </c:val>
          <c:extLst>
            <c:ext xmlns:c16="http://schemas.microsoft.com/office/drawing/2014/chart" uri="{C3380CC4-5D6E-409C-BE32-E72D297353CC}">
              <c16:uniqueId val="{0000000E-C9D7-4361-94A2-A32C55BEE569}"/>
            </c:ext>
          </c:extLst>
        </c:ser>
        <c:dLbls>
          <c:showLegendKey val="0"/>
          <c:showVal val="0"/>
          <c:showCatName val="1"/>
          <c:showSerName val="0"/>
          <c:showPercent val="1"/>
          <c:showBubbleSize val="0"/>
          <c:showLeaderLines val="1"/>
        </c:dLbls>
        <c:gapWidth val="100"/>
        <c:splitType val="pos"/>
        <c:splitPos val="4"/>
        <c:secondPieSize val="75"/>
        <c:serLines>
          <c:spPr>
            <a:ln w="9525" cap="flat" cmpd="sng" algn="ctr">
              <a:solidFill>
                <a:schemeClr val="tx1">
                  <a:lumMod val="35000"/>
                  <a:lumOff val="65000"/>
                </a:schemeClr>
              </a:solidFill>
              <a:round/>
            </a:ln>
            <a:effectLst/>
          </c:spPr>
        </c:serLines>
      </c:ofPieChart>
      <c:spPr>
        <a:noFill/>
        <a:ln>
          <a:noFill/>
        </a:ln>
        <a:effectLst/>
      </c:spPr>
    </c:plotArea>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000000000000011" l="0.70000000000000007" r="0.70000000000000007" t="0.75000000000000011" header="0.30000000000000004" footer="0.30000000000000004"/>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672882737826443"/>
          <c:y val="0.1086428822905551"/>
          <c:w val="0.76688494889657399"/>
          <c:h val="0.77348562716931346"/>
        </c:manualLayout>
      </c:layout>
      <c:ofPieChart>
        <c:ofPieType val="pie"/>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41B7-4ADB-8C59-25D38A375B41}"/>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41B7-4ADB-8C59-25D38A375B41}"/>
              </c:ext>
            </c:extLst>
          </c:dPt>
          <c:dPt>
            <c:idx val="2"/>
            <c:bubble3D val="0"/>
            <c:spPr>
              <a:solidFill>
                <a:schemeClr val="accent2"/>
              </a:solidFill>
              <a:ln w="19050">
                <a:solidFill>
                  <a:schemeClr val="lt1"/>
                </a:solidFill>
              </a:ln>
              <a:effectLst/>
            </c:spPr>
            <c:extLst>
              <c:ext xmlns:c16="http://schemas.microsoft.com/office/drawing/2014/chart" uri="{C3380CC4-5D6E-409C-BE32-E72D297353CC}">
                <c16:uniqueId val="{00000005-41B7-4ADB-8C59-25D38A375B41}"/>
              </c:ext>
            </c:extLst>
          </c:dPt>
          <c:dPt>
            <c:idx val="3"/>
            <c:bubble3D val="0"/>
            <c:spPr>
              <a:solidFill>
                <a:schemeClr val="accent3"/>
              </a:solidFill>
              <a:ln w="19050">
                <a:solidFill>
                  <a:schemeClr val="lt1"/>
                </a:solidFill>
              </a:ln>
              <a:effectLst/>
            </c:spPr>
            <c:extLst>
              <c:ext xmlns:c16="http://schemas.microsoft.com/office/drawing/2014/chart" uri="{C3380CC4-5D6E-409C-BE32-E72D297353CC}">
                <c16:uniqueId val="{00000007-41B7-4ADB-8C59-25D38A375B41}"/>
              </c:ext>
            </c:extLst>
          </c:dPt>
          <c:dPt>
            <c:idx val="4"/>
            <c:bubble3D val="0"/>
            <c:spPr>
              <a:solidFill>
                <a:schemeClr val="accent4"/>
              </a:solidFill>
              <a:ln w="19050">
                <a:solidFill>
                  <a:schemeClr val="lt1"/>
                </a:solidFill>
              </a:ln>
              <a:effectLst/>
            </c:spPr>
            <c:extLst>
              <c:ext xmlns:c16="http://schemas.microsoft.com/office/drawing/2014/chart" uri="{C3380CC4-5D6E-409C-BE32-E72D297353CC}">
                <c16:uniqueId val="{00000009-41B7-4ADB-8C59-25D38A375B41}"/>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41B7-4ADB-8C59-25D38A375B41}"/>
              </c:ext>
            </c:extLst>
          </c:dPt>
          <c:dPt>
            <c:idx val="6"/>
            <c:bubble3D val="0"/>
            <c:spPr>
              <a:solidFill>
                <a:schemeClr val="accent6"/>
              </a:solidFill>
              <a:ln w="19050">
                <a:solidFill>
                  <a:schemeClr val="lt1"/>
                </a:solidFill>
              </a:ln>
              <a:effectLst/>
            </c:spPr>
            <c:extLst>
              <c:ext xmlns:c16="http://schemas.microsoft.com/office/drawing/2014/chart" uri="{C3380CC4-5D6E-409C-BE32-E72D297353CC}">
                <c16:uniqueId val="{0000000D-41B7-4ADB-8C59-25D38A375B41}"/>
              </c:ext>
            </c:extLst>
          </c:dPt>
          <c:dLbls>
            <c:dLbl>
              <c:idx val="0"/>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bestFit"/>
              <c:showLegendKey val="0"/>
              <c:showVal val="0"/>
              <c:showCatName val="1"/>
              <c:showSerName val="0"/>
              <c:showPercent val="1"/>
              <c:showBubbleSize val="0"/>
              <c:extLst>
                <c:ext xmlns:c16="http://schemas.microsoft.com/office/drawing/2014/chart" uri="{C3380CC4-5D6E-409C-BE32-E72D297353CC}">
                  <c16:uniqueId val="{00000001-41B7-4ADB-8C59-25D38A375B41}"/>
                </c:ext>
              </c:extLst>
            </c:dLbl>
            <c:dLbl>
              <c:idx val="1"/>
              <c:layout>
                <c:manualLayout>
                  <c:x val="-5.322693457913303E-2"/>
                  <c:y val="-0.1948913910897388"/>
                </c:manualLayout>
              </c:layout>
              <c:tx>
                <c:rich>
                  <a:bodyPr/>
                  <a:lstStyle/>
                  <a:p>
                    <a:fld id="{75CBF25A-42FF-49CE-8961-514E153788D0}" type="CATEGORYNAME">
                      <a:rPr lang="en-US"/>
                      <a:pPr/>
                      <a:t>[CATEGORY NAME]</a:t>
                    </a:fld>
                    <a:r>
                      <a:rPr lang="en-US" baseline="0"/>
                      <a:t>
</a:t>
                    </a:r>
                    <a:fld id="{90F46E70-5359-4CCD-B2FA-BD136A42539C}"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41B7-4ADB-8C59-25D38A375B41}"/>
                </c:ext>
              </c:extLst>
            </c:dLbl>
            <c:dLbl>
              <c:idx val="5"/>
              <c:tx>
                <c:rich>
                  <a:bodyPr/>
                  <a:lstStyle/>
                  <a:p>
                    <a:r>
                      <a:rPr lang="en-US" baseline="0"/>
                      <a:t>Syariah
4,67%</a:t>
                    </a:r>
                  </a:p>
                </c:rich>
              </c:tx>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B-41B7-4ADB-8C59-25D38A375B41}"/>
                </c:ext>
              </c:extLst>
            </c:dLbl>
            <c:dLbl>
              <c:idx val="6"/>
              <c:tx>
                <c:rich>
                  <a:bodyPr/>
                  <a:lstStyle/>
                  <a:p>
                    <a:r>
                      <a:rPr lang="en-US" baseline="0"/>
                      <a:t>Syariah
</a:t>
                    </a:r>
                    <a:fld id="{F86BD3A2-ABA5-48C5-9A91-EDBA8CFE7A56}"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D-41B7-4ADB-8C59-25D38A375B41}"/>
                </c:ext>
              </c:extLst>
            </c:dLbl>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n-US"/>
              </a:p>
            </c:txPr>
            <c:dLblPos val="bestFit"/>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'Tabel 2'!$AR$23:$AR$28</c:f>
              <c:strCache>
                <c:ptCount val="6"/>
                <c:pt idx="0">
                  <c:v>Konvensional</c:v>
                </c:pt>
                <c:pt idx="1">
                  <c:v>BPJS</c:v>
                </c:pt>
                <c:pt idx="2">
                  <c:v>Asuransi Syariah</c:v>
                </c:pt>
                <c:pt idx="3">
                  <c:v>Lembaga Pembiayaan Syariah</c:v>
                </c:pt>
                <c:pt idx="4">
                  <c:v>Lembaga Jasa Keuangan Khusus Syariah</c:v>
                </c:pt>
                <c:pt idx="5">
                  <c:v>Lembaga Keuangan Mikro Syariah</c:v>
                </c:pt>
              </c:strCache>
            </c:strRef>
          </c:cat>
          <c:val>
            <c:numRef>
              <c:f>'Tabel 2'!$BG$23:$BG$28</c:f>
              <c:numCache>
                <c:formatCode>_(* #,##0_);_(* \(#,##0\);_(* "-"_);_(@_)</c:formatCode>
                <c:ptCount val="6"/>
                <c:pt idx="0">
                  <c:v>2026933.4979474591</c:v>
                </c:pt>
                <c:pt idx="2">
                  <c:v>39411.896216789995</c:v>
                </c:pt>
                <c:pt idx="3">
                  <c:v>36802.20646197255</c:v>
                </c:pt>
                <c:pt idx="4">
                  <c:v>22256.774885548079</c:v>
                </c:pt>
                <c:pt idx="5">
                  <c:v>97.714916818129993</c:v>
                </c:pt>
              </c:numCache>
            </c:numRef>
          </c:val>
          <c:extLst>
            <c:ext xmlns:c16="http://schemas.microsoft.com/office/drawing/2014/chart" uri="{C3380CC4-5D6E-409C-BE32-E72D297353CC}">
              <c16:uniqueId val="{0000000E-41B7-4ADB-8C59-25D38A375B41}"/>
            </c:ext>
          </c:extLst>
        </c:ser>
        <c:dLbls>
          <c:showLegendKey val="0"/>
          <c:showVal val="0"/>
          <c:showCatName val="1"/>
          <c:showSerName val="0"/>
          <c:showPercent val="1"/>
          <c:showBubbleSize val="0"/>
          <c:showLeaderLines val="1"/>
        </c:dLbls>
        <c:gapWidth val="100"/>
        <c:splitType val="pos"/>
        <c:splitPos val="4"/>
        <c:secondPieSize val="75"/>
        <c:serLines>
          <c:spPr>
            <a:ln w="9525" cap="flat" cmpd="sng" algn="ctr">
              <a:solidFill>
                <a:schemeClr val="tx1">
                  <a:lumMod val="35000"/>
                  <a:lumOff val="65000"/>
                </a:schemeClr>
              </a:solidFill>
              <a:round/>
            </a:ln>
            <a:effectLst/>
          </c:spPr>
        </c:serLines>
      </c:ofPieChart>
      <c:spPr>
        <a:noFill/>
        <a:ln>
          <a:noFill/>
        </a:ln>
        <a:effectLst/>
      </c:spPr>
    </c:plotArea>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000000000000011" l="0.70000000000000007" r="0.70000000000000007" t="0.75000000000000011" header="0.30000000000000004" footer="0.30000000000000004"/>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672882737826443"/>
          <c:y val="0.1086428822905551"/>
          <c:w val="0.76688494889657399"/>
          <c:h val="0.77348562716931346"/>
        </c:manualLayout>
      </c:layout>
      <c:ofPieChart>
        <c:ofPieType val="pie"/>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41B7-4ADB-8C59-25D38A375B41}"/>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41B7-4ADB-8C59-25D38A375B41}"/>
              </c:ext>
            </c:extLst>
          </c:dPt>
          <c:dPt>
            <c:idx val="2"/>
            <c:bubble3D val="0"/>
            <c:spPr>
              <a:solidFill>
                <a:schemeClr val="accent2"/>
              </a:solidFill>
              <a:ln w="19050">
                <a:solidFill>
                  <a:schemeClr val="lt1"/>
                </a:solidFill>
              </a:ln>
              <a:effectLst/>
            </c:spPr>
            <c:extLst>
              <c:ext xmlns:c16="http://schemas.microsoft.com/office/drawing/2014/chart" uri="{C3380CC4-5D6E-409C-BE32-E72D297353CC}">
                <c16:uniqueId val="{00000005-41B7-4ADB-8C59-25D38A375B41}"/>
              </c:ext>
            </c:extLst>
          </c:dPt>
          <c:dPt>
            <c:idx val="3"/>
            <c:bubble3D val="0"/>
            <c:spPr>
              <a:solidFill>
                <a:schemeClr val="accent3"/>
              </a:solidFill>
              <a:ln w="19050">
                <a:solidFill>
                  <a:schemeClr val="lt1"/>
                </a:solidFill>
              </a:ln>
              <a:effectLst/>
            </c:spPr>
            <c:extLst>
              <c:ext xmlns:c16="http://schemas.microsoft.com/office/drawing/2014/chart" uri="{C3380CC4-5D6E-409C-BE32-E72D297353CC}">
                <c16:uniqueId val="{00000007-41B7-4ADB-8C59-25D38A375B41}"/>
              </c:ext>
            </c:extLst>
          </c:dPt>
          <c:dPt>
            <c:idx val="4"/>
            <c:bubble3D val="0"/>
            <c:spPr>
              <a:solidFill>
                <a:schemeClr val="accent4"/>
              </a:solidFill>
              <a:ln w="19050">
                <a:solidFill>
                  <a:schemeClr val="lt1"/>
                </a:solidFill>
              </a:ln>
              <a:effectLst/>
            </c:spPr>
            <c:extLst>
              <c:ext xmlns:c16="http://schemas.microsoft.com/office/drawing/2014/chart" uri="{C3380CC4-5D6E-409C-BE32-E72D297353CC}">
                <c16:uniqueId val="{00000009-41B7-4ADB-8C59-25D38A375B41}"/>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41B7-4ADB-8C59-25D38A375B41}"/>
              </c:ext>
            </c:extLst>
          </c:dPt>
          <c:dPt>
            <c:idx val="6"/>
            <c:bubble3D val="0"/>
            <c:spPr>
              <a:solidFill>
                <a:schemeClr val="accent6"/>
              </a:solidFill>
              <a:ln w="19050">
                <a:solidFill>
                  <a:schemeClr val="lt1"/>
                </a:solidFill>
              </a:ln>
              <a:effectLst/>
            </c:spPr>
            <c:extLst>
              <c:ext xmlns:c16="http://schemas.microsoft.com/office/drawing/2014/chart" uri="{C3380CC4-5D6E-409C-BE32-E72D297353CC}">
                <c16:uniqueId val="{0000000D-41B7-4ADB-8C59-25D38A375B41}"/>
              </c:ext>
            </c:extLst>
          </c:dPt>
          <c:dLbls>
            <c:dLbl>
              <c:idx val="0"/>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bestFit"/>
              <c:showLegendKey val="0"/>
              <c:showVal val="0"/>
              <c:showCatName val="1"/>
              <c:showSerName val="0"/>
              <c:showPercent val="1"/>
              <c:showBubbleSize val="0"/>
              <c:extLst>
                <c:ext xmlns:c16="http://schemas.microsoft.com/office/drawing/2014/chart" uri="{C3380CC4-5D6E-409C-BE32-E72D297353CC}">
                  <c16:uniqueId val="{00000001-41B7-4ADB-8C59-25D38A375B41}"/>
                </c:ext>
              </c:extLst>
            </c:dLbl>
            <c:dLbl>
              <c:idx val="1"/>
              <c:layout>
                <c:manualLayout>
                  <c:x val="-5.322693457913303E-2"/>
                  <c:y val="-0.1948913910897388"/>
                </c:manualLayout>
              </c:layout>
              <c:tx>
                <c:rich>
                  <a:bodyPr/>
                  <a:lstStyle/>
                  <a:p>
                    <a:fld id="{75CBF25A-42FF-49CE-8961-514E153788D0}" type="CATEGORYNAME">
                      <a:rPr lang="en-US"/>
                      <a:pPr/>
                      <a:t>[CATEGORY NAME]</a:t>
                    </a:fld>
                    <a:r>
                      <a:rPr lang="en-US" baseline="0"/>
                      <a:t>
</a:t>
                    </a:r>
                    <a:fld id="{90F46E70-5359-4CCD-B2FA-BD136A42539C}"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41B7-4ADB-8C59-25D38A375B41}"/>
                </c:ext>
              </c:extLst>
            </c:dLbl>
            <c:dLbl>
              <c:idx val="5"/>
              <c:tx>
                <c:rich>
                  <a:bodyPr/>
                  <a:lstStyle/>
                  <a:p>
                    <a:r>
                      <a:rPr lang="en-US" baseline="0"/>
                      <a:t>Syariah
4,67%</a:t>
                    </a:r>
                  </a:p>
                </c:rich>
              </c:tx>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B-41B7-4ADB-8C59-25D38A375B41}"/>
                </c:ext>
              </c:extLst>
            </c:dLbl>
            <c:dLbl>
              <c:idx val="6"/>
              <c:tx>
                <c:rich>
                  <a:bodyPr/>
                  <a:lstStyle/>
                  <a:p>
                    <a:r>
                      <a:rPr lang="en-US" baseline="0"/>
                      <a:t>Syariah
</a:t>
                    </a:r>
                    <a:fld id="{F86BD3A2-ABA5-48C5-9A91-EDBA8CFE7A56}"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D-41B7-4ADB-8C59-25D38A375B41}"/>
                </c:ext>
              </c:extLst>
            </c:dLbl>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n-US"/>
              </a:p>
            </c:txPr>
            <c:dLblPos val="bestFit"/>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'Tabel 2'!$AR$23:$AR$28</c:f>
              <c:strCache>
                <c:ptCount val="6"/>
                <c:pt idx="0">
                  <c:v>Konvensional</c:v>
                </c:pt>
                <c:pt idx="1">
                  <c:v>BPJS</c:v>
                </c:pt>
                <c:pt idx="2">
                  <c:v>Asuransi Syariah</c:v>
                </c:pt>
                <c:pt idx="3">
                  <c:v>Lembaga Pembiayaan Syariah</c:v>
                </c:pt>
                <c:pt idx="4">
                  <c:v>Lembaga Jasa Keuangan Khusus Syariah</c:v>
                </c:pt>
                <c:pt idx="5">
                  <c:v>Lembaga Keuangan Mikro Syariah</c:v>
                </c:pt>
              </c:strCache>
            </c:strRef>
          </c:cat>
          <c:val>
            <c:numRef>
              <c:f>'Tabel 2'!$AZ$23:$AZ$28</c:f>
              <c:numCache>
                <c:formatCode>_(* #,##0_);_(* \(#,##0\);_(* "-"_);_(@_)</c:formatCode>
                <c:ptCount val="6"/>
                <c:pt idx="0">
                  <c:v>2001363.2359801664</c:v>
                </c:pt>
                <c:pt idx="2">
                  <c:v>38659.856248050513</c:v>
                </c:pt>
                <c:pt idx="3">
                  <c:v>38807.966098077071</c:v>
                </c:pt>
                <c:pt idx="4">
                  <c:v>21613.520094411972</c:v>
                </c:pt>
                <c:pt idx="5">
                  <c:v>87.229291975729993</c:v>
                </c:pt>
              </c:numCache>
            </c:numRef>
          </c:val>
          <c:extLst>
            <c:ext xmlns:c16="http://schemas.microsoft.com/office/drawing/2014/chart" uri="{C3380CC4-5D6E-409C-BE32-E72D297353CC}">
              <c16:uniqueId val="{0000000E-41B7-4ADB-8C59-25D38A375B41}"/>
            </c:ext>
          </c:extLst>
        </c:ser>
        <c:dLbls>
          <c:showLegendKey val="0"/>
          <c:showVal val="0"/>
          <c:showCatName val="1"/>
          <c:showSerName val="0"/>
          <c:showPercent val="1"/>
          <c:showBubbleSize val="0"/>
          <c:showLeaderLines val="1"/>
        </c:dLbls>
        <c:gapWidth val="100"/>
        <c:splitType val="pos"/>
        <c:splitPos val="5"/>
        <c:secondPieSize val="75"/>
        <c:serLines>
          <c:spPr>
            <a:ln w="9525" cap="flat" cmpd="sng" algn="ctr">
              <a:solidFill>
                <a:schemeClr val="tx1">
                  <a:lumMod val="35000"/>
                  <a:lumOff val="65000"/>
                </a:schemeClr>
              </a:solidFill>
              <a:round/>
            </a:ln>
            <a:effectLst/>
          </c:spPr>
        </c:serLines>
      </c:ofPieChart>
      <c:spPr>
        <a:noFill/>
        <a:ln>
          <a:noFill/>
        </a:ln>
        <a:effectLst/>
      </c:spPr>
    </c:plotArea>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000000000000011" l="0.70000000000000007" r="0.70000000000000007" t="0.75000000000000011" header="0.30000000000000004" footer="0.30000000000000004"/>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672882737826443"/>
          <c:y val="0.1086428822905551"/>
          <c:w val="0.76688494889657399"/>
          <c:h val="0.77348562716931346"/>
        </c:manualLayout>
      </c:layout>
      <c:ofPieChart>
        <c:ofPieType val="pie"/>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41B7-4ADB-8C59-25D38A375B41}"/>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41B7-4ADB-8C59-25D38A375B41}"/>
              </c:ext>
            </c:extLst>
          </c:dPt>
          <c:dPt>
            <c:idx val="2"/>
            <c:bubble3D val="0"/>
            <c:spPr>
              <a:solidFill>
                <a:schemeClr val="accent2"/>
              </a:solidFill>
              <a:ln w="19050">
                <a:solidFill>
                  <a:schemeClr val="lt1"/>
                </a:solidFill>
              </a:ln>
              <a:effectLst/>
            </c:spPr>
            <c:extLst>
              <c:ext xmlns:c16="http://schemas.microsoft.com/office/drawing/2014/chart" uri="{C3380CC4-5D6E-409C-BE32-E72D297353CC}">
                <c16:uniqueId val="{00000005-41B7-4ADB-8C59-25D38A375B41}"/>
              </c:ext>
            </c:extLst>
          </c:dPt>
          <c:dPt>
            <c:idx val="3"/>
            <c:bubble3D val="0"/>
            <c:spPr>
              <a:solidFill>
                <a:schemeClr val="accent3"/>
              </a:solidFill>
              <a:ln w="19050">
                <a:solidFill>
                  <a:schemeClr val="lt1"/>
                </a:solidFill>
              </a:ln>
              <a:effectLst/>
            </c:spPr>
            <c:extLst>
              <c:ext xmlns:c16="http://schemas.microsoft.com/office/drawing/2014/chart" uri="{C3380CC4-5D6E-409C-BE32-E72D297353CC}">
                <c16:uniqueId val="{00000007-41B7-4ADB-8C59-25D38A375B41}"/>
              </c:ext>
            </c:extLst>
          </c:dPt>
          <c:dPt>
            <c:idx val="4"/>
            <c:bubble3D val="0"/>
            <c:spPr>
              <a:solidFill>
                <a:schemeClr val="accent4"/>
              </a:solidFill>
              <a:ln w="19050">
                <a:solidFill>
                  <a:schemeClr val="lt1"/>
                </a:solidFill>
              </a:ln>
              <a:effectLst/>
            </c:spPr>
            <c:extLst>
              <c:ext xmlns:c16="http://schemas.microsoft.com/office/drawing/2014/chart" uri="{C3380CC4-5D6E-409C-BE32-E72D297353CC}">
                <c16:uniqueId val="{00000009-41B7-4ADB-8C59-25D38A375B41}"/>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41B7-4ADB-8C59-25D38A375B41}"/>
              </c:ext>
            </c:extLst>
          </c:dPt>
          <c:dPt>
            <c:idx val="6"/>
            <c:bubble3D val="0"/>
            <c:spPr>
              <a:solidFill>
                <a:schemeClr val="accent6"/>
              </a:solidFill>
              <a:ln w="19050">
                <a:solidFill>
                  <a:schemeClr val="lt1"/>
                </a:solidFill>
              </a:ln>
              <a:effectLst/>
            </c:spPr>
            <c:extLst>
              <c:ext xmlns:c16="http://schemas.microsoft.com/office/drawing/2014/chart" uri="{C3380CC4-5D6E-409C-BE32-E72D297353CC}">
                <c16:uniqueId val="{0000000D-41B7-4ADB-8C59-25D38A375B41}"/>
              </c:ext>
            </c:extLst>
          </c:dPt>
          <c:dLbls>
            <c:dLbl>
              <c:idx val="0"/>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bestFit"/>
              <c:showLegendKey val="0"/>
              <c:showVal val="0"/>
              <c:showCatName val="1"/>
              <c:showSerName val="0"/>
              <c:showPercent val="1"/>
              <c:showBubbleSize val="0"/>
              <c:extLst>
                <c:ext xmlns:c16="http://schemas.microsoft.com/office/drawing/2014/chart" uri="{C3380CC4-5D6E-409C-BE32-E72D297353CC}">
                  <c16:uniqueId val="{00000001-41B7-4ADB-8C59-25D38A375B41}"/>
                </c:ext>
              </c:extLst>
            </c:dLbl>
            <c:dLbl>
              <c:idx val="1"/>
              <c:layout>
                <c:manualLayout>
                  <c:x val="-5.322693457913303E-2"/>
                  <c:y val="-0.1948913910897388"/>
                </c:manualLayout>
              </c:layout>
              <c:tx>
                <c:rich>
                  <a:bodyPr/>
                  <a:lstStyle/>
                  <a:p>
                    <a:fld id="{75CBF25A-42FF-49CE-8961-514E153788D0}" type="CATEGORYNAME">
                      <a:rPr lang="en-US"/>
                      <a:pPr/>
                      <a:t>[CATEGORY NAME]</a:t>
                    </a:fld>
                    <a:r>
                      <a:rPr lang="en-US" baseline="0"/>
                      <a:t>
</a:t>
                    </a:r>
                    <a:fld id="{90F46E70-5359-4CCD-B2FA-BD136A42539C}"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41B7-4ADB-8C59-25D38A375B41}"/>
                </c:ext>
              </c:extLst>
            </c:dLbl>
            <c:dLbl>
              <c:idx val="5"/>
              <c:tx>
                <c:rich>
                  <a:bodyPr/>
                  <a:lstStyle/>
                  <a:p>
                    <a:r>
                      <a:rPr lang="en-US" baseline="0"/>
                      <a:t>Syariah
4,67%</a:t>
                    </a:r>
                  </a:p>
                </c:rich>
              </c:tx>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B-41B7-4ADB-8C59-25D38A375B41}"/>
                </c:ext>
              </c:extLst>
            </c:dLbl>
            <c:dLbl>
              <c:idx val="6"/>
              <c:tx>
                <c:rich>
                  <a:bodyPr/>
                  <a:lstStyle/>
                  <a:p>
                    <a:r>
                      <a:rPr lang="en-US" baseline="0"/>
                      <a:t>Syariah
</a:t>
                    </a:r>
                    <a:fld id="{F86BD3A2-ABA5-48C5-9A91-EDBA8CFE7A56}"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D-41B7-4ADB-8C59-25D38A375B41}"/>
                </c:ext>
              </c:extLst>
            </c:dLbl>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n-US"/>
              </a:p>
            </c:txPr>
            <c:dLblPos val="bestFit"/>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'Tabel 2'!$AR$23:$AR$28</c:f>
              <c:strCache>
                <c:ptCount val="6"/>
                <c:pt idx="0">
                  <c:v>Konvensional</c:v>
                </c:pt>
                <c:pt idx="1">
                  <c:v>BPJS</c:v>
                </c:pt>
                <c:pt idx="2">
                  <c:v>Asuransi Syariah</c:v>
                </c:pt>
                <c:pt idx="3">
                  <c:v>Lembaga Pembiayaan Syariah</c:v>
                </c:pt>
                <c:pt idx="4">
                  <c:v>Lembaga Jasa Keuangan Khusus Syariah</c:v>
                </c:pt>
                <c:pt idx="5">
                  <c:v>Lembaga Keuangan Mikro Syariah</c:v>
                </c:pt>
              </c:strCache>
            </c:strRef>
          </c:cat>
          <c:val>
            <c:numRef>
              <c:f>'Tabel 2'!$BN$23:$BN$28</c:f>
              <c:numCache>
                <c:formatCode>_(* #,##0_);_(* \(#,##0\);_(* "-"_);_(@_)</c:formatCode>
                <c:ptCount val="6"/>
                <c:pt idx="0">
                  <c:v>2036407.8592806584</c:v>
                </c:pt>
                <c:pt idx="2">
                  <c:v>38221.801919760008</c:v>
                </c:pt>
                <c:pt idx="3">
                  <c:v>35631.868592056067</c:v>
                </c:pt>
                <c:pt idx="4">
                  <c:v>22270.974723444986</c:v>
                </c:pt>
                <c:pt idx="5">
                  <c:v>99.714916818129993</c:v>
                </c:pt>
              </c:numCache>
            </c:numRef>
          </c:val>
          <c:extLst>
            <c:ext xmlns:c16="http://schemas.microsoft.com/office/drawing/2014/chart" uri="{C3380CC4-5D6E-409C-BE32-E72D297353CC}">
              <c16:uniqueId val="{0000000E-41B7-4ADB-8C59-25D38A375B41}"/>
            </c:ext>
          </c:extLst>
        </c:ser>
        <c:dLbls>
          <c:showLegendKey val="0"/>
          <c:showVal val="0"/>
          <c:showCatName val="1"/>
          <c:showSerName val="0"/>
          <c:showPercent val="1"/>
          <c:showBubbleSize val="0"/>
          <c:showLeaderLines val="1"/>
        </c:dLbls>
        <c:gapWidth val="100"/>
        <c:splitType val="pos"/>
        <c:splitPos val="4"/>
        <c:secondPieSize val="75"/>
        <c:serLines>
          <c:spPr>
            <a:ln w="9525" cap="flat" cmpd="sng" algn="ctr">
              <a:solidFill>
                <a:schemeClr val="tx1">
                  <a:lumMod val="35000"/>
                  <a:lumOff val="65000"/>
                </a:schemeClr>
              </a:solidFill>
              <a:round/>
            </a:ln>
            <a:effectLst/>
          </c:spPr>
        </c:serLines>
      </c:ofPieChart>
      <c:spPr>
        <a:noFill/>
        <a:ln>
          <a:noFill/>
        </a:ln>
        <a:effectLst/>
      </c:spPr>
    </c:plotArea>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000000000000011" l="0.70000000000000007" r="0.70000000000000007" t="0.75000000000000011" header="0.30000000000000004" footer="0.30000000000000004"/>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1.2832057964585416E-2"/>
          <c:y val="0.1086428258967629"/>
          <c:w val="0.76688494889657399"/>
          <c:h val="0.77348562716931346"/>
        </c:manualLayout>
      </c:layout>
      <c:ofPieChart>
        <c:ofPieType val="pie"/>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41B7-4ADB-8C59-25D38A375B41}"/>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41B7-4ADB-8C59-25D38A375B41}"/>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41B7-4ADB-8C59-25D38A375B41}"/>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41B7-4ADB-8C59-25D38A375B41}"/>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41B7-4ADB-8C59-25D38A375B41}"/>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41B7-4ADB-8C59-25D38A375B41}"/>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41B7-4ADB-8C59-25D38A375B41}"/>
              </c:ext>
            </c:extLst>
          </c:dPt>
          <c:dPt>
            <c:idx val="7"/>
            <c:bubble3D val="0"/>
            <c:spPr>
              <a:solidFill>
                <a:schemeClr val="accent6"/>
              </a:solidFill>
              <a:ln w="19050">
                <a:solidFill>
                  <a:schemeClr val="lt1"/>
                </a:solidFill>
              </a:ln>
              <a:effectLst/>
            </c:spPr>
            <c:extLst>
              <c:ext xmlns:c16="http://schemas.microsoft.com/office/drawing/2014/chart" uri="{C3380CC4-5D6E-409C-BE32-E72D297353CC}">
                <c16:uniqueId val="{0000000F-712F-4C37-B729-2766F8655314}"/>
              </c:ext>
            </c:extLst>
          </c:dPt>
          <c:dLbls>
            <c:dLbl>
              <c:idx val="1"/>
              <c:layout>
                <c:manualLayout>
                  <c:x val="-2.274309021231501E-2"/>
                  <c:y val="3.427529892096821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41B7-4ADB-8C59-25D38A375B41}"/>
                </c:ext>
              </c:extLst>
            </c:dLbl>
            <c:dLbl>
              <c:idx val="3"/>
              <c:layout>
                <c:manualLayout>
                  <c:x val="1.9643389646716695E-2"/>
                  <c:y val="-8.802456984543598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41B7-4ADB-8C59-25D38A375B41}"/>
                </c:ext>
              </c:extLst>
            </c:dLbl>
            <c:dLbl>
              <c:idx val="4"/>
              <c:layout>
                <c:manualLayout>
                  <c:x val="6.2183283427599718E-2"/>
                  <c:y val="0.2501374307378245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41B7-4ADB-8C59-25D38A375B41}"/>
                </c:ext>
              </c:extLst>
            </c:dLbl>
            <c:dLbl>
              <c:idx val="5"/>
              <c:layout>
                <c:manualLayout>
                  <c:x val="9.7026586563493472E-2"/>
                  <c:y val="-6.4814814814814894E-2"/>
                </c:manualLayout>
              </c:layout>
              <c:dLblPos val="bestFit"/>
              <c:showLegendKey val="0"/>
              <c:showVal val="0"/>
              <c:showCatName val="1"/>
              <c:showSerName val="0"/>
              <c:showPercent val="1"/>
              <c:showBubbleSize val="0"/>
              <c:extLst>
                <c:ext xmlns:c15="http://schemas.microsoft.com/office/drawing/2012/chart" uri="{CE6537A1-D6FC-4f65-9D91-7224C49458BB}">
                  <c15:layout>
                    <c:manualLayout>
                      <c:w val="0.17645952706615897"/>
                      <c:h val="0.16550925925925927"/>
                    </c:manualLayout>
                  </c15:layout>
                </c:ext>
                <c:ext xmlns:c16="http://schemas.microsoft.com/office/drawing/2014/chart" uri="{C3380CC4-5D6E-409C-BE32-E72D297353CC}">
                  <c16:uniqueId val="{0000000B-41B7-4ADB-8C59-25D38A375B41}"/>
                </c:ext>
              </c:extLst>
            </c:dLbl>
            <c:dLbl>
              <c:idx val="6"/>
              <c:layout>
                <c:manualLayout>
                  <c:x val="1.6200220794127744E-2"/>
                  <c:y val="0.26633748906386701"/>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D-41B7-4ADB-8C59-25D38A375B41}"/>
                </c:ext>
              </c:extLst>
            </c:dLbl>
            <c:dLbl>
              <c:idx val="7"/>
              <c:layout>
                <c:manualLayout>
                  <c:x val="3.3094648380220075E-2"/>
                  <c:y val="3.3876494604841061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F-712F-4C37-B729-2766F8655314}"/>
                </c:ext>
              </c:extLst>
            </c:dLbl>
            <c:numFmt formatCode="0.00%" sourceLinked="0"/>
            <c:spPr>
              <a:solidFill>
                <a:sysClr val="window" lastClr="FFFFFF"/>
              </a:solidFill>
              <a:ln>
                <a:solidFill>
                  <a:sysClr val="windowText" lastClr="000000">
                    <a:lumMod val="50000"/>
                    <a:lumOff val="50000"/>
                  </a:sysClr>
                </a:solidFill>
              </a:ln>
              <a:effectLst/>
            </c:spPr>
            <c:txPr>
              <a:bodyPr rot="0" spcFirstLastPara="1" vertOverflow="clip" horzOverflow="clip" vert="horz" wrap="square" lIns="38100" tIns="19050" rIns="38100" bIns="19050" anchor="ctr" anchorCtr="1">
                <a:noAutofit/>
              </a:bodyPr>
              <a:lstStyle/>
              <a:p>
                <a:pPr>
                  <a:defRPr sz="900" b="0" i="0" u="none" strike="noStrike" kern="1200" baseline="0">
                    <a:ln>
                      <a:noFill/>
                    </a:ln>
                    <a:solidFill>
                      <a:sysClr val="windowText" lastClr="000000"/>
                    </a:solidFill>
                    <a:latin typeface="+mn-lt"/>
                    <a:ea typeface="+mn-ea"/>
                    <a:cs typeface="+mn-cs"/>
                  </a:defRPr>
                </a:pPr>
                <a:endParaRPr lang="en-US"/>
              </a:p>
            </c:txPr>
            <c:dLblPos val="bestFit"/>
            <c:showLegendKey val="0"/>
            <c:showVal val="0"/>
            <c:showCatName val="1"/>
            <c:showSerName val="0"/>
            <c:showPercent val="1"/>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ext>
            </c:extLst>
          </c:dLbls>
          <c:cat>
            <c:strRef>
              <c:f>'Tabel 2'!$BT$23:$BT$29</c:f>
              <c:strCache>
                <c:ptCount val="7"/>
                <c:pt idx="0">
                  <c:v>Konvensional</c:v>
                </c:pt>
                <c:pt idx="1">
                  <c:v>Asuransi Syariah</c:v>
                </c:pt>
                <c:pt idx="2">
                  <c:v>Lembaga Pembiayaan Syariah</c:v>
                </c:pt>
                <c:pt idx="3">
                  <c:v>Lembaga Jasa Keuangan Khusus Syariah</c:v>
                </c:pt>
                <c:pt idx="4">
                  <c:v>Lembaga Keuangan Mikro Syariah</c:v>
                </c:pt>
                <c:pt idx="5">
                  <c:v>Dana Pensiun Syariah</c:v>
                </c:pt>
                <c:pt idx="6">
                  <c:v>BPJS</c:v>
                </c:pt>
              </c:strCache>
            </c:strRef>
          </c:cat>
          <c:val>
            <c:numRef>
              <c:f>'Tabel 2'!$BU$23:$BU$29</c:f>
              <c:numCache>
                <c:formatCode>_(* #,##0_);_(* \(#,##0\);_(* "-"_);_(@_)</c:formatCode>
                <c:ptCount val="7"/>
                <c:pt idx="0">
                  <c:v>2061671.6565929339</c:v>
                </c:pt>
                <c:pt idx="1">
                  <c:v>38668.157722399992</c:v>
                </c:pt>
                <c:pt idx="2">
                  <c:v>34792.260189441775</c:v>
                </c:pt>
                <c:pt idx="3">
                  <c:v>22280.523242181545</c:v>
                </c:pt>
                <c:pt idx="4">
                  <c:v>99.714916818129993</c:v>
                </c:pt>
                <c:pt idx="5">
                  <c:v>1261.10088845</c:v>
                </c:pt>
                <c:pt idx="6">
                  <c:v>0</c:v>
                </c:pt>
              </c:numCache>
            </c:numRef>
          </c:val>
          <c:extLst>
            <c:ext xmlns:c16="http://schemas.microsoft.com/office/drawing/2014/chart" uri="{C3380CC4-5D6E-409C-BE32-E72D297353CC}">
              <c16:uniqueId val="{0000000E-41B7-4ADB-8C59-25D38A375B41}"/>
            </c:ext>
          </c:extLst>
        </c:ser>
        <c:dLbls>
          <c:showLegendKey val="0"/>
          <c:showVal val="0"/>
          <c:showCatName val="1"/>
          <c:showSerName val="0"/>
          <c:showPercent val="1"/>
          <c:showBubbleSize val="0"/>
          <c:showLeaderLines val="0"/>
        </c:dLbls>
        <c:gapWidth val="100"/>
        <c:splitType val="pos"/>
        <c:splitPos val="6"/>
        <c:secondPieSize val="75"/>
        <c:serLines>
          <c:spPr>
            <a:ln w="9525" cap="flat" cmpd="sng" algn="ctr">
              <a:solidFill>
                <a:schemeClr val="tx1">
                  <a:lumMod val="35000"/>
                  <a:lumOff val="65000"/>
                </a:schemeClr>
              </a:solidFill>
              <a:round/>
            </a:ln>
            <a:effectLst/>
          </c:spPr>
        </c:serLines>
      </c:ofPieChart>
      <c:spPr>
        <a:noFill/>
        <a:ln>
          <a:noFill/>
        </a:ln>
        <a:effectLst/>
      </c:spPr>
    </c:plotArea>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solidFill>
            <a:sysClr val="windowText" lastClr="000000"/>
          </a:solidFill>
        </a:defRPr>
      </a:pPr>
      <a:endParaRPr lang="en-US"/>
    </a:p>
  </c:txPr>
  <c:printSettings>
    <c:headerFooter/>
    <c:pageMargins b="0.75000000000000011" l="0.70000000000000007" r="0.70000000000000007" t="0.75000000000000011" header="0.30000000000000004" footer="0.30000000000000004"/>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1.2832057964585416E-2"/>
          <c:y val="0.1086428258967629"/>
          <c:w val="0.76688494889657399"/>
          <c:h val="0.77348562716931346"/>
        </c:manualLayout>
      </c:layout>
      <c:ofPieChart>
        <c:ofPieType val="pie"/>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41B7-4ADB-8C59-25D38A375B41}"/>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41B7-4ADB-8C59-25D38A375B41}"/>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41B7-4ADB-8C59-25D38A375B41}"/>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41B7-4ADB-8C59-25D38A375B41}"/>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41B7-4ADB-8C59-25D38A375B41}"/>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41B7-4ADB-8C59-25D38A375B41}"/>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41B7-4ADB-8C59-25D38A375B41}"/>
              </c:ext>
            </c:extLst>
          </c:dPt>
          <c:dPt>
            <c:idx val="7"/>
            <c:bubble3D val="0"/>
            <c:spPr>
              <a:solidFill>
                <a:schemeClr val="accent6"/>
              </a:solidFill>
              <a:ln w="19050">
                <a:solidFill>
                  <a:schemeClr val="lt1"/>
                </a:solidFill>
              </a:ln>
              <a:effectLst/>
            </c:spPr>
            <c:extLst>
              <c:ext xmlns:c16="http://schemas.microsoft.com/office/drawing/2014/chart" uri="{C3380CC4-5D6E-409C-BE32-E72D297353CC}">
                <c16:uniqueId val="{0000000F-44EC-4807-8499-688F2C461810}"/>
              </c:ext>
            </c:extLst>
          </c:dPt>
          <c:dLbls>
            <c:dLbl>
              <c:idx val="1"/>
              <c:layout>
                <c:manualLayout>
                  <c:x val="-2.274309021231501E-2"/>
                  <c:y val="3.427529892096821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41B7-4ADB-8C59-25D38A375B41}"/>
                </c:ext>
              </c:extLst>
            </c:dLbl>
            <c:dLbl>
              <c:idx val="3"/>
              <c:layout>
                <c:manualLayout>
                  <c:x val="1.9643389646716695E-2"/>
                  <c:y val="-8.802456984543598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41B7-4ADB-8C59-25D38A375B41}"/>
                </c:ext>
              </c:extLst>
            </c:dLbl>
            <c:dLbl>
              <c:idx val="4"/>
              <c:layout>
                <c:manualLayout>
                  <c:x val="6.2183283427599718E-2"/>
                  <c:y val="0.2501374307378245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41B7-4ADB-8C59-25D38A375B41}"/>
                </c:ext>
              </c:extLst>
            </c:dLbl>
            <c:dLbl>
              <c:idx val="5"/>
              <c:layout>
                <c:manualLayout>
                  <c:x val="9.7026586563493472E-2"/>
                  <c:y val="-6.4814814814814894E-2"/>
                </c:manualLayout>
              </c:layout>
              <c:dLblPos val="bestFit"/>
              <c:showLegendKey val="0"/>
              <c:showVal val="0"/>
              <c:showCatName val="1"/>
              <c:showSerName val="0"/>
              <c:showPercent val="1"/>
              <c:showBubbleSize val="0"/>
              <c:extLst>
                <c:ext xmlns:c15="http://schemas.microsoft.com/office/drawing/2012/chart" uri="{CE6537A1-D6FC-4f65-9D91-7224C49458BB}">
                  <c15:layout>
                    <c:manualLayout>
                      <c:w val="0.17645952706615897"/>
                      <c:h val="0.16550925925925927"/>
                    </c:manualLayout>
                  </c15:layout>
                </c:ext>
                <c:ext xmlns:c16="http://schemas.microsoft.com/office/drawing/2014/chart" uri="{C3380CC4-5D6E-409C-BE32-E72D297353CC}">
                  <c16:uniqueId val="{0000000B-41B7-4ADB-8C59-25D38A375B41}"/>
                </c:ext>
              </c:extLst>
            </c:dLbl>
            <c:dLbl>
              <c:idx val="6"/>
              <c:layout>
                <c:manualLayout>
                  <c:x val="1.6200220794127744E-2"/>
                  <c:y val="0.26633748906386701"/>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D-41B7-4ADB-8C59-25D38A375B41}"/>
                </c:ext>
              </c:extLst>
            </c:dLbl>
            <c:dLbl>
              <c:idx val="7"/>
              <c:layout>
                <c:manualLayout>
                  <c:x val="3.3094648380220075E-2"/>
                  <c:y val="3.3876494604841061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F-44EC-4807-8499-688F2C461810}"/>
                </c:ext>
              </c:extLst>
            </c:dLbl>
            <c:numFmt formatCode="0.00%" sourceLinked="0"/>
            <c:spPr>
              <a:solidFill>
                <a:sysClr val="window" lastClr="FFFFFF"/>
              </a:solidFill>
              <a:ln>
                <a:solidFill>
                  <a:sysClr val="windowText" lastClr="000000">
                    <a:lumMod val="50000"/>
                    <a:lumOff val="50000"/>
                  </a:sysClr>
                </a:solidFill>
              </a:ln>
              <a:effectLst/>
            </c:spPr>
            <c:txPr>
              <a:bodyPr rot="0" spcFirstLastPara="1" vertOverflow="clip" horzOverflow="clip" vert="horz" wrap="square" lIns="38100" tIns="19050" rIns="38100" bIns="19050" anchor="ctr" anchorCtr="1">
                <a:noAutofit/>
              </a:bodyPr>
              <a:lstStyle/>
              <a:p>
                <a:pPr>
                  <a:defRPr sz="900" b="0" i="0" u="none" strike="noStrike" kern="1200" baseline="0">
                    <a:ln>
                      <a:noFill/>
                    </a:ln>
                    <a:solidFill>
                      <a:sysClr val="windowText" lastClr="000000"/>
                    </a:solidFill>
                    <a:latin typeface="+mn-lt"/>
                    <a:ea typeface="+mn-ea"/>
                    <a:cs typeface="+mn-cs"/>
                  </a:defRPr>
                </a:pPr>
                <a:endParaRPr lang="en-US"/>
              </a:p>
            </c:txPr>
            <c:dLblPos val="bestFit"/>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15:spPr xmlns:c15="http://schemas.microsoft.com/office/drawing/2012/chart">
                  <a:prstGeom prst="wedgeRectCallout">
                    <a:avLst/>
                  </a:prstGeom>
                  <a:noFill/>
                  <a:ln>
                    <a:noFill/>
                  </a:ln>
                </c15:spPr>
              </c:ext>
            </c:extLst>
          </c:dLbls>
          <c:cat>
            <c:strRef>
              <c:f>'Tabel 2'!$CA$23:$CA$29</c:f>
              <c:strCache>
                <c:ptCount val="7"/>
                <c:pt idx="0">
                  <c:v>Konvensional</c:v>
                </c:pt>
                <c:pt idx="1">
                  <c:v>Asuransi Syariah</c:v>
                </c:pt>
                <c:pt idx="2">
                  <c:v>Lembaga Pembiayaan Syariah</c:v>
                </c:pt>
                <c:pt idx="3">
                  <c:v>Lembaga Jasa Keuangan Khusus Syariah</c:v>
                </c:pt>
                <c:pt idx="4">
                  <c:v>Lembaga Keuangan Mikro Syariah</c:v>
                </c:pt>
                <c:pt idx="5">
                  <c:v>Dana Pensiun Syariah</c:v>
                </c:pt>
                <c:pt idx="6">
                  <c:v>BPJS</c:v>
                </c:pt>
              </c:strCache>
            </c:strRef>
          </c:cat>
          <c:val>
            <c:numRef>
              <c:f>'Tabel 2'!$CB$23:$CB$29</c:f>
              <c:numCache>
                <c:formatCode>_(* #,##0_);_(* \(#,##0\);_(* "-"_);_(@_)</c:formatCode>
                <c:ptCount val="7"/>
                <c:pt idx="0">
                  <c:v>1296.0186643850029</c:v>
                </c:pt>
                <c:pt idx="1">
                  <c:v>40520</c:v>
                </c:pt>
                <c:pt idx="2">
                  <c:v>34475.856737481168</c:v>
                </c:pt>
                <c:pt idx="3">
                  <c:v>22741.44324903483</c:v>
                </c:pt>
                <c:pt idx="4">
                  <c:v>99.964916818129993</c:v>
                </c:pt>
                <c:pt idx="5">
                  <c:v>1296.018664385</c:v>
                </c:pt>
                <c:pt idx="6">
                  <c:v>0</c:v>
                </c:pt>
              </c:numCache>
            </c:numRef>
          </c:val>
          <c:extLst>
            <c:ext xmlns:c16="http://schemas.microsoft.com/office/drawing/2014/chart" uri="{C3380CC4-5D6E-409C-BE32-E72D297353CC}">
              <c16:uniqueId val="{0000000E-41B7-4ADB-8C59-25D38A375B41}"/>
            </c:ext>
          </c:extLst>
        </c:ser>
        <c:ser>
          <c:idx val="1"/>
          <c:order val="1"/>
          <c:dPt>
            <c:idx val="0"/>
            <c:bubble3D val="0"/>
            <c:spPr>
              <a:solidFill>
                <a:schemeClr val="accent1"/>
              </a:solidFill>
              <a:ln w="19050">
                <a:solidFill>
                  <a:schemeClr val="lt1"/>
                </a:solidFill>
              </a:ln>
              <a:effectLst/>
            </c:spPr>
            <c:extLst>
              <c:ext xmlns:c16="http://schemas.microsoft.com/office/drawing/2014/chart" uri="{C3380CC4-5D6E-409C-BE32-E72D297353CC}">
                <c16:uniqueId val="{00000011-44EC-4807-8499-688F2C46181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13-44EC-4807-8499-688F2C46181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15-44EC-4807-8499-688F2C46181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17-44EC-4807-8499-688F2C46181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19-44EC-4807-8499-688F2C46181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1B-44EC-4807-8499-688F2C46181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1D-44EC-4807-8499-688F2C46181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1F-44EC-4807-8499-688F2C461810}"/>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n-US"/>
              </a:p>
            </c:txPr>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'Tabel 2'!$CA$23:$CA$29</c:f>
              <c:strCache>
                <c:ptCount val="7"/>
                <c:pt idx="0">
                  <c:v>Konvensional</c:v>
                </c:pt>
                <c:pt idx="1">
                  <c:v>Asuransi Syariah</c:v>
                </c:pt>
                <c:pt idx="2">
                  <c:v>Lembaga Pembiayaan Syariah</c:v>
                </c:pt>
                <c:pt idx="3">
                  <c:v>Lembaga Jasa Keuangan Khusus Syariah</c:v>
                </c:pt>
                <c:pt idx="4">
                  <c:v>Lembaga Keuangan Mikro Syariah</c:v>
                </c:pt>
                <c:pt idx="5">
                  <c:v>Dana Pensiun Syariah</c:v>
                </c:pt>
                <c:pt idx="6">
                  <c:v>BPJS</c:v>
                </c:pt>
              </c:strCache>
            </c:strRef>
          </c:cat>
          <c:val>
            <c:numRef>
              <c:f>'Tabel 2'!$CC$23:$CC$29</c:f>
              <c:numCache>
                <c:formatCode>0.00%</c:formatCode>
                <c:ptCount val="7"/>
                <c:pt idx="1">
                  <c:v>1.8780889342861699E-2</c:v>
                </c:pt>
                <c:pt idx="2">
                  <c:v>1.5979448430083584E-2</c:v>
                </c:pt>
                <c:pt idx="3">
                  <c:v>1.0540585615920346E-2</c:v>
                </c:pt>
                <c:pt idx="4">
                  <c:v>4.6333416607346343E-5</c:v>
                </c:pt>
                <c:pt idx="5">
                  <c:v>6.0070047191752472E-4</c:v>
                </c:pt>
                <c:pt idx="6">
                  <c:v>0</c:v>
                </c:pt>
              </c:numCache>
            </c:numRef>
          </c:val>
          <c:extLst>
            <c:ext xmlns:c16="http://schemas.microsoft.com/office/drawing/2014/chart" uri="{C3380CC4-5D6E-409C-BE32-E72D297353CC}">
              <c16:uniqueId val="{00000020-44EC-4807-8499-688F2C461810}"/>
            </c:ext>
          </c:extLst>
        </c:ser>
        <c:dLbls>
          <c:showLegendKey val="0"/>
          <c:showVal val="0"/>
          <c:showCatName val="1"/>
          <c:showSerName val="0"/>
          <c:showPercent val="1"/>
          <c:showBubbleSize val="0"/>
          <c:showLeaderLines val="1"/>
        </c:dLbls>
        <c:gapWidth val="100"/>
        <c:splitType val="pos"/>
        <c:splitPos val="6"/>
        <c:secondPieSize val="75"/>
        <c:serLines>
          <c:spPr>
            <a:ln w="9525" cap="flat" cmpd="sng" algn="ctr">
              <a:solidFill>
                <a:schemeClr val="tx1">
                  <a:lumMod val="35000"/>
                  <a:lumOff val="65000"/>
                </a:schemeClr>
              </a:solidFill>
              <a:round/>
            </a:ln>
            <a:effectLst/>
          </c:spPr>
        </c:serLines>
      </c:ofPieChart>
      <c:spPr>
        <a:noFill/>
        <a:ln>
          <a:noFill/>
        </a:ln>
        <a:effectLst/>
      </c:spPr>
    </c:plotArea>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solidFill>
            <a:sysClr val="windowText" lastClr="000000"/>
          </a:solidFill>
        </a:defRPr>
      </a:pPr>
      <a:endParaRPr lang="en-US"/>
    </a:p>
  </c:txPr>
  <c:printSettings>
    <c:headerFooter/>
    <c:pageMargins b="0.75000000000000011" l="0.70000000000000007" r="0.70000000000000007" t="0.75000000000000011" header="0.30000000000000004" footer="0.30000000000000004"/>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33">
  <cs:axisTitle>
    <cs:lnRef idx="0"/>
    <cs:fillRef idx="0"/>
    <cs:effectRef idx="0"/>
    <cs:fontRef idx="minor">
      <a:schemeClr val="tx1">
        <a:lumMod val="65000"/>
        <a:lumOff val="35000"/>
      </a:schemeClr>
    </cs:fontRef>
    <cs:defRPr sz="9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50000"/>
            <a:lumOff val="50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a:ln w="19050">
        <a:solidFill>
          <a:schemeClr val="lt1"/>
        </a:solidFill>
      </a:ln>
    </cs:spPr>
  </cs:dataPoint>
  <cs:dataPoint3D>
    <cs:lnRef idx="0"/>
    <cs:fillRef idx="0">
      <cs:styleClr val="auto"/>
    </cs:fillRef>
    <cs:effectRef idx="0"/>
    <cs:fontRef idx="minor">
      <a:schemeClr val="tx1"/>
    </cs:fontRef>
    <cs:spPr>
      <a:solidFill>
        <a:schemeClr val="phClr"/>
      </a:solidFill>
      <a:ln w="1905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6"/>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40" b="0" kern="1200" spc="0" baseline="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333">
  <cs:axisTitle>
    <cs:lnRef idx="0"/>
    <cs:fillRef idx="0"/>
    <cs:effectRef idx="0"/>
    <cs:fontRef idx="minor">
      <a:schemeClr val="tx1">
        <a:lumMod val="65000"/>
        <a:lumOff val="35000"/>
      </a:schemeClr>
    </cs:fontRef>
    <cs:defRPr sz="9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50000"/>
            <a:lumOff val="50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a:ln w="19050">
        <a:solidFill>
          <a:schemeClr val="lt1"/>
        </a:solidFill>
      </a:ln>
    </cs:spPr>
  </cs:dataPoint>
  <cs:dataPoint3D>
    <cs:lnRef idx="0"/>
    <cs:fillRef idx="0">
      <cs:styleClr val="auto"/>
    </cs:fillRef>
    <cs:effectRef idx="0"/>
    <cs:fontRef idx="minor">
      <a:schemeClr val="tx1"/>
    </cs:fontRef>
    <cs:spPr>
      <a:solidFill>
        <a:schemeClr val="phClr"/>
      </a:solidFill>
      <a:ln w="1905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6"/>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40" b="0" kern="1200" spc="0" baseline="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12" Type="http://schemas.openxmlformats.org/officeDocument/2006/relationships/chart" Target="../charts/chart12.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0</xdr:row>
      <xdr:rowOff>0</xdr:rowOff>
    </xdr:from>
    <xdr:to>
      <xdr:col>6</xdr:col>
      <xdr:colOff>257174</xdr:colOff>
      <xdr:row>6</xdr:row>
      <xdr:rowOff>123066</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438150" y="0"/>
          <a:ext cx="3038474" cy="126606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209550</xdr:colOff>
      <xdr:row>0</xdr:row>
      <xdr:rowOff>9525</xdr:rowOff>
    </xdr:from>
    <xdr:to>
      <xdr:col>2</xdr:col>
      <xdr:colOff>3028949</xdr:colOff>
      <xdr:row>6</xdr:row>
      <xdr:rowOff>132591</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428625" y="9525"/>
          <a:ext cx="3038474" cy="126606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295275</xdr:colOff>
      <xdr:row>0</xdr:row>
      <xdr:rowOff>19050</xdr:rowOff>
    </xdr:from>
    <xdr:to>
      <xdr:col>2</xdr:col>
      <xdr:colOff>3028949</xdr:colOff>
      <xdr:row>6</xdr:row>
      <xdr:rowOff>136401</xdr:rowOff>
    </xdr:to>
    <xdr:pic>
      <xdr:nvPicPr>
        <xdr:cNvPr id="2" name="Picture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514350" y="19050"/>
          <a:ext cx="3038474" cy="126606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29</xdr:row>
      <xdr:rowOff>0</xdr:rowOff>
    </xdr:from>
    <xdr:to>
      <xdr:col>7</xdr:col>
      <xdr:colOff>165652</xdr:colOff>
      <xdr:row>51</xdr:row>
      <xdr:rowOff>19050</xdr:rowOff>
    </xdr:to>
    <xdr:graphicFrame macro="">
      <xdr:nvGraphicFramePr>
        <xdr:cNvPr id="15" name="Chart 14">
          <a:extLst>
            <a:ext uri="{FF2B5EF4-FFF2-40B4-BE49-F238E27FC236}">
              <a16:creationId xmlns:a16="http://schemas.microsoft.com/office/drawing/2014/main" id="{00000000-0008-0000-0500-00000F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8</xdr:col>
      <xdr:colOff>0</xdr:colOff>
      <xdr:row>29</xdr:row>
      <xdr:rowOff>0</xdr:rowOff>
    </xdr:from>
    <xdr:to>
      <xdr:col>14</xdr:col>
      <xdr:colOff>537127</xdr:colOff>
      <xdr:row>51</xdr:row>
      <xdr:rowOff>19050</xdr:rowOff>
    </xdr:to>
    <xdr:graphicFrame macro="">
      <xdr:nvGraphicFramePr>
        <xdr:cNvPr id="16" name="Chart 15">
          <a:extLst>
            <a:ext uri="{FF2B5EF4-FFF2-40B4-BE49-F238E27FC236}">
              <a16:creationId xmlns:a16="http://schemas.microsoft.com/office/drawing/2014/main" id="{00000000-0008-0000-0500-000010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15</xdr:col>
      <xdr:colOff>0</xdr:colOff>
      <xdr:row>29</xdr:row>
      <xdr:rowOff>0</xdr:rowOff>
    </xdr:from>
    <xdr:to>
      <xdr:col>21</xdr:col>
      <xdr:colOff>308527</xdr:colOff>
      <xdr:row>51</xdr:row>
      <xdr:rowOff>19050</xdr:rowOff>
    </xdr:to>
    <xdr:graphicFrame macro="">
      <xdr:nvGraphicFramePr>
        <xdr:cNvPr id="17" name="Chart 16">
          <a:extLst>
            <a:ext uri="{FF2B5EF4-FFF2-40B4-BE49-F238E27FC236}">
              <a16:creationId xmlns:a16="http://schemas.microsoft.com/office/drawing/2014/main" id="{00000000-0008-0000-0500-000011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29</xdr:row>
      <xdr:rowOff>0</xdr:rowOff>
    </xdr:from>
    <xdr:to>
      <xdr:col>28</xdr:col>
      <xdr:colOff>308527</xdr:colOff>
      <xdr:row>51</xdr:row>
      <xdr:rowOff>19050</xdr:rowOff>
    </xdr:to>
    <xdr:graphicFrame macro="">
      <xdr:nvGraphicFramePr>
        <xdr:cNvPr id="18" name="Chart 17">
          <a:extLst>
            <a:ext uri="{FF2B5EF4-FFF2-40B4-BE49-F238E27FC236}">
              <a16:creationId xmlns:a16="http://schemas.microsoft.com/office/drawing/2014/main" id="{00000000-0008-0000-05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29</xdr:col>
      <xdr:colOff>0</xdr:colOff>
      <xdr:row>30</xdr:row>
      <xdr:rowOff>0</xdr:rowOff>
    </xdr:from>
    <xdr:to>
      <xdr:col>35</xdr:col>
      <xdr:colOff>308527</xdr:colOff>
      <xdr:row>52</xdr:row>
      <xdr:rowOff>19050</xdr:rowOff>
    </xdr:to>
    <xdr:graphicFrame macro="">
      <xdr:nvGraphicFramePr>
        <xdr:cNvPr id="19" name="Chart 18">
          <a:extLst>
            <a:ext uri="{FF2B5EF4-FFF2-40B4-BE49-F238E27FC236}">
              <a16:creationId xmlns:a16="http://schemas.microsoft.com/office/drawing/2014/main" id="{00000000-0008-0000-0500-00001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36</xdr:col>
      <xdr:colOff>0</xdr:colOff>
      <xdr:row>30</xdr:row>
      <xdr:rowOff>0</xdr:rowOff>
    </xdr:from>
    <xdr:to>
      <xdr:col>42</xdr:col>
      <xdr:colOff>66675</xdr:colOff>
      <xdr:row>52</xdr:row>
      <xdr:rowOff>19050</xdr:rowOff>
    </xdr:to>
    <xdr:graphicFrame macro="">
      <xdr:nvGraphicFramePr>
        <xdr:cNvPr id="20" name="Chart 19">
          <a:extLst>
            <a:ext uri="{FF2B5EF4-FFF2-40B4-BE49-F238E27FC236}">
              <a16:creationId xmlns:a16="http://schemas.microsoft.com/office/drawing/2014/main" id="{00000000-0008-0000-05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42</xdr:col>
      <xdr:colOff>523875</xdr:colOff>
      <xdr:row>30</xdr:row>
      <xdr:rowOff>85725</xdr:rowOff>
    </xdr:from>
    <xdr:to>
      <xdr:col>49</xdr:col>
      <xdr:colOff>47625</xdr:colOff>
      <xdr:row>52</xdr:row>
      <xdr:rowOff>104775</xdr:rowOff>
    </xdr:to>
    <xdr:graphicFrame macro="">
      <xdr:nvGraphicFramePr>
        <xdr:cNvPr id="21" name="Chart 20">
          <a:extLst>
            <a:ext uri="{FF2B5EF4-FFF2-40B4-BE49-F238E27FC236}">
              <a16:creationId xmlns:a16="http://schemas.microsoft.com/office/drawing/2014/main" id="{00000000-0008-0000-0500-00001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56</xdr:col>
      <xdr:colOff>19050</xdr:colOff>
      <xdr:row>31</xdr:row>
      <xdr:rowOff>0</xdr:rowOff>
    </xdr:from>
    <xdr:to>
      <xdr:col>63</xdr:col>
      <xdr:colOff>0</xdr:colOff>
      <xdr:row>53</xdr:row>
      <xdr:rowOff>19050</xdr:rowOff>
    </xdr:to>
    <xdr:graphicFrame macro="">
      <xdr:nvGraphicFramePr>
        <xdr:cNvPr id="22" name="Chart 21">
          <a:extLst>
            <a:ext uri="{FF2B5EF4-FFF2-40B4-BE49-F238E27FC236}">
              <a16:creationId xmlns:a16="http://schemas.microsoft.com/office/drawing/2014/main" id="{00000000-0008-0000-0500-00001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49</xdr:col>
      <xdr:colOff>123825</xdr:colOff>
      <xdr:row>30</xdr:row>
      <xdr:rowOff>114300</xdr:rowOff>
    </xdr:from>
    <xdr:to>
      <xdr:col>55</xdr:col>
      <xdr:colOff>1343025</xdr:colOff>
      <xdr:row>53</xdr:row>
      <xdr:rowOff>9525</xdr:rowOff>
    </xdr:to>
    <xdr:graphicFrame macro="">
      <xdr:nvGraphicFramePr>
        <xdr:cNvPr id="23" name="Chart 22">
          <a:extLst>
            <a:ext uri="{FF2B5EF4-FFF2-40B4-BE49-F238E27FC236}">
              <a16:creationId xmlns:a16="http://schemas.microsoft.com/office/drawing/2014/main" id="{00000000-0008-0000-0500-00001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64</xdr:col>
      <xdr:colOff>161925</xdr:colOff>
      <xdr:row>32</xdr:row>
      <xdr:rowOff>19049</xdr:rowOff>
    </xdr:from>
    <xdr:to>
      <xdr:col>70</xdr:col>
      <xdr:colOff>142875</xdr:colOff>
      <xdr:row>53</xdr:row>
      <xdr:rowOff>19049</xdr:rowOff>
    </xdr:to>
    <xdr:graphicFrame macro="">
      <xdr:nvGraphicFramePr>
        <xdr:cNvPr id="24" name="Chart 23">
          <a:extLst>
            <a:ext uri="{FF2B5EF4-FFF2-40B4-BE49-F238E27FC236}">
              <a16:creationId xmlns:a16="http://schemas.microsoft.com/office/drawing/2014/main" id="{00000000-0008-0000-0500-00001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70</xdr:col>
      <xdr:colOff>428625</xdr:colOff>
      <xdr:row>32</xdr:row>
      <xdr:rowOff>0</xdr:rowOff>
    </xdr:from>
    <xdr:to>
      <xdr:col>77</xdr:col>
      <xdr:colOff>47625</xdr:colOff>
      <xdr:row>54</xdr:row>
      <xdr:rowOff>19050</xdr:rowOff>
    </xdr:to>
    <xdr:graphicFrame macro="">
      <xdr:nvGraphicFramePr>
        <xdr:cNvPr id="25" name="Chart 24">
          <a:extLst>
            <a:ext uri="{FF2B5EF4-FFF2-40B4-BE49-F238E27FC236}">
              <a16:creationId xmlns:a16="http://schemas.microsoft.com/office/drawing/2014/main" id="{00000000-0008-0000-0500-00001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78</xdr:col>
      <xdr:colOff>9524</xdr:colOff>
      <xdr:row>32</xdr:row>
      <xdr:rowOff>38100</xdr:rowOff>
    </xdr:from>
    <xdr:to>
      <xdr:col>84</xdr:col>
      <xdr:colOff>152399</xdr:colOff>
      <xdr:row>55</xdr:row>
      <xdr:rowOff>85725</xdr:rowOff>
    </xdr:to>
    <xdr:graphicFrame macro="">
      <xdr:nvGraphicFramePr>
        <xdr:cNvPr id="26" name="Chart 25">
          <a:extLst>
            <a:ext uri="{FF2B5EF4-FFF2-40B4-BE49-F238E27FC236}">
              <a16:creationId xmlns:a16="http://schemas.microsoft.com/office/drawing/2014/main" id="{00000000-0008-0000-0500-00001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jkttip-fsiknb01\DSIN\3%20Bagian%20LJKK%20dan%20Jasa%20Penunjang\Sub%20Bagian%20LKK\11%20LAPORAN\1.%20Laporan%20Bulanan%20LJKK\Database\Laporan%20Berkala%20Penjaminan_Baru.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bsensi Syariah"/>
      <sheetName val="Absensi Konvensional"/>
      <sheetName val="Aset (pp) Syariah"/>
      <sheetName val="Aset (pp) Konvensional"/>
      <sheetName val="LPK Gabungan"/>
      <sheetName val="LPK  Syariah"/>
      <sheetName val="LPK  Syariah Manual"/>
      <sheetName val="LPK"/>
      <sheetName val="LRK"/>
      <sheetName val="Rekap Syariah"/>
      <sheetName val="LPK Konvensional"/>
      <sheetName val="LPK Konvensional Manual"/>
      <sheetName val="LabRug Syariah"/>
      <sheetName val="LabRug Syariah Manual"/>
      <sheetName val="LabRug Konvensional"/>
      <sheetName val="LabRug Konven Manual"/>
      <sheetName val="LabRug Gabungan"/>
      <sheetName val="Ikhtisar Konven"/>
      <sheetName val="Ikhtisar Konven Manual"/>
      <sheetName val="Ikhtisar Syariah"/>
      <sheetName val="Ikhtisar Syariah manual"/>
    </sheetNames>
    <sheetDataSet>
      <sheetData sheetId="0"/>
      <sheetData sheetId="1"/>
      <sheetData sheetId="2"/>
      <sheetData sheetId="3"/>
      <sheetData sheetId="4"/>
      <sheetData sheetId="5"/>
      <sheetData sheetId="6"/>
      <sheetData sheetId="7">
        <row r="27">
          <cell r="AI27">
            <v>3.8525910888799699</v>
          </cell>
        </row>
        <row r="28">
          <cell r="AI28">
            <v>0</v>
          </cell>
        </row>
        <row r="29">
          <cell r="AI29">
            <v>0</v>
          </cell>
        </row>
        <row r="30">
          <cell r="AI30">
            <v>777.90239254817038</v>
          </cell>
        </row>
      </sheetData>
      <sheetData sheetId="8"/>
      <sheetData sheetId="9"/>
      <sheetData sheetId="10"/>
      <sheetData sheetId="11"/>
      <sheetData sheetId="12"/>
      <sheetData sheetId="13"/>
      <sheetData sheetId="14"/>
      <sheetData sheetId="15"/>
      <sheetData sheetId="16"/>
      <sheetData sheetId="17"/>
      <sheetData sheetId="18"/>
      <sheetData sheetId="19"/>
      <sheetData sheetId="20"/>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10" Type="http://schemas.openxmlformats.org/officeDocument/2006/relationships/drawing" Target="../drawings/drawing1.xml"/><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7.bin"/><Relationship Id="rId3" Type="http://schemas.openxmlformats.org/officeDocument/2006/relationships/printerSettings" Target="../printerSettings/printerSettings12.bin"/><Relationship Id="rId7" Type="http://schemas.openxmlformats.org/officeDocument/2006/relationships/printerSettings" Target="../printerSettings/printerSettings16.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 Id="rId6" Type="http://schemas.openxmlformats.org/officeDocument/2006/relationships/printerSettings" Target="../printerSettings/printerSettings15.bin"/><Relationship Id="rId5" Type="http://schemas.openxmlformats.org/officeDocument/2006/relationships/printerSettings" Target="../printerSettings/printerSettings14.bin"/><Relationship Id="rId10" Type="http://schemas.openxmlformats.org/officeDocument/2006/relationships/drawing" Target="../drawings/drawing2.xml"/><Relationship Id="rId4" Type="http://schemas.openxmlformats.org/officeDocument/2006/relationships/printerSettings" Target="../printerSettings/printerSettings13.bin"/><Relationship Id="rId9" Type="http://schemas.openxmlformats.org/officeDocument/2006/relationships/printerSettings" Target="../printerSettings/printerSettings18.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21.bin"/><Relationship Id="rId7" Type="http://schemas.openxmlformats.org/officeDocument/2006/relationships/drawing" Target="../drawings/drawing3.xml"/><Relationship Id="rId2" Type="http://schemas.openxmlformats.org/officeDocument/2006/relationships/printerSettings" Target="../printerSettings/printerSettings20.bin"/><Relationship Id="rId1" Type="http://schemas.openxmlformats.org/officeDocument/2006/relationships/printerSettings" Target="../printerSettings/printerSettings19.bin"/><Relationship Id="rId6" Type="http://schemas.openxmlformats.org/officeDocument/2006/relationships/printerSettings" Target="../printerSettings/printerSettings24.bin"/><Relationship Id="rId5" Type="http://schemas.openxmlformats.org/officeDocument/2006/relationships/printerSettings" Target="../printerSettings/printerSettings23.bin"/><Relationship Id="rId4" Type="http://schemas.openxmlformats.org/officeDocument/2006/relationships/printerSettings" Target="../printerSettings/printerSettings22.bin"/></Relationships>
</file>

<file path=xl/worksheets/_rels/sheet4.xml.rels><?xml version="1.0" encoding="UTF-8" standalone="yes"?>
<Relationships xmlns="http://schemas.openxmlformats.org/package/2006/relationships"><Relationship Id="rId8" Type="http://schemas.openxmlformats.org/officeDocument/2006/relationships/printerSettings" Target="../printerSettings/printerSettings32.bin"/><Relationship Id="rId3" Type="http://schemas.openxmlformats.org/officeDocument/2006/relationships/printerSettings" Target="../printerSettings/printerSettings27.bin"/><Relationship Id="rId7" Type="http://schemas.openxmlformats.org/officeDocument/2006/relationships/printerSettings" Target="../printerSettings/printerSettings31.bin"/><Relationship Id="rId2" Type="http://schemas.openxmlformats.org/officeDocument/2006/relationships/printerSettings" Target="../printerSettings/printerSettings26.bin"/><Relationship Id="rId1" Type="http://schemas.openxmlformats.org/officeDocument/2006/relationships/printerSettings" Target="../printerSettings/printerSettings25.bin"/><Relationship Id="rId6" Type="http://schemas.openxmlformats.org/officeDocument/2006/relationships/printerSettings" Target="../printerSettings/printerSettings30.bin"/><Relationship Id="rId5" Type="http://schemas.openxmlformats.org/officeDocument/2006/relationships/printerSettings" Target="../printerSettings/printerSettings29.bin"/><Relationship Id="rId4" Type="http://schemas.openxmlformats.org/officeDocument/2006/relationships/printerSettings" Target="../printerSettings/printerSettings28.bin"/><Relationship Id="rId9" Type="http://schemas.openxmlformats.org/officeDocument/2006/relationships/printerSettings" Target="../printerSettings/printerSettings33.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36.bin"/><Relationship Id="rId7" Type="http://schemas.openxmlformats.org/officeDocument/2006/relationships/printerSettings" Target="../printerSettings/printerSettings40.bin"/><Relationship Id="rId2" Type="http://schemas.openxmlformats.org/officeDocument/2006/relationships/printerSettings" Target="../printerSettings/printerSettings35.bin"/><Relationship Id="rId1" Type="http://schemas.openxmlformats.org/officeDocument/2006/relationships/printerSettings" Target="../printerSettings/printerSettings34.bin"/><Relationship Id="rId6" Type="http://schemas.openxmlformats.org/officeDocument/2006/relationships/printerSettings" Target="../printerSettings/printerSettings39.bin"/><Relationship Id="rId5" Type="http://schemas.openxmlformats.org/officeDocument/2006/relationships/printerSettings" Target="../printerSettings/printerSettings38.bin"/><Relationship Id="rId4" Type="http://schemas.openxmlformats.org/officeDocument/2006/relationships/printerSettings" Target="../printerSettings/printerSettings37.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7.xml.rels><?xml version="1.0" encoding="UTF-8" standalone="yes"?>
<Relationships xmlns="http://schemas.openxmlformats.org/package/2006/relationships"><Relationship Id="rId3" Type="http://schemas.openxmlformats.org/officeDocument/2006/relationships/printerSettings" Target="../printerSettings/printerSettings43.bin"/><Relationship Id="rId7" Type="http://schemas.openxmlformats.org/officeDocument/2006/relationships/printerSettings" Target="../printerSettings/printerSettings47.bin"/><Relationship Id="rId2" Type="http://schemas.openxmlformats.org/officeDocument/2006/relationships/printerSettings" Target="../printerSettings/printerSettings42.bin"/><Relationship Id="rId1" Type="http://schemas.openxmlformats.org/officeDocument/2006/relationships/printerSettings" Target="../printerSettings/printerSettings41.bin"/><Relationship Id="rId6" Type="http://schemas.openxmlformats.org/officeDocument/2006/relationships/printerSettings" Target="../printerSettings/printerSettings46.bin"/><Relationship Id="rId5" Type="http://schemas.openxmlformats.org/officeDocument/2006/relationships/printerSettings" Target="../printerSettings/printerSettings45.bin"/><Relationship Id="rId4" Type="http://schemas.openxmlformats.org/officeDocument/2006/relationships/printerSettings" Target="../printerSettings/printerSettings44.bin"/></Relationships>
</file>

<file path=xl/worksheets/_rels/sheet8.xml.rels><?xml version="1.0" encoding="UTF-8" standalone="yes"?>
<Relationships xmlns="http://schemas.openxmlformats.org/package/2006/relationships"><Relationship Id="rId3" Type="http://schemas.openxmlformats.org/officeDocument/2006/relationships/printerSettings" Target="../printerSettings/printerSettings50.bin"/><Relationship Id="rId7" Type="http://schemas.openxmlformats.org/officeDocument/2006/relationships/printerSettings" Target="../printerSettings/printerSettings54.bin"/><Relationship Id="rId2" Type="http://schemas.openxmlformats.org/officeDocument/2006/relationships/printerSettings" Target="../printerSettings/printerSettings49.bin"/><Relationship Id="rId1" Type="http://schemas.openxmlformats.org/officeDocument/2006/relationships/printerSettings" Target="../printerSettings/printerSettings48.bin"/><Relationship Id="rId6" Type="http://schemas.openxmlformats.org/officeDocument/2006/relationships/printerSettings" Target="../printerSettings/printerSettings53.bin"/><Relationship Id="rId5" Type="http://schemas.openxmlformats.org/officeDocument/2006/relationships/printerSettings" Target="../printerSettings/printerSettings52.bin"/><Relationship Id="rId4" Type="http://schemas.openxmlformats.org/officeDocument/2006/relationships/printerSettings" Target="../printerSettings/printerSettings51.bin"/></Relationships>
</file>

<file path=xl/worksheets/_rels/sheet9.xml.rels><?xml version="1.0" encoding="UTF-8" standalone="yes"?>
<Relationships xmlns="http://schemas.openxmlformats.org/package/2006/relationships"><Relationship Id="rId3" Type="http://schemas.openxmlformats.org/officeDocument/2006/relationships/printerSettings" Target="../printerSettings/printerSettings57.bin"/><Relationship Id="rId7" Type="http://schemas.openxmlformats.org/officeDocument/2006/relationships/printerSettings" Target="../printerSettings/printerSettings61.bin"/><Relationship Id="rId2" Type="http://schemas.openxmlformats.org/officeDocument/2006/relationships/printerSettings" Target="../printerSettings/printerSettings56.bin"/><Relationship Id="rId1" Type="http://schemas.openxmlformats.org/officeDocument/2006/relationships/printerSettings" Target="../printerSettings/printerSettings55.bin"/><Relationship Id="rId6" Type="http://schemas.openxmlformats.org/officeDocument/2006/relationships/printerSettings" Target="../printerSettings/printerSettings60.bin"/><Relationship Id="rId5" Type="http://schemas.openxmlformats.org/officeDocument/2006/relationships/printerSettings" Target="../printerSettings/printerSettings59.bin"/><Relationship Id="rId4" Type="http://schemas.openxmlformats.org/officeDocument/2006/relationships/printerSettings" Target="../printerSettings/printerSettings58.bin"/></Relationships>
</file>

<file path=xl/worksheets/_rels/sheet10.xml.rels><?xml version="1.0" encoding="UTF-8" standalone="yes"?>
<Relationships xmlns="http://schemas.openxmlformats.org/package/2006/relationships"><Relationship Id="rId3" Type="http://schemas.openxmlformats.org/officeDocument/2006/relationships/printerSettings" Target="../printerSettings/printerSettings64.bin"/><Relationship Id="rId7" Type="http://schemas.openxmlformats.org/officeDocument/2006/relationships/printerSettings" Target="../printerSettings/printerSettings68.bin"/><Relationship Id="rId2" Type="http://schemas.openxmlformats.org/officeDocument/2006/relationships/printerSettings" Target="../printerSettings/printerSettings63.bin"/><Relationship Id="rId1" Type="http://schemas.openxmlformats.org/officeDocument/2006/relationships/printerSettings" Target="../printerSettings/printerSettings62.bin"/><Relationship Id="rId6" Type="http://schemas.openxmlformats.org/officeDocument/2006/relationships/printerSettings" Target="../printerSettings/printerSettings67.bin"/><Relationship Id="rId5" Type="http://schemas.openxmlformats.org/officeDocument/2006/relationships/printerSettings" Target="../printerSettings/printerSettings66.bin"/><Relationship Id="rId4" Type="http://schemas.openxmlformats.org/officeDocument/2006/relationships/printerSettings" Target="../printerSettings/printerSettings65.bin"/></Relationships>
</file>

<file path=xl/worksheets/_rels/sheet11.xml.rels><?xml version="1.0" encoding="UTF-8" standalone="yes"?>
<Relationships xmlns="http://schemas.openxmlformats.org/package/2006/relationships"><Relationship Id="rId3" Type="http://schemas.openxmlformats.org/officeDocument/2006/relationships/printerSettings" Target="../printerSettings/printerSettings71.bin"/><Relationship Id="rId7" Type="http://schemas.openxmlformats.org/officeDocument/2006/relationships/printerSettings" Target="../printerSettings/printerSettings75.bin"/><Relationship Id="rId2" Type="http://schemas.openxmlformats.org/officeDocument/2006/relationships/printerSettings" Target="../printerSettings/printerSettings70.bin"/><Relationship Id="rId1" Type="http://schemas.openxmlformats.org/officeDocument/2006/relationships/printerSettings" Target="../printerSettings/printerSettings69.bin"/><Relationship Id="rId6" Type="http://schemas.openxmlformats.org/officeDocument/2006/relationships/printerSettings" Target="../printerSettings/printerSettings74.bin"/><Relationship Id="rId5" Type="http://schemas.openxmlformats.org/officeDocument/2006/relationships/printerSettings" Target="../printerSettings/printerSettings73.bin"/><Relationship Id="rId4" Type="http://schemas.openxmlformats.org/officeDocument/2006/relationships/printerSettings" Target="../printerSettings/printerSettings72.bin"/></Relationships>
</file>

<file path=xl/worksheets/_rels/sheet12.xml.rels><?xml version="1.0" encoding="UTF-8" standalone="yes"?>
<Relationships xmlns="http://schemas.openxmlformats.org/package/2006/relationships"><Relationship Id="rId3" Type="http://schemas.openxmlformats.org/officeDocument/2006/relationships/printerSettings" Target="../printerSettings/printerSettings78.bin"/><Relationship Id="rId7" Type="http://schemas.openxmlformats.org/officeDocument/2006/relationships/printerSettings" Target="../printerSettings/printerSettings82.bin"/><Relationship Id="rId2" Type="http://schemas.openxmlformats.org/officeDocument/2006/relationships/printerSettings" Target="../printerSettings/printerSettings77.bin"/><Relationship Id="rId1" Type="http://schemas.openxmlformats.org/officeDocument/2006/relationships/printerSettings" Target="../printerSettings/printerSettings76.bin"/><Relationship Id="rId6" Type="http://schemas.openxmlformats.org/officeDocument/2006/relationships/printerSettings" Target="../printerSettings/printerSettings81.bin"/><Relationship Id="rId5" Type="http://schemas.openxmlformats.org/officeDocument/2006/relationships/printerSettings" Target="../printerSettings/printerSettings80.bin"/><Relationship Id="rId4" Type="http://schemas.openxmlformats.org/officeDocument/2006/relationships/printerSettings" Target="../printerSettings/printerSettings79.bin"/></Relationships>
</file>

<file path=xl/worksheets/_rels/sheet13.xml.rels><?xml version="1.0" encoding="UTF-8" standalone="yes"?>
<Relationships xmlns="http://schemas.openxmlformats.org/package/2006/relationships"><Relationship Id="rId3" Type="http://schemas.openxmlformats.org/officeDocument/2006/relationships/printerSettings" Target="../printerSettings/printerSettings85.bin"/><Relationship Id="rId7" Type="http://schemas.openxmlformats.org/officeDocument/2006/relationships/printerSettings" Target="../printerSettings/printerSettings89.bin"/><Relationship Id="rId2" Type="http://schemas.openxmlformats.org/officeDocument/2006/relationships/printerSettings" Target="../printerSettings/printerSettings84.bin"/><Relationship Id="rId1" Type="http://schemas.openxmlformats.org/officeDocument/2006/relationships/printerSettings" Target="../printerSettings/printerSettings83.bin"/><Relationship Id="rId6" Type="http://schemas.openxmlformats.org/officeDocument/2006/relationships/printerSettings" Target="../printerSettings/printerSettings88.bin"/><Relationship Id="rId5" Type="http://schemas.openxmlformats.org/officeDocument/2006/relationships/printerSettings" Target="../printerSettings/printerSettings87.bin"/><Relationship Id="rId4" Type="http://schemas.openxmlformats.org/officeDocument/2006/relationships/printerSettings" Target="../printerSettings/printerSettings86.bin"/></Relationships>
</file>

<file path=xl/worksheets/_rels/sheet14.xml.rels><?xml version="1.0" encoding="UTF-8" standalone="yes"?>
<Relationships xmlns="http://schemas.openxmlformats.org/package/2006/relationships"><Relationship Id="rId3" Type="http://schemas.openxmlformats.org/officeDocument/2006/relationships/printerSettings" Target="../printerSettings/printerSettings92.bin"/><Relationship Id="rId7" Type="http://schemas.openxmlformats.org/officeDocument/2006/relationships/printerSettings" Target="../printerSettings/printerSettings96.bin"/><Relationship Id="rId2" Type="http://schemas.openxmlformats.org/officeDocument/2006/relationships/printerSettings" Target="../printerSettings/printerSettings91.bin"/><Relationship Id="rId1" Type="http://schemas.openxmlformats.org/officeDocument/2006/relationships/printerSettings" Target="../printerSettings/printerSettings90.bin"/><Relationship Id="rId6" Type="http://schemas.openxmlformats.org/officeDocument/2006/relationships/printerSettings" Target="../printerSettings/printerSettings95.bin"/><Relationship Id="rId5" Type="http://schemas.openxmlformats.org/officeDocument/2006/relationships/printerSettings" Target="../printerSettings/printerSettings94.bin"/><Relationship Id="rId4" Type="http://schemas.openxmlformats.org/officeDocument/2006/relationships/printerSettings" Target="../printerSettings/printerSettings93.bin"/></Relationships>
</file>

<file path=xl/worksheets/_rels/sheet15.xml.rels><?xml version="1.0" encoding="UTF-8" standalone="yes"?>
<Relationships xmlns="http://schemas.openxmlformats.org/package/2006/relationships"><Relationship Id="rId3" Type="http://schemas.openxmlformats.org/officeDocument/2006/relationships/printerSettings" Target="../printerSettings/printerSettings99.bin"/><Relationship Id="rId7" Type="http://schemas.openxmlformats.org/officeDocument/2006/relationships/printerSettings" Target="../printerSettings/printerSettings103.bin"/><Relationship Id="rId2" Type="http://schemas.openxmlformats.org/officeDocument/2006/relationships/printerSettings" Target="../printerSettings/printerSettings98.bin"/><Relationship Id="rId1" Type="http://schemas.openxmlformats.org/officeDocument/2006/relationships/printerSettings" Target="../printerSettings/printerSettings97.bin"/><Relationship Id="rId6" Type="http://schemas.openxmlformats.org/officeDocument/2006/relationships/printerSettings" Target="../printerSettings/printerSettings102.bin"/><Relationship Id="rId5" Type="http://schemas.openxmlformats.org/officeDocument/2006/relationships/printerSettings" Target="../printerSettings/printerSettings101.bin"/><Relationship Id="rId4" Type="http://schemas.openxmlformats.org/officeDocument/2006/relationships/printerSettings" Target="../printerSettings/printerSettings100.bin"/></Relationships>
</file>

<file path=xl/worksheets/_rels/sheet16.xml.rels><?xml version="1.0" encoding="UTF-8" standalone="yes"?>
<Relationships xmlns="http://schemas.openxmlformats.org/package/2006/relationships"><Relationship Id="rId3" Type="http://schemas.openxmlformats.org/officeDocument/2006/relationships/printerSettings" Target="../printerSettings/printerSettings106.bin"/><Relationship Id="rId7" Type="http://schemas.openxmlformats.org/officeDocument/2006/relationships/printerSettings" Target="../printerSettings/printerSettings110.bin"/><Relationship Id="rId2" Type="http://schemas.openxmlformats.org/officeDocument/2006/relationships/printerSettings" Target="../printerSettings/printerSettings105.bin"/><Relationship Id="rId1" Type="http://schemas.openxmlformats.org/officeDocument/2006/relationships/printerSettings" Target="../printerSettings/printerSettings104.bin"/><Relationship Id="rId6" Type="http://schemas.openxmlformats.org/officeDocument/2006/relationships/printerSettings" Target="../printerSettings/printerSettings109.bin"/><Relationship Id="rId5" Type="http://schemas.openxmlformats.org/officeDocument/2006/relationships/printerSettings" Target="../printerSettings/printerSettings108.bin"/><Relationship Id="rId4" Type="http://schemas.openxmlformats.org/officeDocument/2006/relationships/printerSettings" Target="../printerSettings/printerSettings107.bin"/></Relationships>
</file>

<file path=xl/worksheets/_rels/sheet17.xml.rels><?xml version="1.0" encoding="UTF-8" standalone="yes"?>
<Relationships xmlns="http://schemas.openxmlformats.org/package/2006/relationships"><Relationship Id="rId3" Type="http://schemas.openxmlformats.org/officeDocument/2006/relationships/printerSettings" Target="../printerSettings/printerSettings113.bin"/><Relationship Id="rId7" Type="http://schemas.openxmlformats.org/officeDocument/2006/relationships/printerSettings" Target="../printerSettings/printerSettings117.bin"/><Relationship Id="rId2" Type="http://schemas.openxmlformats.org/officeDocument/2006/relationships/printerSettings" Target="../printerSettings/printerSettings112.bin"/><Relationship Id="rId1" Type="http://schemas.openxmlformats.org/officeDocument/2006/relationships/printerSettings" Target="../printerSettings/printerSettings111.bin"/><Relationship Id="rId6" Type="http://schemas.openxmlformats.org/officeDocument/2006/relationships/printerSettings" Target="../printerSettings/printerSettings116.bin"/><Relationship Id="rId5" Type="http://schemas.openxmlformats.org/officeDocument/2006/relationships/printerSettings" Target="../printerSettings/printerSettings115.bin"/><Relationship Id="rId4" Type="http://schemas.openxmlformats.org/officeDocument/2006/relationships/printerSettings" Target="../printerSettings/printerSettings114.bin"/></Relationships>
</file>

<file path=xl/worksheets/_rels/sheet18.xml.rels><?xml version="1.0" encoding="UTF-8" standalone="yes"?>
<Relationships xmlns="http://schemas.openxmlformats.org/package/2006/relationships"><Relationship Id="rId3" Type="http://schemas.openxmlformats.org/officeDocument/2006/relationships/printerSettings" Target="../printerSettings/printerSettings120.bin"/><Relationship Id="rId7" Type="http://schemas.openxmlformats.org/officeDocument/2006/relationships/printerSettings" Target="../printerSettings/printerSettings124.bin"/><Relationship Id="rId2" Type="http://schemas.openxmlformats.org/officeDocument/2006/relationships/printerSettings" Target="../printerSettings/printerSettings119.bin"/><Relationship Id="rId1" Type="http://schemas.openxmlformats.org/officeDocument/2006/relationships/printerSettings" Target="../printerSettings/printerSettings118.bin"/><Relationship Id="rId6" Type="http://schemas.openxmlformats.org/officeDocument/2006/relationships/printerSettings" Target="../printerSettings/printerSettings123.bin"/><Relationship Id="rId5" Type="http://schemas.openxmlformats.org/officeDocument/2006/relationships/printerSettings" Target="../printerSettings/printerSettings122.bin"/><Relationship Id="rId4" Type="http://schemas.openxmlformats.org/officeDocument/2006/relationships/printerSettings" Target="../printerSettings/printerSettings121.bin"/></Relationships>
</file>

<file path=xl/worksheets/_rels/sheet19.xml.rels><?xml version="1.0" encoding="UTF-8" standalone="yes"?>
<Relationships xmlns="http://schemas.openxmlformats.org/package/2006/relationships"><Relationship Id="rId3" Type="http://schemas.openxmlformats.org/officeDocument/2006/relationships/printerSettings" Target="../printerSettings/printerSettings127.bin"/><Relationship Id="rId7" Type="http://schemas.openxmlformats.org/officeDocument/2006/relationships/printerSettings" Target="../printerSettings/printerSettings131.bin"/><Relationship Id="rId2" Type="http://schemas.openxmlformats.org/officeDocument/2006/relationships/printerSettings" Target="../printerSettings/printerSettings126.bin"/><Relationship Id="rId1" Type="http://schemas.openxmlformats.org/officeDocument/2006/relationships/printerSettings" Target="../printerSettings/printerSettings125.bin"/><Relationship Id="rId6" Type="http://schemas.openxmlformats.org/officeDocument/2006/relationships/printerSettings" Target="../printerSettings/printerSettings130.bin"/><Relationship Id="rId5" Type="http://schemas.openxmlformats.org/officeDocument/2006/relationships/printerSettings" Target="../printerSettings/printerSettings129.bin"/><Relationship Id="rId4" Type="http://schemas.openxmlformats.org/officeDocument/2006/relationships/printerSettings" Target="../printerSettings/printerSettings128.bin"/></Relationships>
</file>

<file path=xl/worksheets/_rels/sheet20.xml.rels><?xml version="1.0" encoding="UTF-8" standalone="yes"?>
<Relationships xmlns="http://schemas.openxmlformats.org/package/2006/relationships"><Relationship Id="rId3" Type="http://schemas.openxmlformats.org/officeDocument/2006/relationships/printerSettings" Target="../printerSettings/printerSettings134.bin"/><Relationship Id="rId7" Type="http://schemas.openxmlformats.org/officeDocument/2006/relationships/printerSettings" Target="../printerSettings/printerSettings138.bin"/><Relationship Id="rId2" Type="http://schemas.openxmlformats.org/officeDocument/2006/relationships/printerSettings" Target="../printerSettings/printerSettings133.bin"/><Relationship Id="rId1" Type="http://schemas.openxmlformats.org/officeDocument/2006/relationships/printerSettings" Target="../printerSettings/printerSettings132.bin"/><Relationship Id="rId6" Type="http://schemas.openxmlformats.org/officeDocument/2006/relationships/printerSettings" Target="../printerSettings/printerSettings137.bin"/><Relationship Id="rId5" Type="http://schemas.openxmlformats.org/officeDocument/2006/relationships/printerSettings" Target="../printerSettings/printerSettings136.bin"/><Relationship Id="rId4" Type="http://schemas.openxmlformats.org/officeDocument/2006/relationships/printerSettings" Target="../printerSettings/printerSettings135.bin"/></Relationships>
</file>

<file path=xl/worksheets/_rels/sheet21.xml.rels><?xml version="1.0" encoding="UTF-8" standalone="yes"?>
<Relationships xmlns="http://schemas.openxmlformats.org/package/2006/relationships"><Relationship Id="rId3" Type="http://schemas.openxmlformats.org/officeDocument/2006/relationships/printerSettings" Target="../printerSettings/printerSettings141.bin"/><Relationship Id="rId7" Type="http://schemas.openxmlformats.org/officeDocument/2006/relationships/printerSettings" Target="../printerSettings/printerSettings145.bin"/><Relationship Id="rId2" Type="http://schemas.openxmlformats.org/officeDocument/2006/relationships/printerSettings" Target="../printerSettings/printerSettings140.bin"/><Relationship Id="rId1" Type="http://schemas.openxmlformats.org/officeDocument/2006/relationships/printerSettings" Target="../printerSettings/printerSettings139.bin"/><Relationship Id="rId6" Type="http://schemas.openxmlformats.org/officeDocument/2006/relationships/printerSettings" Target="../printerSettings/printerSettings144.bin"/><Relationship Id="rId5" Type="http://schemas.openxmlformats.org/officeDocument/2006/relationships/printerSettings" Target="../printerSettings/printerSettings143.bin"/><Relationship Id="rId4" Type="http://schemas.openxmlformats.org/officeDocument/2006/relationships/printerSettings" Target="../printerSettings/printerSettings142.bin"/></Relationships>
</file>

<file path=xl/worksheets/_rels/sheet22.xml.rels><?xml version="1.0" encoding="UTF-8" standalone="yes"?>
<Relationships xmlns="http://schemas.openxmlformats.org/package/2006/relationships"><Relationship Id="rId3" Type="http://schemas.openxmlformats.org/officeDocument/2006/relationships/printerSettings" Target="../printerSettings/printerSettings148.bin"/><Relationship Id="rId7" Type="http://schemas.openxmlformats.org/officeDocument/2006/relationships/printerSettings" Target="../printerSettings/printerSettings152.bin"/><Relationship Id="rId2" Type="http://schemas.openxmlformats.org/officeDocument/2006/relationships/printerSettings" Target="../printerSettings/printerSettings147.bin"/><Relationship Id="rId1" Type="http://schemas.openxmlformats.org/officeDocument/2006/relationships/printerSettings" Target="../printerSettings/printerSettings146.bin"/><Relationship Id="rId6" Type="http://schemas.openxmlformats.org/officeDocument/2006/relationships/printerSettings" Target="../printerSettings/printerSettings151.bin"/><Relationship Id="rId5" Type="http://schemas.openxmlformats.org/officeDocument/2006/relationships/printerSettings" Target="../printerSettings/printerSettings150.bin"/><Relationship Id="rId4" Type="http://schemas.openxmlformats.org/officeDocument/2006/relationships/printerSettings" Target="../printerSettings/printerSettings149.bin"/></Relationships>
</file>

<file path=xl/worksheets/_rels/sheet23.xml.rels><?xml version="1.0" encoding="UTF-8" standalone="yes"?>
<Relationships xmlns="http://schemas.openxmlformats.org/package/2006/relationships"><Relationship Id="rId3" Type="http://schemas.openxmlformats.org/officeDocument/2006/relationships/printerSettings" Target="../printerSettings/printerSettings155.bin"/><Relationship Id="rId7" Type="http://schemas.openxmlformats.org/officeDocument/2006/relationships/printerSettings" Target="../printerSettings/printerSettings159.bin"/><Relationship Id="rId2" Type="http://schemas.openxmlformats.org/officeDocument/2006/relationships/printerSettings" Target="../printerSettings/printerSettings154.bin"/><Relationship Id="rId1" Type="http://schemas.openxmlformats.org/officeDocument/2006/relationships/printerSettings" Target="../printerSettings/printerSettings153.bin"/><Relationship Id="rId6" Type="http://schemas.openxmlformats.org/officeDocument/2006/relationships/printerSettings" Target="../printerSettings/printerSettings158.bin"/><Relationship Id="rId5" Type="http://schemas.openxmlformats.org/officeDocument/2006/relationships/printerSettings" Target="../printerSettings/printerSettings157.bin"/><Relationship Id="rId4" Type="http://schemas.openxmlformats.org/officeDocument/2006/relationships/printerSettings" Target="../printerSettings/printerSettings156.bin"/></Relationships>
</file>

<file path=xl/worksheets/_rels/sheet24.xml.rels><?xml version="1.0" encoding="UTF-8" standalone="yes"?>
<Relationships xmlns="http://schemas.openxmlformats.org/package/2006/relationships"><Relationship Id="rId3" Type="http://schemas.openxmlformats.org/officeDocument/2006/relationships/printerSettings" Target="../printerSettings/printerSettings162.bin"/><Relationship Id="rId7" Type="http://schemas.openxmlformats.org/officeDocument/2006/relationships/printerSettings" Target="../printerSettings/printerSettings166.bin"/><Relationship Id="rId2" Type="http://schemas.openxmlformats.org/officeDocument/2006/relationships/printerSettings" Target="../printerSettings/printerSettings161.bin"/><Relationship Id="rId1" Type="http://schemas.openxmlformats.org/officeDocument/2006/relationships/printerSettings" Target="../printerSettings/printerSettings160.bin"/><Relationship Id="rId6" Type="http://schemas.openxmlformats.org/officeDocument/2006/relationships/printerSettings" Target="../printerSettings/printerSettings165.bin"/><Relationship Id="rId5" Type="http://schemas.openxmlformats.org/officeDocument/2006/relationships/printerSettings" Target="../printerSettings/printerSettings164.bin"/><Relationship Id="rId4" Type="http://schemas.openxmlformats.org/officeDocument/2006/relationships/printerSettings" Target="../printerSettings/printerSettings163.bin"/></Relationships>
</file>

<file path=xl/worksheets/_rels/sheet25.xml.rels><?xml version="1.0" encoding="UTF-8" standalone="yes"?>
<Relationships xmlns="http://schemas.openxmlformats.org/package/2006/relationships"><Relationship Id="rId3" Type="http://schemas.openxmlformats.org/officeDocument/2006/relationships/printerSettings" Target="../printerSettings/printerSettings169.bin"/><Relationship Id="rId7" Type="http://schemas.openxmlformats.org/officeDocument/2006/relationships/printerSettings" Target="../printerSettings/printerSettings173.bin"/><Relationship Id="rId2" Type="http://schemas.openxmlformats.org/officeDocument/2006/relationships/printerSettings" Target="../printerSettings/printerSettings168.bin"/><Relationship Id="rId1" Type="http://schemas.openxmlformats.org/officeDocument/2006/relationships/printerSettings" Target="../printerSettings/printerSettings167.bin"/><Relationship Id="rId6" Type="http://schemas.openxmlformats.org/officeDocument/2006/relationships/printerSettings" Target="../printerSettings/printerSettings172.bin"/><Relationship Id="rId5" Type="http://schemas.openxmlformats.org/officeDocument/2006/relationships/printerSettings" Target="../printerSettings/printerSettings171.bin"/><Relationship Id="rId4" Type="http://schemas.openxmlformats.org/officeDocument/2006/relationships/printerSettings" Target="../printerSettings/printerSettings170.bin"/></Relationships>
</file>

<file path=xl/worksheets/_rels/sheet26.xml.rels><?xml version="1.0" encoding="UTF-8" standalone="yes"?>
<Relationships xmlns="http://schemas.openxmlformats.org/package/2006/relationships"><Relationship Id="rId3" Type="http://schemas.openxmlformats.org/officeDocument/2006/relationships/printerSettings" Target="../printerSettings/printerSettings176.bin"/><Relationship Id="rId7" Type="http://schemas.openxmlformats.org/officeDocument/2006/relationships/printerSettings" Target="../printerSettings/printerSettings180.bin"/><Relationship Id="rId2" Type="http://schemas.openxmlformats.org/officeDocument/2006/relationships/printerSettings" Target="../printerSettings/printerSettings175.bin"/><Relationship Id="rId1" Type="http://schemas.openxmlformats.org/officeDocument/2006/relationships/printerSettings" Target="../printerSettings/printerSettings174.bin"/><Relationship Id="rId6" Type="http://schemas.openxmlformats.org/officeDocument/2006/relationships/printerSettings" Target="../printerSettings/printerSettings179.bin"/><Relationship Id="rId5" Type="http://schemas.openxmlformats.org/officeDocument/2006/relationships/printerSettings" Target="../printerSettings/printerSettings178.bin"/><Relationship Id="rId4" Type="http://schemas.openxmlformats.org/officeDocument/2006/relationships/printerSettings" Target="../printerSettings/printerSettings177.bin"/></Relationships>
</file>

<file path=xl/worksheets/_rels/sheet27.xml.rels><?xml version="1.0" encoding="UTF-8" standalone="yes"?>
<Relationships xmlns="http://schemas.openxmlformats.org/package/2006/relationships"><Relationship Id="rId3" Type="http://schemas.openxmlformats.org/officeDocument/2006/relationships/printerSettings" Target="../printerSettings/printerSettings183.bin"/><Relationship Id="rId7" Type="http://schemas.openxmlformats.org/officeDocument/2006/relationships/printerSettings" Target="../printerSettings/printerSettings187.bin"/><Relationship Id="rId2" Type="http://schemas.openxmlformats.org/officeDocument/2006/relationships/printerSettings" Target="../printerSettings/printerSettings182.bin"/><Relationship Id="rId1" Type="http://schemas.openxmlformats.org/officeDocument/2006/relationships/printerSettings" Target="../printerSettings/printerSettings181.bin"/><Relationship Id="rId6" Type="http://schemas.openxmlformats.org/officeDocument/2006/relationships/printerSettings" Target="../printerSettings/printerSettings186.bin"/><Relationship Id="rId5" Type="http://schemas.openxmlformats.org/officeDocument/2006/relationships/printerSettings" Target="../printerSettings/printerSettings185.bin"/><Relationship Id="rId4" Type="http://schemas.openxmlformats.org/officeDocument/2006/relationships/printerSettings" Target="../printerSettings/printerSettings184.bin"/></Relationships>
</file>

<file path=xl/worksheets/_rels/sheet28.xml.rels><?xml version="1.0" encoding="UTF-8" standalone="yes"?>
<Relationships xmlns="http://schemas.openxmlformats.org/package/2006/relationships"><Relationship Id="rId3" Type="http://schemas.openxmlformats.org/officeDocument/2006/relationships/printerSettings" Target="../printerSettings/printerSettings190.bin"/><Relationship Id="rId7" Type="http://schemas.openxmlformats.org/officeDocument/2006/relationships/printerSettings" Target="../printerSettings/printerSettings194.bin"/><Relationship Id="rId2" Type="http://schemas.openxmlformats.org/officeDocument/2006/relationships/printerSettings" Target="../printerSettings/printerSettings189.bin"/><Relationship Id="rId1" Type="http://schemas.openxmlformats.org/officeDocument/2006/relationships/printerSettings" Target="../printerSettings/printerSettings188.bin"/><Relationship Id="rId6" Type="http://schemas.openxmlformats.org/officeDocument/2006/relationships/printerSettings" Target="../printerSettings/printerSettings193.bin"/><Relationship Id="rId5" Type="http://schemas.openxmlformats.org/officeDocument/2006/relationships/printerSettings" Target="../printerSettings/printerSettings192.bin"/><Relationship Id="rId4" Type="http://schemas.openxmlformats.org/officeDocument/2006/relationships/printerSettings" Target="../printerSettings/printerSettings191.bin"/></Relationships>
</file>

<file path=xl/worksheets/_rels/sheet29.xml.rels><?xml version="1.0" encoding="UTF-8" standalone="yes"?>
<Relationships xmlns="http://schemas.openxmlformats.org/package/2006/relationships"><Relationship Id="rId3" Type="http://schemas.openxmlformats.org/officeDocument/2006/relationships/printerSettings" Target="../printerSettings/printerSettings197.bin"/><Relationship Id="rId2" Type="http://schemas.openxmlformats.org/officeDocument/2006/relationships/printerSettings" Target="../printerSettings/printerSettings196.bin"/><Relationship Id="rId1" Type="http://schemas.openxmlformats.org/officeDocument/2006/relationships/printerSettings" Target="../printerSettings/printerSettings195.bin"/><Relationship Id="rId6" Type="http://schemas.openxmlformats.org/officeDocument/2006/relationships/printerSettings" Target="../printerSettings/printerSettings200.bin"/><Relationship Id="rId5" Type="http://schemas.openxmlformats.org/officeDocument/2006/relationships/printerSettings" Target="../printerSettings/printerSettings199.bin"/><Relationship Id="rId4" Type="http://schemas.openxmlformats.org/officeDocument/2006/relationships/printerSettings" Target="../printerSettings/printerSettings198.bin"/></Relationships>
</file>

<file path=xl/worksheets/_rels/sheet30.xml.rels><?xml version="1.0" encoding="UTF-8" standalone="yes"?>
<Relationships xmlns="http://schemas.openxmlformats.org/package/2006/relationships"><Relationship Id="rId8" Type="http://schemas.openxmlformats.org/officeDocument/2006/relationships/comments" Target="../comments1.xml"/><Relationship Id="rId3" Type="http://schemas.openxmlformats.org/officeDocument/2006/relationships/printerSettings" Target="../printerSettings/printerSettings203.bin"/><Relationship Id="rId7" Type="http://schemas.openxmlformats.org/officeDocument/2006/relationships/vmlDrawing" Target="../drawings/vmlDrawing1.vml"/><Relationship Id="rId2" Type="http://schemas.openxmlformats.org/officeDocument/2006/relationships/printerSettings" Target="../printerSettings/printerSettings202.bin"/><Relationship Id="rId1" Type="http://schemas.openxmlformats.org/officeDocument/2006/relationships/printerSettings" Target="../printerSettings/printerSettings201.bin"/><Relationship Id="rId6" Type="http://schemas.openxmlformats.org/officeDocument/2006/relationships/printerSettings" Target="../printerSettings/printerSettings206.bin"/><Relationship Id="rId5" Type="http://schemas.openxmlformats.org/officeDocument/2006/relationships/printerSettings" Target="../printerSettings/printerSettings205.bin"/><Relationship Id="rId4" Type="http://schemas.openxmlformats.org/officeDocument/2006/relationships/printerSettings" Target="../printerSettings/printerSettings204.bin"/></Relationships>
</file>

<file path=xl/worksheets/_rels/sheet31.xml.rels><?xml version="1.0" encoding="UTF-8" standalone="yes"?>
<Relationships xmlns="http://schemas.openxmlformats.org/package/2006/relationships"><Relationship Id="rId3" Type="http://schemas.openxmlformats.org/officeDocument/2006/relationships/printerSettings" Target="../printerSettings/printerSettings209.bin"/><Relationship Id="rId2" Type="http://schemas.openxmlformats.org/officeDocument/2006/relationships/printerSettings" Target="../printerSettings/printerSettings208.bin"/><Relationship Id="rId1" Type="http://schemas.openxmlformats.org/officeDocument/2006/relationships/printerSettings" Target="../printerSettings/printerSettings207.bin"/><Relationship Id="rId6" Type="http://schemas.openxmlformats.org/officeDocument/2006/relationships/printerSettings" Target="../printerSettings/printerSettings212.bin"/><Relationship Id="rId5" Type="http://schemas.openxmlformats.org/officeDocument/2006/relationships/printerSettings" Target="../printerSettings/printerSettings211.bin"/><Relationship Id="rId4" Type="http://schemas.openxmlformats.org/officeDocument/2006/relationships/printerSettings" Target="../printerSettings/printerSettings210.bin"/></Relationships>
</file>

<file path=xl/worksheets/_rels/sheet32.xml.rels><?xml version="1.0" encoding="UTF-8" standalone="yes"?>
<Relationships xmlns="http://schemas.openxmlformats.org/package/2006/relationships"><Relationship Id="rId3" Type="http://schemas.openxmlformats.org/officeDocument/2006/relationships/printerSettings" Target="../printerSettings/printerSettings215.bin"/><Relationship Id="rId7" Type="http://schemas.openxmlformats.org/officeDocument/2006/relationships/printerSettings" Target="../printerSettings/printerSettings219.bin"/><Relationship Id="rId2" Type="http://schemas.openxmlformats.org/officeDocument/2006/relationships/printerSettings" Target="../printerSettings/printerSettings214.bin"/><Relationship Id="rId1" Type="http://schemas.openxmlformats.org/officeDocument/2006/relationships/printerSettings" Target="../printerSettings/printerSettings213.bin"/><Relationship Id="rId6" Type="http://schemas.openxmlformats.org/officeDocument/2006/relationships/printerSettings" Target="../printerSettings/printerSettings218.bin"/><Relationship Id="rId5" Type="http://schemas.openxmlformats.org/officeDocument/2006/relationships/printerSettings" Target="../printerSettings/printerSettings217.bin"/><Relationship Id="rId4" Type="http://schemas.openxmlformats.org/officeDocument/2006/relationships/printerSettings" Target="../printerSettings/printerSettings216.bin"/></Relationships>
</file>

<file path=xl/worksheets/_rels/sheet33.xml.rels><?xml version="1.0" encoding="UTF-8" standalone="yes"?>
<Relationships xmlns="http://schemas.openxmlformats.org/package/2006/relationships"><Relationship Id="rId3" Type="http://schemas.openxmlformats.org/officeDocument/2006/relationships/printerSettings" Target="../printerSettings/printerSettings222.bin"/><Relationship Id="rId7" Type="http://schemas.openxmlformats.org/officeDocument/2006/relationships/printerSettings" Target="../printerSettings/printerSettings226.bin"/><Relationship Id="rId2" Type="http://schemas.openxmlformats.org/officeDocument/2006/relationships/printerSettings" Target="../printerSettings/printerSettings221.bin"/><Relationship Id="rId1" Type="http://schemas.openxmlformats.org/officeDocument/2006/relationships/printerSettings" Target="../printerSettings/printerSettings220.bin"/><Relationship Id="rId6" Type="http://schemas.openxmlformats.org/officeDocument/2006/relationships/printerSettings" Target="../printerSettings/printerSettings225.bin"/><Relationship Id="rId5" Type="http://schemas.openxmlformats.org/officeDocument/2006/relationships/printerSettings" Target="../printerSettings/printerSettings224.bin"/><Relationship Id="rId4" Type="http://schemas.openxmlformats.org/officeDocument/2006/relationships/printerSettings" Target="../printerSettings/printerSettings223.bin"/></Relationships>
</file>

<file path=xl/worksheets/_rels/sheet34.xml.rels><?xml version="1.0" encoding="UTF-8" standalone="yes"?>
<Relationships xmlns="http://schemas.openxmlformats.org/package/2006/relationships"><Relationship Id="rId3" Type="http://schemas.openxmlformats.org/officeDocument/2006/relationships/printerSettings" Target="../printerSettings/printerSettings229.bin"/><Relationship Id="rId2" Type="http://schemas.openxmlformats.org/officeDocument/2006/relationships/printerSettings" Target="../printerSettings/printerSettings228.bin"/><Relationship Id="rId1" Type="http://schemas.openxmlformats.org/officeDocument/2006/relationships/printerSettings" Target="../printerSettings/printerSettings227.bin"/><Relationship Id="rId6" Type="http://schemas.openxmlformats.org/officeDocument/2006/relationships/printerSettings" Target="../printerSettings/printerSettings232.bin"/><Relationship Id="rId5" Type="http://schemas.openxmlformats.org/officeDocument/2006/relationships/printerSettings" Target="../printerSettings/printerSettings231.bin"/><Relationship Id="rId4" Type="http://schemas.openxmlformats.org/officeDocument/2006/relationships/printerSettings" Target="../printerSettings/printerSettings230.bin"/></Relationships>
</file>

<file path=xl/worksheets/_rels/sheet35.xml.rels><?xml version="1.0" encoding="UTF-8" standalone="yes"?>
<Relationships xmlns="http://schemas.openxmlformats.org/package/2006/relationships"><Relationship Id="rId3" Type="http://schemas.openxmlformats.org/officeDocument/2006/relationships/printerSettings" Target="../printerSettings/printerSettings235.bin"/><Relationship Id="rId7" Type="http://schemas.openxmlformats.org/officeDocument/2006/relationships/printerSettings" Target="../printerSettings/printerSettings239.bin"/><Relationship Id="rId2" Type="http://schemas.openxmlformats.org/officeDocument/2006/relationships/printerSettings" Target="../printerSettings/printerSettings234.bin"/><Relationship Id="rId1" Type="http://schemas.openxmlformats.org/officeDocument/2006/relationships/printerSettings" Target="../printerSettings/printerSettings233.bin"/><Relationship Id="rId6" Type="http://schemas.openxmlformats.org/officeDocument/2006/relationships/printerSettings" Target="../printerSettings/printerSettings238.bin"/><Relationship Id="rId5" Type="http://schemas.openxmlformats.org/officeDocument/2006/relationships/printerSettings" Target="../printerSettings/printerSettings237.bin"/><Relationship Id="rId4" Type="http://schemas.openxmlformats.org/officeDocument/2006/relationships/printerSettings" Target="../printerSettings/printerSettings236.bin"/></Relationships>
</file>

<file path=xl/worksheets/_rels/sheet36.xml.rels><?xml version="1.0" encoding="UTF-8" standalone="yes"?>
<Relationships xmlns="http://schemas.openxmlformats.org/package/2006/relationships"><Relationship Id="rId3" Type="http://schemas.openxmlformats.org/officeDocument/2006/relationships/printerSettings" Target="../printerSettings/printerSettings242.bin"/><Relationship Id="rId7" Type="http://schemas.openxmlformats.org/officeDocument/2006/relationships/printerSettings" Target="../printerSettings/printerSettings246.bin"/><Relationship Id="rId2" Type="http://schemas.openxmlformats.org/officeDocument/2006/relationships/printerSettings" Target="../printerSettings/printerSettings241.bin"/><Relationship Id="rId1" Type="http://schemas.openxmlformats.org/officeDocument/2006/relationships/printerSettings" Target="../printerSettings/printerSettings240.bin"/><Relationship Id="rId6" Type="http://schemas.openxmlformats.org/officeDocument/2006/relationships/printerSettings" Target="../printerSettings/printerSettings245.bin"/><Relationship Id="rId5" Type="http://schemas.openxmlformats.org/officeDocument/2006/relationships/printerSettings" Target="../printerSettings/printerSettings244.bin"/><Relationship Id="rId4" Type="http://schemas.openxmlformats.org/officeDocument/2006/relationships/printerSettings" Target="../printerSettings/printerSettings243.bin"/></Relationships>
</file>

<file path=xl/worksheets/_rels/sheet37.xml.rels><?xml version="1.0" encoding="UTF-8" standalone="yes"?>
<Relationships xmlns="http://schemas.openxmlformats.org/package/2006/relationships"><Relationship Id="rId3" Type="http://schemas.openxmlformats.org/officeDocument/2006/relationships/printerSettings" Target="../printerSettings/printerSettings249.bin"/><Relationship Id="rId7" Type="http://schemas.openxmlformats.org/officeDocument/2006/relationships/printerSettings" Target="../printerSettings/printerSettings253.bin"/><Relationship Id="rId2" Type="http://schemas.openxmlformats.org/officeDocument/2006/relationships/printerSettings" Target="../printerSettings/printerSettings248.bin"/><Relationship Id="rId1" Type="http://schemas.openxmlformats.org/officeDocument/2006/relationships/printerSettings" Target="../printerSettings/printerSettings247.bin"/><Relationship Id="rId6" Type="http://schemas.openxmlformats.org/officeDocument/2006/relationships/printerSettings" Target="../printerSettings/printerSettings252.bin"/><Relationship Id="rId5" Type="http://schemas.openxmlformats.org/officeDocument/2006/relationships/printerSettings" Target="../printerSettings/printerSettings251.bin"/><Relationship Id="rId4" Type="http://schemas.openxmlformats.org/officeDocument/2006/relationships/printerSettings" Target="../printerSettings/printerSettings250.bin"/></Relationships>
</file>

<file path=xl/worksheets/_rels/sheet38.xml.rels><?xml version="1.0" encoding="UTF-8" standalone="yes"?>
<Relationships xmlns="http://schemas.openxmlformats.org/package/2006/relationships"><Relationship Id="rId8" Type="http://schemas.openxmlformats.org/officeDocument/2006/relationships/printerSettings" Target="../printerSettings/printerSettings261.bin"/><Relationship Id="rId3" Type="http://schemas.openxmlformats.org/officeDocument/2006/relationships/printerSettings" Target="../printerSettings/printerSettings256.bin"/><Relationship Id="rId7" Type="http://schemas.openxmlformats.org/officeDocument/2006/relationships/printerSettings" Target="../printerSettings/printerSettings260.bin"/><Relationship Id="rId2" Type="http://schemas.openxmlformats.org/officeDocument/2006/relationships/printerSettings" Target="../printerSettings/printerSettings255.bin"/><Relationship Id="rId1" Type="http://schemas.openxmlformats.org/officeDocument/2006/relationships/printerSettings" Target="../printerSettings/printerSettings254.bin"/><Relationship Id="rId6" Type="http://schemas.openxmlformats.org/officeDocument/2006/relationships/printerSettings" Target="../printerSettings/printerSettings259.bin"/><Relationship Id="rId5" Type="http://schemas.openxmlformats.org/officeDocument/2006/relationships/printerSettings" Target="../printerSettings/printerSettings258.bin"/><Relationship Id="rId4" Type="http://schemas.openxmlformats.org/officeDocument/2006/relationships/printerSettings" Target="../printerSettings/printerSettings257.bin"/><Relationship Id="rId9" Type="http://schemas.openxmlformats.org/officeDocument/2006/relationships/printerSettings" Target="../printerSettings/printerSettings262.bin"/></Relationships>
</file>

<file path=xl/worksheets/_rels/sheet39.xml.rels><?xml version="1.0" encoding="UTF-8" standalone="yes"?>
<Relationships xmlns="http://schemas.openxmlformats.org/package/2006/relationships"><Relationship Id="rId3" Type="http://schemas.openxmlformats.org/officeDocument/2006/relationships/printerSettings" Target="../printerSettings/printerSettings265.bin"/><Relationship Id="rId2" Type="http://schemas.openxmlformats.org/officeDocument/2006/relationships/printerSettings" Target="../printerSettings/printerSettings264.bin"/><Relationship Id="rId1" Type="http://schemas.openxmlformats.org/officeDocument/2006/relationships/printerSettings" Target="../printerSettings/printerSettings263.bin"/><Relationship Id="rId6" Type="http://schemas.openxmlformats.org/officeDocument/2006/relationships/printerSettings" Target="../printerSettings/printerSettings268.bin"/><Relationship Id="rId5" Type="http://schemas.openxmlformats.org/officeDocument/2006/relationships/printerSettings" Target="../printerSettings/printerSettings267.bin"/><Relationship Id="rId4" Type="http://schemas.openxmlformats.org/officeDocument/2006/relationships/printerSettings" Target="../printerSettings/printerSettings266.bin"/></Relationships>
</file>

<file path=xl/worksheets/_rels/sheet40.xml.rels><?xml version="1.0" encoding="UTF-8" standalone="yes"?>
<Relationships xmlns="http://schemas.openxmlformats.org/package/2006/relationships"><Relationship Id="rId8" Type="http://schemas.openxmlformats.org/officeDocument/2006/relationships/printerSettings" Target="../printerSettings/printerSettings276.bin"/><Relationship Id="rId3" Type="http://schemas.openxmlformats.org/officeDocument/2006/relationships/printerSettings" Target="../printerSettings/printerSettings271.bin"/><Relationship Id="rId7" Type="http://schemas.openxmlformats.org/officeDocument/2006/relationships/printerSettings" Target="../printerSettings/printerSettings275.bin"/><Relationship Id="rId2" Type="http://schemas.openxmlformats.org/officeDocument/2006/relationships/printerSettings" Target="../printerSettings/printerSettings270.bin"/><Relationship Id="rId1" Type="http://schemas.openxmlformats.org/officeDocument/2006/relationships/printerSettings" Target="../printerSettings/printerSettings269.bin"/><Relationship Id="rId6" Type="http://schemas.openxmlformats.org/officeDocument/2006/relationships/printerSettings" Target="../printerSettings/printerSettings274.bin"/><Relationship Id="rId11" Type="http://schemas.openxmlformats.org/officeDocument/2006/relationships/printerSettings" Target="../printerSettings/printerSettings279.bin"/><Relationship Id="rId5" Type="http://schemas.openxmlformats.org/officeDocument/2006/relationships/printerSettings" Target="../printerSettings/printerSettings273.bin"/><Relationship Id="rId10" Type="http://schemas.openxmlformats.org/officeDocument/2006/relationships/printerSettings" Target="../printerSettings/printerSettings278.bin"/><Relationship Id="rId4" Type="http://schemas.openxmlformats.org/officeDocument/2006/relationships/printerSettings" Target="../printerSettings/printerSettings272.bin"/><Relationship Id="rId9" Type="http://schemas.openxmlformats.org/officeDocument/2006/relationships/printerSettings" Target="../printerSettings/printerSettings277.bin"/></Relationships>
</file>

<file path=xl/worksheets/_rels/sheet41.xml.rels><?xml version="1.0" encoding="UTF-8" standalone="yes"?>
<Relationships xmlns="http://schemas.openxmlformats.org/package/2006/relationships"><Relationship Id="rId3" Type="http://schemas.openxmlformats.org/officeDocument/2006/relationships/printerSettings" Target="../printerSettings/printerSettings282.bin"/><Relationship Id="rId2" Type="http://schemas.openxmlformats.org/officeDocument/2006/relationships/printerSettings" Target="../printerSettings/printerSettings281.bin"/><Relationship Id="rId1" Type="http://schemas.openxmlformats.org/officeDocument/2006/relationships/printerSettings" Target="../printerSettings/printerSettings280.bin"/><Relationship Id="rId6" Type="http://schemas.openxmlformats.org/officeDocument/2006/relationships/printerSettings" Target="../printerSettings/printerSettings285.bin"/><Relationship Id="rId5" Type="http://schemas.openxmlformats.org/officeDocument/2006/relationships/printerSettings" Target="../printerSettings/printerSettings284.bin"/><Relationship Id="rId4" Type="http://schemas.openxmlformats.org/officeDocument/2006/relationships/printerSettings" Target="../printerSettings/printerSettings283.bin"/></Relationships>
</file>

<file path=xl/worksheets/_rels/sheet42.xml.rels><?xml version="1.0" encoding="UTF-8" standalone="yes"?>
<Relationships xmlns="http://schemas.openxmlformats.org/package/2006/relationships"><Relationship Id="rId3" Type="http://schemas.openxmlformats.org/officeDocument/2006/relationships/printerSettings" Target="../printerSettings/printerSettings288.bin"/><Relationship Id="rId2" Type="http://schemas.openxmlformats.org/officeDocument/2006/relationships/printerSettings" Target="../printerSettings/printerSettings287.bin"/><Relationship Id="rId1" Type="http://schemas.openxmlformats.org/officeDocument/2006/relationships/printerSettings" Target="../printerSettings/printerSettings286.bin"/><Relationship Id="rId6" Type="http://schemas.openxmlformats.org/officeDocument/2006/relationships/printerSettings" Target="../printerSettings/printerSettings291.bin"/><Relationship Id="rId5" Type="http://schemas.openxmlformats.org/officeDocument/2006/relationships/printerSettings" Target="../printerSettings/printerSettings290.bin"/><Relationship Id="rId4" Type="http://schemas.openxmlformats.org/officeDocument/2006/relationships/printerSettings" Target="../printerSettings/printerSettings289.bin"/></Relationships>
</file>

<file path=xl/worksheets/_rels/sheet43.xml.rels><?xml version="1.0" encoding="UTF-8" standalone="yes"?>
<Relationships xmlns="http://schemas.openxmlformats.org/package/2006/relationships"><Relationship Id="rId3" Type="http://schemas.openxmlformats.org/officeDocument/2006/relationships/printerSettings" Target="../printerSettings/printerSettings294.bin"/><Relationship Id="rId7" Type="http://schemas.openxmlformats.org/officeDocument/2006/relationships/printerSettings" Target="../printerSettings/printerSettings298.bin"/><Relationship Id="rId2" Type="http://schemas.openxmlformats.org/officeDocument/2006/relationships/printerSettings" Target="../printerSettings/printerSettings293.bin"/><Relationship Id="rId1" Type="http://schemas.openxmlformats.org/officeDocument/2006/relationships/printerSettings" Target="../printerSettings/printerSettings292.bin"/><Relationship Id="rId6" Type="http://schemas.openxmlformats.org/officeDocument/2006/relationships/printerSettings" Target="../printerSettings/printerSettings297.bin"/><Relationship Id="rId5" Type="http://schemas.openxmlformats.org/officeDocument/2006/relationships/printerSettings" Target="../printerSettings/printerSettings296.bin"/><Relationship Id="rId4" Type="http://schemas.openxmlformats.org/officeDocument/2006/relationships/printerSettings" Target="../printerSettings/printerSettings295.bin"/></Relationships>
</file>

<file path=xl/worksheets/_rels/sheet45.xml.rels><?xml version="1.0" encoding="UTF-8" standalone="yes"?>
<Relationships xmlns="http://schemas.openxmlformats.org/package/2006/relationships"><Relationship Id="rId3" Type="http://schemas.openxmlformats.org/officeDocument/2006/relationships/printerSettings" Target="../printerSettings/printerSettings301.bin"/><Relationship Id="rId2" Type="http://schemas.openxmlformats.org/officeDocument/2006/relationships/printerSettings" Target="../printerSettings/printerSettings300.bin"/><Relationship Id="rId1" Type="http://schemas.openxmlformats.org/officeDocument/2006/relationships/printerSettings" Target="../printerSettings/printerSettings299.bin"/><Relationship Id="rId6" Type="http://schemas.openxmlformats.org/officeDocument/2006/relationships/printerSettings" Target="../printerSettings/printerSettings304.bin"/><Relationship Id="rId5" Type="http://schemas.openxmlformats.org/officeDocument/2006/relationships/printerSettings" Target="../printerSettings/printerSettings303.bin"/><Relationship Id="rId4" Type="http://schemas.openxmlformats.org/officeDocument/2006/relationships/printerSettings" Target="../printerSettings/printerSettings302.bin"/></Relationships>
</file>

<file path=xl/worksheets/_rels/sheet48.xml.rels><?xml version="1.0" encoding="UTF-8" standalone="yes"?>
<Relationships xmlns="http://schemas.openxmlformats.org/package/2006/relationships"><Relationship Id="rId8" Type="http://schemas.openxmlformats.org/officeDocument/2006/relationships/vmlDrawing" Target="../drawings/vmlDrawing2.vml"/><Relationship Id="rId3" Type="http://schemas.openxmlformats.org/officeDocument/2006/relationships/printerSettings" Target="../printerSettings/printerSettings307.bin"/><Relationship Id="rId7" Type="http://schemas.openxmlformats.org/officeDocument/2006/relationships/printerSettings" Target="../printerSettings/printerSettings311.bin"/><Relationship Id="rId2" Type="http://schemas.openxmlformats.org/officeDocument/2006/relationships/printerSettings" Target="../printerSettings/printerSettings306.bin"/><Relationship Id="rId1" Type="http://schemas.openxmlformats.org/officeDocument/2006/relationships/printerSettings" Target="../printerSettings/printerSettings305.bin"/><Relationship Id="rId6" Type="http://schemas.openxmlformats.org/officeDocument/2006/relationships/printerSettings" Target="../printerSettings/printerSettings310.bin"/><Relationship Id="rId5" Type="http://schemas.openxmlformats.org/officeDocument/2006/relationships/printerSettings" Target="../printerSettings/printerSettings309.bin"/><Relationship Id="rId4" Type="http://schemas.openxmlformats.org/officeDocument/2006/relationships/printerSettings" Target="../printerSettings/printerSettings308.bin"/><Relationship Id="rId9" Type="http://schemas.openxmlformats.org/officeDocument/2006/relationships/comments" Target="../comments2.xml"/></Relationships>
</file>

<file path=xl/worksheets/_rels/sheet49.xml.rels><?xml version="1.0" encoding="UTF-8" standalone="yes"?>
<Relationships xmlns="http://schemas.openxmlformats.org/package/2006/relationships"><Relationship Id="rId8" Type="http://schemas.openxmlformats.org/officeDocument/2006/relationships/comments" Target="../comments3.xml"/><Relationship Id="rId3" Type="http://schemas.openxmlformats.org/officeDocument/2006/relationships/printerSettings" Target="../printerSettings/printerSettings314.bin"/><Relationship Id="rId7" Type="http://schemas.openxmlformats.org/officeDocument/2006/relationships/vmlDrawing" Target="../drawings/vmlDrawing3.vml"/><Relationship Id="rId2" Type="http://schemas.openxmlformats.org/officeDocument/2006/relationships/printerSettings" Target="../printerSettings/printerSettings313.bin"/><Relationship Id="rId1" Type="http://schemas.openxmlformats.org/officeDocument/2006/relationships/printerSettings" Target="../printerSettings/printerSettings312.bin"/><Relationship Id="rId6" Type="http://schemas.openxmlformats.org/officeDocument/2006/relationships/printerSettings" Target="../printerSettings/printerSettings317.bin"/><Relationship Id="rId5" Type="http://schemas.openxmlformats.org/officeDocument/2006/relationships/printerSettings" Target="../printerSettings/printerSettings316.bin"/><Relationship Id="rId4" Type="http://schemas.openxmlformats.org/officeDocument/2006/relationships/printerSettings" Target="../printerSettings/printerSettings315.bin"/></Relationships>
</file>

<file path=xl/worksheets/_rels/sheet50.xml.rels><?xml version="1.0" encoding="UTF-8" standalone="yes"?>
<Relationships xmlns="http://schemas.openxmlformats.org/package/2006/relationships"><Relationship Id="rId3" Type="http://schemas.openxmlformats.org/officeDocument/2006/relationships/printerSettings" Target="../printerSettings/printerSettings320.bin"/><Relationship Id="rId2" Type="http://schemas.openxmlformats.org/officeDocument/2006/relationships/printerSettings" Target="../printerSettings/printerSettings319.bin"/><Relationship Id="rId1" Type="http://schemas.openxmlformats.org/officeDocument/2006/relationships/printerSettings" Target="../printerSettings/printerSettings318.bin"/><Relationship Id="rId6" Type="http://schemas.openxmlformats.org/officeDocument/2006/relationships/printerSettings" Target="../printerSettings/printerSettings323.bin"/><Relationship Id="rId5" Type="http://schemas.openxmlformats.org/officeDocument/2006/relationships/printerSettings" Target="../printerSettings/printerSettings322.bin"/><Relationship Id="rId4" Type="http://schemas.openxmlformats.org/officeDocument/2006/relationships/printerSettings" Target="../printerSettings/printerSettings321.bin"/></Relationships>
</file>

<file path=xl/worksheets/_rels/sheet51.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_rels/sheet52.xml.rels><?xml version="1.0" encoding="UTF-8" standalone="yes"?>
<Relationships xmlns="http://schemas.openxmlformats.org/package/2006/relationships"><Relationship Id="rId3" Type="http://schemas.openxmlformats.org/officeDocument/2006/relationships/printerSettings" Target="../printerSettings/printerSettings326.bin"/><Relationship Id="rId7" Type="http://schemas.openxmlformats.org/officeDocument/2006/relationships/printerSettings" Target="../printerSettings/printerSettings330.bin"/><Relationship Id="rId2" Type="http://schemas.openxmlformats.org/officeDocument/2006/relationships/printerSettings" Target="../printerSettings/printerSettings325.bin"/><Relationship Id="rId1" Type="http://schemas.openxmlformats.org/officeDocument/2006/relationships/printerSettings" Target="../printerSettings/printerSettings324.bin"/><Relationship Id="rId6" Type="http://schemas.openxmlformats.org/officeDocument/2006/relationships/printerSettings" Target="../printerSettings/printerSettings329.bin"/><Relationship Id="rId5" Type="http://schemas.openxmlformats.org/officeDocument/2006/relationships/printerSettings" Target="../printerSettings/printerSettings328.bin"/><Relationship Id="rId4" Type="http://schemas.openxmlformats.org/officeDocument/2006/relationships/printerSettings" Target="../printerSettings/printerSettings327.bin"/></Relationships>
</file>

<file path=xl/worksheets/_rels/sheet53.xml.rels><?xml version="1.0" encoding="UTF-8" standalone="yes"?>
<Relationships xmlns="http://schemas.openxmlformats.org/package/2006/relationships"><Relationship Id="rId3" Type="http://schemas.openxmlformats.org/officeDocument/2006/relationships/printerSettings" Target="../printerSettings/printerSettings333.bin"/><Relationship Id="rId2" Type="http://schemas.openxmlformats.org/officeDocument/2006/relationships/printerSettings" Target="../printerSettings/printerSettings332.bin"/><Relationship Id="rId1" Type="http://schemas.openxmlformats.org/officeDocument/2006/relationships/printerSettings" Target="../printerSettings/printerSettings331.bin"/><Relationship Id="rId6" Type="http://schemas.openxmlformats.org/officeDocument/2006/relationships/printerSettings" Target="../printerSettings/printerSettings336.bin"/><Relationship Id="rId5" Type="http://schemas.openxmlformats.org/officeDocument/2006/relationships/printerSettings" Target="../printerSettings/printerSettings335.bin"/><Relationship Id="rId4" Type="http://schemas.openxmlformats.org/officeDocument/2006/relationships/printerSettings" Target="../printerSettings/printerSettings3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0:J19"/>
  <sheetViews>
    <sheetView workbookViewId="0">
      <selection activeCell="F15" sqref="F15"/>
    </sheetView>
  </sheetViews>
  <sheetFormatPr defaultRowHeight="15"/>
  <cols>
    <col min="1" max="1" width="3.140625" style="86" customWidth="1"/>
    <col min="2" max="2" width="3.140625" customWidth="1"/>
    <col min="3" max="3" width="14.140625" customWidth="1"/>
  </cols>
  <sheetData>
    <row r="10" spans="3:10" ht="45">
      <c r="C10" s="81" t="s">
        <v>320</v>
      </c>
      <c r="D10" s="82"/>
    </row>
    <row r="12" spans="3:10" ht="28.5">
      <c r="C12" s="83" t="s">
        <v>1565</v>
      </c>
      <c r="D12" s="84"/>
      <c r="E12" s="84"/>
      <c r="F12" s="84"/>
      <c r="G12" s="84"/>
      <c r="H12" s="84"/>
      <c r="I12" s="84"/>
      <c r="J12" s="84"/>
    </row>
    <row r="13" spans="3:10" ht="28.5">
      <c r="C13" s="83">
        <v>2023</v>
      </c>
      <c r="D13" s="83"/>
      <c r="E13" s="84"/>
      <c r="F13" s="84"/>
      <c r="G13" s="84"/>
      <c r="H13" s="84"/>
      <c r="I13" s="84"/>
      <c r="J13" s="84"/>
    </row>
    <row r="19" spans="3:3">
      <c r="C19" s="85"/>
    </row>
  </sheetData>
  <customSheetViews>
    <customSheetView guid="{D1897E30-A26D-4F90-93C2-C61456FDB70A}" scale="85" showPageBreaks="1">
      <selection activeCell="F29" sqref="F29"/>
      <pageMargins left="0.7" right="0.7" top="0.75" bottom="0.75" header="0.3" footer="0.3"/>
      <pageSetup paperSize="9" orientation="portrait" r:id="rId1"/>
    </customSheetView>
    <customSheetView guid="{0A4A6AE3-1FFA-40BD-BC03-A4BC47D93628}" scale="85">
      <selection activeCell="F29" sqref="F29"/>
      <pageMargins left="0.7" right="0.7" top="0.75" bottom="0.75" header="0.3" footer="0.3"/>
      <pageSetup paperSize="9" orientation="portrait" r:id="rId2"/>
    </customSheetView>
    <customSheetView guid="{B244C660-12F9-4318-BC78-56058D4EBF22}" showGridLines="0">
      <selection activeCell="C13" sqref="C13"/>
      <pageMargins left="0.7" right="0.7" top="0.75" bottom="0.75" header="0.3" footer="0.3"/>
      <pageSetup paperSize="9" orientation="portrait" r:id="rId3"/>
    </customSheetView>
    <customSheetView guid="{EB4FEB82-7273-415B-B402-8EEA020F8842}" showGridLines="0">
      <selection activeCell="C12" sqref="C12"/>
      <pageMargins left="0.7" right="0.7" top="0.75" bottom="0.75" header="0.3" footer="0.3"/>
      <pageSetup paperSize="9" orientation="portrait" r:id="rId4"/>
    </customSheetView>
    <customSheetView guid="{4E068CE9-76F0-4A79-8775-2B6748FBF524}">
      <pageMargins left="0.7" right="0.7" top="0.75" bottom="0.75" header="0.3" footer="0.3"/>
      <pageSetup paperSize="9" orientation="portrait" r:id="rId5"/>
    </customSheetView>
    <customSheetView guid="{D8C5A984-543E-4707-B504-B74A64840F53}" scale="85">
      <selection activeCell="F29" sqref="F29"/>
      <pageMargins left="0.7" right="0.7" top="0.75" bottom="0.75" header="0.3" footer="0.3"/>
      <pageSetup paperSize="9" orientation="portrait" r:id="rId6"/>
    </customSheetView>
    <customSheetView guid="{D05C7363-D748-4E5D-B121-E30B6E64A380}" scale="85">
      <selection activeCell="F29" sqref="F29"/>
      <pageMargins left="0.7" right="0.7" top="0.75" bottom="0.75" header="0.3" footer="0.3"/>
      <pageSetup paperSize="9" orientation="portrait" r:id="rId7"/>
    </customSheetView>
    <customSheetView guid="{A346EDBB-8F5D-48AE-8CF0-8B5C084A1557}" showPageBreaks="1" showGridLines="0" topLeftCell="A40">
      <selection activeCell="C13" sqref="C13"/>
      <pageMargins left="0.7" right="0.7" top="0.75" bottom="0.75" header="0.3" footer="0.3"/>
      <pageSetup paperSize="9" orientation="portrait" r:id="rId8"/>
    </customSheetView>
  </customSheetViews>
  <pageMargins left="0.7" right="0.7" top="0.75" bottom="0.75" header="0.3" footer="0.3"/>
  <pageSetup paperSize="9" orientation="portrait" r:id="rId9"/>
  <drawing r:id="rId1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29"/>
  <sheetViews>
    <sheetView workbookViewId="0"/>
  </sheetViews>
  <sheetFormatPr defaultRowHeight="15"/>
  <cols>
    <col min="1" max="1" width="3.140625" style="86" customWidth="1"/>
    <col min="2" max="2" width="3.140625" customWidth="1"/>
    <col min="3" max="3" width="62.140625" bestFit="1" customWidth="1"/>
    <col min="4" max="4" width="82.85546875" customWidth="1"/>
  </cols>
  <sheetData>
    <row r="1" spans="2:5">
      <c r="B1" s="87"/>
    </row>
    <row r="2" spans="2:5">
      <c r="B2" s="87"/>
    </row>
    <row r="3" spans="2:5">
      <c r="B3" s="87"/>
    </row>
    <row r="4" spans="2:5">
      <c r="B4" s="87"/>
    </row>
    <row r="5" spans="2:5">
      <c r="B5" s="87"/>
    </row>
    <row r="6" spans="2:5">
      <c r="B6" s="87"/>
    </row>
    <row r="7" spans="2:5">
      <c r="B7" s="87"/>
    </row>
    <row r="8" spans="2:5">
      <c r="B8" s="87"/>
      <c r="C8" s="88" t="s">
        <v>321</v>
      </c>
      <c r="D8" s="88" t="s">
        <v>322</v>
      </c>
    </row>
    <row r="9" spans="2:5">
      <c r="B9" s="87"/>
      <c r="C9" t="s">
        <v>323</v>
      </c>
      <c r="D9" s="89" t="s">
        <v>324</v>
      </c>
      <c r="E9" s="89"/>
    </row>
    <row r="10" spans="2:5">
      <c r="B10" s="87"/>
    </row>
    <row r="11" spans="2:5">
      <c r="B11" s="87"/>
      <c r="C11" t="s">
        <v>325</v>
      </c>
      <c r="D11" t="s">
        <v>326</v>
      </c>
    </row>
    <row r="12" spans="2:5">
      <c r="B12" s="87"/>
      <c r="C12" t="s">
        <v>1446</v>
      </c>
      <c r="D12" t="s">
        <v>1447</v>
      </c>
    </row>
    <row r="13" spans="2:5">
      <c r="B13" s="87"/>
      <c r="C13" t="s">
        <v>1186</v>
      </c>
      <c r="D13" t="s">
        <v>1186</v>
      </c>
    </row>
    <row r="14" spans="2:5">
      <c r="B14" s="87"/>
      <c r="C14" t="s">
        <v>1187</v>
      </c>
      <c r="D14" t="s">
        <v>1187</v>
      </c>
    </row>
    <row r="15" spans="2:5">
      <c r="B15" s="87"/>
    </row>
    <row r="16" spans="2:5">
      <c r="B16" s="87"/>
      <c r="C16" t="s">
        <v>327</v>
      </c>
      <c r="D16" t="s">
        <v>327</v>
      </c>
    </row>
    <row r="17" spans="2:2">
      <c r="B17" s="87"/>
    </row>
    <row r="18" spans="2:2">
      <c r="B18" s="87"/>
    </row>
    <row r="19" spans="2:2">
      <c r="B19" s="87"/>
    </row>
    <row r="20" spans="2:2">
      <c r="B20" s="87"/>
    </row>
    <row r="21" spans="2:2">
      <c r="B21" s="87"/>
    </row>
    <row r="22" spans="2:2">
      <c r="B22" s="87"/>
    </row>
    <row r="23" spans="2:2">
      <c r="B23" s="87"/>
    </row>
    <row r="24" spans="2:2">
      <c r="B24" s="87"/>
    </row>
    <row r="25" spans="2:2">
      <c r="B25" s="87"/>
    </row>
    <row r="26" spans="2:2">
      <c r="B26" s="87"/>
    </row>
    <row r="27" spans="2:2">
      <c r="B27" s="87"/>
    </row>
    <row r="28" spans="2:2">
      <c r="B28" s="87"/>
    </row>
    <row r="29" spans="2:2">
      <c r="B29" s="87"/>
    </row>
  </sheetData>
  <customSheetViews>
    <customSheetView guid="{D1897E30-A26D-4F90-93C2-C61456FDB70A}" scale="85" showPageBreaks="1">
      <selection activeCell="D18" sqref="D18"/>
      <pageMargins left="0.7" right="0.7" top="0.75" bottom="0.75" header="0.3" footer="0.3"/>
      <pageSetup paperSize="9" orientation="portrait" r:id="rId1"/>
    </customSheetView>
    <customSheetView guid="{0A4A6AE3-1FFA-40BD-BC03-A4BC47D93628}" scale="85">
      <selection activeCell="D18" sqref="D18"/>
      <pageMargins left="0.7" right="0.7" top="0.75" bottom="0.75" header="0.3" footer="0.3"/>
      <pageSetup paperSize="9" orientation="portrait" r:id="rId2"/>
    </customSheetView>
    <customSheetView guid="{B244C660-12F9-4318-BC78-56058D4EBF22}" showGridLines="0">
      <selection activeCell="C13" sqref="C13"/>
      <pageMargins left="0.7" right="0.7" top="0.75" bottom="0.75" header="0.3" footer="0.3"/>
      <pageSetup paperSize="9" orientation="portrait" r:id="rId3"/>
    </customSheetView>
    <customSheetView guid="{EB4FEB82-7273-415B-B402-8EEA020F8842}" showGridLines="0">
      <selection activeCell="C13" sqref="C13"/>
      <pageMargins left="0.7" right="0.7" top="0.75" bottom="0.75" header="0.3" footer="0.3"/>
      <pageSetup paperSize="9" orientation="portrait" r:id="rId4"/>
    </customSheetView>
    <customSheetView guid="{4E068CE9-76F0-4A79-8775-2B6748FBF524}">
      <pageMargins left="0.7" right="0.7" top="0.75" bottom="0.75" header="0.3" footer="0.3"/>
      <pageSetup paperSize="9" orientation="portrait" r:id="rId5"/>
    </customSheetView>
    <customSheetView guid="{D8C5A984-543E-4707-B504-B74A64840F53}" scale="85">
      <selection activeCell="D18" sqref="D18"/>
      <pageMargins left="0.7" right="0.7" top="0.75" bottom="0.75" header="0.3" footer="0.3"/>
      <pageSetup paperSize="9" orientation="portrait" r:id="rId6"/>
    </customSheetView>
    <customSheetView guid="{D05C7363-D748-4E5D-B121-E30B6E64A380}" scale="85">
      <selection activeCell="D18" sqref="D18"/>
      <pageMargins left="0.7" right="0.7" top="0.75" bottom="0.75" header="0.3" footer="0.3"/>
      <pageSetup paperSize="9" orientation="portrait" r:id="rId7"/>
    </customSheetView>
    <customSheetView guid="{A346EDBB-8F5D-48AE-8CF0-8B5C084A1557}" showGridLines="0" topLeftCell="A16">
      <selection activeCell="C13" sqref="C13"/>
      <pageMargins left="0.7" right="0.7" top="0.75" bottom="0.75" header="0.3" footer="0.3"/>
      <pageSetup paperSize="9" orientation="portrait" r:id="rId8"/>
    </customSheetView>
  </customSheetViews>
  <pageMargins left="0.7" right="0.7" top="0.75" bottom="0.75" header="0.3" footer="0.3"/>
  <pageSetup paperSize="9" orientation="portrait" r:id="rId9"/>
  <drawing r:id="rId1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9:E132"/>
  <sheetViews>
    <sheetView workbookViewId="0">
      <selection activeCell="D100" sqref="D100"/>
    </sheetView>
  </sheetViews>
  <sheetFormatPr defaultRowHeight="15"/>
  <cols>
    <col min="1" max="1" width="3.140625" style="86" customWidth="1"/>
    <col min="2" max="2" width="4.5703125" customWidth="1"/>
    <col min="3" max="3" width="73.42578125" bestFit="1" customWidth="1"/>
    <col min="4" max="4" width="16.140625" customWidth="1"/>
  </cols>
  <sheetData>
    <row r="9" spans="3:5" ht="15.75">
      <c r="C9" t="s">
        <v>328</v>
      </c>
      <c r="D9" s="90"/>
      <c r="E9" s="91"/>
    </row>
    <row r="10" spans="3:5" ht="15.75">
      <c r="C10" s="92" t="s">
        <v>329</v>
      </c>
      <c r="D10" s="90"/>
      <c r="E10" s="91"/>
    </row>
    <row r="11" spans="3:5" ht="15.75">
      <c r="D11" s="90"/>
      <c r="E11" s="91"/>
    </row>
    <row r="12" spans="3:5" ht="15.75">
      <c r="C12" t="s">
        <v>330</v>
      </c>
      <c r="D12" s="90"/>
      <c r="E12" s="91"/>
    </row>
    <row r="13" spans="3:5" ht="15.75">
      <c r="C13" s="92" t="s">
        <v>331</v>
      </c>
      <c r="D13" s="90"/>
      <c r="E13" s="93"/>
    </row>
    <row r="14" spans="3:5" ht="15.75">
      <c r="D14" s="90"/>
      <c r="E14" s="91"/>
    </row>
    <row r="15" spans="3:5" ht="15.75">
      <c r="C15" t="s">
        <v>332</v>
      </c>
      <c r="D15" s="90"/>
      <c r="E15" s="93"/>
    </row>
    <row r="16" spans="3:5" ht="15.75">
      <c r="C16" s="92" t="s">
        <v>333</v>
      </c>
      <c r="D16" s="90">
        <v>1</v>
      </c>
      <c r="E16" s="91"/>
    </row>
    <row r="17" spans="3:5" ht="15.75">
      <c r="D17" s="90"/>
      <c r="E17" s="93"/>
    </row>
    <row r="18" spans="3:5" ht="15.75" hidden="1">
      <c r="C18" t="s">
        <v>276</v>
      </c>
      <c r="D18" s="90"/>
      <c r="E18" s="91"/>
    </row>
    <row r="19" spans="3:5" ht="15.75" hidden="1">
      <c r="C19" s="92" t="s">
        <v>277</v>
      </c>
      <c r="D19" s="90">
        <v>2</v>
      </c>
      <c r="E19" s="93"/>
    </row>
    <row r="20" spans="3:5" ht="15.75" hidden="1">
      <c r="D20" s="90"/>
      <c r="E20" s="91"/>
    </row>
    <row r="21" spans="3:5" ht="15.75">
      <c r="C21" s="88" t="s">
        <v>334</v>
      </c>
      <c r="D21" s="94"/>
      <c r="E21" s="93"/>
    </row>
    <row r="22" spans="3:5">
      <c r="C22" s="95" t="s">
        <v>335</v>
      </c>
      <c r="D22" s="94"/>
    </row>
    <row r="23" spans="3:5">
      <c r="D23" s="90"/>
    </row>
    <row r="24" spans="3:5">
      <c r="C24" t="s">
        <v>85</v>
      </c>
      <c r="D24" s="90"/>
    </row>
    <row r="25" spans="3:5">
      <c r="C25" s="92" t="s">
        <v>278</v>
      </c>
      <c r="D25" s="90">
        <v>2</v>
      </c>
    </row>
    <row r="26" spans="3:5" ht="15.75">
      <c r="D26" s="90"/>
      <c r="E26" s="93"/>
    </row>
    <row r="27" spans="3:5">
      <c r="C27" t="s">
        <v>87</v>
      </c>
      <c r="D27" s="90"/>
    </row>
    <row r="28" spans="3:5" ht="15.75">
      <c r="C28" s="92" t="s">
        <v>279</v>
      </c>
      <c r="D28" s="90">
        <v>3</v>
      </c>
      <c r="E28" s="93"/>
    </row>
    <row r="29" spans="3:5">
      <c r="D29" s="90"/>
    </row>
    <row r="30" spans="3:5" ht="15.75">
      <c r="C30" t="s">
        <v>88</v>
      </c>
      <c r="D30" s="90"/>
      <c r="E30" s="93"/>
    </row>
    <row r="31" spans="3:5">
      <c r="C31" s="92" t="s">
        <v>336</v>
      </c>
      <c r="D31" s="90">
        <v>4</v>
      </c>
    </row>
    <row r="32" spans="3:5" ht="15.75">
      <c r="D32" s="90"/>
      <c r="E32" s="93"/>
    </row>
    <row r="33" spans="3:5">
      <c r="C33" t="s">
        <v>89</v>
      </c>
      <c r="D33" s="90"/>
    </row>
    <row r="34" spans="3:5" ht="15.75">
      <c r="C34" s="92" t="s">
        <v>281</v>
      </c>
      <c r="D34" s="90">
        <v>5</v>
      </c>
      <c r="E34" s="93"/>
    </row>
    <row r="35" spans="3:5">
      <c r="D35" s="90"/>
    </row>
    <row r="36" spans="3:5">
      <c r="C36" t="s">
        <v>97</v>
      </c>
      <c r="D36" s="90"/>
    </row>
    <row r="37" spans="3:5">
      <c r="C37" s="92" t="s">
        <v>280</v>
      </c>
      <c r="D37" s="90">
        <v>6</v>
      </c>
    </row>
    <row r="38" spans="3:5">
      <c r="D38" s="90"/>
    </row>
    <row r="39" spans="3:5">
      <c r="C39" t="s">
        <v>98</v>
      </c>
      <c r="D39" s="90"/>
    </row>
    <row r="40" spans="3:5">
      <c r="C40" s="92" t="s">
        <v>282</v>
      </c>
      <c r="D40" s="90">
        <v>7</v>
      </c>
    </row>
    <row r="41" spans="3:5">
      <c r="D41" s="90"/>
    </row>
    <row r="42" spans="3:5">
      <c r="C42" t="s">
        <v>99</v>
      </c>
      <c r="D42" s="90"/>
    </row>
    <row r="43" spans="3:5">
      <c r="C43" s="92" t="s">
        <v>283</v>
      </c>
      <c r="D43" s="90">
        <v>8</v>
      </c>
    </row>
    <row r="44" spans="3:5">
      <c r="D44" s="90"/>
    </row>
    <row r="45" spans="3:5">
      <c r="C45" t="s">
        <v>100</v>
      </c>
      <c r="D45" s="90"/>
    </row>
    <row r="46" spans="3:5">
      <c r="C46" s="92" t="s">
        <v>337</v>
      </c>
      <c r="D46" s="90">
        <v>9</v>
      </c>
    </row>
    <row r="47" spans="3:5">
      <c r="D47" s="90"/>
    </row>
    <row r="48" spans="3:5">
      <c r="C48" t="s">
        <v>101</v>
      </c>
      <c r="D48" s="90"/>
    </row>
    <row r="49" spans="3:4">
      <c r="C49" s="92" t="s">
        <v>284</v>
      </c>
      <c r="D49" s="90">
        <v>10</v>
      </c>
    </row>
    <row r="50" spans="3:4">
      <c r="D50" s="90"/>
    </row>
    <row r="51" spans="3:4">
      <c r="C51" t="s">
        <v>103</v>
      </c>
      <c r="D51" s="90"/>
    </row>
    <row r="52" spans="3:4">
      <c r="C52" s="92" t="s">
        <v>285</v>
      </c>
      <c r="D52" s="90">
        <v>11</v>
      </c>
    </row>
    <row r="53" spans="3:4">
      <c r="D53" s="90"/>
    </row>
    <row r="54" spans="3:4">
      <c r="C54" t="s">
        <v>109</v>
      </c>
      <c r="D54" s="90"/>
    </row>
    <row r="55" spans="3:4">
      <c r="C55" s="92" t="s">
        <v>289</v>
      </c>
      <c r="D55" s="90">
        <v>12</v>
      </c>
    </row>
    <row r="56" spans="3:4">
      <c r="D56" s="90"/>
    </row>
    <row r="57" spans="3:4">
      <c r="C57" t="s">
        <v>129</v>
      </c>
      <c r="D57" s="90"/>
    </row>
    <row r="58" spans="3:4">
      <c r="C58" s="92" t="s">
        <v>292</v>
      </c>
      <c r="D58" s="90">
        <v>13</v>
      </c>
    </row>
    <row r="59" spans="3:4">
      <c r="D59" s="90"/>
    </row>
    <row r="60" spans="3:4">
      <c r="C60" t="s">
        <v>1111</v>
      </c>
      <c r="D60" s="90"/>
    </row>
    <row r="61" spans="3:4">
      <c r="C61" s="92" t="s">
        <v>1382</v>
      </c>
      <c r="D61" s="90">
        <v>14</v>
      </c>
    </row>
    <row r="62" spans="3:4">
      <c r="D62" s="90"/>
    </row>
    <row r="63" spans="3:4">
      <c r="C63" t="s">
        <v>1112</v>
      </c>
      <c r="D63" s="90"/>
    </row>
    <row r="64" spans="3:4">
      <c r="C64" s="92" t="s">
        <v>1383</v>
      </c>
      <c r="D64" s="90">
        <v>15</v>
      </c>
    </row>
    <row r="65" spans="3:4">
      <c r="D65" s="90"/>
    </row>
    <row r="66" spans="3:4">
      <c r="C66" t="s">
        <v>1113</v>
      </c>
      <c r="D66" s="90"/>
    </row>
    <row r="67" spans="3:4">
      <c r="C67" s="92" t="s">
        <v>1384</v>
      </c>
      <c r="D67" s="90">
        <v>16</v>
      </c>
    </row>
    <row r="68" spans="3:4">
      <c r="D68" s="90"/>
    </row>
    <row r="69" spans="3:4">
      <c r="C69" s="88" t="s">
        <v>338</v>
      </c>
      <c r="D69" s="94"/>
    </row>
    <row r="70" spans="3:4">
      <c r="C70" s="95" t="s">
        <v>339</v>
      </c>
      <c r="D70" s="94"/>
    </row>
    <row r="71" spans="3:4">
      <c r="D71" s="90"/>
    </row>
    <row r="72" spans="3:4">
      <c r="C72" t="s">
        <v>1114</v>
      </c>
      <c r="D72" s="90"/>
    </row>
    <row r="73" spans="3:4">
      <c r="C73" s="92" t="s">
        <v>1115</v>
      </c>
      <c r="D73" s="90">
        <v>17</v>
      </c>
    </row>
    <row r="74" spans="3:4">
      <c r="D74" s="90"/>
    </row>
    <row r="75" spans="3:4">
      <c r="C75" t="s">
        <v>1116</v>
      </c>
      <c r="D75" s="90"/>
    </row>
    <row r="76" spans="3:4">
      <c r="C76" s="92" t="s">
        <v>1117</v>
      </c>
      <c r="D76" s="90">
        <v>18</v>
      </c>
    </row>
    <row r="77" spans="3:4">
      <c r="D77" s="90"/>
    </row>
    <row r="78" spans="3:4">
      <c r="C78" t="s">
        <v>1118</v>
      </c>
      <c r="D78" s="90"/>
    </row>
    <row r="79" spans="3:4">
      <c r="C79" s="92" t="s">
        <v>1119</v>
      </c>
      <c r="D79" s="90">
        <v>19</v>
      </c>
    </row>
    <row r="80" spans="3:4">
      <c r="D80" s="90"/>
    </row>
    <row r="81" spans="3:4">
      <c r="C81" t="s">
        <v>1120</v>
      </c>
      <c r="D81" s="90"/>
    </row>
    <row r="82" spans="3:4">
      <c r="C82" s="92" t="s">
        <v>1121</v>
      </c>
      <c r="D82" s="90">
        <v>20</v>
      </c>
    </row>
    <row r="83" spans="3:4">
      <c r="D83" s="90"/>
    </row>
    <row r="84" spans="3:4">
      <c r="C84" s="88" t="s">
        <v>340</v>
      </c>
      <c r="D84" s="94"/>
    </row>
    <row r="85" spans="3:4">
      <c r="C85" s="95" t="s">
        <v>341</v>
      </c>
      <c r="D85" s="94"/>
    </row>
    <row r="86" spans="3:4">
      <c r="C86" s="92"/>
      <c r="D86" s="90"/>
    </row>
    <row r="87" spans="3:4">
      <c r="C87" t="s">
        <v>1122</v>
      </c>
      <c r="D87" s="90"/>
    </row>
    <row r="88" spans="3:4">
      <c r="C88" s="92" t="s">
        <v>1123</v>
      </c>
      <c r="D88" s="90">
        <v>21</v>
      </c>
    </row>
    <row r="89" spans="3:4">
      <c r="D89" s="90"/>
    </row>
    <row r="90" spans="3:4">
      <c r="C90" t="s">
        <v>1124</v>
      </c>
      <c r="D90" s="90"/>
    </row>
    <row r="91" spans="3:4">
      <c r="C91" s="92" t="s">
        <v>1125</v>
      </c>
      <c r="D91" s="90">
        <v>22</v>
      </c>
    </row>
    <row r="92" spans="3:4">
      <c r="D92" s="90"/>
    </row>
    <row r="93" spans="3:4">
      <c r="C93" t="s">
        <v>1393</v>
      </c>
      <c r="D93" s="90"/>
    </row>
    <row r="94" spans="3:4">
      <c r="C94" s="92" t="s">
        <v>1394</v>
      </c>
      <c r="D94" s="90">
        <v>23</v>
      </c>
    </row>
    <row r="95" spans="3:4">
      <c r="D95" s="90"/>
    </row>
    <row r="96" spans="3:4">
      <c r="C96" s="88" t="s">
        <v>1395</v>
      </c>
      <c r="D96" s="90"/>
    </row>
    <row r="97" spans="3:4">
      <c r="C97" s="95" t="s">
        <v>1396</v>
      </c>
      <c r="D97" s="90"/>
    </row>
    <row r="98" spans="3:4">
      <c r="D98" s="90"/>
    </row>
    <row r="99" spans="3:4">
      <c r="C99" t="s">
        <v>1126</v>
      </c>
      <c r="D99" s="90"/>
    </row>
    <row r="100" spans="3:4">
      <c r="C100" s="92" t="s">
        <v>1127</v>
      </c>
      <c r="D100" s="90">
        <v>24</v>
      </c>
    </row>
    <row r="101" spans="3:4">
      <c r="D101" s="90"/>
    </row>
    <row r="102" spans="3:4">
      <c r="C102" t="s">
        <v>1128</v>
      </c>
      <c r="D102" s="90"/>
    </row>
    <row r="103" spans="3:4">
      <c r="C103" s="92" t="s">
        <v>1129</v>
      </c>
      <c r="D103" s="90">
        <v>25</v>
      </c>
    </row>
    <row r="104" spans="3:4">
      <c r="D104" s="90"/>
    </row>
    <row r="105" spans="3:4">
      <c r="C105" t="s">
        <v>1130</v>
      </c>
      <c r="D105" s="90"/>
    </row>
    <row r="106" spans="3:4">
      <c r="C106" s="92" t="s">
        <v>1131</v>
      </c>
      <c r="D106" s="90">
        <v>26</v>
      </c>
    </row>
    <row r="107" spans="3:4">
      <c r="D107" s="90"/>
    </row>
    <row r="108" spans="3:4">
      <c r="C108" t="s">
        <v>1132</v>
      </c>
      <c r="D108" s="90"/>
    </row>
    <row r="109" spans="3:4">
      <c r="C109" s="92" t="s">
        <v>1389</v>
      </c>
      <c r="D109" s="90">
        <v>27</v>
      </c>
    </row>
    <row r="110" spans="3:4">
      <c r="D110" s="90"/>
    </row>
    <row r="111" spans="3:4" ht="30">
      <c r="C111" s="435" t="s">
        <v>1390</v>
      </c>
      <c r="D111" s="90"/>
    </row>
    <row r="112" spans="3:4">
      <c r="C112" s="92" t="s">
        <v>1392</v>
      </c>
      <c r="D112" s="90">
        <v>28</v>
      </c>
    </row>
    <row r="113" spans="3:4">
      <c r="D113" s="90"/>
    </row>
    <row r="114" spans="3:4">
      <c r="C114" s="88" t="s">
        <v>342</v>
      </c>
      <c r="D114" s="94"/>
    </row>
    <row r="115" spans="3:4">
      <c r="C115" s="95" t="s">
        <v>343</v>
      </c>
      <c r="D115" s="94"/>
    </row>
    <row r="116" spans="3:4">
      <c r="D116" s="90"/>
    </row>
    <row r="117" spans="3:4" ht="30">
      <c r="C117" s="435" t="s">
        <v>1133</v>
      </c>
      <c r="D117" s="90"/>
    </row>
    <row r="118" spans="3:4">
      <c r="C118" s="92" t="s">
        <v>1134</v>
      </c>
      <c r="D118" s="90">
        <v>29</v>
      </c>
    </row>
    <row r="119" spans="3:4">
      <c r="D119" s="96"/>
    </row>
    <row r="120" spans="3:4">
      <c r="C120" t="s">
        <v>1135</v>
      </c>
      <c r="D120" s="96"/>
    </row>
    <row r="121" spans="3:4">
      <c r="C121" s="92" t="s">
        <v>1136</v>
      </c>
      <c r="D121" s="90">
        <v>30</v>
      </c>
    </row>
    <row r="123" spans="3:4">
      <c r="C123" s="88" t="s">
        <v>1385</v>
      </c>
    </row>
    <row r="124" spans="3:4">
      <c r="C124" s="95" t="s">
        <v>1386</v>
      </c>
    </row>
    <row r="126" spans="3:4">
      <c r="C126" t="s">
        <v>1387</v>
      </c>
      <c r="D126" s="90">
        <v>31</v>
      </c>
    </row>
    <row r="128" spans="3:4">
      <c r="C128" t="s">
        <v>1450</v>
      </c>
      <c r="D128" s="85">
        <v>32</v>
      </c>
    </row>
    <row r="130" spans="3:4">
      <c r="C130" t="s">
        <v>1451</v>
      </c>
      <c r="D130" s="85">
        <v>33</v>
      </c>
    </row>
    <row r="132" spans="3:4">
      <c r="C132" s="429" t="s">
        <v>1452</v>
      </c>
      <c r="D132" s="85">
        <v>34</v>
      </c>
    </row>
  </sheetData>
  <customSheetViews>
    <customSheetView guid="{D1897E30-A26D-4F90-93C2-C61456FDB70A}" scale="85" showPageBreaks="1" printArea="1" hiddenRows="1" view="pageBreakPreview" topLeftCell="A24">
      <selection activeCell="C36" sqref="C36"/>
      <pageMargins left="0.7" right="0.7" top="0.75" bottom="0.75" header="0.3" footer="0.3"/>
      <pageSetup scale="36" orientation="portrait" horizontalDpi="90" verticalDpi="90" r:id="rId1"/>
    </customSheetView>
    <customSheetView guid="{0A4A6AE3-1FFA-40BD-BC03-A4BC47D93628}" scale="85" showPageBreaks="1" printArea="1" hiddenRows="1" view="pageBreakPreview" topLeftCell="A24">
      <selection activeCell="C36" sqref="C36"/>
      <pageMargins left="0.7" right="0.7" top="0.75" bottom="0.75" header="0.3" footer="0.3"/>
      <pageSetup scale="36" orientation="portrait" horizontalDpi="90" verticalDpi="90" r:id="rId2"/>
    </customSheetView>
    <customSheetView guid="{B244C660-12F9-4318-BC78-56058D4EBF22}" showGridLines="0">
      <selection activeCell="D16" sqref="D16"/>
      <pageMargins left="0.7" right="0.7" top="0.75" bottom="0.75" header="0.3" footer="0.3"/>
    </customSheetView>
    <customSheetView guid="{EB4FEB82-7273-415B-B402-8EEA020F8842}" showGridLines="0">
      <selection activeCell="D16" sqref="D16"/>
      <pageMargins left="0.7" right="0.7" top="0.75" bottom="0.75" header="0.3" footer="0.3"/>
    </customSheetView>
    <customSheetView guid="{4E068CE9-76F0-4A79-8775-2B6748FBF524}">
      <pageMargins left="0.7" right="0.7" top="0.75" bottom="0.75" header="0.3" footer="0.3"/>
    </customSheetView>
    <customSheetView guid="{D8C5A984-543E-4707-B504-B74A64840F53}" scale="85" showPageBreaks="1" printArea="1" hiddenRows="1" view="pageBreakPreview" topLeftCell="A24">
      <selection activeCell="C36" sqref="C36"/>
      <pageMargins left="0.7" right="0.7" top="0.75" bottom="0.75" header="0.3" footer="0.3"/>
      <pageSetup scale="36" orientation="portrait" horizontalDpi="90" verticalDpi="90" r:id="rId3"/>
    </customSheetView>
    <customSheetView guid="{D05C7363-D748-4E5D-B121-E30B6E64A380}" scale="85" showPageBreaks="1" printArea="1" hiddenRows="1" view="pageBreakPreview" topLeftCell="A24">
      <selection activeCell="C36" sqref="C36"/>
      <pageMargins left="0.7" right="0.7" top="0.75" bottom="0.75" header="0.3" footer="0.3"/>
      <pageSetup scale="36" orientation="portrait" horizontalDpi="90" verticalDpi="90" r:id="rId4"/>
    </customSheetView>
    <customSheetView guid="{A346EDBB-8F5D-48AE-8CF0-8B5C084A1557}" showGridLines="0" topLeftCell="A157">
      <selection activeCell="D16" sqref="D16"/>
      <pageMargins left="0.7" right="0.7" top="0.75" bottom="0.75" header="0.3" footer="0.3"/>
      <pageSetup paperSize="9" orientation="portrait" r:id="rId5"/>
    </customSheetView>
  </customSheetViews>
  <hyperlinks>
    <hyperlink ref="E15" location="'FP-General Insurance'!A1" display="'FP-General Insurance'!A1"/>
    <hyperlink ref="E17" location="'FP- Reinsurance'!A1" display="'FP- Reinsurance'!A1"/>
    <hyperlink ref="E19" location="'FP- Mandatory Insurance'!A1" display="'FP- Mandatory Insurance'!A1"/>
    <hyperlink ref="E21" location="'FP- Social Insurance'!A1" display="'FP- Social Insurance'!A1"/>
    <hyperlink ref="E26" location="'IS-Life Insurance'!A1" display="'IS-Life Insurance'!A1"/>
    <hyperlink ref="E28" location="'IS-General Insurance'!A1" display="'IS-General Insurance'!A1"/>
    <hyperlink ref="E30" location="'IS-Reinsurance'!A1" display="'IS-Reinsurance'!A1"/>
    <hyperlink ref="E32" location="'IS-Mandatory Insurance'!A1" display="'IS-Mandatory Insurance'!A1"/>
    <hyperlink ref="E34" location="'IS-Social Insurance'!A1" display="'IS-Social Insurance'!A1"/>
    <hyperlink ref="D16" location="'Tabel 1'!A1" display="'Tabel 1'!A1"/>
    <hyperlink ref="D19" location="'Tabel 2'!A1" display="'Tabel 2'!A1"/>
    <hyperlink ref="D25" location="'Tabel 3'!A1" display="'Tabel 3'!A1"/>
    <hyperlink ref="D28" location="'Tabel 3.1'!A1" display="'Tabel 3.1'!A1"/>
    <hyperlink ref="D31" location="'Tabel 3.2'!A1" display="'Tabel 3.2'!A1"/>
    <hyperlink ref="D34" location="'Tabel 3.3'!A1" display="'Tabel 3.3'!A1"/>
    <hyperlink ref="D37" location="'Tabel 4'!A1" display="'Tabel 4'!A1"/>
    <hyperlink ref="D40" location="'Tabel 4.1'!A1" display="'Tabel 4.1'!A1"/>
    <hyperlink ref="D43" location="'Tabel 4.2'!A1" display="'Tabel 4.2'!A1"/>
    <hyperlink ref="D46" location="'Tabel 4.3'!A1" display="'Tabel 4.3'!A1"/>
    <hyperlink ref="D49" location="'Tabel 5'!A1" display="'Tabel 5'!A1"/>
    <hyperlink ref="D52" location="'Tabel 5.1'!A1" display="'Tabel 5.1'!A1"/>
    <hyperlink ref="D55" location="'Tabel 5.2'!A1" display="'Tabel 5.2'!A1"/>
    <hyperlink ref="D58" location="'Tabel 5.3'!A1" display="'Tabel 5.3'!A1"/>
    <hyperlink ref="D61" location="'Tabel 6.1'!A1" display="'Tabel 6.1'!A1"/>
    <hyperlink ref="D64" location="'Tabel 6.2'!A1" display="'Tabel 6.2'!A1"/>
    <hyperlink ref="D67" location="'Tabel 6.3'!A1" display="'Tabel 6.3'!A1"/>
    <hyperlink ref="D73" location="'Tabel 7'!A1" display="'Tabel 7'!A1"/>
    <hyperlink ref="D76" location="'Tabel 8'!A1" display="'Tabel 8'!A1"/>
    <hyperlink ref="D79" location="'Tabel 9'!_Toc442958249" display="'Tabel 9'!_Toc442958249"/>
    <hyperlink ref="D82" location="'Tabel 10'!A1" display="'Tabel 10'!A1"/>
    <hyperlink ref="D88" location="'Tabel 11'!_Toc442958261" display="'Tabel 11'!_Toc442958261"/>
    <hyperlink ref="D91" location="'Tabel 12'!_Toc442958262" display="'Tabel 12'!_Toc442958262"/>
    <hyperlink ref="D94" location="'Tabel 13'!A1" display="'Tabel 13'!A1"/>
    <hyperlink ref="D100" location="'Tabel 14'!A1" display="'Tabel 14'!A1"/>
    <hyperlink ref="D103" location="'Tabel 15'!A1" display="'Tabel 15'!A1"/>
    <hyperlink ref="D106" location="'Tabel 16'!A1" display="'Tabel 16'!A1"/>
    <hyperlink ref="D109" location="'Tabel 17'!A1" display="'Tabel 17'!A1"/>
    <hyperlink ref="D112" location="'Tabel 18'!A1" display="'Tabel 18'!A1"/>
    <hyperlink ref="D118" location="'Tabel 19'!A1" display="'Tabel 19'!A1"/>
    <hyperlink ref="D121" location="'Tabel 20'!A1" display="'Tabel 20'!A1"/>
    <hyperlink ref="D126" location="'Tabel 21'!A1" display="'Tabel 21'!A1"/>
    <hyperlink ref="D128" location="'Tabel 22'!A1" display="'Tabel 22'!A1"/>
    <hyperlink ref="D130" location="'Tabel 23'!A1" display="'Tabel 23'!A1"/>
    <hyperlink ref="D132" location="'Tabel 24'!A1" display="'Tabel 24'!A1"/>
  </hyperlinks>
  <pageMargins left="0.7" right="0.7" top="0.75" bottom="0.75" header="0.3" footer="0.3"/>
  <pageSetup scale="36" orientation="portrait" horizontalDpi="90" verticalDpi="90" r:id="rId6"/>
  <drawing r:id="rId7"/>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E168"/>
  <sheetViews>
    <sheetView workbookViewId="0"/>
  </sheetViews>
  <sheetFormatPr defaultRowHeight="15"/>
  <cols>
    <col min="1" max="1" width="3.140625" style="86" customWidth="1"/>
    <col min="2" max="2" width="3.140625" customWidth="1"/>
    <col min="3" max="4" width="30.85546875" customWidth="1"/>
    <col min="5" max="5" width="50.85546875" customWidth="1"/>
    <col min="6" max="6" width="3.140625" customWidth="1"/>
    <col min="7" max="7" width="30.85546875" customWidth="1"/>
    <col min="8" max="8" width="50.85546875" customWidth="1"/>
  </cols>
  <sheetData>
    <row r="1" spans="3:5">
      <c r="C1" s="97" t="s">
        <v>330</v>
      </c>
      <c r="D1" s="97"/>
      <c r="E1" s="98" t="s">
        <v>331</v>
      </c>
    </row>
    <row r="2" spans="3:5">
      <c r="C2" s="99"/>
      <c r="D2" s="99"/>
      <c r="E2" s="99"/>
    </row>
    <row r="3" spans="3:5" ht="18.75">
      <c r="C3" s="100" t="s">
        <v>334</v>
      </c>
      <c r="D3" s="100"/>
      <c r="E3" s="100" t="s">
        <v>344</v>
      </c>
    </row>
    <row r="4" spans="3:5" ht="18.75">
      <c r="C4" s="100"/>
      <c r="D4" s="100"/>
      <c r="E4" s="100"/>
    </row>
    <row r="5" spans="3:5">
      <c r="C5" s="101" t="s">
        <v>345</v>
      </c>
      <c r="D5" s="101"/>
      <c r="E5" s="102" t="s">
        <v>346</v>
      </c>
    </row>
    <row r="6" spans="3:5" ht="56.25">
      <c r="C6" s="103" t="s">
        <v>347</v>
      </c>
      <c r="D6" s="103"/>
      <c r="E6" s="104" t="s">
        <v>348</v>
      </c>
    </row>
    <row r="7" spans="3:5">
      <c r="C7" s="105"/>
      <c r="D7" s="105"/>
      <c r="E7" s="106"/>
    </row>
    <row r="8" spans="3:5">
      <c r="C8" s="101" t="s">
        <v>349</v>
      </c>
      <c r="D8" s="101"/>
      <c r="E8" s="102" t="s">
        <v>350</v>
      </c>
    </row>
    <row r="9" spans="3:5" ht="56.25">
      <c r="C9" s="103" t="s">
        <v>351</v>
      </c>
      <c r="D9" s="103"/>
      <c r="E9" s="104" t="s">
        <v>352</v>
      </c>
    </row>
    <row r="10" spans="3:5">
      <c r="C10" s="106"/>
      <c r="D10" s="106"/>
      <c r="E10" s="106"/>
    </row>
    <row r="11" spans="3:5">
      <c r="C11" s="101" t="s">
        <v>353</v>
      </c>
      <c r="D11" s="101"/>
      <c r="E11" s="102" t="s">
        <v>354</v>
      </c>
    </row>
    <row r="12" spans="3:5" ht="45">
      <c r="C12" s="103" t="s">
        <v>355</v>
      </c>
      <c r="D12" s="103"/>
      <c r="E12" s="104" t="s">
        <v>356</v>
      </c>
    </row>
    <row r="13" spans="3:5">
      <c r="C13" s="105"/>
      <c r="D13" s="105"/>
      <c r="E13" s="106"/>
    </row>
    <row r="14" spans="3:5">
      <c r="C14" s="101" t="s">
        <v>357</v>
      </c>
      <c r="D14" s="101"/>
      <c r="E14" s="102" t="s">
        <v>358</v>
      </c>
    </row>
    <row r="15" spans="3:5" ht="56.25">
      <c r="C15" s="103" t="s">
        <v>359</v>
      </c>
      <c r="D15" s="103"/>
      <c r="E15" s="104" t="s">
        <v>360</v>
      </c>
    </row>
    <row r="16" spans="3:5">
      <c r="C16" s="106"/>
      <c r="D16" s="106"/>
      <c r="E16" s="106"/>
    </row>
    <row r="17" spans="3:5">
      <c r="C17" s="101" t="s">
        <v>361</v>
      </c>
      <c r="D17" s="101"/>
      <c r="E17" s="102" t="s">
        <v>362</v>
      </c>
    </row>
    <row r="18" spans="3:5" ht="56.25">
      <c r="C18" s="103" t="s">
        <v>363</v>
      </c>
      <c r="D18" s="103"/>
      <c r="E18" s="104" t="s">
        <v>364</v>
      </c>
    </row>
    <row r="19" spans="3:5">
      <c r="C19" s="106"/>
      <c r="D19" s="106"/>
      <c r="E19" s="106"/>
    </row>
    <row r="20" spans="3:5">
      <c r="C20" s="101" t="s">
        <v>365</v>
      </c>
      <c r="D20" s="101"/>
      <c r="E20" s="102" t="s">
        <v>366</v>
      </c>
    </row>
    <row r="21" spans="3:5" ht="45">
      <c r="C21" s="103" t="s">
        <v>367</v>
      </c>
      <c r="D21" s="103"/>
      <c r="E21" s="104" t="s">
        <v>368</v>
      </c>
    </row>
    <row r="22" spans="3:5">
      <c r="C22" s="106"/>
      <c r="D22" s="106"/>
      <c r="E22" s="106"/>
    </row>
    <row r="23" spans="3:5">
      <c r="C23" s="101" t="s">
        <v>369</v>
      </c>
      <c r="D23" s="101"/>
      <c r="E23" s="102" t="s">
        <v>370</v>
      </c>
    </row>
    <row r="24" spans="3:5" ht="22.5">
      <c r="C24" s="103" t="s">
        <v>371</v>
      </c>
      <c r="D24" s="103"/>
      <c r="E24" s="104" t="s">
        <v>372</v>
      </c>
    </row>
    <row r="25" spans="3:5">
      <c r="C25" s="106"/>
      <c r="D25" s="106"/>
      <c r="E25" s="106"/>
    </row>
    <row r="26" spans="3:5">
      <c r="C26" s="101" t="s">
        <v>373</v>
      </c>
      <c r="D26" s="101"/>
      <c r="E26" s="102" t="s">
        <v>374</v>
      </c>
    </row>
    <row r="27" spans="3:5" ht="45">
      <c r="C27" s="103" t="s">
        <v>375</v>
      </c>
      <c r="D27" s="103"/>
      <c r="E27" s="104" t="s">
        <v>376</v>
      </c>
    </row>
    <row r="28" spans="3:5">
      <c r="C28" s="106"/>
      <c r="D28" s="106"/>
      <c r="E28" s="106"/>
    </row>
    <row r="29" spans="3:5">
      <c r="C29" s="101" t="s">
        <v>377</v>
      </c>
      <c r="D29" s="101"/>
      <c r="E29" s="102" t="s">
        <v>378</v>
      </c>
    </row>
    <row r="30" spans="3:5" ht="33.75">
      <c r="C30" s="103" t="s">
        <v>379</v>
      </c>
      <c r="D30" s="103"/>
      <c r="E30" s="104" t="s">
        <v>380</v>
      </c>
    </row>
    <row r="31" spans="3:5">
      <c r="C31" s="107"/>
      <c r="D31" s="107"/>
      <c r="E31" s="106"/>
    </row>
    <row r="32" spans="3:5">
      <c r="C32" s="101" t="s">
        <v>381</v>
      </c>
      <c r="D32" s="101"/>
      <c r="E32" s="102" t="s">
        <v>382</v>
      </c>
    </row>
    <row r="33" spans="3:5" ht="67.5">
      <c r="C33" s="103" t="s">
        <v>383</v>
      </c>
      <c r="D33" s="103"/>
      <c r="E33" s="104" t="s">
        <v>384</v>
      </c>
    </row>
    <row r="34" spans="3:5">
      <c r="C34" s="108"/>
      <c r="D34" s="108"/>
      <c r="E34" s="108"/>
    </row>
    <row r="35" spans="3:5">
      <c r="C35" s="101" t="s">
        <v>385</v>
      </c>
      <c r="D35" s="101"/>
      <c r="E35" s="102" t="s">
        <v>386</v>
      </c>
    </row>
    <row r="36" spans="3:5" ht="56.25">
      <c r="C36" s="103" t="s">
        <v>387</v>
      </c>
      <c r="D36" s="103"/>
      <c r="E36" s="104" t="s">
        <v>388</v>
      </c>
    </row>
    <row r="37" spans="3:5">
      <c r="C37" s="108"/>
      <c r="D37" s="108"/>
      <c r="E37" s="108"/>
    </row>
    <row r="38" spans="3:5" ht="22.5">
      <c r="C38" s="101" t="s">
        <v>389</v>
      </c>
      <c r="D38" s="101"/>
      <c r="E38" s="102" t="s">
        <v>390</v>
      </c>
    </row>
    <row r="39" spans="3:5" ht="33.75">
      <c r="C39" s="103" t="s">
        <v>391</v>
      </c>
      <c r="D39" s="103"/>
      <c r="E39" s="104" t="s">
        <v>392</v>
      </c>
    </row>
    <row r="40" spans="3:5">
      <c r="C40" s="108"/>
      <c r="D40" s="108"/>
      <c r="E40" s="107"/>
    </row>
    <row r="41" spans="3:5">
      <c r="C41" s="109" t="s">
        <v>393</v>
      </c>
      <c r="D41" s="109"/>
      <c r="E41" s="108"/>
    </row>
    <row r="42" spans="3:5">
      <c r="C42" s="109"/>
      <c r="D42" s="109"/>
      <c r="E42" s="108"/>
    </row>
    <row r="43" spans="3:5">
      <c r="C43" s="101" t="s">
        <v>394</v>
      </c>
      <c r="D43" s="101"/>
      <c r="E43" s="102" t="s">
        <v>395</v>
      </c>
    </row>
    <row r="44" spans="3:5" ht="45">
      <c r="C44" s="103" t="s">
        <v>396</v>
      </c>
      <c r="D44" s="103"/>
      <c r="E44" s="104" t="s">
        <v>397</v>
      </c>
    </row>
    <row r="45" spans="3:5">
      <c r="C45" s="108"/>
      <c r="D45" s="108"/>
      <c r="E45" s="104"/>
    </row>
    <row r="46" spans="3:5">
      <c r="C46" s="101" t="s">
        <v>398</v>
      </c>
      <c r="D46" s="101"/>
      <c r="E46" s="102" t="s">
        <v>399</v>
      </c>
    </row>
    <row r="47" spans="3:5" ht="45">
      <c r="C47" s="103" t="s">
        <v>400</v>
      </c>
      <c r="D47" s="103"/>
      <c r="E47" s="104" t="s">
        <v>401</v>
      </c>
    </row>
    <row r="48" spans="3:5">
      <c r="C48" s="108"/>
      <c r="D48" s="108"/>
      <c r="E48" s="107"/>
    </row>
    <row r="49" spans="3:5">
      <c r="C49" s="101" t="s">
        <v>402</v>
      </c>
      <c r="D49" s="101"/>
      <c r="E49" s="102" t="s">
        <v>403</v>
      </c>
    </row>
    <row r="50" spans="3:5" ht="33.75">
      <c r="C50" s="103" t="s">
        <v>404</v>
      </c>
      <c r="D50" s="103"/>
      <c r="E50" s="104" t="s">
        <v>405</v>
      </c>
    </row>
    <row r="51" spans="3:5">
      <c r="C51" s="108"/>
      <c r="D51" s="108"/>
      <c r="E51" s="107"/>
    </row>
    <row r="52" spans="3:5" ht="22.5">
      <c r="C52" s="101" t="s">
        <v>406</v>
      </c>
      <c r="D52" s="101"/>
      <c r="E52" s="102" t="s">
        <v>407</v>
      </c>
    </row>
    <row r="53" spans="3:5" ht="45">
      <c r="C53" s="103" t="s">
        <v>408</v>
      </c>
      <c r="D53" s="103"/>
      <c r="E53" s="104" t="s">
        <v>409</v>
      </c>
    </row>
    <row r="54" spans="3:5">
      <c r="C54" s="110"/>
      <c r="D54" s="110"/>
      <c r="E54" s="107"/>
    </row>
    <row r="55" spans="3:5">
      <c r="C55" s="101" t="s">
        <v>410</v>
      </c>
      <c r="D55" s="101"/>
      <c r="E55" s="102" t="s">
        <v>411</v>
      </c>
    </row>
    <row r="56" spans="3:5" ht="56.25">
      <c r="C56" s="103" t="s">
        <v>412</v>
      </c>
      <c r="D56" s="103"/>
      <c r="E56" s="104" t="s">
        <v>413</v>
      </c>
    </row>
    <row r="57" spans="3:5">
      <c r="C57" s="110"/>
      <c r="D57" s="110"/>
      <c r="E57" s="107"/>
    </row>
    <row r="58" spans="3:5">
      <c r="C58" s="101" t="s">
        <v>414</v>
      </c>
      <c r="D58" s="101"/>
      <c r="E58" s="102" t="s">
        <v>415</v>
      </c>
    </row>
    <row r="59" spans="3:5" ht="56.25">
      <c r="C59" s="103" t="s">
        <v>416</v>
      </c>
      <c r="D59" s="103"/>
      <c r="E59" s="104" t="s">
        <v>417</v>
      </c>
    </row>
    <row r="60" spans="3:5">
      <c r="C60" s="110"/>
      <c r="D60" s="110"/>
      <c r="E60" s="107"/>
    </row>
    <row r="61" spans="3:5">
      <c r="C61" s="101" t="s">
        <v>418</v>
      </c>
      <c r="D61" s="101"/>
      <c r="E61" s="102" t="s">
        <v>419</v>
      </c>
    </row>
    <row r="62" spans="3:5" ht="78.75">
      <c r="C62" s="103" t="s">
        <v>420</v>
      </c>
      <c r="D62" s="103"/>
      <c r="E62" s="104" t="s">
        <v>421</v>
      </c>
    </row>
    <row r="63" spans="3:5">
      <c r="C63" s="110"/>
      <c r="D63" s="110"/>
      <c r="E63" s="107"/>
    </row>
    <row r="64" spans="3:5">
      <c r="C64" s="101" t="s">
        <v>422</v>
      </c>
      <c r="D64" s="101"/>
      <c r="E64" s="102" t="s">
        <v>423</v>
      </c>
    </row>
    <row r="65" spans="3:5" ht="56.25">
      <c r="C65" s="103" t="s">
        <v>424</v>
      </c>
      <c r="D65" s="103"/>
      <c r="E65" s="104" t="s">
        <v>425</v>
      </c>
    </row>
    <row r="66" spans="3:5">
      <c r="C66" s="110"/>
      <c r="D66" s="110"/>
      <c r="E66" s="108"/>
    </row>
    <row r="67" spans="3:5">
      <c r="C67" s="101" t="s">
        <v>426</v>
      </c>
      <c r="D67" s="101"/>
      <c r="E67" s="102" t="s">
        <v>427</v>
      </c>
    </row>
    <row r="68" spans="3:5" ht="45">
      <c r="C68" s="103" t="s">
        <v>428</v>
      </c>
      <c r="D68" s="103"/>
      <c r="E68" s="104" t="s">
        <v>429</v>
      </c>
    </row>
    <row r="69" spans="3:5">
      <c r="C69" s="110"/>
      <c r="D69" s="110"/>
      <c r="E69" s="108"/>
    </row>
    <row r="70" spans="3:5">
      <c r="C70" s="101" t="s">
        <v>430</v>
      </c>
      <c r="D70" s="101"/>
      <c r="E70" s="102" t="s">
        <v>431</v>
      </c>
    </row>
    <row r="71" spans="3:5" ht="45">
      <c r="C71" s="103" t="s">
        <v>432</v>
      </c>
      <c r="D71" s="103"/>
      <c r="E71" s="104" t="s">
        <v>433</v>
      </c>
    </row>
    <row r="72" spans="3:5">
      <c r="C72" s="110"/>
      <c r="D72" s="110"/>
      <c r="E72" s="108"/>
    </row>
    <row r="73" spans="3:5">
      <c r="C73" s="101" t="s">
        <v>434</v>
      </c>
      <c r="D73" s="101"/>
      <c r="E73" s="102" t="s">
        <v>434</v>
      </c>
    </row>
    <row r="74" spans="3:5" ht="56.25">
      <c r="C74" s="103" t="s">
        <v>435</v>
      </c>
      <c r="D74" s="103"/>
      <c r="E74" s="104" t="s">
        <v>436</v>
      </c>
    </row>
    <row r="75" spans="3:5">
      <c r="C75" s="110"/>
      <c r="D75" s="110"/>
      <c r="E75" s="107"/>
    </row>
    <row r="76" spans="3:5">
      <c r="C76" s="109" t="s">
        <v>437</v>
      </c>
      <c r="D76" s="109"/>
      <c r="E76" s="108"/>
    </row>
    <row r="77" spans="3:5">
      <c r="C77" s="109"/>
      <c r="D77" s="109"/>
      <c r="E77" s="108"/>
    </row>
    <row r="78" spans="3:5">
      <c r="C78" s="101" t="s">
        <v>438</v>
      </c>
      <c r="D78" s="101"/>
      <c r="E78" s="102" t="s">
        <v>439</v>
      </c>
    </row>
    <row r="79" spans="3:5" ht="45">
      <c r="C79" s="103" t="s">
        <v>440</v>
      </c>
      <c r="D79" s="103"/>
      <c r="E79" s="104" t="s">
        <v>441</v>
      </c>
    </row>
    <row r="80" spans="3:5">
      <c r="C80" s="103"/>
      <c r="D80" s="103"/>
      <c r="E80" s="107"/>
    </row>
    <row r="81" spans="3:5">
      <c r="C81" s="101" t="s">
        <v>442</v>
      </c>
      <c r="D81" s="101"/>
      <c r="E81" s="102" t="s">
        <v>442</v>
      </c>
    </row>
    <row r="82" spans="3:5" ht="22.5">
      <c r="C82" s="103" t="s">
        <v>443</v>
      </c>
      <c r="D82" s="103"/>
      <c r="E82" s="104" t="s">
        <v>444</v>
      </c>
    </row>
    <row r="83" spans="3:5">
      <c r="C83" s="103"/>
      <c r="D83" s="103"/>
      <c r="E83" s="111"/>
    </row>
    <row r="84" spans="3:5">
      <c r="C84" s="101" t="s">
        <v>445</v>
      </c>
      <c r="D84" s="101"/>
      <c r="E84" s="102" t="s">
        <v>445</v>
      </c>
    </row>
    <row r="85" spans="3:5" ht="78.75">
      <c r="C85" s="103" t="s">
        <v>446</v>
      </c>
      <c r="D85" s="103"/>
      <c r="E85" s="104" t="s">
        <v>447</v>
      </c>
    </row>
    <row r="86" spans="3:5">
      <c r="C86" s="103"/>
      <c r="D86" s="103"/>
      <c r="E86" s="111"/>
    </row>
    <row r="87" spans="3:5">
      <c r="C87" s="101" t="s">
        <v>448</v>
      </c>
      <c r="D87" s="101"/>
      <c r="E87" s="102" t="s">
        <v>448</v>
      </c>
    </row>
    <row r="88" spans="3:5" ht="90">
      <c r="C88" s="103" t="s">
        <v>449</v>
      </c>
      <c r="D88" s="103"/>
      <c r="E88" s="104" t="s">
        <v>450</v>
      </c>
    </row>
    <row r="89" spans="3:5">
      <c r="C89" s="103"/>
      <c r="D89" s="103"/>
      <c r="E89" s="111"/>
    </row>
    <row r="90" spans="3:5">
      <c r="C90" s="101" t="s">
        <v>451</v>
      </c>
      <c r="D90" s="101"/>
      <c r="E90" s="112" t="s">
        <v>452</v>
      </c>
    </row>
    <row r="91" spans="3:5" ht="101.25">
      <c r="C91" s="103" t="s">
        <v>453</v>
      </c>
      <c r="D91" s="103"/>
      <c r="E91" s="104" t="s">
        <v>454</v>
      </c>
    </row>
    <row r="92" spans="3:5">
      <c r="C92" s="103"/>
      <c r="D92" s="103"/>
      <c r="E92" s="111"/>
    </row>
    <row r="93" spans="3:5" ht="22.5">
      <c r="C93" s="101" t="s">
        <v>455</v>
      </c>
      <c r="D93" s="101"/>
      <c r="E93" s="102" t="s">
        <v>456</v>
      </c>
    </row>
    <row r="94" spans="3:5" ht="22.5">
      <c r="C94" s="103" t="s">
        <v>457</v>
      </c>
      <c r="D94" s="103"/>
      <c r="E94" s="104" t="s">
        <v>458</v>
      </c>
    </row>
    <row r="95" spans="3:5">
      <c r="C95" s="103"/>
      <c r="D95" s="103"/>
      <c r="E95" s="107"/>
    </row>
    <row r="96" spans="3:5">
      <c r="C96" s="109"/>
      <c r="D96" s="109"/>
      <c r="E96" s="113"/>
    </row>
    <row r="97" spans="3:5">
      <c r="C97" s="109" t="s">
        <v>459</v>
      </c>
      <c r="D97" s="109"/>
      <c r="E97" s="113" t="s">
        <v>460</v>
      </c>
    </row>
    <row r="98" spans="3:5">
      <c r="C98" s="109"/>
      <c r="D98" s="109"/>
      <c r="E98" s="107"/>
    </row>
    <row r="99" spans="3:5">
      <c r="C99" s="101" t="s">
        <v>461</v>
      </c>
      <c r="D99" s="101"/>
      <c r="E99" s="102" t="s">
        <v>461</v>
      </c>
    </row>
    <row r="100" spans="3:5" ht="67.5">
      <c r="C100" s="103" t="s">
        <v>462</v>
      </c>
      <c r="D100" s="103"/>
      <c r="E100" s="104" t="s">
        <v>463</v>
      </c>
    </row>
    <row r="101" spans="3:5">
      <c r="C101" s="103"/>
      <c r="D101" s="103"/>
      <c r="E101" s="111"/>
    </row>
    <row r="102" spans="3:5">
      <c r="C102" s="101" t="s">
        <v>464</v>
      </c>
      <c r="D102" s="101"/>
      <c r="E102" s="102" t="s">
        <v>465</v>
      </c>
    </row>
    <row r="103" spans="3:5" ht="33.75">
      <c r="C103" s="103" t="s">
        <v>466</v>
      </c>
      <c r="D103" s="103"/>
      <c r="E103" s="104" t="s">
        <v>467</v>
      </c>
    </row>
    <row r="104" spans="3:5">
      <c r="C104" s="103"/>
      <c r="D104" s="103"/>
      <c r="E104" s="111"/>
    </row>
    <row r="105" spans="3:5">
      <c r="C105" s="101" t="s">
        <v>468</v>
      </c>
      <c r="D105" s="101"/>
      <c r="E105" s="102" t="s">
        <v>469</v>
      </c>
    </row>
    <row r="106" spans="3:5" ht="33.75">
      <c r="C106" s="103" t="s">
        <v>470</v>
      </c>
      <c r="D106" s="103"/>
      <c r="E106" s="104" t="s">
        <v>471</v>
      </c>
    </row>
    <row r="107" spans="3:5">
      <c r="C107" s="103"/>
      <c r="D107" s="103"/>
      <c r="E107" s="111"/>
    </row>
    <row r="108" spans="3:5">
      <c r="C108" s="101" t="s">
        <v>472</v>
      </c>
      <c r="D108" s="101"/>
      <c r="E108" s="102" t="s">
        <v>472</v>
      </c>
    </row>
    <row r="109" spans="3:5" ht="67.5">
      <c r="C109" s="103" t="s">
        <v>473</v>
      </c>
      <c r="D109" s="103"/>
      <c r="E109" s="104" t="s">
        <v>474</v>
      </c>
    </row>
    <row r="110" spans="3:5">
      <c r="C110" s="103"/>
      <c r="D110" s="103"/>
      <c r="E110" s="111"/>
    </row>
    <row r="111" spans="3:5">
      <c r="C111" s="101" t="s">
        <v>475</v>
      </c>
      <c r="D111" s="101"/>
      <c r="E111" s="102" t="s">
        <v>476</v>
      </c>
    </row>
    <row r="112" spans="3:5" ht="33.75">
      <c r="C112" s="103" t="s">
        <v>477</v>
      </c>
      <c r="D112" s="103"/>
      <c r="E112" s="104" t="s">
        <v>478</v>
      </c>
    </row>
    <row r="113" spans="3:5">
      <c r="C113" s="103"/>
      <c r="D113" s="103"/>
      <c r="E113" s="111"/>
    </row>
    <row r="114" spans="3:5">
      <c r="C114" s="101" t="s">
        <v>479</v>
      </c>
      <c r="D114" s="101"/>
      <c r="E114" s="102" t="s">
        <v>480</v>
      </c>
    </row>
    <row r="115" spans="3:5" ht="33.75">
      <c r="C115" s="103" t="s">
        <v>481</v>
      </c>
      <c r="D115" s="103"/>
      <c r="E115" s="104" t="s">
        <v>482</v>
      </c>
    </row>
    <row r="116" spans="3:5">
      <c r="C116" s="103"/>
      <c r="D116" s="103"/>
      <c r="E116" s="111"/>
    </row>
    <row r="117" spans="3:5">
      <c r="C117" s="101" t="s">
        <v>483</v>
      </c>
      <c r="D117" s="101"/>
      <c r="E117" s="102" t="s">
        <v>484</v>
      </c>
    </row>
    <row r="118" spans="3:5" ht="101.25">
      <c r="C118" s="103" t="s">
        <v>485</v>
      </c>
      <c r="D118" s="103"/>
      <c r="E118" s="104" t="s">
        <v>486</v>
      </c>
    </row>
    <row r="119" spans="3:5">
      <c r="C119" s="103"/>
      <c r="D119" s="103"/>
      <c r="E119" s="111"/>
    </row>
    <row r="120" spans="3:5" ht="22.5">
      <c r="C120" s="101" t="s">
        <v>487</v>
      </c>
      <c r="D120" s="101"/>
      <c r="E120" s="102" t="s">
        <v>488</v>
      </c>
    </row>
    <row r="121" spans="3:5" ht="90">
      <c r="C121" s="103" t="s">
        <v>489</v>
      </c>
      <c r="D121" s="103"/>
      <c r="E121" s="104" t="s">
        <v>490</v>
      </c>
    </row>
    <row r="122" spans="3:5">
      <c r="C122" s="103"/>
      <c r="D122" s="103"/>
      <c r="E122" s="111"/>
    </row>
    <row r="123" spans="3:5">
      <c r="C123" s="101" t="s">
        <v>491</v>
      </c>
      <c r="D123" s="101"/>
      <c r="E123" s="102" t="s">
        <v>492</v>
      </c>
    </row>
    <row r="124" spans="3:5" ht="90">
      <c r="C124" s="103" t="s">
        <v>493</v>
      </c>
      <c r="D124" s="103"/>
      <c r="E124" s="104" t="s">
        <v>494</v>
      </c>
    </row>
    <row r="125" spans="3:5">
      <c r="C125" s="103"/>
      <c r="D125" s="103"/>
      <c r="E125" s="111"/>
    </row>
    <row r="126" spans="3:5">
      <c r="C126" s="101" t="s">
        <v>495</v>
      </c>
      <c r="D126" s="101"/>
      <c r="E126" s="102" t="s">
        <v>496</v>
      </c>
    </row>
    <row r="127" spans="3:5" ht="78.75">
      <c r="C127" s="103" t="s">
        <v>497</v>
      </c>
      <c r="D127" s="103"/>
      <c r="E127" s="104" t="s">
        <v>498</v>
      </c>
    </row>
    <row r="128" spans="3:5">
      <c r="C128" s="103"/>
      <c r="D128" s="103"/>
      <c r="E128" s="111"/>
    </row>
    <row r="129" spans="3:5">
      <c r="C129" s="101" t="s">
        <v>459</v>
      </c>
      <c r="D129" s="101"/>
      <c r="E129" s="102" t="s">
        <v>460</v>
      </c>
    </row>
    <row r="130" spans="3:5" ht="101.25">
      <c r="C130" s="103" t="s">
        <v>499</v>
      </c>
      <c r="D130" s="103"/>
      <c r="E130" s="104" t="s">
        <v>500</v>
      </c>
    </row>
    <row r="131" spans="3:5">
      <c r="C131" s="103"/>
      <c r="D131" s="103"/>
      <c r="E131" s="111"/>
    </row>
    <row r="132" spans="3:5">
      <c r="C132" s="101" t="s">
        <v>501</v>
      </c>
      <c r="D132" s="101"/>
      <c r="E132" s="102" t="s">
        <v>502</v>
      </c>
    </row>
    <row r="133" spans="3:5" ht="45">
      <c r="C133" s="103" t="s">
        <v>503</v>
      </c>
      <c r="D133" s="103"/>
      <c r="E133" s="104" t="s">
        <v>504</v>
      </c>
    </row>
    <row r="134" spans="3:5">
      <c r="C134" s="103"/>
      <c r="D134" s="103"/>
      <c r="E134" s="111"/>
    </row>
    <row r="135" spans="3:5" ht="22.5">
      <c r="C135" s="101" t="s">
        <v>505</v>
      </c>
      <c r="D135" s="101"/>
      <c r="E135" s="102" t="s">
        <v>506</v>
      </c>
    </row>
    <row r="136" spans="3:5" ht="45">
      <c r="C136" s="103" t="s">
        <v>507</v>
      </c>
      <c r="D136" s="103"/>
      <c r="E136" s="104" t="s">
        <v>508</v>
      </c>
    </row>
    <row r="137" spans="3:5">
      <c r="C137" s="103"/>
      <c r="D137" s="103"/>
      <c r="E137" s="111"/>
    </row>
    <row r="138" spans="3:5">
      <c r="C138" s="101" t="s">
        <v>509</v>
      </c>
      <c r="D138" s="101"/>
      <c r="E138" s="102" t="s">
        <v>509</v>
      </c>
    </row>
    <row r="139" spans="3:5" ht="45">
      <c r="C139" s="103" t="s">
        <v>510</v>
      </c>
      <c r="D139" s="103"/>
      <c r="E139" s="104" t="s">
        <v>511</v>
      </c>
    </row>
    <row r="140" spans="3:5">
      <c r="C140" s="103"/>
      <c r="D140" s="103"/>
      <c r="E140" s="111"/>
    </row>
    <row r="141" spans="3:5">
      <c r="C141" s="101" t="s">
        <v>512</v>
      </c>
      <c r="D141" s="101"/>
      <c r="E141" s="102" t="s">
        <v>512</v>
      </c>
    </row>
    <row r="142" spans="3:5" ht="33.75">
      <c r="C142" s="103" t="s">
        <v>513</v>
      </c>
      <c r="D142" s="103"/>
      <c r="E142" s="104" t="s">
        <v>514</v>
      </c>
    </row>
    <row r="143" spans="3:5">
      <c r="C143" s="103"/>
      <c r="D143" s="103"/>
      <c r="E143" s="111"/>
    </row>
    <row r="144" spans="3:5">
      <c r="C144" s="101" t="s">
        <v>515</v>
      </c>
      <c r="D144" s="101"/>
      <c r="E144" s="102" t="s">
        <v>516</v>
      </c>
    </row>
    <row r="145" spans="3:5" ht="22.5">
      <c r="C145" s="103" t="s">
        <v>517</v>
      </c>
      <c r="D145" s="103"/>
      <c r="E145" s="104" t="s">
        <v>518</v>
      </c>
    </row>
    <row r="146" spans="3:5">
      <c r="C146" s="103"/>
      <c r="D146" s="103"/>
      <c r="E146" s="111"/>
    </row>
    <row r="147" spans="3:5">
      <c r="C147" s="101" t="s">
        <v>519</v>
      </c>
      <c r="D147" s="101"/>
      <c r="E147" s="102" t="s">
        <v>520</v>
      </c>
    </row>
    <row r="148" spans="3:5" ht="45">
      <c r="C148" s="103" t="s">
        <v>521</v>
      </c>
      <c r="D148" s="103"/>
      <c r="E148" s="104" t="s">
        <v>522</v>
      </c>
    </row>
    <row r="149" spans="3:5">
      <c r="C149" s="103"/>
      <c r="D149" s="103"/>
      <c r="E149" s="111"/>
    </row>
    <row r="150" spans="3:5" ht="22.5">
      <c r="C150" s="101" t="s">
        <v>523</v>
      </c>
      <c r="D150" s="101"/>
      <c r="E150" s="102" t="s">
        <v>524</v>
      </c>
    </row>
    <row r="151" spans="3:5">
      <c r="C151" s="103" t="s">
        <v>525</v>
      </c>
      <c r="D151" s="103"/>
      <c r="E151" s="104" t="s">
        <v>526</v>
      </c>
    </row>
    <row r="152" spans="3:5">
      <c r="C152" s="103"/>
      <c r="D152" s="103"/>
      <c r="E152" s="111"/>
    </row>
    <row r="153" spans="3:5" ht="22.5">
      <c r="C153" s="101" t="s">
        <v>527</v>
      </c>
      <c r="D153" s="101"/>
      <c r="E153" s="102" t="s">
        <v>528</v>
      </c>
    </row>
    <row r="154" spans="3:5" ht="22.5">
      <c r="C154" s="103" t="s">
        <v>529</v>
      </c>
      <c r="D154" s="103"/>
      <c r="E154" s="104" t="s">
        <v>530</v>
      </c>
    </row>
    <row r="155" spans="3:5">
      <c r="C155" s="103"/>
      <c r="D155" s="103"/>
      <c r="E155" s="111"/>
    </row>
    <row r="156" spans="3:5">
      <c r="C156" s="101" t="s">
        <v>531</v>
      </c>
      <c r="D156" s="101"/>
      <c r="E156" s="102" t="s">
        <v>531</v>
      </c>
    </row>
    <row r="157" spans="3:5" ht="56.25">
      <c r="C157" s="103" t="s">
        <v>532</v>
      </c>
      <c r="D157" s="103"/>
      <c r="E157" s="104" t="s">
        <v>533</v>
      </c>
    </row>
    <row r="158" spans="3:5">
      <c r="C158" s="103"/>
      <c r="D158" s="103"/>
      <c r="E158" s="111"/>
    </row>
    <row r="159" spans="3:5">
      <c r="C159" s="101" t="s">
        <v>534</v>
      </c>
      <c r="D159" s="101"/>
      <c r="E159" s="102" t="s">
        <v>535</v>
      </c>
    </row>
    <row r="160" spans="3:5" ht="101.25">
      <c r="C160" s="103" t="s">
        <v>536</v>
      </c>
      <c r="D160" s="103"/>
      <c r="E160" s="104" t="s">
        <v>537</v>
      </c>
    </row>
    <row r="161" spans="3:5">
      <c r="C161" s="103"/>
      <c r="D161" s="103"/>
      <c r="E161" s="111"/>
    </row>
    <row r="162" spans="3:5">
      <c r="C162" s="101" t="s">
        <v>538</v>
      </c>
      <c r="D162" s="101"/>
      <c r="E162" s="102" t="s">
        <v>539</v>
      </c>
    </row>
    <row r="163" spans="3:5" ht="33.75">
      <c r="C163" s="103" t="s">
        <v>540</v>
      </c>
      <c r="D163" s="103"/>
      <c r="E163" s="104" t="s">
        <v>541</v>
      </c>
    </row>
    <row r="164" spans="3:5">
      <c r="C164" s="103"/>
      <c r="D164" s="103"/>
      <c r="E164" s="111"/>
    </row>
    <row r="165" spans="3:5">
      <c r="C165" s="101" t="s">
        <v>542</v>
      </c>
      <c r="D165" s="101"/>
      <c r="E165" s="102" t="s">
        <v>543</v>
      </c>
    </row>
    <row r="166" spans="3:5" ht="45">
      <c r="C166" s="103" t="s">
        <v>544</v>
      </c>
      <c r="D166" s="103"/>
      <c r="E166" s="104" t="s">
        <v>545</v>
      </c>
    </row>
    <row r="168" spans="3:5">
      <c r="C168" s="114"/>
      <c r="D168" s="114"/>
    </row>
  </sheetData>
  <customSheetViews>
    <customSheetView guid="{D1897E30-A26D-4F90-93C2-C61456FDB70A}" showPageBreaks="1" topLeftCell="A16">
      <selection activeCell="C13" sqref="C13"/>
      <pageMargins left="0.7" right="0.7" top="0.75" bottom="0.75" header="0.3" footer="0.3"/>
      <pageSetup paperSize="9" orientation="portrait" r:id="rId1"/>
    </customSheetView>
    <customSheetView guid="{0A4A6AE3-1FFA-40BD-BC03-A4BC47D93628}" topLeftCell="A16">
      <pageMargins left="0.7" right="0.7" top="0.75" bottom="0.75" header="0.3" footer="0.3"/>
      <pageSetup paperSize="9" orientation="portrait" r:id="rId2"/>
    </customSheetView>
    <customSheetView guid="{B244C660-12F9-4318-BC78-56058D4EBF22}" showGridLines="0" topLeftCell="A163">
      <selection activeCell="C13" sqref="C13"/>
      <pageMargins left="0.7" right="0.7" top="0.75" bottom="0.75" header="0.3" footer="0.3"/>
      <pageSetup paperSize="9" orientation="portrait" r:id="rId3"/>
    </customSheetView>
    <customSheetView guid="{EB4FEB82-7273-415B-B402-8EEA020F8842}" showGridLines="0" topLeftCell="A163">
      <selection activeCell="C13" sqref="C13"/>
      <pageMargins left="0.7" right="0.7" top="0.75" bottom="0.75" header="0.3" footer="0.3"/>
      <pageSetup paperSize="9" orientation="portrait" r:id="rId4"/>
    </customSheetView>
    <customSheetView guid="{4E068CE9-76F0-4A79-8775-2B6748FBF524}">
      <pageMargins left="0.7" right="0.7" top="0.75" bottom="0.75" header="0.3" footer="0.3"/>
      <pageSetup paperSize="9" orientation="portrait" r:id="rId5"/>
    </customSheetView>
    <customSheetView guid="{D8C5A984-543E-4707-B504-B74A64840F53}" topLeftCell="A16">
      <pageMargins left="0.7" right="0.7" top="0.75" bottom="0.75" header="0.3" footer="0.3"/>
      <pageSetup paperSize="9" orientation="portrait" r:id="rId6"/>
    </customSheetView>
    <customSheetView guid="{D05C7363-D748-4E5D-B121-E30B6E64A380}" topLeftCell="A16">
      <pageMargins left="0.7" right="0.7" top="0.75" bottom="0.75" header="0.3" footer="0.3"/>
      <pageSetup paperSize="9" orientation="portrait" r:id="rId7"/>
    </customSheetView>
    <customSheetView guid="{A346EDBB-8F5D-48AE-8CF0-8B5C084A1557}" showPageBreaks="1" showGridLines="0" topLeftCell="A163">
      <selection activeCell="C13" sqref="C13"/>
      <pageMargins left="0.7" right="0.7" top="0.75" bottom="0.75" header="0.3" footer="0.3"/>
      <pageSetup paperSize="9" orientation="portrait" r:id="rId8"/>
    </customSheetView>
  </customSheetViews>
  <pageMargins left="0.7" right="0.7" top="0.75" bottom="0.75" header="0.3" footer="0.3"/>
  <pageSetup paperSize="9" orientation="portrait" r:id="rId9"/>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abSelected="1" view="pageBreakPreview" zoomScale="90" zoomScaleNormal="75" zoomScaleSheetLayoutView="90" workbookViewId="0">
      <pane xSplit="1" ySplit="2" topLeftCell="B3" activePane="bottomRight" state="frozen"/>
      <selection pane="topRight" activeCell="B1" sqref="B1"/>
      <selection pane="bottomLeft" activeCell="A3" sqref="A3"/>
      <selection pane="bottomRight" activeCell="D25" sqref="D25"/>
    </sheetView>
  </sheetViews>
  <sheetFormatPr defaultColWidth="9.140625" defaultRowHeight="9"/>
  <cols>
    <col min="1" max="1" width="32.85546875" style="2" bestFit="1" customWidth="1"/>
    <col min="2" max="2" width="13.140625" style="2" bestFit="1" customWidth="1"/>
    <col min="3" max="3" width="15.5703125" style="2" bestFit="1" customWidth="1"/>
    <col min="4" max="4" width="11.5703125" style="2" bestFit="1" customWidth="1"/>
    <col min="5" max="5" width="10" style="2" bestFit="1" customWidth="1"/>
    <col min="6" max="6" width="9.5703125" style="2" bestFit="1" customWidth="1"/>
    <col min="7" max="7" width="10.140625" style="2" bestFit="1" customWidth="1"/>
    <col min="8" max="8" width="12.5703125" style="2" bestFit="1" customWidth="1"/>
    <col min="9" max="9" width="28.42578125" style="2" bestFit="1" customWidth="1"/>
    <col min="10" max="16384" width="9.140625" style="2"/>
  </cols>
  <sheetData>
    <row r="1" spans="1:13" s="1" customFormat="1" ht="36" customHeight="1" thickBot="1">
      <c r="A1" s="648" t="s">
        <v>1566</v>
      </c>
      <c r="B1" s="648"/>
      <c r="C1" s="648"/>
      <c r="D1" s="648"/>
      <c r="E1" s="648"/>
      <c r="F1" s="648"/>
      <c r="G1" s="648"/>
      <c r="H1" s="648"/>
      <c r="I1" s="648"/>
    </row>
    <row r="2" spans="1:13" s="69" customFormat="1" ht="160.5" customHeight="1" thickBot="1">
      <c r="A2" s="449" t="s">
        <v>271</v>
      </c>
      <c r="B2" s="449" t="s">
        <v>1239</v>
      </c>
      <c r="C2" s="450" t="s">
        <v>1240</v>
      </c>
      <c r="D2" s="450" t="s">
        <v>1241</v>
      </c>
      <c r="E2" s="450" t="s">
        <v>1242</v>
      </c>
      <c r="F2" s="450" t="s">
        <v>546</v>
      </c>
      <c r="G2" s="450" t="s">
        <v>1243</v>
      </c>
      <c r="H2" s="451" t="s">
        <v>1244</v>
      </c>
      <c r="I2" s="452" t="s">
        <v>76</v>
      </c>
    </row>
    <row r="3" spans="1:13" ht="14.25" customHeight="1">
      <c r="A3" s="270" t="s">
        <v>0</v>
      </c>
      <c r="B3" s="498">
        <f t="shared" ref="B3:H3" si="0">SUM(B4:B6)</f>
        <v>15</v>
      </c>
      <c r="C3" s="498">
        <f t="shared" si="0"/>
        <v>43</v>
      </c>
      <c r="D3" s="492">
        <f t="shared" si="0"/>
        <v>45341.374251689995</v>
      </c>
      <c r="E3" s="492">
        <f t="shared" si="0"/>
        <v>15516.186650810001</v>
      </c>
      <c r="F3" s="514">
        <f t="shared" si="0"/>
        <v>0</v>
      </c>
      <c r="G3" s="492">
        <f t="shared" si="0"/>
        <v>29418.016181629999</v>
      </c>
      <c r="H3" s="492">
        <f t="shared" si="0"/>
        <v>36315.756296629996</v>
      </c>
      <c r="I3" s="129" t="s">
        <v>86</v>
      </c>
    </row>
    <row r="4" spans="1:13" ht="14.25" customHeight="1">
      <c r="A4" s="5" t="s">
        <v>268</v>
      </c>
      <c r="B4" s="458">
        <v>8</v>
      </c>
      <c r="C4" s="461">
        <v>21</v>
      </c>
      <c r="D4" s="465">
        <v>34929.402294359999</v>
      </c>
      <c r="E4" s="465">
        <v>9077.741539390001</v>
      </c>
      <c r="F4" s="463">
        <v>0</v>
      </c>
      <c r="G4" s="462">
        <v>25494.489331819997</v>
      </c>
      <c r="H4" s="463">
        <v>28690.004384549997</v>
      </c>
      <c r="I4" s="128" t="s">
        <v>92</v>
      </c>
      <c r="J4" s="10"/>
      <c r="K4" s="10"/>
      <c r="L4" s="10"/>
      <c r="M4" s="10"/>
    </row>
    <row r="5" spans="1:13" ht="14.25" customHeight="1">
      <c r="A5" s="5" t="s">
        <v>269</v>
      </c>
      <c r="B5" s="458">
        <v>6</v>
      </c>
      <c r="C5" s="461">
        <v>19</v>
      </c>
      <c r="D5" s="465">
        <v>7954.1500776700004</v>
      </c>
      <c r="E5" s="465">
        <v>3895.9941778500006</v>
      </c>
      <c r="F5" s="463">
        <v>0</v>
      </c>
      <c r="G5" s="462">
        <v>4008.15590135</v>
      </c>
      <c r="H5" s="463">
        <v>5587.9396280099991</v>
      </c>
      <c r="I5" s="128" t="s">
        <v>93</v>
      </c>
      <c r="J5" s="10"/>
      <c r="K5" s="10"/>
      <c r="L5" s="10"/>
      <c r="M5" s="10"/>
    </row>
    <row r="6" spans="1:13" ht="14.25" customHeight="1">
      <c r="A6" s="5" t="s">
        <v>270</v>
      </c>
      <c r="B6" s="499">
        <v>1</v>
      </c>
      <c r="C6" s="499">
        <v>3</v>
      </c>
      <c r="D6" s="466">
        <v>2457.8218796599999</v>
      </c>
      <c r="E6" s="465">
        <v>2542.4509335700004</v>
      </c>
      <c r="F6" s="463">
        <v>0</v>
      </c>
      <c r="G6" s="462">
        <v>-84.629051539999992</v>
      </c>
      <c r="H6" s="463">
        <v>2037.81228407</v>
      </c>
      <c r="I6" s="128" t="s">
        <v>94</v>
      </c>
      <c r="J6" s="10"/>
      <c r="K6" s="10"/>
      <c r="L6" s="10"/>
      <c r="M6" s="10"/>
    </row>
    <row r="7" spans="1:13" s="46" customFormat="1" ht="14.25" customHeight="1">
      <c r="A7" s="270" t="s">
        <v>568</v>
      </c>
      <c r="B7" s="500">
        <f>SUM(B8:B10)</f>
        <v>9</v>
      </c>
      <c r="C7" s="500">
        <f>SUM(C8:C10)</f>
        <v>31</v>
      </c>
      <c r="D7" s="515">
        <f>SUM(D8:D10)</f>
        <v>36555.907159070637</v>
      </c>
      <c r="E7" s="515">
        <f t="shared" ref="E7:H7" si="1">SUM(E8:E10)</f>
        <v>22045.954402277355</v>
      </c>
      <c r="F7" s="515">
        <f t="shared" si="1"/>
        <v>3640.3012230730001</v>
      </c>
      <c r="G7" s="515">
        <f t="shared" si="1"/>
        <v>10869.65153372028</v>
      </c>
      <c r="H7" s="515">
        <f t="shared" si="1"/>
        <v>29464.420050980163</v>
      </c>
      <c r="I7" s="284" t="s">
        <v>569</v>
      </c>
    </row>
    <row r="8" spans="1:13" ht="14.25" customHeight="1">
      <c r="A8" s="5" t="s">
        <v>570</v>
      </c>
      <c r="B8" s="461">
        <v>4</v>
      </c>
      <c r="C8" s="461">
        <v>28</v>
      </c>
      <c r="D8" s="463">
        <v>25073.889184995998</v>
      </c>
      <c r="E8" s="462">
        <v>16253.154499800998</v>
      </c>
      <c r="F8" s="463">
        <v>0</v>
      </c>
      <c r="G8" s="462">
        <v>8820.7346851950006</v>
      </c>
      <c r="H8" s="462">
        <v>19817.3568399</v>
      </c>
      <c r="I8" s="128" t="s">
        <v>571</v>
      </c>
    </row>
    <row r="9" spans="1:13" ht="14.25" customHeight="1">
      <c r="A9" s="5" t="s">
        <v>572</v>
      </c>
      <c r="B9" s="499">
        <v>5</v>
      </c>
      <c r="C9" s="499">
        <v>2</v>
      </c>
      <c r="D9" s="463">
        <v>4488.5265065289996</v>
      </c>
      <c r="E9" s="462">
        <v>3492.0927851139995</v>
      </c>
      <c r="F9" s="463">
        <v>0</v>
      </c>
      <c r="G9" s="462">
        <v>996.43372141500004</v>
      </c>
      <c r="H9" s="462">
        <v>3066.0215521720002</v>
      </c>
      <c r="I9" s="128" t="s">
        <v>573</v>
      </c>
    </row>
    <row r="10" spans="1:13" ht="14.25" customHeight="1">
      <c r="A10" s="5" t="s">
        <v>574</v>
      </c>
      <c r="B10" s="499">
        <v>0</v>
      </c>
      <c r="C10" s="499">
        <v>1</v>
      </c>
      <c r="D10" s="463">
        <v>6993.4914675456394</v>
      </c>
      <c r="E10" s="462">
        <v>2300.7071173623599</v>
      </c>
      <c r="F10" s="463">
        <v>3640.3012230730001</v>
      </c>
      <c r="G10" s="462">
        <v>1052.4831271102801</v>
      </c>
      <c r="H10" s="462">
        <v>6581.0416589081606</v>
      </c>
      <c r="I10" s="128" t="s">
        <v>575</v>
      </c>
    </row>
    <row r="11" spans="1:13" ht="14.25" customHeight="1">
      <c r="A11" s="310" t="s">
        <v>1184</v>
      </c>
      <c r="B11" s="500">
        <f>SUM(B12:B15)</f>
        <v>5</v>
      </c>
      <c r="C11" s="500">
        <f>SUM(C12:C15)</f>
        <v>6</v>
      </c>
      <c r="D11" s="493">
        <f>SUM(D12:D15)</f>
        <v>11036.394065358818</v>
      </c>
      <c r="E11" s="515">
        <f>SUM(E12:E15)</f>
        <v>11036.394065358818</v>
      </c>
      <c r="F11" s="495">
        <f>SUM(F12:F15)</f>
        <v>0</v>
      </c>
      <c r="G11" s="495">
        <f t="shared" ref="G11:H11" si="2">SUM(G12:G15)</f>
        <v>0</v>
      </c>
      <c r="H11" s="495">
        <f t="shared" si="2"/>
        <v>10796.858216269691</v>
      </c>
      <c r="I11" s="321" t="s">
        <v>1192</v>
      </c>
    </row>
    <row r="12" spans="1:13" ht="14.25" customHeight="1">
      <c r="A12" s="5" t="s">
        <v>1233</v>
      </c>
      <c r="B12" s="461">
        <v>3</v>
      </c>
      <c r="C12" s="461">
        <v>0</v>
      </c>
      <c r="D12" s="463">
        <v>1488.9334557561799</v>
      </c>
      <c r="E12" s="462">
        <v>1488.9334557561799</v>
      </c>
      <c r="F12" s="463">
        <v>0</v>
      </c>
      <c r="G12" s="463">
        <v>0</v>
      </c>
      <c r="H12" s="462">
        <v>1396.59978356441</v>
      </c>
      <c r="I12" s="128" t="s">
        <v>1193</v>
      </c>
    </row>
    <row r="13" spans="1:13" ht="14.25" customHeight="1">
      <c r="A13" s="5" t="s">
        <v>1234</v>
      </c>
      <c r="B13" s="458">
        <v>1</v>
      </c>
      <c r="C13" s="461">
        <v>1</v>
      </c>
      <c r="D13" s="462">
        <v>743.97804037100002</v>
      </c>
      <c r="E13" s="462">
        <v>743.97804037100002</v>
      </c>
      <c r="F13" s="463">
        <v>0</v>
      </c>
      <c r="G13" s="463">
        <v>0</v>
      </c>
      <c r="H13" s="462">
        <v>727.87569834099997</v>
      </c>
      <c r="I13" s="128" t="s">
        <v>1194</v>
      </c>
    </row>
    <row r="14" spans="1:13" ht="14.25" customHeight="1">
      <c r="A14" s="5" t="s">
        <v>1235</v>
      </c>
      <c r="B14" s="458">
        <v>1</v>
      </c>
      <c r="C14" s="458">
        <v>0</v>
      </c>
      <c r="D14" s="462">
        <v>1537.6043184749999</v>
      </c>
      <c r="E14" s="462">
        <v>1537.6043184749999</v>
      </c>
      <c r="F14" s="463">
        <v>0</v>
      </c>
      <c r="G14" s="463">
        <v>0</v>
      </c>
      <c r="H14" s="464">
        <v>1524.931544176</v>
      </c>
      <c r="I14" s="128" t="s">
        <v>1195</v>
      </c>
    </row>
    <row r="15" spans="1:13" ht="14.25" customHeight="1">
      <c r="A15" s="5" t="s">
        <v>1454</v>
      </c>
      <c r="B15" s="458">
        <v>0</v>
      </c>
      <c r="C15" s="458">
        <v>5</v>
      </c>
      <c r="D15" s="462">
        <v>7265.8782507566393</v>
      </c>
      <c r="E15" s="462">
        <v>7265.8782507566393</v>
      </c>
      <c r="F15" s="463">
        <v>0</v>
      </c>
      <c r="G15" s="463">
        <v>0</v>
      </c>
      <c r="H15" s="464">
        <v>7147.4511901882806</v>
      </c>
      <c r="I15" s="128" t="s">
        <v>1453</v>
      </c>
    </row>
    <row r="16" spans="1:13" ht="14.25" customHeight="1">
      <c r="A16" s="270" t="s">
        <v>1525</v>
      </c>
      <c r="B16" s="459">
        <f>SUM(B17:B21)</f>
        <v>5</v>
      </c>
      <c r="C16" s="459">
        <f t="shared" ref="C16:H16" si="3">SUM(C17:C21)</f>
        <v>11</v>
      </c>
      <c r="D16" s="493">
        <f>SUM(D17:D21)</f>
        <v>60340.161406309511</v>
      </c>
      <c r="E16" s="515">
        <f t="shared" si="3"/>
        <v>45586.233632995398</v>
      </c>
      <c r="F16" s="515">
        <f t="shared" si="3"/>
        <v>100</v>
      </c>
      <c r="G16" s="515">
        <f t="shared" si="3"/>
        <v>14651.160555000328</v>
      </c>
      <c r="H16" s="493">
        <f t="shared" si="3"/>
        <v>54606.084203662023</v>
      </c>
      <c r="I16" s="129" t="s">
        <v>91</v>
      </c>
    </row>
    <row r="17" spans="1:9" ht="14.25" customHeight="1">
      <c r="A17" s="5" t="s">
        <v>1232</v>
      </c>
      <c r="B17" s="458">
        <v>2</v>
      </c>
      <c r="C17" s="461">
        <v>7</v>
      </c>
      <c r="D17" s="462">
        <v>5171.6301269833002</v>
      </c>
      <c r="E17" s="463">
        <v>3054.503835904176</v>
      </c>
      <c r="F17" s="462">
        <v>0</v>
      </c>
      <c r="G17" s="462">
        <v>2114.3590727643809</v>
      </c>
      <c r="H17" s="463">
        <v>0</v>
      </c>
      <c r="I17" s="128" t="s">
        <v>1236</v>
      </c>
    </row>
    <row r="18" spans="1:9">
      <c r="A18" s="5" t="s">
        <v>1397</v>
      </c>
      <c r="B18" s="458">
        <v>3</v>
      </c>
      <c r="C18" s="461">
        <v>1</v>
      </c>
      <c r="D18" s="465">
        <v>11242.069075857</v>
      </c>
      <c r="E18" s="466">
        <v>5211.5075314769992</v>
      </c>
      <c r="F18" s="465">
        <v>0</v>
      </c>
      <c r="G18" s="465">
        <v>6030.5615443800007</v>
      </c>
      <c r="H18" s="466">
        <v>10899.997379359998</v>
      </c>
      <c r="I18" s="128" t="s">
        <v>1238</v>
      </c>
    </row>
    <row r="19" spans="1:9">
      <c r="A19" s="5" t="s">
        <v>1398</v>
      </c>
      <c r="B19" s="458">
        <v>0</v>
      </c>
      <c r="C19" s="461">
        <v>1</v>
      </c>
      <c r="D19" s="462">
        <v>8857.4838756383124</v>
      </c>
      <c r="E19" s="463">
        <v>7184.4631298460154</v>
      </c>
      <c r="F19" s="463">
        <v>0</v>
      </c>
      <c r="G19" s="462">
        <v>1673.0207457922945</v>
      </c>
      <c r="H19" s="465">
        <v>11205.439182713879</v>
      </c>
      <c r="I19" s="128" t="s">
        <v>1237</v>
      </c>
    </row>
    <row r="20" spans="1:9" ht="21" customHeight="1">
      <c r="A20" s="363" t="s">
        <v>1245</v>
      </c>
      <c r="B20" s="458">
        <v>0</v>
      </c>
      <c r="C20" s="461">
        <v>1</v>
      </c>
      <c r="D20" s="462">
        <f>4234647218048/1000000000</f>
        <v>4234.6472180479996</v>
      </c>
      <c r="E20" s="463">
        <v>3822.1595734930002</v>
      </c>
      <c r="F20" s="462">
        <v>100</v>
      </c>
      <c r="G20" s="462">
        <v>312.48764455600002</v>
      </c>
      <c r="H20" s="463">
        <v>4063.306309265</v>
      </c>
      <c r="I20" s="364" t="s">
        <v>1246</v>
      </c>
    </row>
    <row r="21" spans="1:9">
      <c r="A21" s="363" t="s">
        <v>1380</v>
      </c>
      <c r="B21" s="458">
        <v>0</v>
      </c>
      <c r="C21" s="461">
        <v>1</v>
      </c>
      <c r="D21" s="465">
        <v>30834.331109782899</v>
      </c>
      <c r="E21" s="466">
        <v>26313.599562275202</v>
      </c>
      <c r="F21" s="463">
        <v>0</v>
      </c>
      <c r="G21" s="465">
        <v>4520.7315475076502</v>
      </c>
      <c r="H21" s="465">
        <v>28437.341332323147</v>
      </c>
      <c r="I21" s="364" t="s">
        <v>1399</v>
      </c>
    </row>
    <row r="22" spans="1:9">
      <c r="A22" s="270" t="s">
        <v>2</v>
      </c>
      <c r="B22" s="459">
        <v>81</v>
      </c>
      <c r="C22" s="460">
        <v>0</v>
      </c>
      <c r="D22" s="490">
        <v>600.4250962305</v>
      </c>
      <c r="E22" s="467"/>
      <c r="F22" s="468"/>
      <c r="G22" s="468"/>
      <c r="H22" s="469"/>
      <c r="I22" s="129" t="s">
        <v>1258</v>
      </c>
    </row>
    <row r="23" spans="1:9" ht="19.5" customHeight="1">
      <c r="A23" s="411" t="s">
        <v>1379</v>
      </c>
      <c r="B23" s="459">
        <v>102</v>
      </c>
      <c r="C23" s="460">
        <v>0</v>
      </c>
      <c r="D23" s="490">
        <v>128.865946974</v>
      </c>
      <c r="E23" s="496">
        <v>111.077070612</v>
      </c>
      <c r="F23" s="467"/>
      <c r="G23" s="497">
        <v>17.788876362</v>
      </c>
      <c r="H23" s="469"/>
      <c r="I23" s="129" t="s">
        <v>1400</v>
      </c>
    </row>
    <row r="24" spans="1:9" ht="9.75" thickBot="1">
      <c r="A24" s="7" t="s">
        <v>96</v>
      </c>
      <c r="B24" s="501">
        <f>B23+B22+B16+B11+B7+B3</f>
        <v>217</v>
      </c>
      <c r="C24" s="501">
        <f t="shared" ref="C24:H24" si="4">C23+C22+C16+C11+C7+C3</f>
        <v>91</v>
      </c>
      <c r="D24" s="494">
        <f>D23+D22+D16+D11+D7+D3</f>
        <v>154003.12792563345</v>
      </c>
      <c r="E24" s="494">
        <f t="shared" si="4"/>
        <v>94295.845822053583</v>
      </c>
      <c r="F24" s="494">
        <f t="shared" si="4"/>
        <v>3740.3012230730001</v>
      </c>
      <c r="G24" s="494">
        <f t="shared" si="4"/>
        <v>54956.617146712611</v>
      </c>
      <c r="H24" s="494">
        <f t="shared" si="4"/>
        <v>131183.11876754186</v>
      </c>
      <c r="I24" s="8" t="s">
        <v>272</v>
      </c>
    </row>
    <row r="25" spans="1:9" ht="9.75" thickBot="1">
      <c r="A25" s="311"/>
      <c r="B25" s="471"/>
      <c r="C25" s="471"/>
      <c r="D25" s="472"/>
      <c r="E25" s="473"/>
      <c r="F25" s="473"/>
      <c r="G25" s="473"/>
      <c r="H25" s="474"/>
      <c r="I25" s="272"/>
    </row>
    <row r="26" spans="1:9">
      <c r="D26" s="430"/>
    </row>
    <row r="27" spans="1:9" hidden="1"/>
    <row r="28" spans="1:9" hidden="1"/>
    <row r="29" spans="1:9" hidden="1"/>
    <row r="30" spans="1:9" hidden="1"/>
    <row r="31" spans="1:9" hidden="1"/>
    <row r="32" spans="1:9" hidden="1"/>
    <row r="33" hidden="1"/>
    <row r="34" hidden="1"/>
    <row r="35" hidden="1"/>
    <row r="36" hidden="1"/>
    <row r="37" hidden="1"/>
    <row r="38" hidden="1"/>
    <row r="39" hidden="1"/>
    <row r="40" hidden="1"/>
    <row r="41" hidden="1"/>
    <row r="42" hidden="1"/>
    <row r="43" hidden="1"/>
    <row r="44" hidden="1"/>
    <row r="45" hidden="1"/>
    <row r="47" ht="58.5" customHeight="1"/>
    <row r="48" ht="32.25" customHeight="1"/>
    <row r="49" ht="252.75" customHeight="1"/>
    <row r="52" ht="329.25" customHeight="1"/>
  </sheetData>
  <customSheetViews>
    <customSheetView guid="{D1897E30-A26D-4F90-93C2-C61456FDB70A}" showPageBreaks="1" hiddenRows="1" view="pageBreakPreview">
      <selection activeCell="H6" sqref="H6"/>
      <pageMargins left="0.7" right="0.7" top="0.75" bottom="0.75" header="0.3" footer="0.3"/>
      <pageSetup scale="64" orientation="portrait" r:id="rId1"/>
    </customSheetView>
    <customSheetView guid="{0A4A6AE3-1FFA-40BD-BC03-A4BC47D93628}" showPageBreaks="1" hiddenRows="1" view="pageBreakPreview">
      <selection activeCell="C14" sqref="C14"/>
      <pageMargins left="0.7" right="0.7" top="0.75" bottom="0.75" header="0.3" footer="0.3"/>
      <pageSetup scale="64" orientation="portrait" r:id="rId2"/>
    </customSheetView>
    <customSheetView guid="{4E068CE9-76F0-4A79-8775-2B6748FBF524}" hiddenRows="1" hiddenColumns="1" topLeftCell="JO1">
      <selection activeCell="JU17" sqref="JU17"/>
      <pageMargins left="0.7" right="0.7" top="0.75" bottom="0.75" header="0.3" footer="0.3"/>
      <pageSetup orientation="portrait" r:id="rId3"/>
    </customSheetView>
    <customSheetView guid="{D8C5A984-543E-4707-B504-B74A64840F53}" showPageBreaks="1" hiddenRows="1" view="pageBreakPreview">
      <pane xSplit="1" ySplit="2" topLeftCell="B6" activePane="bottomRight" state="frozen"/>
      <selection pane="bottomRight" activeCell="C8" sqref="C8"/>
      <pageMargins left="0.7" right="0.7" top="0.75" bottom="0.75" header="0.3" footer="0.3"/>
      <pageSetup scale="64" orientation="portrait" r:id="rId4"/>
    </customSheetView>
    <customSheetView guid="{D05C7363-D748-4E5D-B121-E30B6E64A380}" showPageBreaks="1" hiddenRows="1" view="pageBreakPreview">
      <pane xSplit="1" ySplit="2" topLeftCell="B3" activePane="bottomRight" state="frozen"/>
      <selection pane="bottomRight" activeCell="G8" sqref="G8"/>
      <pageMargins left="0.7" right="0.7" top="0.75" bottom="0.75" header="0.3" footer="0.3"/>
      <pageSetup scale="64" orientation="portrait" r:id="rId5"/>
    </customSheetView>
    <customSheetView guid="{A346EDBB-8F5D-48AE-8CF0-8B5C084A1557}" scale="115" showPageBreaks="1" topLeftCell="B1">
      <selection activeCell="L11" sqref="L11"/>
      <pageMargins left="0.7" right="0.7" top="0.75" bottom="0.75" header="0.3" footer="0.3"/>
      <pageSetup orientation="portrait" r:id="rId6"/>
    </customSheetView>
  </customSheetViews>
  <mergeCells count="1">
    <mergeCell ref="A1:I1"/>
  </mergeCells>
  <pageMargins left="0.7" right="0.7" top="0.75" bottom="0.75" header="0.3" footer="0.3"/>
  <pageSetup scale="62" orientation="portrait" r:id="rId7"/>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00B050"/>
  </sheetPr>
  <dimension ref="B1:CF31"/>
  <sheetViews>
    <sheetView workbookViewId="0"/>
  </sheetViews>
  <sheetFormatPr defaultColWidth="9.140625" defaultRowHeight="9"/>
  <cols>
    <col min="1" max="1" width="9.140625" style="2"/>
    <col min="2" max="2" width="26.42578125" style="2" bestFit="1" customWidth="1"/>
    <col min="3" max="3" width="9.140625" style="2"/>
    <col min="4" max="4" width="11.5703125" style="2" customWidth="1"/>
    <col min="5" max="5" width="10.85546875" style="2" customWidth="1"/>
    <col min="6" max="6" width="9.140625" style="2"/>
    <col min="7" max="7" width="26.85546875" style="2" bestFit="1" customWidth="1"/>
    <col min="8" max="8" width="9.140625" style="2"/>
    <col min="9" max="9" width="26.42578125" style="2" bestFit="1" customWidth="1"/>
    <col min="10" max="13" width="9.140625" style="2"/>
    <col min="14" max="14" width="25.42578125" style="2" bestFit="1" customWidth="1"/>
    <col min="15" max="15" width="9.140625" style="2"/>
    <col min="16" max="16" width="26.42578125" style="2" bestFit="1" customWidth="1"/>
    <col min="17" max="17" width="11" style="2" customWidth="1"/>
    <col min="18" max="18" width="11.140625" style="2" customWidth="1"/>
    <col min="19" max="19" width="8.5703125" style="2" bestFit="1" customWidth="1"/>
    <col min="20" max="20" width="9.140625" style="2"/>
    <col min="21" max="21" width="25.42578125" style="2" bestFit="1" customWidth="1"/>
    <col min="22" max="22" width="9.140625" style="2"/>
    <col min="23" max="23" width="26.42578125" style="2" bestFit="1" customWidth="1"/>
    <col min="24" max="24" width="11" style="2" customWidth="1"/>
    <col min="25" max="25" width="11.140625" style="2" customWidth="1"/>
    <col min="26" max="26" width="8.5703125" style="2" bestFit="1" customWidth="1"/>
    <col min="27" max="27" width="9.140625" style="2"/>
    <col min="28" max="28" width="25.42578125" style="2" bestFit="1" customWidth="1"/>
    <col min="29" max="29" width="9.140625" style="2"/>
    <col min="30" max="30" width="26.42578125" style="2" bestFit="1" customWidth="1"/>
    <col min="31" max="31" width="11" style="2" customWidth="1"/>
    <col min="32" max="32" width="11.140625" style="2" customWidth="1"/>
    <col min="33" max="33" width="10.5703125" style="2" customWidth="1"/>
    <col min="34" max="34" width="9.140625" style="2"/>
    <col min="35" max="35" width="25.42578125" style="2" bestFit="1" customWidth="1"/>
    <col min="36" max="36" width="9.140625" style="2"/>
    <col min="37" max="37" width="26.42578125" style="2" bestFit="1" customWidth="1"/>
    <col min="38" max="38" width="11" style="2" customWidth="1"/>
    <col min="39" max="39" width="11.140625" style="2" customWidth="1"/>
    <col min="40" max="40" width="10.5703125" style="2" customWidth="1"/>
    <col min="41" max="41" width="9.140625" style="2"/>
    <col min="42" max="42" width="25.42578125" style="2" bestFit="1" customWidth="1"/>
    <col min="43" max="43" width="9.140625" style="2"/>
    <col min="44" max="44" width="26.42578125" style="2" bestFit="1" customWidth="1"/>
    <col min="45" max="45" width="9.140625" style="2"/>
    <col min="46" max="46" width="11.140625" style="2" customWidth="1"/>
    <col min="47" max="47" width="12" style="2" customWidth="1"/>
    <col min="48" max="48" width="9.140625" style="2"/>
    <col min="49" max="49" width="25.42578125" style="2" bestFit="1" customWidth="1"/>
    <col min="50" max="50" width="9.140625" style="2"/>
    <col min="51" max="51" width="26.42578125" style="2" bestFit="1" customWidth="1"/>
    <col min="52" max="52" width="9.140625" style="2"/>
    <col min="53" max="53" width="11.140625" style="2" customWidth="1"/>
    <col min="54" max="54" width="12" style="2" customWidth="1"/>
    <col min="55" max="55" width="9.140625" style="2"/>
    <col min="56" max="56" width="25.42578125" style="2" bestFit="1" customWidth="1"/>
    <col min="57" max="57" width="9.140625" style="2"/>
    <col min="58" max="58" width="26.42578125" style="2" bestFit="1" customWidth="1"/>
    <col min="59" max="59" width="7.85546875" style="2" bestFit="1" customWidth="1"/>
    <col min="60" max="60" width="10" style="2" bestFit="1" customWidth="1"/>
    <col min="61" max="61" width="10.140625" style="2" customWidth="1"/>
    <col min="62" max="62" width="6.85546875" style="2" bestFit="1" customWidth="1"/>
    <col min="63" max="63" width="25.42578125" style="2" bestFit="1" customWidth="1"/>
    <col min="64" max="64" width="9.140625" style="2"/>
    <col min="65" max="65" width="26.42578125" style="2" bestFit="1" customWidth="1"/>
    <col min="66" max="66" width="9.140625" style="2"/>
    <col min="67" max="67" width="12" style="2" customWidth="1"/>
    <col min="68" max="68" width="11.5703125" style="2" customWidth="1"/>
    <col min="69" max="69" width="9.140625" style="2"/>
    <col min="70" max="70" width="25.42578125" style="2" bestFit="1" customWidth="1"/>
    <col min="71" max="71" width="9.140625" style="2"/>
    <col min="72" max="72" width="26.42578125" style="2" bestFit="1" customWidth="1"/>
    <col min="73" max="73" width="9.140625" style="2"/>
    <col min="74" max="74" width="12" style="2" customWidth="1"/>
    <col min="75" max="75" width="11.5703125" style="2" customWidth="1"/>
    <col min="76" max="76" width="9.140625" style="2"/>
    <col min="77" max="77" width="25.42578125" style="2" bestFit="1" customWidth="1"/>
    <col min="78" max="78" width="9.140625" style="2"/>
    <col min="79" max="79" width="26.42578125" style="2" bestFit="1" customWidth="1"/>
    <col min="80" max="80" width="9.140625" style="2"/>
    <col min="81" max="81" width="12" style="2" customWidth="1"/>
    <col min="82" max="82" width="11.5703125" style="2" customWidth="1"/>
    <col min="83" max="83" width="9.140625" style="2"/>
    <col min="84" max="84" width="25.42578125" style="2" bestFit="1" customWidth="1"/>
    <col min="85" max="16384" width="9.140625" style="2"/>
  </cols>
  <sheetData>
    <row r="1" spans="2:84" s="1" customFormat="1" ht="12.75">
      <c r="B1" s="655" t="s">
        <v>276</v>
      </c>
      <c r="C1" s="656"/>
      <c r="D1" s="656"/>
      <c r="E1" s="656"/>
      <c r="F1" s="656"/>
      <c r="G1" s="657"/>
      <c r="I1" s="655" t="s">
        <v>276</v>
      </c>
      <c r="J1" s="656"/>
      <c r="K1" s="656"/>
      <c r="L1" s="656"/>
      <c r="M1" s="656"/>
      <c r="N1" s="657"/>
      <c r="P1" s="655" t="s">
        <v>276</v>
      </c>
      <c r="Q1" s="656"/>
      <c r="R1" s="656"/>
      <c r="S1" s="656"/>
      <c r="T1" s="656"/>
      <c r="U1" s="657"/>
      <c r="W1" s="655" t="s">
        <v>276</v>
      </c>
      <c r="X1" s="656"/>
      <c r="Y1" s="656"/>
      <c r="Z1" s="656"/>
      <c r="AA1" s="656"/>
      <c r="AB1" s="657"/>
      <c r="AD1" s="655" t="s">
        <v>276</v>
      </c>
      <c r="AE1" s="656"/>
      <c r="AF1" s="656"/>
      <c r="AG1" s="656"/>
      <c r="AH1" s="656"/>
      <c r="AI1" s="657"/>
      <c r="AK1" s="655" t="s">
        <v>276</v>
      </c>
      <c r="AL1" s="656"/>
      <c r="AM1" s="656"/>
      <c r="AN1" s="656"/>
      <c r="AO1" s="656"/>
      <c r="AP1" s="657"/>
      <c r="AR1" s="655" t="s">
        <v>276</v>
      </c>
      <c r="AS1" s="656"/>
      <c r="AT1" s="656"/>
      <c r="AU1" s="656"/>
      <c r="AV1" s="656"/>
      <c r="AW1" s="657"/>
      <c r="AY1" s="655" t="s">
        <v>276</v>
      </c>
      <c r="AZ1" s="656"/>
      <c r="BA1" s="656"/>
      <c r="BB1" s="656"/>
      <c r="BC1" s="656"/>
      <c r="BD1" s="657"/>
      <c r="BF1" s="655" t="s">
        <v>276</v>
      </c>
      <c r="BG1" s="656"/>
      <c r="BH1" s="656"/>
      <c r="BI1" s="656"/>
      <c r="BJ1" s="656"/>
      <c r="BK1" s="657"/>
      <c r="BM1" s="655" t="s">
        <v>276</v>
      </c>
      <c r="BN1" s="656"/>
      <c r="BO1" s="656"/>
      <c r="BP1" s="656"/>
      <c r="BQ1" s="656"/>
      <c r="BR1" s="657"/>
      <c r="BT1" s="655" t="s">
        <v>276</v>
      </c>
      <c r="BU1" s="656"/>
      <c r="BV1" s="656"/>
      <c r="BW1" s="656"/>
      <c r="BX1" s="656"/>
      <c r="BY1" s="657"/>
      <c r="CA1" s="655" t="s">
        <v>276</v>
      </c>
      <c r="CB1" s="656"/>
      <c r="CC1" s="656"/>
      <c r="CD1" s="656"/>
      <c r="CE1" s="656"/>
      <c r="CF1" s="657"/>
    </row>
    <row r="2" spans="2:84" s="67" customFormat="1" ht="12.75">
      <c r="B2" s="652" t="s">
        <v>277</v>
      </c>
      <c r="C2" s="653"/>
      <c r="D2" s="653"/>
      <c r="E2" s="653"/>
      <c r="F2" s="653"/>
      <c r="G2" s="654"/>
      <c r="I2" s="652" t="s">
        <v>277</v>
      </c>
      <c r="J2" s="653"/>
      <c r="K2" s="653"/>
      <c r="L2" s="653"/>
      <c r="M2" s="653"/>
      <c r="N2" s="654"/>
      <c r="P2" s="652" t="s">
        <v>277</v>
      </c>
      <c r="Q2" s="653"/>
      <c r="R2" s="653"/>
      <c r="S2" s="653"/>
      <c r="T2" s="653"/>
      <c r="U2" s="654"/>
      <c r="W2" s="652" t="s">
        <v>277</v>
      </c>
      <c r="X2" s="653"/>
      <c r="Y2" s="653"/>
      <c r="Z2" s="653"/>
      <c r="AA2" s="653"/>
      <c r="AB2" s="654"/>
      <c r="AD2" s="652" t="s">
        <v>277</v>
      </c>
      <c r="AE2" s="653"/>
      <c r="AF2" s="653"/>
      <c r="AG2" s="653"/>
      <c r="AH2" s="653"/>
      <c r="AI2" s="654"/>
      <c r="AK2" s="652" t="s">
        <v>277</v>
      </c>
      <c r="AL2" s="653"/>
      <c r="AM2" s="653"/>
      <c r="AN2" s="653"/>
      <c r="AO2" s="653"/>
      <c r="AP2" s="654"/>
      <c r="AR2" s="652" t="s">
        <v>277</v>
      </c>
      <c r="AS2" s="653"/>
      <c r="AT2" s="653"/>
      <c r="AU2" s="653"/>
      <c r="AV2" s="653"/>
      <c r="AW2" s="654"/>
      <c r="AY2" s="652" t="s">
        <v>277</v>
      </c>
      <c r="AZ2" s="653"/>
      <c r="BA2" s="653"/>
      <c r="BB2" s="653"/>
      <c r="BC2" s="653"/>
      <c r="BD2" s="654"/>
      <c r="BF2" s="652" t="s">
        <v>277</v>
      </c>
      <c r="BG2" s="653"/>
      <c r="BH2" s="653"/>
      <c r="BI2" s="653"/>
      <c r="BJ2" s="653"/>
      <c r="BK2" s="654"/>
      <c r="BM2" s="652" t="s">
        <v>277</v>
      </c>
      <c r="BN2" s="653"/>
      <c r="BO2" s="653"/>
      <c r="BP2" s="653"/>
      <c r="BQ2" s="653"/>
      <c r="BR2" s="654"/>
      <c r="BT2" s="652" t="s">
        <v>277</v>
      </c>
      <c r="BU2" s="653"/>
      <c r="BV2" s="653"/>
      <c r="BW2" s="653"/>
      <c r="BX2" s="653"/>
      <c r="BY2" s="654"/>
      <c r="CA2" s="652" t="s">
        <v>277</v>
      </c>
      <c r="CB2" s="653"/>
      <c r="CC2" s="653"/>
      <c r="CD2" s="653"/>
      <c r="CE2" s="653"/>
      <c r="CF2" s="654"/>
    </row>
    <row r="3" spans="2:84" s="3" customFormat="1" ht="9.75" thickBot="1">
      <c r="B3" s="649">
        <v>42736</v>
      </c>
      <c r="C3" s="650"/>
      <c r="D3" s="650"/>
      <c r="E3" s="650"/>
      <c r="F3" s="650"/>
      <c r="G3" s="651"/>
      <c r="I3" s="649">
        <v>42767</v>
      </c>
      <c r="J3" s="650"/>
      <c r="K3" s="650"/>
      <c r="L3" s="650"/>
      <c r="M3" s="650"/>
      <c r="N3" s="651"/>
      <c r="P3" s="649">
        <v>42795</v>
      </c>
      <c r="Q3" s="650"/>
      <c r="R3" s="650"/>
      <c r="S3" s="650"/>
      <c r="T3" s="650"/>
      <c r="U3" s="651"/>
      <c r="W3" s="649">
        <v>42826</v>
      </c>
      <c r="X3" s="650"/>
      <c r="Y3" s="650"/>
      <c r="Z3" s="650"/>
      <c r="AA3" s="650"/>
      <c r="AB3" s="651"/>
      <c r="AD3" s="649">
        <v>42856</v>
      </c>
      <c r="AE3" s="650"/>
      <c r="AF3" s="650"/>
      <c r="AG3" s="650"/>
      <c r="AH3" s="650"/>
      <c r="AI3" s="651"/>
      <c r="AK3" s="649">
        <v>42887</v>
      </c>
      <c r="AL3" s="650"/>
      <c r="AM3" s="650"/>
      <c r="AN3" s="650"/>
      <c r="AO3" s="650"/>
      <c r="AP3" s="651"/>
      <c r="AR3" s="649">
        <v>42917</v>
      </c>
      <c r="AS3" s="650"/>
      <c r="AT3" s="650"/>
      <c r="AU3" s="650"/>
      <c r="AV3" s="650"/>
      <c r="AW3" s="651"/>
      <c r="AY3" s="649">
        <v>42948</v>
      </c>
      <c r="AZ3" s="650"/>
      <c r="BA3" s="650"/>
      <c r="BB3" s="650"/>
      <c r="BC3" s="650"/>
      <c r="BD3" s="651"/>
      <c r="BF3" s="649">
        <v>42979</v>
      </c>
      <c r="BG3" s="650"/>
      <c r="BH3" s="650"/>
      <c r="BI3" s="650"/>
      <c r="BJ3" s="650"/>
      <c r="BK3" s="651"/>
      <c r="BM3" s="649">
        <v>43009</v>
      </c>
      <c r="BN3" s="650"/>
      <c r="BO3" s="650"/>
      <c r="BP3" s="650"/>
      <c r="BQ3" s="650"/>
      <c r="BR3" s="651"/>
      <c r="BT3" s="649">
        <v>43040</v>
      </c>
      <c r="BU3" s="650"/>
      <c r="BV3" s="650"/>
      <c r="BW3" s="650"/>
      <c r="BX3" s="650"/>
      <c r="BY3" s="651"/>
      <c r="CA3" s="649">
        <v>43040</v>
      </c>
      <c r="CB3" s="650"/>
      <c r="CC3" s="650"/>
      <c r="CD3" s="650"/>
      <c r="CE3" s="650"/>
      <c r="CF3" s="651"/>
    </row>
    <row r="4" spans="2:84" ht="36.75" thickBot="1">
      <c r="B4" s="79" t="s">
        <v>271</v>
      </c>
      <c r="C4" s="61" t="s">
        <v>273</v>
      </c>
      <c r="D4" s="61" t="s">
        <v>274</v>
      </c>
      <c r="E4" s="61" t="s">
        <v>275</v>
      </c>
      <c r="F4" s="61" t="s">
        <v>95</v>
      </c>
      <c r="G4" s="80" t="s">
        <v>76</v>
      </c>
      <c r="I4" s="79" t="s">
        <v>271</v>
      </c>
      <c r="J4" s="61" t="s">
        <v>273</v>
      </c>
      <c r="K4" s="61" t="s">
        <v>274</v>
      </c>
      <c r="L4" s="61" t="s">
        <v>275</v>
      </c>
      <c r="M4" s="61" t="s">
        <v>95</v>
      </c>
      <c r="N4" s="80" t="s">
        <v>76</v>
      </c>
      <c r="P4" s="79" t="s">
        <v>271</v>
      </c>
      <c r="Q4" s="61" t="s">
        <v>273</v>
      </c>
      <c r="R4" s="61" t="s">
        <v>274</v>
      </c>
      <c r="S4" s="61" t="s">
        <v>275</v>
      </c>
      <c r="T4" s="61" t="s">
        <v>95</v>
      </c>
      <c r="U4" s="80" t="s">
        <v>76</v>
      </c>
      <c r="W4" s="79" t="s">
        <v>271</v>
      </c>
      <c r="X4" s="61" t="s">
        <v>273</v>
      </c>
      <c r="Y4" s="61" t="s">
        <v>274</v>
      </c>
      <c r="Z4" s="61" t="s">
        <v>275</v>
      </c>
      <c r="AA4" s="61" t="s">
        <v>95</v>
      </c>
      <c r="AB4" s="80" t="s">
        <v>76</v>
      </c>
      <c r="AD4" s="79" t="s">
        <v>271</v>
      </c>
      <c r="AE4" s="61" t="s">
        <v>273</v>
      </c>
      <c r="AF4" s="61" t="s">
        <v>274</v>
      </c>
      <c r="AG4" s="61" t="s">
        <v>275</v>
      </c>
      <c r="AH4" s="61" t="s">
        <v>95</v>
      </c>
      <c r="AI4" s="80" t="s">
        <v>76</v>
      </c>
      <c r="AK4" s="79" t="s">
        <v>271</v>
      </c>
      <c r="AL4" s="61" t="s">
        <v>273</v>
      </c>
      <c r="AM4" s="276" t="s">
        <v>274</v>
      </c>
      <c r="AN4" s="61" t="s">
        <v>275</v>
      </c>
      <c r="AO4" s="61" t="s">
        <v>95</v>
      </c>
      <c r="AP4" s="80" t="s">
        <v>76</v>
      </c>
      <c r="AR4" s="79" t="s">
        <v>271</v>
      </c>
      <c r="AS4" s="61" t="s">
        <v>273</v>
      </c>
      <c r="AT4" s="276" t="s">
        <v>274</v>
      </c>
      <c r="AU4" s="61" t="s">
        <v>275</v>
      </c>
      <c r="AV4" s="61" t="s">
        <v>95</v>
      </c>
      <c r="AW4" s="80" t="s">
        <v>76</v>
      </c>
      <c r="AY4" s="79" t="s">
        <v>271</v>
      </c>
      <c r="AZ4" s="61" t="s">
        <v>273</v>
      </c>
      <c r="BA4" s="276" t="s">
        <v>274</v>
      </c>
      <c r="BB4" s="61" t="s">
        <v>275</v>
      </c>
      <c r="BC4" s="61" t="s">
        <v>95</v>
      </c>
      <c r="BD4" s="80" t="s">
        <v>76</v>
      </c>
      <c r="BF4" s="79" t="s">
        <v>271</v>
      </c>
      <c r="BG4" s="61" t="s">
        <v>273</v>
      </c>
      <c r="BH4" s="276" t="s">
        <v>274</v>
      </c>
      <c r="BI4" s="61" t="s">
        <v>275</v>
      </c>
      <c r="BJ4" s="61" t="s">
        <v>95</v>
      </c>
      <c r="BK4" s="80" t="s">
        <v>76</v>
      </c>
      <c r="BM4" s="79" t="s">
        <v>271</v>
      </c>
      <c r="BN4" s="61" t="s">
        <v>273</v>
      </c>
      <c r="BO4" s="276" t="s">
        <v>274</v>
      </c>
      <c r="BP4" s="61" t="s">
        <v>275</v>
      </c>
      <c r="BQ4" s="61" t="s">
        <v>95</v>
      </c>
      <c r="BR4" s="80" t="s">
        <v>76</v>
      </c>
      <c r="BT4" s="79" t="s">
        <v>271</v>
      </c>
      <c r="BU4" s="61" t="s">
        <v>273</v>
      </c>
      <c r="BV4" s="276" t="s">
        <v>274</v>
      </c>
      <c r="BW4" s="61" t="s">
        <v>275</v>
      </c>
      <c r="BX4" s="61" t="s">
        <v>95</v>
      </c>
      <c r="BY4" s="80" t="s">
        <v>76</v>
      </c>
      <c r="CA4" s="79" t="s">
        <v>271</v>
      </c>
      <c r="CB4" s="61" t="s">
        <v>273</v>
      </c>
      <c r="CC4" s="276" t="s">
        <v>274</v>
      </c>
      <c r="CD4" s="61" t="s">
        <v>275</v>
      </c>
      <c r="CE4" s="61" t="s">
        <v>95</v>
      </c>
      <c r="CF4" s="80" t="s">
        <v>76</v>
      </c>
    </row>
    <row r="5" spans="2:84" ht="12" customHeight="1">
      <c r="B5" s="62" t="s">
        <v>556</v>
      </c>
      <c r="C5" s="63">
        <v>33726.897785330002</v>
      </c>
      <c r="D5" s="117">
        <v>948527.03069644002</v>
      </c>
      <c r="E5" s="31">
        <v>982253.92848176998</v>
      </c>
      <c r="F5" s="130">
        <v>3.4336230996256031E-2</v>
      </c>
      <c r="G5" s="122" t="s">
        <v>562</v>
      </c>
      <c r="I5" s="62" t="s">
        <v>556</v>
      </c>
      <c r="J5" s="63">
        <v>34278.792227489997</v>
      </c>
      <c r="K5" s="117">
        <v>958068.83799999999</v>
      </c>
      <c r="L5" s="31">
        <v>992347.63022748998</v>
      </c>
      <c r="M5" s="130">
        <v>3.4543129023880251E-2</v>
      </c>
      <c r="N5" s="122" t="s">
        <v>562</v>
      </c>
      <c r="P5" s="62" t="s">
        <v>556</v>
      </c>
      <c r="Q5" s="63">
        <v>35249.477020170001</v>
      </c>
      <c r="R5" s="271">
        <v>981144.21532193001</v>
      </c>
      <c r="S5" s="31">
        <v>1016393.6923421</v>
      </c>
      <c r="T5" s="130">
        <v>3.4680928547425161E-2</v>
      </c>
      <c r="U5" s="122" t="s">
        <v>562</v>
      </c>
      <c r="W5" s="62" t="s">
        <v>556</v>
      </c>
      <c r="X5" s="63">
        <v>35947.446004589998</v>
      </c>
      <c r="Y5" s="271">
        <v>989168</v>
      </c>
      <c r="Z5" s="31">
        <v>1025115.44600459</v>
      </c>
      <c r="AA5" s="130">
        <v>3.5066729454419944E-2</v>
      </c>
      <c r="AB5" s="122" t="s">
        <v>562</v>
      </c>
      <c r="AD5" s="62" t="s">
        <v>556</v>
      </c>
      <c r="AE5" s="63">
        <v>36275.971444229996</v>
      </c>
      <c r="AF5" s="271">
        <v>692097.85524869</v>
      </c>
      <c r="AG5" s="31">
        <v>728373.82669291995</v>
      </c>
      <c r="AH5" s="130">
        <v>4.9804056810959285E-2</v>
      </c>
      <c r="AI5" s="122" t="s">
        <v>562</v>
      </c>
      <c r="AK5" s="62" t="s">
        <v>556</v>
      </c>
      <c r="AL5" s="283">
        <v>36832.869074679998</v>
      </c>
      <c r="AM5" s="275">
        <v>699453.33570387994</v>
      </c>
      <c r="AN5" s="31">
        <v>736286.20477855997</v>
      </c>
      <c r="AO5" s="277">
        <v>5.002520600770672E-2</v>
      </c>
      <c r="AP5" s="122" t="s">
        <v>562</v>
      </c>
      <c r="AR5" s="62" t="s">
        <v>556</v>
      </c>
      <c r="AS5" s="63">
        <v>37292.815608649995</v>
      </c>
      <c r="AT5" s="275">
        <v>723022.09534469002</v>
      </c>
      <c r="AU5" s="31">
        <v>760314.91095334</v>
      </c>
      <c r="AV5" s="277">
        <v>4.9049170378481013E-2</v>
      </c>
      <c r="AW5" s="122" t="s">
        <v>562</v>
      </c>
      <c r="AY5" s="62" t="s">
        <v>556</v>
      </c>
      <c r="AZ5" s="63">
        <v>38659.856248050513</v>
      </c>
      <c r="BA5" s="275">
        <v>744270.59719754604</v>
      </c>
      <c r="BB5" s="63">
        <v>782930.4534455965</v>
      </c>
      <c r="BC5" s="277">
        <v>4.9378404017767427E-2</v>
      </c>
      <c r="BD5" s="122" t="s">
        <v>562</v>
      </c>
      <c r="BF5" s="62" t="s">
        <v>556</v>
      </c>
      <c r="BG5" s="63">
        <v>39411.896216789995</v>
      </c>
      <c r="BH5" s="275">
        <v>754831.58367494005</v>
      </c>
      <c r="BI5" s="63">
        <v>794243.47989173001</v>
      </c>
      <c r="BJ5" s="277">
        <v>4.9621932335110336E-2</v>
      </c>
      <c r="BK5" s="122" t="s">
        <v>562</v>
      </c>
      <c r="BM5" s="62" t="s">
        <v>556</v>
      </c>
      <c r="BN5" s="63">
        <v>38221.801919760008</v>
      </c>
      <c r="BO5" s="275">
        <v>758872.66710468999</v>
      </c>
      <c r="BP5" s="63">
        <v>797094.46902445005</v>
      </c>
      <c r="BQ5" s="277">
        <v>4.7951407775466061E-2</v>
      </c>
      <c r="BR5" s="122" t="s">
        <v>562</v>
      </c>
      <c r="BT5" s="62" t="s">
        <v>556</v>
      </c>
      <c r="BU5" s="63">
        <v>38668.157722399992</v>
      </c>
      <c r="BV5" s="275">
        <v>763875.531327</v>
      </c>
      <c r="BW5" s="63">
        <v>802543.68904940004</v>
      </c>
      <c r="BX5" s="277">
        <v>4.8181997129903044E-2</v>
      </c>
      <c r="BY5" s="122" t="s">
        <v>562</v>
      </c>
      <c r="CA5" s="62" t="s">
        <v>556</v>
      </c>
      <c r="CB5" s="63">
        <v>40520</v>
      </c>
      <c r="CC5" s="275"/>
      <c r="CD5" s="63">
        <v>40520</v>
      </c>
      <c r="CE5" s="277">
        <v>1</v>
      </c>
      <c r="CF5" s="122" t="s">
        <v>562</v>
      </c>
    </row>
    <row r="6" spans="2:84" ht="12" customHeight="1">
      <c r="B6" s="42" t="s">
        <v>268</v>
      </c>
      <c r="C6" s="64"/>
      <c r="D6" s="118"/>
      <c r="E6" s="35">
        <v>0</v>
      </c>
      <c r="F6" s="131" t="e">
        <v>#DIV/0!</v>
      </c>
      <c r="G6" s="123" t="s">
        <v>552</v>
      </c>
      <c r="I6" s="42" t="s">
        <v>268</v>
      </c>
      <c r="J6" s="64"/>
      <c r="K6" s="118"/>
      <c r="L6" s="35"/>
      <c r="M6" s="131" t="e">
        <v>#DIV/0!</v>
      </c>
      <c r="N6" s="123" t="s">
        <v>552</v>
      </c>
      <c r="P6" s="42" t="s">
        <v>268</v>
      </c>
      <c r="Q6" s="64"/>
      <c r="R6" s="118"/>
      <c r="S6" s="35"/>
      <c r="T6" s="131"/>
      <c r="U6" s="123" t="s">
        <v>552</v>
      </c>
      <c r="W6" s="42" t="s">
        <v>268</v>
      </c>
      <c r="X6" s="64"/>
      <c r="Y6" s="118">
        <v>0</v>
      </c>
      <c r="Z6" s="35"/>
      <c r="AA6" s="131" t="e">
        <v>#DIV/0!</v>
      </c>
      <c r="AB6" s="123" t="s">
        <v>552</v>
      </c>
      <c r="AD6" s="42" t="s">
        <v>268</v>
      </c>
      <c r="AE6" s="64"/>
      <c r="AF6" s="118"/>
      <c r="AG6" s="35"/>
      <c r="AH6" s="131" t="e">
        <v>#DIV/0!</v>
      </c>
      <c r="AI6" s="123" t="s">
        <v>552</v>
      </c>
      <c r="AK6" s="42" t="s">
        <v>268</v>
      </c>
      <c r="AL6" s="64"/>
      <c r="AM6" s="275"/>
      <c r="AN6" s="35">
        <v>0</v>
      </c>
      <c r="AO6" s="278" t="e">
        <v>#DIV/0!</v>
      </c>
      <c r="AP6" s="123" t="s">
        <v>552</v>
      </c>
      <c r="AR6" s="42" t="s">
        <v>268</v>
      </c>
      <c r="AS6" s="64"/>
      <c r="AT6" s="275"/>
      <c r="AU6" s="35">
        <v>0</v>
      </c>
      <c r="AV6" s="278" t="e">
        <v>#DIV/0!</v>
      </c>
      <c r="AW6" s="123" t="s">
        <v>552</v>
      </c>
      <c r="AY6" s="42" t="s">
        <v>268</v>
      </c>
      <c r="AZ6" s="64"/>
      <c r="BA6" s="275"/>
      <c r="BB6" s="64">
        <v>0</v>
      </c>
      <c r="BC6" s="278" t="e">
        <v>#DIV/0!</v>
      </c>
      <c r="BD6" s="123" t="s">
        <v>552</v>
      </c>
      <c r="BF6" s="42" t="s">
        <v>268</v>
      </c>
      <c r="BG6" s="64"/>
      <c r="BH6" s="275"/>
      <c r="BI6" s="64"/>
      <c r="BJ6" s="278" t="e">
        <v>#DIV/0!</v>
      </c>
      <c r="BK6" s="123" t="s">
        <v>552</v>
      </c>
      <c r="BM6" s="42" t="s">
        <v>268</v>
      </c>
      <c r="BN6" s="64"/>
      <c r="BO6" s="275"/>
      <c r="BP6" s="64">
        <v>0</v>
      </c>
      <c r="BQ6" s="278" t="e">
        <v>#DIV/0!</v>
      </c>
      <c r="BR6" s="123" t="s">
        <v>552</v>
      </c>
      <c r="BT6" s="42" t="s">
        <v>268</v>
      </c>
      <c r="BU6" s="64"/>
      <c r="BV6" s="275"/>
      <c r="BW6" s="64">
        <v>0</v>
      </c>
      <c r="BX6" s="278" t="e">
        <v>#DIV/0!</v>
      </c>
      <c r="BY6" s="123" t="s">
        <v>552</v>
      </c>
      <c r="CA6" s="42" t="s">
        <v>268</v>
      </c>
      <c r="CB6" s="64"/>
      <c r="CC6" s="275"/>
      <c r="CD6" s="64">
        <v>0</v>
      </c>
      <c r="CE6" s="278" t="e">
        <v>#DIV/0!</v>
      </c>
      <c r="CF6" s="123" t="s">
        <v>552</v>
      </c>
    </row>
    <row r="7" spans="2:84" ht="12" customHeight="1">
      <c r="B7" s="42" t="s">
        <v>269</v>
      </c>
      <c r="C7" s="64"/>
      <c r="D7" s="118"/>
      <c r="E7" s="35">
        <v>0</v>
      </c>
      <c r="F7" s="131" t="e">
        <v>#DIV/0!</v>
      </c>
      <c r="G7" s="123" t="s">
        <v>553</v>
      </c>
      <c r="I7" s="42" t="s">
        <v>269</v>
      </c>
      <c r="J7" s="64"/>
      <c r="K7" s="118"/>
      <c r="L7" s="35"/>
      <c r="M7" s="131" t="e">
        <v>#DIV/0!</v>
      </c>
      <c r="N7" s="123" t="s">
        <v>553</v>
      </c>
      <c r="P7" s="42" t="s">
        <v>269</v>
      </c>
      <c r="Q7" s="64"/>
      <c r="R7" s="118"/>
      <c r="S7" s="35"/>
      <c r="T7" s="131"/>
      <c r="U7" s="123" t="s">
        <v>553</v>
      </c>
      <c r="W7" s="42" t="s">
        <v>269</v>
      </c>
      <c r="X7" s="64"/>
      <c r="Y7" s="118">
        <v>0</v>
      </c>
      <c r="Z7" s="35"/>
      <c r="AA7" s="131" t="e">
        <v>#DIV/0!</v>
      </c>
      <c r="AB7" s="123" t="s">
        <v>553</v>
      </c>
      <c r="AD7" s="42" t="s">
        <v>269</v>
      </c>
      <c r="AE7" s="64"/>
      <c r="AF7" s="118"/>
      <c r="AG7" s="35"/>
      <c r="AH7" s="131" t="e">
        <v>#DIV/0!</v>
      </c>
      <c r="AI7" s="123" t="s">
        <v>553</v>
      </c>
      <c r="AK7" s="42" t="s">
        <v>269</v>
      </c>
      <c r="AL7" s="64"/>
      <c r="AM7" s="275"/>
      <c r="AN7" s="35">
        <v>0</v>
      </c>
      <c r="AO7" s="278" t="e">
        <v>#DIV/0!</v>
      </c>
      <c r="AP7" s="123" t="s">
        <v>553</v>
      </c>
      <c r="AR7" s="42" t="s">
        <v>269</v>
      </c>
      <c r="AS7" s="64"/>
      <c r="AT7" s="275"/>
      <c r="AU7" s="35">
        <v>0</v>
      </c>
      <c r="AV7" s="278" t="e">
        <v>#DIV/0!</v>
      </c>
      <c r="AW7" s="123" t="s">
        <v>553</v>
      </c>
      <c r="AY7" s="42" t="s">
        <v>269</v>
      </c>
      <c r="AZ7" s="64"/>
      <c r="BA7" s="275"/>
      <c r="BB7" s="64">
        <v>0</v>
      </c>
      <c r="BC7" s="278" t="e">
        <v>#DIV/0!</v>
      </c>
      <c r="BD7" s="123" t="s">
        <v>553</v>
      </c>
      <c r="BF7" s="42" t="s">
        <v>269</v>
      </c>
      <c r="BG7" s="64"/>
      <c r="BH7" s="275"/>
      <c r="BI7" s="64"/>
      <c r="BJ7" s="278" t="e">
        <v>#DIV/0!</v>
      </c>
      <c r="BK7" s="123" t="s">
        <v>553</v>
      </c>
      <c r="BM7" s="42" t="s">
        <v>269</v>
      </c>
      <c r="BN7" s="64"/>
      <c r="BO7" s="275"/>
      <c r="BP7" s="64">
        <v>0</v>
      </c>
      <c r="BQ7" s="278" t="e">
        <v>#DIV/0!</v>
      </c>
      <c r="BR7" s="123" t="s">
        <v>553</v>
      </c>
      <c r="BT7" s="42" t="s">
        <v>269</v>
      </c>
      <c r="BU7" s="64"/>
      <c r="BV7" s="275"/>
      <c r="BW7" s="64">
        <v>0</v>
      </c>
      <c r="BX7" s="278" t="e">
        <v>#DIV/0!</v>
      </c>
      <c r="BY7" s="123" t="s">
        <v>553</v>
      </c>
      <c r="CA7" s="42" t="s">
        <v>269</v>
      </c>
      <c r="CB7" s="64"/>
      <c r="CC7" s="275"/>
      <c r="CD7" s="64">
        <v>0</v>
      </c>
      <c r="CE7" s="278" t="e">
        <v>#DIV/0!</v>
      </c>
      <c r="CF7" s="123" t="s">
        <v>553</v>
      </c>
    </row>
    <row r="8" spans="2:84" ht="12" customHeight="1">
      <c r="B8" s="42" t="s">
        <v>270</v>
      </c>
      <c r="C8" s="64"/>
      <c r="D8" s="118"/>
      <c r="E8" s="35">
        <v>0</v>
      </c>
      <c r="F8" s="131" t="e">
        <v>#DIV/0!</v>
      </c>
      <c r="G8" s="123" t="s">
        <v>91</v>
      </c>
      <c r="I8" s="42" t="s">
        <v>270</v>
      </c>
      <c r="J8" s="64"/>
      <c r="K8" s="118"/>
      <c r="L8" s="35"/>
      <c r="M8" s="131" t="e">
        <v>#DIV/0!</v>
      </c>
      <c r="N8" s="123" t="s">
        <v>91</v>
      </c>
      <c r="P8" s="42" t="s">
        <v>270</v>
      </c>
      <c r="Q8" s="64"/>
      <c r="R8" s="118"/>
      <c r="S8" s="35"/>
      <c r="T8" s="131"/>
      <c r="U8" s="123" t="s">
        <v>91</v>
      </c>
      <c r="W8" s="42" t="s">
        <v>270</v>
      </c>
      <c r="X8" s="64"/>
      <c r="Y8" s="118">
        <v>0</v>
      </c>
      <c r="Z8" s="35"/>
      <c r="AA8" s="131" t="e">
        <v>#DIV/0!</v>
      </c>
      <c r="AB8" s="123" t="s">
        <v>91</v>
      </c>
      <c r="AD8" s="42" t="s">
        <v>270</v>
      </c>
      <c r="AE8" s="64"/>
      <c r="AF8" s="118"/>
      <c r="AG8" s="35"/>
      <c r="AH8" s="131" t="e">
        <v>#DIV/0!</v>
      </c>
      <c r="AI8" s="123" t="s">
        <v>91</v>
      </c>
      <c r="AK8" s="42" t="s">
        <v>270</v>
      </c>
      <c r="AL8" s="64"/>
      <c r="AM8" s="275"/>
      <c r="AN8" s="35">
        <v>0</v>
      </c>
      <c r="AO8" s="278" t="e">
        <v>#DIV/0!</v>
      </c>
      <c r="AP8" s="123" t="s">
        <v>91</v>
      </c>
      <c r="AR8" s="42" t="s">
        <v>270</v>
      </c>
      <c r="AS8" s="64"/>
      <c r="AT8" s="275"/>
      <c r="AU8" s="35">
        <v>0</v>
      </c>
      <c r="AV8" s="278" t="e">
        <v>#DIV/0!</v>
      </c>
      <c r="AW8" s="123" t="s">
        <v>91</v>
      </c>
      <c r="AY8" s="42" t="s">
        <v>270</v>
      </c>
      <c r="AZ8" s="64"/>
      <c r="BA8" s="275"/>
      <c r="BB8" s="64">
        <v>0</v>
      </c>
      <c r="BC8" s="278" t="e">
        <v>#DIV/0!</v>
      </c>
      <c r="BD8" s="123" t="s">
        <v>91</v>
      </c>
      <c r="BF8" s="42" t="s">
        <v>270</v>
      </c>
      <c r="BG8" s="64"/>
      <c r="BH8" s="275"/>
      <c r="BI8" s="64"/>
      <c r="BJ8" s="278" t="e">
        <v>#DIV/0!</v>
      </c>
      <c r="BK8" s="123" t="s">
        <v>91</v>
      </c>
      <c r="BM8" s="42" t="s">
        <v>270</v>
      </c>
      <c r="BN8" s="64"/>
      <c r="BO8" s="275"/>
      <c r="BP8" s="64">
        <v>0</v>
      </c>
      <c r="BQ8" s="278" t="e">
        <v>#DIV/0!</v>
      </c>
      <c r="BR8" s="123" t="s">
        <v>91</v>
      </c>
      <c r="BT8" s="42" t="s">
        <v>270</v>
      </c>
      <c r="BU8" s="64"/>
      <c r="BV8" s="275"/>
      <c r="BW8" s="64">
        <v>0</v>
      </c>
      <c r="BX8" s="278" t="e">
        <v>#DIV/0!</v>
      </c>
      <c r="BY8" s="123" t="s">
        <v>91</v>
      </c>
      <c r="CA8" s="42" t="s">
        <v>270</v>
      </c>
      <c r="CB8" s="64"/>
      <c r="CC8" s="275"/>
      <c r="CD8" s="64">
        <v>0</v>
      </c>
      <c r="CE8" s="278" t="e">
        <v>#DIV/0!</v>
      </c>
      <c r="CF8" s="123" t="s">
        <v>91</v>
      </c>
    </row>
    <row r="9" spans="2:84" ht="12" customHeight="1">
      <c r="B9" s="12" t="s">
        <v>1</v>
      </c>
      <c r="C9" s="64"/>
      <c r="D9" s="118"/>
      <c r="E9" s="35">
        <v>0</v>
      </c>
      <c r="F9" s="131" t="e">
        <v>#DIV/0!</v>
      </c>
      <c r="G9" s="123" t="s">
        <v>554</v>
      </c>
      <c r="I9" s="12" t="s">
        <v>1</v>
      </c>
      <c r="J9" s="64"/>
      <c r="K9" s="118"/>
      <c r="L9" s="35"/>
      <c r="M9" s="131" t="e">
        <v>#DIV/0!</v>
      </c>
      <c r="N9" s="123" t="s">
        <v>554</v>
      </c>
      <c r="P9" s="12" t="s">
        <v>1</v>
      </c>
      <c r="Q9" s="64"/>
      <c r="R9" s="118"/>
      <c r="S9" s="35"/>
      <c r="T9" s="131"/>
      <c r="U9" s="123" t="s">
        <v>554</v>
      </c>
      <c r="W9" s="12" t="s">
        <v>1</v>
      </c>
      <c r="X9" s="64"/>
      <c r="Y9" s="118">
        <v>0</v>
      </c>
      <c r="Z9" s="35"/>
      <c r="AA9" s="131" t="e">
        <v>#DIV/0!</v>
      </c>
      <c r="AB9" s="123" t="s">
        <v>554</v>
      </c>
      <c r="AD9" s="12" t="s">
        <v>1</v>
      </c>
      <c r="AE9" s="64"/>
      <c r="AF9" s="118"/>
      <c r="AG9" s="35"/>
      <c r="AH9" s="131" t="e">
        <v>#DIV/0!</v>
      </c>
      <c r="AI9" s="123" t="s">
        <v>554</v>
      </c>
      <c r="AK9" s="12" t="s">
        <v>1</v>
      </c>
      <c r="AL9" s="64"/>
      <c r="AM9" s="275"/>
      <c r="AN9" s="35">
        <v>0</v>
      </c>
      <c r="AO9" s="278" t="e">
        <v>#DIV/0!</v>
      </c>
      <c r="AP9" s="123" t="s">
        <v>554</v>
      </c>
      <c r="AR9" s="12" t="s">
        <v>1</v>
      </c>
      <c r="AS9" s="64"/>
      <c r="AT9" s="275"/>
      <c r="AU9" s="35">
        <v>0</v>
      </c>
      <c r="AV9" s="278" t="e">
        <v>#DIV/0!</v>
      </c>
      <c r="AW9" s="123" t="s">
        <v>554</v>
      </c>
      <c r="AY9" s="12" t="s">
        <v>1</v>
      </c>
      <c r="AZ9" s="64"/>
      <c r="BA9" s="275"/>
      <c r="BB9" s="64">
        <v>0</v>
      </c>
      <c r="BC9" s="278" t="e">
        <v>#DIV/0!</v>
      </c>
      <c r="BD9" s="123" t="s">
        <v>554</v>
      </c>
      <c r="BF9" s="12" t="s">
        <v>1</v>
      </c>
      <c r="BG9" s="64"/>
      <c r="BH9" s="275"/>
      <c r="BI9" s="64"/>
      <c r="BJ9" s="278" t="e">
        <v>#DIV/0!</v>
      </c>
      <c r="BK9" s="123" t="s">
        <v>554</v>
      </c>
      <c r="BM9" s="12" t="s">
        <v>1</v>
      </c>
      <c r="BN9" s="64"/>
      <c r="BO9" s="275"/>
      <c r="BP9" s="64">
        <v>0</v>
      </c>
      <c r="BQ9" s="278" t="e">
        <v>#DIV/0!</v>
      </c>
      <c r="BR9" s="123" t="s">
        <v>554</v>
      </c>
      <c r="BT9" s="12" t="s">
        <v>1</v>
      </c>
      <c r="BU9" s="64"/>
      <c r="BV9" s="275"/>
      <c r="BW9" s="64">
        <v>0</v>
      </c>
      <c r="BX9" s="278" t="e">
        <v>#DIV/0!</v>
      </c>
      <c r="BY9" s="123" t="s">
        <v>554</v>
      </c>
      <c r="CA9" s="12" t="s">
        <v>1</v>
      </c>
      <c r="CB9" s="64"/>
      <c r="CC9" s="275"/>
      <c r="CD9" s="64">
        <v>0</v>
      </c>
      <c r="CE9" s="278" t="e">
        <v>#DIV/0!</v>
      </c>
      <c r="CF9" s="123" t="s">
        <v>554</v>
      </c>
    </row>
    <row r="10" spans="2:84" ht="12" customHeight="1">
      <c r="B10" s="12" t="s">
        <v>90</v>
      </c>
      <c r="C10" s="64"/>
      <c r="D10" s="118"/>
      <c r="E10" s="35">
        <v>0</v>
      </c>
      <c r="F10" s="131" t="e">
        <v>#DIV/0!</v>
      </c>
      <c r="G10" s="123" t="s">
        <v>555</v>
      </c>
      <c r="I10" s="12" t="s">
        <v>90</v>
      </c>
      <c r="J10" s="64"/>
      <c r="K10" s="118"/>
      <c r="L10" s="35"/>
      <c r="M10" s="131" t="e">
        <v>#DIV/0!</v>
      </c>
      <c r="N10" s="123" t="s">
        <v>555</v>
      </c>
      <c r="P10" s="12" t="s">
        <v>90</v>
      </c>
      <c r="Q10" s="64"/>
      <c r="R10" s="118"/>
      <c r="S10" s="35"/>
      <c r="T10" s="131"/>
      <c r="U10" s="123" t="s">
        <v>555</v>
      </c>
      <c r="W10" s="12" t="s">
        <v>90</v>
      </c>
      <c r="X10" s="64"/>
      <c r="Y10" s="118">
        <v>0</v>
      </c>
      <c r="Z10" s="35"/>
      <c r="AA10" s="131" t="e">
        <v>#DIV/0!</v>
      </c>
      <c r="AB10" s="123" t="s">
        <v>555</v>
      </c>
      <c r="AD10" s="12" t="s">
        <v>90</v>
      </c>
      <c r="AE10" s="64"/>
      <c r="AF10" s="118"/>
      <c r="AG10" s="35"/>
      <c r="AH10" s="131" t="e">
        <v>#DIV/0!</v>
      </c>
      <c r="AI10" s="123" t="s">
        <v>555</v>
      </c>
      <c r="AK10" s="12" t="s">
        <v>90</v>
      </c>
      <c r="AL10" s="64"/>
      <c r="AM10" s="275"/>
      <c r="AN10" s="35">
        <v>0</v>
      </c>
      <c r="AO10" s="278" t="e">
        <v>#DIV/0!</v>
      </c>
      <c r="AP10" s="123" t="s">
        <v>555</v>
      </c>
      <c r="AR10" s="12" t="s">
        <v>90</v>
      </c>
      <c r="AS10" s="64"/>
      <c r="AT10" s="275"/>
      <c r="AU10" s="35">
        <v>0</v>
      </c>
      <c r="AV10" s="278" t="e">
        <v>#DIV/0!</v>
      </c>
      <c r="AW10" s="123" t="s">
        <v>555</v>
      </c>
      <c r="AY10" s="12" t="s">
        <v>90</v>
      </c>
      <c r="AZ10" s="64"/>
      <c r="BA10" s="275"/>
      <c r="BB10" s="64">
        <v>0</v>
      </c>
      <c r="BC10" s="278" t="e">
        <v>#DIV/0!</v>
      </c>
      <c r="BD10" s="123" t="s">
        <v>555</v>
      </c>
      <c r="BF10" s="12" t="s">
        <v>90</v>
      </c>
      <c r="BG10" s="64"/>
      <c r="BH10" s="275"/>
      <c r="BI10" s="64"/>
      <c r="BJ10" s="278" t="e">
        <v>#DIV/0!</v>
      </c>
      <c r="BK10" s="123" t="s">
        <v>555</v>
      </c>
      <c r="BM10" s="12" t="s">
        <v>90</v>
      </c>
      <c r="BN10" s="64"/>
      <c r="BO10" s="275"/>
      <c r="BP10" s="64">
        <v>0</v>
      </c>
      <c r="BQ10" s="278" t="e">
        <v>#DIV/0!</v>
      </c>
      <c r="BR10" s="123" t="s">
        <v>555</v>
      </c>
      <c r="BT10" s="12" t="s">
        <v>90</v>
      </c>
      <c r="BU10" s="64"/>
      <c r="BV10" s="275"/>
      <c r="BW10" s="64">
        <v>0</v>
      </c>
      <c r="BX10" s="278" t="e">
        <v>#DIV/0!</v>
      </c>
      <c r="BY10" s="123" t="s">
        <v>555</v>
      </c>
      <c r="CA10" s="12" t="s">
        <v>90</v>
      </c>
      <c r="CB10" s="64"/>
      <c r="CC10" s="275"/>
      <c r="CD10" s="64">
        <v>0</v>
      </c>
      <c r="CE10" s="278" t="e">
        <v>#DIV/0!</v>
      </c>
      <c r="CF10" s="123" t="s">
        <v>555</v>
      </c>
    </row>
    <row r="11" spans="2:84" ht="12" customHeight="1">
      <c r="B11" s="12" t="s">
        <v>557</v>
      </c>
      <c r="C11" s="64">
        <v>37131.686916212209</v>
      </c>
      <c r="D11" s="118">
        <v>472940.92475601198</v>
      </c>
      <c r="E11" s="35">
        <v>510072.61167222419</v>
      </c>
      <c r="F11" s="131">
        <v>7.2796864733590635E-2</v>
      </c>
      <c r="G11" s="125" t="s">
        <v>563</v>
      </c>
      <c r="I11" s="12" t="s">
        <v>557</v>
      </c>
      <c r="J11" s="64">
        <v>37071.294116958925</v>
      </c>
      <c r="K11" s="118">
        <v>476038.99200679106</v>
      </c>
      <c r="L11" s="35">
        <v>513110.28612374997</v>
      </c>
      <c r="M11" s="131">
        <v>7.2248199109417599E-2</v>
      </c>
      <c r="N11" s="125" t="s">
        <v>563</v>
      </c>
      <c r="P11" s="12" t="s">
        <v>557</v>
      </c>
      <c r="Q11" s="64">
        <v>37638.43</v>
      </c>
      <c r="R11" s="118">
        <v>480090.83989812603</v>
      </c>
      <c r="S11" s="35">
        <v>517729.26989812602</v>
      </c>
      <c r="T11" s="131">
        <v>7.2699057573867021E-2</v>
      </c>
      <c r="U11" s="125" t="s">
        <v>563</v>
      </c>
      <c r="W11" s="12" t="s">
        <v>557</v>
      </c>
      <c r="X11" s="64">
        <v>37917.330338038992</v>
      </c>
      <c r="Y11" s="118">
        <v>481821.76010963501</v>
      </c>
      <c r="Z11" s="35">
        <v>519739.09044767398</v>
      </c>
      <c r="AA11" s="131">
        <v>7.2954547839338274E-2</v>
      </c>
      <c r="AB11" s="125" t="s">
        <v>563</v>
      </c>
      <c r="AD11" s="12" t="s">
        <v>1033</v>
      </c>
      <c r="AE11" s="64">
        <v>0</v>
      </c>
      <c r="AF11" s="118">
        <v>305942.26335190103</v>
      </c>
      <c r="AG11" s="35">
        <v>305942.26335190103</v>
      </c>
      <c r="AH11" s="131">
        <v>0</v>
      </c>
      <c r="AI11" s="125" t="s">
        <v>563</v>
      </c>
      <c r="AK11" s="12" t="s">
        <v>1033</v>
      </c>
      <c r="AL11" s="64">
        <v>0</v>
      </c>
      <c r="AM11" s="275">
        <v>312885.50207328884</v>
      </c>
      <c r="AN11" s="35">
        <v>312885.50207328884</v>
      </c>
      <c r="AO11" s="278">
        <v>0</v>
      </c>
      <c r="AP11" s="125" t="s">
        <v>563</v>
      </c>
      <c r="AR11" s="12" t="s">
        <v>1033</v>
      </c>
      <c r="AS11" s="64">
        <v>0</v>
      </c>
      <c r="AT11" s="275">
        <v>313835.105210718</v>
      </c>
      <c r="AU11" s="35">
        <v>313835.105210718</v>
      </c>
      <c r="AV11" s="278">
        <v>0</v>
      </c>
      <c r="AW11" s="125" t="s">
        <v>563</v>
      </c>
      <c r="AY11" s="12" t="s">
        <v>1033</v>
      </c>
      <c r="AZ11" s="64">
        <v>0</v>
      </c>
      <c r="BA11" s="275">
        <v>318531.88702769898</v>
      </c>
      <c r="BB11" s="64">
        <v>318531.88702769898</v>
      </c>
      <c r="BC11" s="278">
        <v>0</v>
      </c>
      <c r="BD11" s="125" t="s">
        <v>563</v>
      </c>
      <c r="BF11" s="12" t="s">
        <v>1033</v>
      </c>
      <c r="BG11" s="64">
        <v>0</v>
      </c>
      <c r="BH11" s="275">
        <v>324160.87586360786</v>
      </c>
      <c r="BI11" s="64">
        <v>324160.87586360786</v>
      </c>
      <c r="BJ11" s="278">
        <v>0</v>
      </c>
      <c r="BK11" s="125" t="s">
        <v>563</v>
      </c>
      <c r="BM11" s="12" t="s">
        <v>1033</v>
      </c>
      <c r="BN11" s="64">
        <v>0</v>
      </c>
      <c r="BO11" s="275">
        <v>326697.09081052302</v>
      </c>
      <c r="BP11" s="64">
        <v>326697.09081052302</v>
      </c>
      <c r="BQ11" s="278">
        <v>0</v>
      </c>
      <c r="BR11" s="125" t="s">
        <v>563</v>
      </c>
      <c r="BT11" s="12" t="s">
        <v>1033</v>
      </c>
      <c r="BU11" s="64">
        <v>0</v>
      </c>
      <c r="BV11" s="275">
        <v>333684.938559125</v>
      </c>
      <c r="BW11" s="64">
        <v>333684.938559125</v>
      </c>
      <c r="BX11" s="278">
        <v>0</v>
      </c>
      <c r="BY11" s="125" t="s">
        <v>563</v>
      </c>
      <c r="CA11" s="12" t="s">
        <v>1033</v>
      </c>
      <c r="CB11" s="64">
        <v>0</v>
      </c>
      <c r="CC11" s="275"/>
      <c r="CD11" s="64">
        <v>0</v>
      </c>
      <c r="CE11" s="278" t="e">
        <v>#DIV/0!</v>
      </c>
      <c r="CF11" s="125" t="s">
        <v>563</v>
      </c>
    </row>
    <row r="12" spans="2:84" ht="12" customHeight="1">
      <c r="B12" s="12" t="s">
        <v>558</v>
      </c>
      <c r="C12" s="64">
        <v>0</v>
      </c>
      <c r="D12" s="118">
        <v>241472.511144936</v>
      </c>
      <c r="E12" s="35">
        <v>241472.511144936</v>
      </c>
      <c r="F12" s="131">
        <v>0</v>
      </c>
      <c r="G12" s="125" t="s">
        <v>564</v>
      </c>
      <c r="I12" s="12" t="s">
        <v>558</v>
      </c>
      <c r="J12" s="64">
        <v>0</v>
      </c>
      <c r="K12" s="118">
        <v>244257.73802616401</v>
      </c>
      <c r="L12" s="35">
        <v>244257.73802616401</v>
      </c>
      <c r="M12" s="131">
        <v>0</v>
      </c>
      <c r="N12" s="125" t="s">
        <v>564</v>
      </c>
      <c r="P12" s="12" t="s">
        <v>558</v>
      </c>
      <c r="Q12" s="64">
        <v>0</v>
      </c>
      <c r="R12" s="118">
        <v>246803.30346883001</v>
      </c>
      <c r="S12" s="35">
        <v>246803.30346883001</v>
      </c>
      <c r="T12" s="131">
        <v>0</v>
      </c>
      <c r="U12" s="125" t="s">
        <v>564</v>
      </c>
      <c r="W12" s="12" t="s">
        <v>558</v>
      </c>
      <c r="X12" s="64">
        <v>0</v>
      </c>
      <c r="Y12" s="118">
        <v>249422.157874923</v>
      </c>
      <c r="Z12" s="35">
        <v>249422.157874923</v>
      </c>
      <c r="AA12" s="131">
        <v>0</v>
      </c>
      <c r="AB12" s="125" t="s">
        <v>564</v>
      </c>
      <c r="AD12" s="12" t="s">
        <v>1034</v>
      </c>
      <c r="AE12" s="64">
        <v>37994.388237081883</v>
      </c>
      <c r="AF12" s="118">
        <v>487035.38250781415</v>
      </c>
      <c r="AG12" s="35">
        <v>525029.77074489603</v>
      </c>
      <c r="AH12" s="131">
        <v>7.2366159700194943E-2</v>
      </c>
      <c r="AI12" s="125" t="s">
        <v>563</v>
      </c>
      <c r="AK12" s="12" t="s">
        <v>1034</v>
      </c>
      <c r="AL12" s="64">
        <v>38776.402140392049</v>
      </c>
      <c r="AM12" s="275">
        <v>495240.54111953476</v>
      </c>
      <c r="AN12" s="35">
        <v>534016.94325992675</v>
      </c>
      <c r="AO12" s="278">
        <v>7.2612681357411668E-2</v>
      </c>
      <c r="AP12" s="125" t="s">
        <v>563</v>
      </c>
      <c r="AR12" s="12" t="s">
        <v>1034</v>
      </c>
      <c r="AS12" s="64">
        <v>39077.614626783477</v>
      </c>
      <c r="AT12" s="275">
        <v>434825.04588667152</v>
      </c>
      <c r="AU12" s="35">
        <v>473902.66051345499</v>
      </c>
      <c r="AV12" s="278">
        <v>8.2459158563162341E-2</v>
      </c>
      <c r="AW12" s="125" t="s">
        <v>563</v>
      </c>
      <c r="AY12" s="12" t="s">
        <v>1034</v>
      </c>
      <c r="AZ12" s="64">
        <v>38807.966098077071</v>
      </c>
      <c r="BA12" s="275">
        <v>494703.7285681903</v>
      </c>
      <c r="BB12" s="64">
        <v>533511.69466626737</v>
      </c>
      <c r="BC12" s="278">
        <v>7.2740609973607026E-2</v>
      </c>
      <c r="BD12" s="125" t="s">
        <v>563</v>
      </c>
      <c r="BF12" s="12" t="s">
        <v>1034</v>
      </c>
      <c r="BG12" s="64">
        <v>36802.20646197255</v>
      </c>
      <c r="BH12" s="275">
        <v>501479.21668435499</v>
      </c>
      <c r="BI12" s="64">
        <v>538281.42314632749</v>
      </c>
      <c r="BJ12" s="278">
        <v>6.8369824555450362E-2</v>
      </c>
      <c r="BK12" s="125" t="s">
        <v>563</v>
      </c>
      <c r="BM12" s="12" t="s">
        <v>1034</v>
      </c>
      <c r="BN12" s="64">
        <v>35631.868592056067</v>
      </c>
      <c r="BO12" s="275">
        <v>503967.80184498098</v>
      </c>
      <c r="BP12" s="64">
        <v>539599.67043703701</v>
      </c>
      <c r="BQ12" s="278">
        <v>6.6033896134882392E-2</v>
      </c>
      <c r="BR12" s="125" t="s">
        <v>563</v>
      </c>
      <c r="BT12" s="12" t="s">
        <v>1034</v>
      </c>
      <c r="BU12" s="64">
        <v>34792.260189441775</v>
      </c>
      <c r="BV12" s="275">
        <v>514249.37994989299</v>
      </c>
      <c r="BW12" s="64">
        <v>549041.64013933472</v>
      </c>
      <c r="BX12" s="278">
        <v>6.3369073756613908E-2</v>
      </c>
      <c r="BY12" s="125" t="s">
        <v>563</v>
      </c>
      <c r="CA12" s="12" t="s">
        <v>1034</v>
      </c>
      <c r="CB12" s="64">
        <v>34475.856737481168</v>
      </c>
      <c r="CC12" s="275"/>
      <c r="CD12" s="64">
        <v>34475.856737481168</v>
      </c>
      <c r="CE12" s="278">
        <v>1</v>
      </c>
      <c r="CF12" s="125" t="s">
        <v>563</v>
      </c>
    </row>
    <row r="13" spans="2:84" ht="12" customHeight="1">
      <c r="B13" s="12" t="s">
        <v>559</v>
      </c>
      <c r="C13" s="64">
        <v>18442.322899810806</v>
      </c>
      <c r="D13" s="119">
        <v>166050.16404581501</v>
      </c>
      <c r="E13" s="59">
        <v>184492.4869456258</v>
      </c>
      <c r="F13" s="131">
        <v>9.9962460288402874E-2</v>
      </c>
      <c r="G13" s="4" t="s">
        <v>565</v>
      </c>
      <c r="I13" s="12" t="s">
        <v>559</v>
      </c>
      <c r="J13" s="64">
        <v>18588.544047050851</v>
      </c>
      <c r="K13" s="119">
        <v>172037.78639680715</v>
      </c>
      <c r="L13" s="59">
        <v>190626.33044385799</v>
      </c>
      <c r="M13" s="131">
        <v>9.7512993109445736E-2</v>
      </c>
      <c r="N13" s="4" t="s">
        <v>565</v>
      </c>
      <c r="P13" s="12" t="s">
        <v>559</v>
      </c>
      <c r="Q13" s="64">
        <v>19612.08858128501</v>
      </c>
      <c r="R13" s="119">
        <v>174321.035663274</v>
      </c>
      <c r="S13" s="59">
        <v>193933.124244559</v>
      </c>
      <c r="T13" s="131">
        <v>0.10112810102802873</v>
      </c>
      <c r="U13" s="4" t="s">
        <v>565</v>
      </c>
      <c r="W13" s="12" t="s">
        <v>559</v>
      </c>
      <c r="X13" s="64">
        <v>19314.189193956601</v>
      </c>
      <c r="Y13" s="119">
        <v>174064.61049095838</v>
      </c>
      <c r="Z13" s="59">
        <v>193378.79968491499</v>
      </c>
      <c r="AA13" s="131">
        <v>9.9877490321723481E-2</v>
      </c>
      <c r="AB13" s="4" t="s">
        <v>565</v>
      </c>
      <c r="AD13" s="12" t="s">
        <v>1035</v>
      </c>
      <c r="AE13" s="64">
        <v>0</v>
      </c>
      <c r="AF13" s="118">
        <v>251970.00188710101</v>
      </c>
      <c r="AG13" s="35">
        <v>251970.00188710101</v>
      </c>
      <c r="AH13" s="131">
        <v>0</v>
      </c>
      <c r="AI13" s="125" t="s">
        <v>564</v>
      </c>
      <c r="AK13" s="12" t="s">
        <v>1035</v>
      </c>
      <c r="AL13" s="64">
        <v>0</v>
      </c>
      <c r="AM13" s="275">
        <v>254127.81338006415</v>
      </c>
      <c r="AN13" s="35">
        <v>254127.81338006415</v>
      </c>
      <c r="AO13" s="278">
        <v>0</v>
      </c>
      <c r="AP13" s="125" t="s">
        <v>564</v>
      </c>
      <c r="AR13" s="12" t="s">
        <v>1035</v>
      </c>
      <c r="AS13" s="64">
        <v>0</v>
      </c>
      <c r="AT13" s="275">
        <v>254417.08542675601</v>
      </c>
      <c r="AU13" s="35">
        <v>254417.08542675601</v>
      </c>
      <c r="AV13" s="278">
        <v>0</v>
      </c>
      <c r="AW13" s="125" t="s">
        <v>564</v>
      </c>
      <c r="AY13" s="12" t="s">
        <v>1035</v>
      </c>
      <c r="AZ13" s="64">
        <v>0</v>
      </c>
      <c r="BA13" s="275">
        <v>256333.37810878674</v>
      </c>
      <c r="BB13" s="64">
        <v>256333.37810878674</v>
      </c>
      <c r="BC13" s="278">
        <v>0</v>
      </c>
      <c r="BD13" s="125" t="s">
        <v>564</v>
      </c>
      <c r="BF13" s="12" t="s">
        <v>1035</v>
      </c>
      <c r="BG13" s="64">
        <v>0</v>
      </c>
      <c r="BH13" s="275">
        <v>258938.17666663302</v>
      </c>
      <c r="BI13" s="64">
        <v>258938.17666663302</v>
      </c>
      <c r="BJ13" s="278">
        <v>0</v>
      </c>
      <c r="BK13" s="125" t="s">
        <v>564</v>
      </c>
      <c r="BM13" s="12" t="s">
        <v>1035</v>
      </c>
      <c r="BN13" s="64">
        <v>0</v>
      </c>
      <c r="BO13" s="275">
        <v>259643.863227847</v>
      </c>
      <c r="BP13" s="64">
        <v>259643.863227847</v>
      </c>
      <c r="BQ13" s="278">
        <v>0</v>
      </c>
      <c r="BR13" s="125" t="s">
        <v>564</v>
      </c>
      <c r="BT13" s="12" t="s">
        <v>1035</v>
      </c>
      <c r="BU13" s="64">
        <v>1261.10088845</v>
      </c>
      <c r="BV13" s="275">
        <v>259626.505236044</v>
      </c>
      <c r="BW13" s="64">
        <v>260887.60612449399</v>
      </c>
      <c r="BX13" s="278">
        <v>4.8338857762687667E-3</v>
      </c>
      <c r="BY13" s="125" t="s">
        <v>564</v>
      </c>
      <c r="CA13" s="12" t="s">
        <v>1035</v>
      </c>
      <c r="CB13" s="64">
        <v>1296.018664385</v>
      </c>
      <c r="CC13" s="275"/>
      <c r="CD13" s="64">
        <v>1296.018664385</v>
      </c>
      <c r="CE13" s="278">
        <v>1</v>
      </c>
      <c r="CF13" s="125" t="s">
        <v>564</v>
      </c>
    </row>
    <row r="14" spans="2:84" ht="12" customHeight="1">
      <c r="B14" s="12" t="s">
        <v>560</v>
      </c>
      <c r="C14" s="64">
        <v>0</v>
      </c>
      <c r="D14" s="119">
        <v>7250</v>
      </c>
      <c r="E14" s="59">
        <v>7250</v>
      </c>
      <c r="F14" s="131">
        <v>0</v>
      </c>
      <c r="G14" s="125" t="s">
        <v>566</v>
      </c>
      <c r="I14" s="12" t="s">
        <v>560</v>
      </c>
      <c r="J14" s="64">
        <v>0</v>
      </c>
      <c r="K14" s="119">
        <v>7300</v>
      </c>
      <c r="L14" s="59">
        <v>7300</v>
      </c>
      <c r="M14" s="131">
        <v>0</v>
      </c>
      <c r="N14" s="125" t="s">
        <v>566</v>
      </c>
      <c r="P14" s="12" t="s">
        <v>560</v>
      </c>
      <c r="Q14" s="64">
        <v>0</v>
      </c>
      <c r="R14" s="119">
        <v>7300</v>
      </c>
      <c r="S14" s="59">
        <v>7300</v>
      </c>
      <c r="T14" s="131">
        <v>0</v>
      </c>
      <c r="U14" s="125" t="s">
        <v>566</v>
      </c>
      <c r="W14" s="12" t="s">
        <v>560</v>
      </c>
      <c r="X14" s="64">
        <v>0</v>
      </c>
      <c r="Y14" s="119">
        <v>7300</v>
      </c>
      <c r="Z14" s="59">
        <v>7300</v>
      </c>
      <c r="AA14" s="131">
        <v>0</v>
      </c>
      <c r="AB14" s="125" t="s">
        <v>566</v>
      </c>
      <c r="AD14" s="12" t="s">
        <v>1036</v>
      </c>
      <c r="AE14" s="64">
        <v>20321.4624869002</v>
      </c>
      <c r="AF14" s="118">
        <v>174262.86043144681</v>
      </c>
      <c r="AG14" s="59">
        <v>194584.322918347</v>
      </c>
      <c r="AH14" s="131">
        <v>0.10443525039490284</v>
      </c>
      <c r="AI14" s="4" t="s">
        <v>565</v>
      </c>
      <c r="AK14" s="12" t="s">
        <v>1036</v>
      </c>
      <c r="AL14" s="64">
        <v>21387.709924858842</v>
      </c>
      <c r="AM14" s="275">
        <v>177513.83293482938</v>
      </c>
      <c r="AN14" s="35">
        <v>198901.54285968823</v>
      </c>
      <c r="AO14" s="278">
        <v>0.1075291303293029</v>
      </c>
      <c r="AP14" s="4" t="s">
        <v>565</v>
      </c>
      <c r="AR14" s="12" t="s">
        <v>1036</v>
      </c>
      <c r="AS14" s="64">
        <v>21372.785465211677</v>
      </c>
      <c r="AT14" s="275">
        <v>175423.58527185634</v>
      </c>
      <c r="AU14" s="35">
        <v>196796.37073706801</v>
      </c>
      <c r="AV14" s="278">
        <v>0.108603554959695</v>
      </c>
      <c r="AW14" s="4" t="s">
        <v>565</v>
      </c>
      <c r="AY14" s="12" t="s">
        <v>1176</v>
      </c>
      <c r="AZ14" s="64">
        <v>21613.520094411972</v>
      </c>
      <c r="BA14" s="275">
        <v>178975.21529008751</v>
      </c>
      <c r="BB14" s="64">
        <v>200588.73538449948</v>
      </c>
      <c r="BC14" s="278">
        <v>0.10775041805304765</v>
      </c>
      <c r="BD14" s="4" t="s">
        <v>565</v>
      </c>
      <c r="BF14" s="12" t="s">
        <v>1176</v>
      </c>
      <c r="BG14" s="64">
        <v>22256.774885548079</v>
      </c>
      <c r="BH14" s="275">
        <v>178975.21529008751</v>
      </c>
      <c r="BI14" s="64">
        <v>179359.79126121401</v>
      </c>
      <c r="BJ14" s="278">
        <v>0.12409010251987863</v>
      </c>
      <c r="BK14" s="4" t="s">
        <v>565</v>
      </c>
      <c r="BM14" s="12" t="s">
        <v>1176</v>
      </c>
      <c r="BN14" s="64">
        <v>22270.974723444986</v>
      </c>
      <c r="BO14" s="275">
        <v>178661.66338697201</v>
      </c>
      <c r="BP14" s="64">
        <v>200932.638110417</v>
      </c>
      <c r="BQ14" s="278">
        <v>0.11083801483364084</v>
      </c>
      <c r="BR14" s="4" t="s">
        <v>565</v>
      </c>
      <c r="BT14" s="12" t="s">
        <v>1176</v>
      </c>
      <c r="BU14" s="64">
        <v>22280.523242181545</v>
      </c>
      <c r="BV14" s="275">
        <v>180409.249397373</v>
      </c>
      <c r="BW14" s="64">
        <v>202689.77263955455</v>
      </c>
      <c r="BX14" s="278">
        <v>0.10992425987769618</v>
      </c>
      <c r="BY14" s="4" t="s">
        <v>565</v>
      </c>
      <c r="CA14" s="12" t="s">
        <v>1176</v>
      </c>
      <c r="CB14" s="64">
        <v>22741.44324903483</v>
      </c>
      <c r="CC14" s="275"/>
      <c r="CD14" s="64">
        <v>22741.44324903483</v>
      </c>
      <c r="CE14" s="278">
        <v>1</v>
      </c>
      <c r="CF14" s="4" t="s">
        <v>565</v>
      </c>
    </row>
    <row r="15" spans="2:84" ht="12" customHeight="1">
      <c r="B15" s="12" t="s">
        <v>561</v>
      </c>
      <c r="C15" s="64">
        <v>63.453889979660005</v>
      </c>
      <c r="D15" s="119">
        <v>285.29000000000002</v>
      </c>
      <c r="E15" s="59">
        <v>348.74388997966003</v>
      </c>
      <c r="F15" s="131">
        <v>0.1819498256538942</v>
      </c>
      <c r="G15" s="4" t="s">
        <v>567</v>
      </c>
      <c r="I15" s="12" t="s">
        <v>561</v>
      </c>
      <c r="J15" s="64">
        <v>83.457819629420001</v>
      </c>
      <c r="K15" s="119">
        <v>209.09218037058002</v>
      </c>
      <c r="L15" s="59">
        <v>292.55</v>
      </c>
      <c r="M15" s="131">
        <v>0.28527711375634934</v>
      </c>
      <c r="N15" s="4" t="s">
        <v>567</v>
      </c>
      <c r="P15" s="12" t="s">
        <v>561</v>
      </c>
      <c r="Q15" s="64">
        <v>70.400000000000006</v>
      </c>
      <c r="R15" s="119">
        <v>226.36861787110101</v>
      </c>
      <c r="S15" s="59">
        <v>296.76861787110101</v>
      </c>
      <c r="T15" s="131">
        <v>0.23722184813549815</v>
      </c>
      <c r="U15" s="4" t="s">
        <v>567</v>
      </c>
      <c r="W15" s="12" t="s">
        <v>561</v>
      </c>
      <c r="X15" s="64">
        <v>70.399374374380002</v>
      </c>
      <c r="Y15" s="119">
        <v>226.60296837292003</v>
      </c>
      <c r="Z15" s="59">
        <v>297.00234274730002</v>
      </c>
      <c r="AA15" s="131">
        <v>0.23703306082766576</v>
      </c>
      <c r="AB15" s="4" t="s">
        <v>567</v>
      </c>
      <c r="AD15" s="12" t="s">
        <v>1037</v>
      </c>
      <c r="AE15" s="64">
        <v>0</v>
      </c>
      <c r="AF15" s="118">
        <v>7300</v>
      </c>
      <c r="AG15" s="59">
        <v>7300</v>
      </c>
      <c r="AH15" s="131">
        <v>0</v>
      </c>
      <c r="AI15" s="125" t="s">
        <v>566</v>
      </c>
      <c r="AK15" s="12" t="s">
        <v>1037</v>
      </c>
      <c r="AL15" s="64">
        <v>0</v>
      </c>
      <c r="AM15" s="275">
        <v>7300.0000000000009</v>
      </c>
      <c r="AN15" s="35">
        <v>7300.0000000000009</v>
      </c>
      <c r="AO15" s="278">
        <v>0</v>
      </c>
      <c r="AP15" s="125" t="s">
        <v>566</v>
      </c>
      <c r="AR15" s="12" t="s">
        <v>1037</v>
      </c>
      <c r="AS15" s="64">
        <v>0</v>
      </c>
      <c r="AT15" s="275">
        <v>7300.0000000000009</v>
      </c>
      <c r="AU15" s="35">
        <v>7300.0000000000009</v>
      </c>
      <c r="AV15" s="278">
        <v>0</v>
      </c>
      <c r="AW15" s="125" t="s">
        <v>566</v>
      </c>
      <c r="AY15" s="12" t="s">
        <v>1177</v>
      </c>
      <c r="AZ15" s="64">
        <v>0</v>
      </c>
      <c r="BA15" s="275">
        <v>8260</v>
      </c>
      <c r="BB15" s="64">
        <v>8260</v>
      </c>
      <c r="BC15" s="278">
        <v>0</v>
      </c>
      <c r="BD15" s="125" t="s">
        <v>566</v>
      </c>
      <c r="BF15" s="12" t="s">
        <v>1177</v>
      </c>
      <c r="BG15" s="64">
        <v>0</v>
      </c>
      <c r="BH15" s="275">
        <v>8260</v>
      </c>
      <c r="BI15" s="64">
        <v>8260</v>
      </c>
      <c r="BJ15" s="278">
        <v>0</v>
      </c>
      <c r="BK15" s="125" t="s">
        <v>566</v>
      </c>
      <c r="BM15" s="12" t="s">
        <v>1177</v>
      </c>
      <c r="BN15" s="64">
        <v>0</v>
      </c>
      <c r="BO15" s="275">
        <v>8260</v>
      </c>
      <c r="BP15" s="64">
        <v>8260</v>
      </c>
      <c r="BQ15" s="278">
        <v>0</v>
      </c>
      <c r="BR15" s="125" t="s">
        <v>566</v>
      </c>
      <c r="BT15" s="12" t="s">
        <v>1177</v>
      </c>
      <c r="BU15" s="64">
        <v>0</v>
      </c>
      <c r="BV15" s="275">
        <v>8260</v>
      </c>
      <c r="BW15" s="64">
        <v>8260</v>
      </c>
      <c r="BX15" s="278">
        <v>0</v>
      </c>
      <c r="BY15" s="125" t="s">
        <v>566</v>
      </c>
      <c r="CA15" s="12" t="s">
        <v>1177</v>
      </c>
      <c r="CB15" s="64">
        <v>0</v>
      </c>
      <c r="CC15" s="275"/>
      <c r="CD15" s="64">
        <v>0</v>
      </c>
      <c r="CE15" s="278" t="e">
        <v>#DIV/0!</v>
      </c>
      <c r="CF15" s="125" t="s">
        <v>566</v>
      </c>
    </row>
    <row r="16" spans="2:84" ht="12" customHeight="1" thickBot="1">
      <c r="B16" s="65" t="s">
        <v>96</v>
      </c>
      <c r="C16" s="126">
        <v>89364.361491332689</v>
      </c>
      <c r="D16" s="126">
        <v>1836525.920643203</v>
      </c>
      <c r="E16" s="126">
        <v>1925890.2821345357</v>
      </c>
      <c r="F16" s="124">
        <v>4.6401584929483548E-2</v>
      </c>
      <c r="G16" s="65" t="s">
        <v>272</v>
      </c>
      <c r="I16" s="65" t="s">
        <v>96</v>
      </c>
      <c r="J16" s="126">
        <v>90022.088211129187</v>
      </c>
      <c r="K16" s="126">
        <v>1857912.4466101327</v>
      </c>
      <c r="L16" s="126">
        <v>1947934.5348212619</v>
      </c>
      <c r="M16" s="124">
        <v>4.6214124038511085E-2</v>
      </c>
      <c r="N16" s="65" t="s">
        <v>272</v>
      </c>
      <c r="P16" s="65" t="s">
        <v>96</v>
      </c>
      <c r="Q16" s="126">
        <v>92570.395601455006</v>
      </c>
      <c r="R16" s="126">
        <v>1889885.762970031</v>
      </c>
      <c r="S16" s="126">
        <v>1982456.1585714859</v>
      </c>
      <c r="T16" s="124">
        <v>4.6694800891919443E-2</v>
      </c>
      <c r="U16" s="65" t="s">
        <v>272</v>
      </c>
      <c r="W16" s="65" t="s">
        <v>96</v>
      </c>
      <c r="X16" s="126">
        <v>93249.364910959965</v>
      </c>
      <c r="Y16" s="126">
        <v>1902003.1314438893</v>
      </c>
      <c r="Z16" s="126">
        <v>1995252.4963548493</v>
      </c>
      <c r="AA16" s="124">
        <v>4.6735621221533789E-2</v>
      </c>
      <c r="AB16" s="65" t="s">
        <v>272</v>
      </c>
      <c r="AD16" s="12" t="s">
        <v>1038</v>
      </c>
      <c r="AE16" s="64">
        <v>71.116867661379999</v>
      </c>
      <c r="AF16" s="118">
        <v>225.88547508592001</v>
      </c>
      <c r="AG16" s="59">
        <v>297.00234274730002</v>
      </c>
      <c r="AH16" s="131">
        <v>0.23944884408500683</v>
      </c>
      <c r="AI16" s="4" t="s">
        <v>567</v>
      </c>
      <c r="AK16" s="12" t="s">
        <v>1038</v>
      </c>
      <c r="AL16" s="64">
        <v>71.116867661379999</v>
      </c>
      <c r="AM16" s="275">
        <v>226.60296837282959</v>
      </c>
      <c r="AN16" s="35">
        <v>297.71983603420961</v>
      </c>
      <c r="AO16" s="278">
        <v>0.23887178163435602</v>
      </c>
      <c r="AP16" s="4" t="s">
        <v>567</v>
      </c>
      <c r="AR16" s="12" t="s">
        <v>1038</v>
      </c>
      <c r="AS16" s="64">
        <v>71.116867661379999</v>
      </c>
      <c r="AT16" s="275">
        <v>225.88547508592001</v>
      </c>
      <c r="AU16" s="35">
        <v>297.00234274730002</v>
      </c>
      <c r="AV16" s="278">
        <v>0.23944884408500683</v>
      </c>
      <c r="AW16" s="4" t="s">
        <v>567</v>
      </c>
      <c r="AY16" s="12" t="s">
        <v>1038</v>
      </c>
      <c r="AZ16" s="64">
        <v>87.229291975729993</v>
      </c>
      <c r="BA16" s="275">
        <v>288.42978785682919</v>
      </c>
      <c r="BB16" s="64">
        <v>375.6590798325592</v>
      </c>
      <c r="BC16" s="278">
        <v>0.23220333717106029</v>
      </c>
      <c r="BD16" s="4" t="s">
        <v>567</v>
      </c>
      <c r="BF16" s="12" t="s">
        <v>1038</v>
      </c>
      <c r="BG16" s="64">
        <v>97.714916818129993</v>
      </c>
      <c r="BH16" s="275">
        <v>288.42976783619918</v>
      </c>
      <c r="BI16" s="64">
        <v>386.14468465432918</v>
      </c>
      <c r="BJ16" s="278">
        <v>0.25305260101042926</v>
      </c>
      <c r="BK16" s="4" t="s">
        <v>567</v>
      </c>
      <c r="BM16" s="12" t="s">
        <v>1038</v>
      </c>
      <c r="BN16" s="64">
        <v>99.714916818129993</v>
      </c>
      <c r="BO16" s="275">
        <v>304.77290564565999</v>
      </c>
      <c r="BP16" s="64">
        <v>404.48782246379</v>
      </c>
      <c r="BQ16" s="278">
        <v>0.24652143100564303</v>
      </c>
      <c r="BR16" s="4" t="s">
        <v>567</v>
      </c>
      <c r="BT16" s="12" t="s">
        <v>1038</v>
      </c>
      <c r="BU16" s="64">
        <v>99.714916818129993</v>
      </c>
      <c r="BV16" s="275">
        <v>304.95123504866001</v>
      </c>
      <c r="BW16" s="64">
        <v>404.66615186679002</v>
      </c>
      <c r="BX16" s="278">
        <v>0.24641279325718016</v>
      </c>
      <c r="BY16" s="4" t="s">
        <v>567</v>
      </c>
      <c r="CA16" s="12" t="s">
        <v>1038</v>
      </c>
      <c r="CB16" s="64">
        <v>99.964916818129993</v>
      </c>
      <c r="CC16" s="275"/>
      <c r="CD16" s="64">
        <v>99.964916818129993</v>
      </c>
      <c r="CE16" s="278">
        <v>1</v>
      </c>
      <c r="CF16" s="4" t="s">
        <v>567</v>
      </c>
    </row>
    <row r="17" spans="2:84" ht="9.75" thickBot="1">
      <c r="B17" s="132"/>
      <c r="C17" s="133"/>
      <c r="D17" s="133"/>
      <c r="E17" s="133"/>
      <c r="F17" s="133"/>
      <c r="G17" s="57"/>
      <c r="I17" s="132"/>
      <c r="J17" s="133"/>
      <c r="K17" s="133"/>
      <c r="L17" s="133"/>
      <c r="M17" s="133"/>
      <c r="N17" s="57"/>
      <c r="P17" s="132"/>
      <c r="Q17" s="133"/>
      <c r="R17" s="133"/>
      <c r="S17" s="133"/>
      <c r="T17" s="133"/>
      <c r="U17" s="57"/>
      <c r="W17" s="132"/>
      <c r="X17" s="133"/>
      <c r="Y17" s="133"/>
      <c r="Z17" s="133"/>
      <c r="AA17" s="133"/>
      <c r="AB17" s="57"/>
      <c r="AD17" s="65" t="s">
        <v>96</v>
      </c>
      <c r="AE17" s="126">
        <v>94627.939035873482</v>
      </c>
      <c r="AF17" s="118">
        <v>1918869.2489020366</v>
      </c>
      <c r="AG17" s="126">
        <v>2013497.18793791</v>
      </c>
      <c r="AH17" s="124">
        <v>4.6996807148653202E-2</v>
      </c>
      <c r="AI17" s="65" t="s">
        <v>272</v>
      </c>
      <c r="AK17" s="65" t="s">
        <v>96</v>
      </c>
      <c r="AL17" s="126">
        <v>97068.098007592271</v>
      </c>
      <c r="AM17" s="274">
        <v>1946747.62817997</v>
      </c>
      <c r="AN17" s="126">
        <v>2043815.7261875621</v>
      </c>
      <c r="AO17" s="279">
        <v>4.7493566452127531E-2</v>
      </c>
      <c r="AP17" s="65" t="s">
        <v>272</v>
      </c>
      <c r="AR17" s="65" t="s">
        <v>96</v>
      </c>
      <c r="AS17" s="126">
        <v>97814.332568306534</v>
      </c>
      <c r="AT17" s="274">
        <v>1909048.8026157776</v>
      </c>
      <c r="AU17" s="126">
        <v>2006863.1351840843</v>
      </c>
      <c r="AV17" s="279">
        <v>4.8739911981757679E-2</v>
      </c>
      <c r="AW17" s="65" t="s">
        <v>272</v>
      </c>
      <c r="AY17" s="65" t="s">
        <v>96</v>
      </c>
      <c r="AZ17" s="126">
        <v>99168.571732515295</v>
      </c>
      <c r="BA17" s="274">
        <v>2001363.2359801661</v>
      </c>
      <c r="BB17" s="126">
        <v>2100531.8077126816</v>
      </c>
      <c r="BC17" s="279">
        <v>4.7211173555377996E-2</v>
      </c>
      <c r="BD17" s="65" t="s">
        <v>272</v>
      </c>
      <c r="BF17" s="65" t="s">
        <v>96</v>
      </c>
      <c r="BG17" s="126">
        <v>98568.592481128755</v>
      </c>
      <c r="BH17" s="274">
        <v>2026933.4979474593</v>
      </c>
      <c r="BI17" s="126">
        <v>2125502.090428588</v>
      </c>
      <c r="BJ17" s="279">
        <v>4.6374262780072499E-2</v>
      </c>
      <c r="BK17" s="65" t="s">
        <v>272</v>
      </c>
      <c r="BM17" s="65" t="s">
        <v>96</v>
      </c>
      <c r="BN17" s="126">
        <v>96224.3601520792</v>
      </c>
      <c r="BO17" s="126">
        <v>2036407.8592806587</v>
      </c>
      <c r="BP17" s="126">
        <v>2132632.2194327377</v>
      </c>
      <c r="BQ17" s="309">
        <v>4.5119997379423481E-2</v>
      </c>
      <c r="BR17" s="65" t="s">
        <v>272</v>
      </c>
      <c r="BT17" s="65" t="s">
        <v>96</v>
      </c>
      <c r="BU17" s="126">
        <v>97101.756959291451</v>
      </c>
      <c r="BV17" s="126">
        <v>2060410.5557044838</v>
      </c>
      <c r="BW17" s="126">
        <v>2157512.3126637754</v>
      </c>
      <c r="BX17" s="309">
        <v>4.500635124506179E-2</v>
      </c>
      <c r="BY17" s="65" t="s">
        <v>272</v>
      </c>
      <c r="CA17" s="65" t="s">
        <v>96</v>
      </c>
      <c r="CB17" s="126">
        <v>99133.283567719132</v>
      </c>
      <c r="CC17" s="126">
        <v>0</v>
      </c>
      <c r="CD17" s="126">
        <v>99133.283567719132</v>
      </c>
      <c r="CE17" s="309">
        <v>1</v>
      </c>
      <c r="CF17" s="65" t="s">
        <v>272</v>
      </c>
    </row>
    <row r="18" spans="2:84" ht="9.75" thickBot="1">
      <c r="AD18" s="132"/>
      <c r="AE18" s="133"/>
      <c r="AF18" s="133"/>
      <c r="AG18" s="133"/>
      <c r="AH18" s="133"/>
      <c r="AI18" s="57"/>
      <c r="AK18" s="132"/>
      <c r="AL18" s="133"/>
      <c r="AM18" s="273"/>
      <c r="AN18" s="133"/>
      <c r="AO18" s="133"/>
      <c r="AP18" s="57"/>
      <c r="AR18" s="132"/>
      <c r="AS18" s="133"/>
      <c r="AT18" s="273"/>
      <c r="AU18" s="133"/>
      <c r="AV18" s="133"/>
      <c r="AW18" s="57"/>
      <c r="AY18" s="132"/>
      <c r="AZ18" s="133"/>
      <c r="BA18" s="273"/>
      <c r="BB18" s="133"/>
      <c r="BC18" s="133"/>
      <c r="BD18" s="57"/>
      <c r="BF18" s="132"/>
      <c r="BG18" s="133"/>
      <c r="BH18" s="273"/>
      <c r="BI18" s="133"/>
      <c r="BJ18" s="133"/>
      <c r="BK18" s="57"/>
      <c r="BM18" s="132"/>
      <c r="BN18" s="133"/>
      <c r="BO18" s="273"/>
      <c r="BP18" s="133"/>
      <c r="BQ18" s="133"/>
      <c r="BR18" s="57"/>
      <c r="BT18" s="132"/>
      <c r="BU18" s="133"/>
      <c r="BV18" s="273"/>
      <c r="BW18" s="133"/>
      <c r="BX18" s="133"/>
      <c r="BY18" s="57"/>
      <c r="CA18" s="132"/>
      <c r="CB18" s="133"/>
      <c r="CC18" s="273"/>
      <c r="CD18" s="133"/>
      <c r="CE18" s="133"/>
      <c r="CF18" s="57"/>
    </row>
    <row r="20" spans="2:84">
      <c r="B20" s="2" t="s">
        <v>547</v>
      </c>
      <c r="C20" s="10">
        <v>1925890.2821345357</v>
      </c>
      <c r="I20" s="2" t="s">
        <v>547</v>
      </c>
      <c r="J20" s="10">
        <v>1947934.5348212619</v>
      </c>
      <c r="P20" s="2" t="s">
        <v>547</v>
      </c>
      <c r="Q20" s="10">
        <v>1982456.1585714859</v>
      </c>
      <c r="S20" s="2">
        <v>723628.44600459002</v>
      </c>
      <c r="T20" s="121">
        <v>4.871212182825993E-2</v>
      </c>
      <c r="W20" s="2" t="s">
        <v>547</v>
      </c>
      <c r="X20" s="10">
        <v>1995252.4963548493</v>
      </c>
    </row>
    <row r="21" spans="2:84">
      <c r="AD21" s="2" t="s">
        <v>547</v>
      </c>
      <c r="AE21" s="10">
        <v>2013497.18793791</v>
      </c>
      <c r="AK21" s="2" t="s">
        <v>547</v>
      </c>
      <c r="AL21" s="10">
        <v>2043815.7261875621</v>
      </c>
      <c r="AR21" s="2" t="s">
        <v>547</v>
      </c>
      <c r="AS21" s="10">
        <v>2006863.1351840843</v>
      </c>
      <c r="AY21" s="2" t="s">
        <v>547</v>
      </c>
      <c r="AZ21" s="10">
        <v>2100531.8077126816</v>
      </c>
      <c r="BF21" s="2" t="s">
        <v>547</v>
      </c>
      <c r="BG21" s="10">
        <v>2125502.090428588</v>
      </c>
      <c r="BM21" s="2" t="s">
        <v>547</v>
      </c>
      <c r="BN21" s="10">
        <v>2132632.2194327377</v>
      </c>
      <c r="BT21" s="2" t="s">
        <v>547</v>
      </c>
      <c r="BU21" s="10">
        <v>2157512.3126637754</v>
      </c>
      <c r="CA21" s="2" t="s">
        <v>547</v>
      </c>
      <c r="CB21" s="10">
        <v>99133.283567719132</v>
      </c>
    </row>
    <row r="22" spans="2:84">
      <c r="B22" s="2" t="s">
        <v>551</v>
      </c>
      <c r="C22" s="10">
        <v>1836525.920643203</v>
      </c>
      <c r="I22" s="2" t="s">
        <v>551</v>
      </c>
      <c r="J22" s="10">
        <v>1857912.4466101327</v>
      </c>
      <c r="P22" s="2" t="s">
        <v>551</v>
      </c>
      <c r="Q22" s="10">
        <v>1889885.7629700308</v>
      </c>
      <c r="W22" s="2" t="s">
        <v>551</v>
      </c>
      <c r="X22" s="10">
        <v>1902003.1314438893</v>
      </c>
    </row>
    <row r="23" spans="2:84">
      <c r="B23" s="2" t="s">
        <v>548</v>
      </c>
      <c r="C23" s="10">
        <v>33726.897785330002</v>
      </c>
      <c r="I23" s="2" t="s">
        <v>548</v>
      </c>
      <c r="J23" s="10">
        <v>34278.792227489997</v>
      </c>
      <c r="P23" s="2" t="s">
        <v>548</v>
      </c>
      <c r="Q23" s="10">
        <v>35249.477020170001</v>
      </c>
      <c r="W23" s="2" t="s">
        <v>548</v>
      </c>
      <c r="X23" s="10">
        <v>35947.446004589998</v>
      </c>
      <c r="AD23" s="2" t="s">
        <v>551</v>
      </c>
      <c r="AE23" s="10">
        <v>1918834.2489020366</v>
      </c>
      <c r="AK23" s="2" t="s">
        <v>551</v>
      </c>
      <c r="AL23" s="10">
        <v>1946747.6281799697</v>
      </c>
      <c r="AR23" s="2" t="s">
        <v>551</v>
      </c>
      <c r="AS23" s="10">
        <v>1909048.8026157778</v>
      </c>
      <c r="AY23" s="2" t="s">
        <v>551</v>
      </c>
      <c r="AZ23" s="10">
        <v>2001363.2359801664</v>
      </c>
      <c r="BF23" s="2" t="s">
        <v>551</v>
      </c>
      <c r="BG23" s="10">
        <v>2026933.4979474591</v>
      </c>
      <c r="BM23" s="2" t="s">
        <v>551</v>
      </c>
      <c r="BN23" s="10">
        <v>2036407.8592806584</v>
      </c>
      <c r="BT23" s="2" t="s">
        <v>551</v>
      </c>
      <c r="BU23" s="10">
        <v>2061671.6565929339</v>
      </c>
      <c r="CA23" s="2" t="s">
        <v>551</v>
      </c>
      <c r="CB23" s="10">
        <v>1296.0186643850029</v>
      </c>
    </row>
    <row r="24" spans="2:84">
      <c r="B24" s="2" t="s">
        <v>576</v>
      </c>
      <c r="C24" s="10">
        <v>37131.686916212209</v>
      </c>
      <c r="I24" s="2" t="s">
        <v>576</v>
      </c>
      <c r="J24" s="10">
        <v>37071.294116958925</v>
      </c>
      <c r="P24" s="2" t="s">
        <v>576</v>
      </c>
      <c r="Q24" s="10">
        <v>37638.43</v>
      </c>
      <c r="W24" s="2" t="s">
        <v>576</v>
      </c>
      <c r="X24" s="10">
        <v>37917.330338038992</v>
      </c>
      <c r="AD24" s="2" t="s">
        <v>1039</v>
      </c>
      <c r="AE24" s="10"/>
      <c r="AK24" s="2" t="s">
        <v>1039</v>
      </c>
      <c r="AL24" s="10"/>
      <c r="AR24" s="2" t="s">
        <v>1039</v>
      </c>
      <c r="AS24" s="10"/>
      <c r="AY24" s="2" t="s">
        <v>1039</v>
      </c>
      <c r="AZ24" s="10"/>
      <c r="BF24" s="2" t="s">
        <v>1039</v>
      </c>
      <c r="BG24" s="10"/>
      <c r="BM24" s="2" t="s">
        <v>1039</v>
      </c>
      <c r="BN24" s="10"/>
      <c r="BT24" s="2" t="s">
        <v>548</v>
      </c>
      <c r="BU24" s="10">
        <v>38668.157722399992</v>
      </c>
      <c r="BV24" s="121">
        <v>1.7922566418477722E-2</v>
      </c>
      <c r="CA24" s="2" t="s">
        <v>548</v>
      </c>
      <c r="CB24" s="10">
        <v>40520</v>
      </c>
      <c r="CC24" s="121">
        <v>1.8780889342861699E-2</v>
      </c>
    </row>
    <row r="25" spans="2:84">
      <c r="B25" s="2" t="s">
        <v>549</v>
      </c>
      <c r="C25" s="10">
        <v>18442.322899810806</v>
      </c>
      <c r="I25" s="2" t="s">
        <v>549</v>
      </c>
      <c r="J25" s="10">
        <v>18588.544047050851</v>
      </c>
      <c r="P25" s="2" t="s">
        <v>549</v>
      </c>
      <c r="Q25" s="10">
        <v>19612.08858128501</v>
      </c>
      <c r="W25" s="2" t="s">
        <v>549</v>
      </c>
      <c r="X25" s="10">
        <v>19314.189193956601</v>
      </c>
      <c r="AD25" s="2" t="s">
        <v>548</v>
      </c>
      <c r="AE25" s="10">
        <v>36275.971444229996</v>
      </c>
      <c r="AK25" s="2" t="s">
        <v>548</v>
      </c>
      <c r="AL25" s="10">
        <v>36832.869074679998</v>
      </c>
      <c r="AR25" s="2" t="s">
        <v>548</v>
      </c>
      <c r="AS25" s="10">
        <v>37292.815608649995</v>
      </c>
      <c r="AY25" s="2" t="s">
        <v>548</v>
      </c>
      <c r="AZ25" s="10">
        <v>38659.856248050513</v>
      </c>
      <c r="BF25" s="2" t="s">
        <v>548</v>
      </c>
      <c r="BG25" s="10">
        <v>39411.896216789995</v>
      </c>
      <c r="BM25" s="2" t="s">
        <v>548</v>
      </c>
      <c r="BN25" s="10">
        <v>38221.801919760008</v>
      </c>
      <c r="BT25" s="2" t="s">
        <v>576</v>
      </c>
      <c r="BU25" s="10">
        <v>34792.260189441775</v>
      </c>
      <c r="BV25" s="121">
        <v>1.6126100409821285E-2</v>
      </c>
      <c r="CA25" s="2" t="s">
        <v>576</v>
      </c>
      <c r="CB25" s="10">
        <v>34475.856737481168</v>
      </c>
      <c r="CC25" s="121">
        <v>1.5979448430083584E-2</v>
      </c>
    </row>
    <row r="26" spans="2:84">
      <c r="B26" s="2" t="s">
        <v>550</v>
      </c>
      <c r="C26" s="10">
        <v>63.453889979660005</v>
      </c>
      <c r="I26" s="2" t="s">
        <v>550</v>
      </c>
      <c r="J26" s="10">
        <v>83.457819629420001</v>
      </c>
      <c r="P26" s="2" t="s">
        <v>550</v>
      </c>
      <c r="Q26" s="10">
        <v>70.400000000000006</v>
      </c>
      <c r="W26" s="2" t="s">
        <v>550</v>
      </c>
      <c r="X26" s="10">
        <v>70.399374374380002</v>
      </c>
      <c r="AD26" s="2" t="s">
        <v>576</v>
      </c>
      <c r="AE26" s="10">
        <v>37994.388237081883</v>
      </c>
      <c r="AK26" s="2" t="s">
        <v>576</v>
      </c>
      <c r="AL26" s="10">
        <v>38776.402140392049</v>
      </c>
      <c r="AR26" s="2" t="s">
        <v>576</v>
      </c>
      <c r="AS26" s="10">
        <v>39077.614626783477</v>
      </c>
      <c r="AY26" s="2" t="s">
        <v>576</v>
      </c>
      <c r="AZ26" s="10">
        <v>38807.966098077071</v>
      </c>
      <c r="BF26" s="2" t="s">
        <v>576</v>
      </c>
      <c r="BG26" s="10">
        <v>36802.20646197255</v>
      </c>
      <c r="BM26" s="2" t="s">
        <v>576</v>
      </c>
      <c r="BN26" s="10">
        <v>35631.868592056067</v>
      </c>
      <c r="BT26" s="2" t="s">
        <v>549</v>
      </c>
      <c r="BU26" s="10">
        <v>22280.523242181545</v>
      </c>
      <c r="BV26" s="121">
        <v>1.0326950678984941E-2</v>
      </c>
      <c r="CA26" s="2" t="s">
        <v>549</v>
      </c>
      <c r="CB26" s="10">
        <v>22741.44324903483</v>
      </c>
      <c r="CC26" s="121">
        <v>1.0540585615920346E-2</v>
      </c>
    </row>
    <row r="27" spans="2:84">
      <c r="AD27" s="2" t="s">
        <v>549</v>
      </c>
      <c r="AE27" s="10">
        <v>20321.4624869002</v>
      </c>
      <c r="AK27" s="2" t="s">
        <v>549</v>
      </c>
      <c r="AL27" s="10">
        <v>21387.709924858842</v>
      </c>
      <c r="AR27" s="2" t="s">
        <v>549</v>
      </c>
      <c r="AS27" s="10">
        <v>21372.785465211677</v>
      </c>
      <c r="AY27" s="2" t="s">
        <v>549</v>
      </c>
      <c r="AZ27" s="10">
        <v>21613.520094411972</v>
      </c>
      <c r="BF27" s="2" t="s">
        <v>549</v>
      </c>
      <c r="BG27" s="10">
        <v>22256.774885548079</v>
      </c>
      <c r="BM27" s="2" t="s">
        <v>549</v>
      </c>
      <c r="BN27" s="10">
        <v>22270.974723444986</v>
      </c>
      <c r="BT27" s="2" t="s">
        <v>550</v>
      </c>
      <c r="BU27" s="10">
        <v>99.714916818129993</v>
      </c>
      <c r="BV27" s="121">
        <v>4.6217542413473804E-5</v>
      </c>
      <c r="CA27" s="2" t="s">
        <v>550</v>
      </c>
      <c r="CB27" s="10">
        <v>99.964916818129993</v>
      </c>
      <c r="CC27" s="121">
        <v>4.6333416607346343E-5</v>
      </c>
    </row>
    <row r="28" spans="2:84">
      <c r="B28" s="2" t="s">
        <v>752</v>
      </c>
      <c r="C28" s="10">
        <v>89364.361491332689</v>
      </c>
      <c r="I28" s="2" t="s">
        <v>752</v>
      </c>
      <c r="J28" s="10">
        <v>90022.088211129187</v>
      </c>
      <c r="P28" s="2" t="s">
        <v>752</v>
      </c>
      <c r="Q28" s="10">
        <v>92570.395601455006</v>
      </c>
      <c r="W28" s="2" t="s">
        <v>752</v>
      </c>
      <c r="X28" s="10">
        <v>93249.364910959965</v>
      </c>
      <c r="AD28" s="2" t="s">
        <v>550</v>
      </c>
      <c r="AE28" s="10">
        <v>71.116867661379999</v>
      </c>
      <c r="AK28" s="2" t="s">
        <v>550</v>
      </c>
      <c r="AL28" s="10">
        <v>71.116867661379999</v>
      </c>
      <c r="AR28" s="2" t="s">
        <v>550</v>
      </c>
      <c r="AS28" s="10">
        <v>71.116867661379999</v>
      </c>
      <c r="AY28" s="2" t="s">
        <v>550</v>
      </c>
      <c r="AZ28" s="10">
        <v>87.229291975729993</v>
      </c>
      <c r="BF28" s="2" t="s">
        <v>550</v>
      </c>
      <c r="BG28" s="10">
        <v>97.714916818129993</v>
      </c>
      <c r="BM28" s="2" t="s">
        <v>550</v>
      </c>
      <c r="BN28" s="10">
        <v>99.714916818129993</v>
      </c>
      <c r="BT28" s="2" t="s">
        <v>1185</v>
      </c>
      <c r="BU28" s="10">
        <v>1261.10088845</v>
      </c>
      <c r="BV28" s="121">
        <v>5.8451619536436389E-4</v>
      </c>
      <c r="CA28" s="2" t="s">
        <v>1185</v>
      </c>
      <c r="CB28" s="10">
        <v>1296.018664385</v>
      </c>
      <c r="CC28" s="121">
        <v>6.0070047191752472E-4</v>
      </c>
    </row>
    <row r="29" spans="2:84">
      <c r="BT29" s="2" t="s">
        <v>1039</v>
      </c>
      <c r="BU29" s="10">
        <v>0</v>
      </c>
      <c r="BV29" s="121">
        <v>0</v>
      </c>
      <c r="CA29" s="2" t="s">
        <v>1039</v>
      </c>
      <c r="CB29" s="10">
        <v>0</v>
      </c>
      <c r="CC29" s="121">
        <v>0</v>
      </c>
    </row>
    <row r="30" spans="2:84">
      <c r="AD30" s="2" t="s">
        <v>752</v>
      </c>
      <c r="AE30" s="10">
        <v>94662.939035873453</v>
      </c>
      <c r="AK30" s="2" t="s">
        <v>752</v>
      </c>
      <c r="AL30" s="10">
        <v>97068.098007592271</v>
      </c>
      <c r="AR30" s="2" t="s">
        <v>752</v>
      </c>
      <c r="AS30" s="10">
        <v>97814.332568306534</v>
      </c>
      <c r="AY30" s="2" t="s">
        <v>752</v>
      </c>
      <c r="AZ30" s="10">
        <v>99168.571732515295</v>
      </c>
      <c r="BF30" s="2" t="s">
        <v>752</v>
      </c>
      <c r="BG30" s="10">
        <v>98568.592481128755</v>
      </c>
      <c r="BM30" s="2" t="s">
        <v>752</v>
      </c>
      <c r="BN30" s="10">
        <v>96224.3601520792</v>
      </c>
    </row>
    <row r="31" spans="2:84">
      <c r="BT31" s="2" t="s">
        <v>752</v>
      </c>
      <c r="BU31" s="10">
        <v>95840.656070841447</v>
      </c>
      <c r="CA31" s="2" t="s">
        <v>752</v>
      </c>
      <c r="CB31" s="10">
        <v>97837.264903334129</v>
      </c>
    </row>
  </sheetData>
  <customSheetViews>
    <customSheetView guid="{D1897E30-A26D-4F90-93C2-C61456FDB70A}" showPageBreaks="1" state="hidden">
      <selection activeCell="BN5" sqref="BN5:BN13"/>
      <pageMargins left="0.7" right="0.7" top="0.75" bottom="0.75" header="0.3" footer="0.3"/>
    </customSheetView>
    <customSheetView guid="{0A4A6AE3-1FFA-40BD-BC03-A4BC47D93628}" state="hidden">
      <pageMargins left="0.7" right="0.7" top="0.75" bottom="0.75" header="0.3" footer="0.3"/>
    </customSheetView>
    <customSheetView guid="{B244C660-12F9-4318-BC78-56058D4EBF22}">
      <selection activeCell="B4" sqref="B4"/>
      <pageMargins left="0.7" right="0.7" top="0.75" bottom="0.75" header="0.3" footer="0.3"/>
    </customSheetView>
    <customSheetView guid="{5775350E-DA50-441E-8569-3DFCA9E573A2}" showGridLines="0">
      <selection activeCell="F12" sqref="F12"/>
      <pageMargins left="0.7" right="0.7" top="0.75" bottom="0.75" header="0.3" footer="0.3"/>
    </customSheetView>
    <customSheetView guid="{470994EE-CEA9-45A2-A5EE-DCAA1675B1EF}">
      <selection activeCell="E13" sqref="E13"/>
      <pageMargins left="0.7" right="0.7" top="0.75" bottom="0.75" header="0.3" footer="0.3"/>
    </customSheetView>
    <customSheetView guid="{EB4FEB82-7273-415B-B402-8EEA020F8842}" showGridLines="0">
      <selection activeCell="C12" sqref="C12"/>
      <pageMargins left="0.7" right="0.7" top="0.75" bottom="0.75" header="0.3" footer="0.3"/>
    </customSheetView>
    <customSheetView guid="{4E068CE9-76F0-4A79-8775-2B6748FBF524}" state="hidden">
      <pageMargins left="0.7" right="0.7" top="0.75" bottom="0.75" header="0.3" footer="0.3"/>
    </customSheetView>
    <customSheetView guid="{D8C5A984-543E-4707-B504-B74A64840F53}" state="hidden">
      <pageMargins left="0.7" right="0.7" top="0.75" bottom="0.75" header="0.3" footer="0.3"/>
    </customSheetView>
    <customSheetView guid="{D05C7363-D748-4E5D-B121-E30B6E64A380}" state="hidden">
      <pageMargins left="0.7" right="0.7" top="0.75" bottom="0.75" header="0.3" footer="0.3"/>
    </customSheetView>
    <customSheetView guid="{A346EDBB-8F5D-48AE-8CF0-8B5C084A1557}" showGridLines="0" topLeftCell="BD1">
      <selection activeCell="BN5" sqref="BN5:BN13"/>
      <pageMargins left="0.7" right="0.7" top="0.75" bottom="0.75" header="0.3" footer="0.3"/>
    </customSheetView>
  </customSheetViews>
  <mergeCells count="36">
    <mergeCell ref="BT3:BY3"/>
    <mergeCell ref="BT2:BY2"/>
    <mergeCell ref="BT1:BY1"/>
    <mergeCell ref="BM1:BR1"/>
    <mergeCell ref="BM2:BR2"/>
    <mergeCell ref="BM3:BR3"/>
    <mergeCell ref="BF2:BK2"/>
    <mergeCell ref="BF3:BK3"/>
    <mergeCell ref="AY1:BD1"/>
    <mergeCell ref="AY2:BD2"/>
    <mergeCell ref="AY3:BD3"/>
    <mergeCell ref="B1:G1"/>
    <mergeCell ref="B2:G2"/>
    <mergeCell ref="B3:G3"/>
    <mergeCell ref="W1:AB1"/>
    <mergeCell ref="W2:AB2"/>
    <mergeCell ref="W3:AB3"/>
    <mergeCell ref="P1:U1"/>
    <mergeCell ref="P2:U2"/>
    <mergeCell ref="P3:U3"/>
    <mergeCell ref="CA3:CF3"/>
    <mergeCell ref="CA2:CF2"/>
    <mergeCell ref="CA1:CF1"/>
    <mergeCell ref="I1:N1"/>
    <mergeCell ref="I2:N2"/>
    <mergeCell ref="I3:N3"/>
    <mergeCell ref="AR1:AW1"/>
    <mergeCell ref="AR2:AW2"/>
    <mergeCell ref="AR3:AW3"/>
    <mergeCell ref="AD1:AI1"/>
    <mergeCell ref="AD2:AI2"/>
    <mergeCell ref="AD3:AI3"/>
    <mergeCell ref="AK1:AP1"/>
    <mergeCell ref="AK2:AP2"/>
    <mergeCell ref="AK3:AP3"/>
    <mergeCell ref="BF1:BK1"/>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A60A63"/>
  </sheetPr>
  <dimension ref="A1:O57"/>
  <sheetViews>
    <sheetView workbookViewId="0">
      <selection sqref="A1:O1"/>
    </sheetView>
  </sheetViews>
  <sheetFormatPr defaultColWidth="9.140625" defaultRowHeight="9"/>
  <cols>
    <col min="1" max="1" width="43.5703125" style="2" customWidth="1"/>
    <col min="2" max="2" width="7.85546875" style="2" bestFit="1" customWidth="1"/>
    <col min="3" max="7" width="6.85546875" style="2" customWidth="1"/>
    <col min="8" max="8" width="9.140625" style="2" customWidth="1"/>
    <col min="9" max="9" width="8" style="2" customWidth="1"/>
    <col min="10" max="14" width="6.85546875" style="2" customWidth="1"/>
    <col min="15" max="15" width="40.5703125" style="199" customWidth="1"/>
    <col min="16" max="16384" width="9.140625" style="2"/>
  </cols>
  <sheetData>
    <row r="1" spans="1:15" s="1" customFormat="1" ht="12.75">
      <c r="A1" s="658" t="s">
        <v>104</v>
      </c>
      <c r="B1" s="658"/>
      <c r="C1" s="658"/>
      <c r="D1" s="658"/>
      <c r="E1" s="658"/>
      <c r="F1" s="658"/>
      <c r="G1" s="658"/>
      <c r="H1" s="658"/>
      <c r="I1" s="658"/>
      <c r="J1" s="658"/>
      <c r="K1" s="658"/>
      <c r="L1" s="658"/>
      <c r="M1" s="658"/>
      <c r="N1" s="658"/>
      <c r="O1" s="658"/>
    </row>
    <row r="2" spans="1:15" s="67" customFormat="1" ht="12" customHeight="1">
      <c r="A2" s="659" t="s">
        <v>286</v>
      </c>
      <c r="B2" s="659"/>
      <c r="C2" s="659"/>
      <c r="D2" s="659"/>
      <c r="E2" s="659"/>
      <c r="F2" s="659"/>
      <c r="G2" s="659"/>
      <c r="H2" s="659"/>
      <c r="I2" s="659"/>
      <c r="J2" s="659"/>
      <c r="K2" s="659"/>
      <c r="L2" s="659"/>
      <c r="M2" s="659"/>
      <c r="N2" s="659"/>
      <c r="O2" s="659"/>
    </row>
    <row r="3" spans="1:15" s="3" customFormat="1" ht="12" customHeight="1" thickBot="1">
      <c r="A3" s="146"/>
      <c r="B3" s="146"/>
      <c r="C3" s="146"/>
      <c r="D3" s="146"/>
      <c r="E3" s="146"/>
      <c r="F3" s="146"/>
      <c r="G3" s="146"/>
      <c r="H3" s="146"/>
      <c r="I3" s="146"/>
      <c r="J3" s="146"/>
      <c r="K3" s="146"/>
      <c r="L3" s="146"/>
      <c r="M3" s="146"/>
      <c r="N3" s="146"/>
      <c r="O3" s="172"/>
    </row>
    <row r="4" spans="1:15" s="47" customFormat="1" ht="9.75" thickBot="1">
      <c r="A4" s="17" t="s">
        <v>3</v>
      </c>
      <c r="B4" s="18">
        <v>42552</v>
      </c>
      <c r="C4" s="18">
        <v>42583</v>
      </c>
      <c r="D4" s="18">
        <v>42614</v>
      </c>
      <c r="E4" s="18">
        <v>42644</v>
      </c>
      <c r="F4" s="18">
        <v>42675</v>
      </c>
      <c r="G4" s="18">
        <v>42705</v>
      </c>
      <c r="H4" s="18">
        <v>42736</v>
      </c>
      <c r="I4" s="18">
        <v>42767</v>
      </c>
      <c r="J4" s="18">
        <v>42795</v>
      </c>
      <c r="K4" s="18">
        <v>42826</v>
      </c>
      <c r="L4" s="18">
        <v>42856</v>
      </c>
      <c r="M4" s="18">
        <v>42887</v>
      </c>
      <c r="N4" s="18">
        <v>42917</v>
      </c>
      <c r="O4" s="137" t="s">
        <v>76</v>
      </c>
    </row>
    <row r="5" spans="1:15">
      <c r="A5" s="171" t="s">
        <v>792</v>
      </c>
      <c r="B5" s="173"/>
      <c r="C5" s="174"/>
      <c r="D5" s="174"/>
      <c r="E5" s="174"/>
      <c r="F5" s="174"/>
      <c r="G5" s="174"/>
      <c r="H5" s="175"/>
      <c r="I5" s="174"/>
      <c r="J5" s="174"/>
      <c r="K5" s="174"/>
      <c r="L5" s="174"/>
      <c r="M5" s="174"/>
      <c r="N5" s="174"/>
      <c r="O5" s="176" t="s">
        <v>102</v>
      </c>
    </row>
    <row r="6" spans="1:15">
      <c r="A6" s="177" t="s">
        <v>793</v>
      </c>
      <c r="B6" s="160"/>
      <c r="C6" s="162"/>
      <c r="D6" s="162"/>
      <c r="E6" s="162"/>
      <c r="F6" s="162"/>
      <c r="G6" s="162"/>
      <c r="H6" s="178"/>
      <c r="I6" s="162"/>
      <c r="J6" s="162"/>
      <c r="K6" s="162"/>
      <c r="L6" s="162"/>
      <c r="M6" s="162"/>
      <c r="N6" s="179"/>
      <c r="O6" s="180" t="s">
        <v>794</v>
      </c>
    </row>
    <row r="7" spans="1:15">
      <c r="A7" s="181" t="s">
        <v>875</v>
      </c>
      <c r="B7" s="182">
        <v>1735.0387183700002</v>
      </c>
      <c r="C7" s="182">
        <v>1768.43699769</v>
      </c>
      <c r="D7" s="182">
        <v>1787.0103067700002</v>
      </c>
      <c r="E7" s="182">
        <v>1839.4696791900001</v>
      </c>
      <c r="F7" s="182">
        <v>1815.6996493199999</v>
      </c>
      <c r="G7" s="182">
        <v>1617.09227891</v>
      </c>
      <c r="H7" s="182">
        <v>1691.8825061499999</v>
      </c>
      <c r="I7" s="182">
        <v>1745.5935049</v>
      </c>
      <c r="J7" s="182">
        <v>1604.4692174200002</v>
      </c>
      <c r="K7" s="182">
        <v>1648.9281283300002</v>
      </c>
      <c r="L7" s="182">
        <v>1635.9623381599999</v>
      </c>
      <c r="M7" s="182">
        <v>1619.7721477499999</v>
      </c>
      <c r="N7" s="182">
        <v>1633.5283013200001</v>
      </c>
      <c r="O7" s="183" t="s">
        <v>796</v>
      </c>
    </row>
    <row r="8" spans="1:15">
      <c r="A8" s="181" t="s">
        <v>797</v>
      </c>
      <c r="B8" s="182">
        <v>16.594784950000001</v>
      </c>
      <c r="C8" s="182">
        <v>16.617090919999999</v>
      </c>
      <c r="D8" s="182">
        <v>17.71071967</v>
      </c>
      <c r="E8" s="182">
        <v>19.5591343</v>
      </c>
      <c r="F8" s="182">
        <v>18.16133275</v>
      </c>
      <c r="G8" s="182">
        <v>18.57472606</v>
      </c>
      <c r="H8" s="182">
        <v>18.301490000000001</v>
      </c>
      <c r="I8" s="182">
        <v>18.816500000000001</v>
      </c>
      <c r="J8" s="182">
        <v>19.376810000000003</v>
      </c>
      <c r="K8" s="182">
        <v>20.404255000000003</v>
      </c>
      <c r="L8" s="182">
        <v>19.964578079999999</v>
      </c>
      <c r="M8" s="182">
        <v>20.012578080000001</v>
      </c>
      <c r="N8" s="182">
        <v>20.426997270000001</v>
      </c>
      <c r="O8" s="183" t="s">
        <v>798</v>
      </c>
    </row>
    <row r="9" spans="1:15">
      <c r="A9" s="181" t="s">
        <v>799</v>
      </c>
      <c r="B9" s="182">
        <v>306.88906686000001</v>
      </c>
      <c r="C9" s="182">
        <v>346.31339080999999</v>
      </c>
      <c r="D9" s="182">
        <v>328.19712205000002</v>
      </c>
      <c r="E9" s="182">
        <v>329.99326617000003</v>
      </c>
      <c r="F9" s="182">
        <v>364.95254394</v>
      </c>
      <c r="G9" s="182">
        <v>519.86710248999998</v>
      </c>
      <c r="H9" s="182">
        <v>497.10427275999996</v>
      </c>
      <c r="I9" s="182">
        <v>491.41213113999993</v>
      </c>
      <c r="J9" s="182">
        <v>333.89199693999996</v>
      </c>
      <c r="K9" s="182">
        <v>378.17290235000002</v>
      </c>
      <c r="L9" s="182">
        <v>385.18687452</v>
      </c>
      <c r="M9" s="182">
        <v>386.80050555000003</v>
      </c>
      <c r="N9" s="182">
        <v>398.96117745000004</v>
      </c>
      <c r="O9" s="183" t="s">
        <v>800</v>
      </c>
    </row>
    <row r="10" spans="1:15">
      <c r="A10" s="181" t="s">
        <v>801</v>
      </c>
      <c r="B10" s="182">
        <v>757.47185834000004</v>
      </c>
      <c r="C10" s="182">
        <v>747.35997703999999</v>
      </c>
      <c r="D10" s="182">
        <v>795.34472454000002</v>
      </c>
      <c r="E10" s="182">
        <v>777.99495781000007</v>
      </c>
      <c r="F10" s="182">
        <v>745.91971475000003</v>
      </c>
      <c r="G10" s="182">
        <v>777.36540265999997</v>
      </c>
      <c r="H10" s="182">
        <v>800.02274460000001</v>
      </c>
      <c r="I10" s="182">
        <v>870.47332678999999</v>
      </c>
      <c r="J10" s="182">
        <v>1115.33977192</v>
      </c>
      <c r="K10" s="182">
        <v>1114.2921692900002</v>
      </c>
      <c r="L10" s="182">
        <v>1198.3266854899998</v>
      </c>
      <c r="M10" s="182">
        <v>1202.09570983</v>
      </c>
      <c r="N10" s="182">
        <v>1214.40555883</v>
      </c>
      <c r="O10" s="183" t="s">
        <v>802</v>
      </c>
    </row>
    <row r="11" spans="1:15">
      <c r="A11" s="184" t="s">
        <v>876</v>
      </c>
      <c r="B11" s="182">
        <v>0</v>
      </c>
      <c r="C11" s="182">
        <v>0</v>
      </c>
      <c r="D11" s="182">
        <v>0</v>
      </c>
      <c r="E11" s="182">
        <v>0</v>
      </c>
      <c r="F11" s="182">
        <v>0</v>
      </c>
      <c r="G11" s="182">
        <v>0</v>
      </c>
      <c r="H11" s="182">
        <v>0</v>
      </c>
      <c r="I11" s="182">
        <v>0</v>
      </c>
      <c r="J11" s="182">
        <v>0</v>
      </c>
      <c r="K11" s="182">
        <v>0</v>
      </c>
      <c r="L11" s="182">
        <v>0</v>
      </c>
      <c r="M11" s="182">
        <v>0</v>
      </c>
      <c r="N11" s="182">
        <v>0</v>
      </c>
      <c r="O11" s="185" t="s">
        <v>804</v>
      </c>
    </row>
    <row r="12" spans="1:15" ht="18">
      <c r="A12" s="184" t="s">
        <v>877</v>
      </c>
      <c r="B12" s="182">
        <v>0</v>
      </c>
      <c r="C12" s="182">
        <v>0</v>
      </c>
      <c r="D12" s="182">
        <v>0</v>
      </c>
      <c r="E12" s="182">
        <v>0</v>
      </c>
      <c r="F12" s="182">
        <v>0</v>
      </c>
      <c r="G12" s="182">
        <v>0</v>
      </c>
      <c r="H12" s="182">
        <v>0</v>
      </c>
      <c r="I12" s="182">
        <v>0</v>
      </c>
      <c r="J12" s="182">
        <v>0</v>
      </c>
      <c r="K12" s="182">
        <v>0</v>
      </c>
      <c r="L12" s="182">
        <v>0</v>
      </c>
      <c r="M12" s="182">
        <v>0</v>
      </c>
      <c r="N12" s="182">
        <v>0</v>
      </c>
      <c r="O12" s="183" t="s">
        <v>806</v>
      </c>
    </row>
    <row r="13" spans="1:15" ht="18">
      <c r="A13" s="184" t="s">
        <v>807</v>
      </c>
      <c r="B13" s="182">
        <v>0</v>
      </c>
      <c r="C13" s="182">
        <v>0</v>
      </c>
      <c r="D13" s="182">
        <v>0</v>
      </c>
      <c r="E13" s="182">
        <v>0</v>
      </c>
      <c r="F13" s="182">
        <v>0</v>
      </c>
      <c r="G13" s="182">
        <v>0</v>
      </c>
      <c r="H13" s="182">
        <v>0</v>
      </c>
      <c r="I13" s="182">
        <v>0</v>
      </c>
      <c r="J13" s="182">
        <v>0</v>
      </c>
      <c r="K13" s="182">
        <v>0</v>
      </c>
      <c r="L13" s="182">
        <v>0</v>
      </c>
      <c r="M13" s="182">
        <v>0</v>
      </c>
      <c r="N13" s="182">
        <v>0</v>
      </c>
      <c r="O13" s="183" t="s">
        <v>808</v>
      </c>
    </row>
    <row r="14" spans="1:15">
      <c r="A14" s="181" t="s">
        <v>809</v>
      </c>
      <c r="B14" s="182">
        <v>419.69571885999994</v>
      </c>
      <c r="C14" s="182">
        <v>468.29852050999995</v>
      </c>
      <c r="D14" s="182">
        <v>499.73287526000001</v>
      </c>
      <c r="E14" s="182">
        <v>495.35032586</v>
      </c>
      <c r="F14" s="182">
        <v>482.38929163</v>
      </c>
      <c r="G14" s="182">
        <v>487.95202786999999</v>
      </c>
      <c r="H14" s="182">
        <v>527.07764153999995</v>
      </c>
      <c r="I14" s="182">
        <v>531.76296189000004</v>
      </c>
      <c r="J14" s="182">
        <v>575.80304485999989</v>
      </c>
      <c r="K14" s="182">
        <v>580.38032921999991</v>
      </c>
      <c r="L14" s="182">
        <v>583.55683969000006</v>
      </c>
      <c r="M14" s="182">
        <v>586.94898823000005</v>
      </c>
      <c r="N14" s="182">
        <v>582.87674194999988</v>
      </c>
      <c r="O14" s="183" t="s">
        <v>810</v>
      </c>
    </row>
    <row r="15" spans="1:15">
      <c r="A15" s="181" t="s">
        <v>811</v>
      </c>
      <c r="B15" s="182">
        <v>0</v>
      </c>
      <c r="C15" s="182">
        <v>0</v>
      </c>
      <c r="D15" s="182">
        <v>0</v>
      </c>
      <c r="E15" s="182">
        <v>0</v>
      </c>
      <c r="F15" s="182">
        <v>0</v>
      </c>
      <c r="G15" s="182">
        <v>0</v>
      </c>
      <c r="H15" s="182">
        <v>0</v>
      </c>
      <c r="I15" s="182">
        <v>0</v>
      </c>
      <c r="J15" s="182">
        <v>0</v>
      </c>
      <c r="K15" s="182">
        <v>0</v>
      </c>
      <c r="L15" s="182">
        <v>0</v>
      </c>
      <c r="M15" s="182">
        <v>0</v>
      </c>
      <c r="N15" s="182">
        <v>0</v>
      </c>
      <c r="O15" s="183" t="s">
        <v>812</v>
      </c>
    </row>
    <row r="16" spans="1:15">
      <c r="A16" s="181" t="s">
        <v>878</v>
      </c>
      <c r="B16" s="182">
        <v>0</v>
      </c>
      <c r="C16" s="182">
        <v>0</v>
      </c>
      <c r="D16" s="182">
        <v>0</v>
      </c>
      <c r="E16" s="182">
        <v>0</v>
      </c>
      <c r="F16" s="182">
        <v>0</v>
      </c>
      <c r="G16" s="182">
        <v>0</v>
      </c>
      <c r="H16" s="182">
        <v>0</v>
      </c>
      <c r="I16" s="182">
        <v>0</v>
      </c>
      <c r="J16" s="182">
        <v>0</v>
      </c>
      <c r="K16" s="182">
        <v>0</v>
      </c>
      <c r="L16" s="182">
        <v>0</v>
      </c>
      <c r="M16" s="182">
        <v>0</v>
      </c>
      <c r="N16" s="182">
        <v>0</v>
      </c>
      <c r="O16" s="183" t="s">
        <v>814</v>
      </c>
    </row>
    <row r="17" spans="1:15">
      <c r="A17" s="181" t="s">
        <v>879</v>
      </c>
      <c r="B17" s="182">
        <v>0</v>
      </c>
      <c r="C17" s="182">
        <v>0</v>
      </c>
      <c r="D17" s="182">
        <v>0</v>
      </c>
      <c r="E17" s="182">
        <v>0</v>
      </c>
      <c r="F17" s="182">
        <v>0</v>
      </c>
      <c r="G17" s="182">
        <v>0</v>
      </c>
      <c r="H17" s="182">
        <v>0</v>
      </c>
      <c r="I17" s="182">
        <v>0</v>
      </c>
      <c r="J17" s="182">
        <v>0</v>
      </c>
      <c r="K17" s="182">
        <v>0</v>
      </c>
      <c r="L17" s="182">
        <v>0</v>
      </c>
      <c r="M17" s="182">
        <v>0</v>
      </c>
      <c r="N17" s="182">
        <v>0</v>
      </c>
      <c r="O17" s="183" t="s">
        <v>816</v>
      </c>
    </row>
    <row r="18" spans="1:15">
      <c r="A18" s="181" t="s">
        <v>880</v>
      </c>
      <c r="B18" s="182">
        <v>0</v>
      </c>
      <c r="C18" s="182">
        <v>0</v>
      </c>
      <c r="D18" s="182">
        <v>0</v>
      </c>
      <c r="E18" s="182">
        <v>0</v>
      </c>
      <c r="F18" s="182">
        <v>0</v>
      </c>
      <c r="G18" s="182">
        <v>0</v>
      </c>
      <c r="H18" s="182">
        <v>0</v>
      </c>
      <c r="I18" s="182">
        <v>0</v>
      </c>
      <c r="J18" s="182">
        <v>0</v>
      </c>
      <c r="K18" s="182">
        <v>0</v>
      </c>
      <c r="L18" s="182">
        <v>0</v>
      </c>
      <c r="M18" s="182">
        <v>0</v>
      </c>
      <c r="N18" s="182">
        <v>0</v>
      </c>
      <c r="O18" s="183" t="s">
        <v>881</v>
      </c>
    </row>
    <row r="19" spans="1:15">
      <c r="A19" s="181" t="s">
        <v>823</v>
      </c>
      <c r="B19" s="182">
        <v>3235.69014745</v>
      </c>
      <c r="C19" s="182">
        <v>3347.02597702</v>
      </c>
      <c r="D19" s="182">
        <v>3427.9957483300004</v>
      </c>
      <c r="E19" s="182">
        <v>3462.3673633500002</v>
      </c>
      <c r="F19" s="182">
        <v>3427.1225324199995</v>
      </c>
      <c r="G19" s="182">
        <v>3420.8515380500007</v>
      </c>
      <c r="H19" s="182">
        <v>3534.3886550999996</v>
      </c>
      <c r="I19" s="182">
        <v>3658.0584248</v>
      </c>
      <c r="J19" s="182">
        <v>3648.8808412000008</v>
      </c>
      <c r="K19" s="182">
        <v>3742.1777842400002</v>
      </c>
      <c r="L19" s="182">
        <v>3822.9973159699998</v>
      </c>
      <c r="M19" s="182">
        <v>3815.6299294999999</v>
      </c>
      <c r="N19" s="182">
        <v>3850.1987768700001</v>
      </c>
      <c r="O19" s="183" t="s">
        <v>824</v>
      </c>
    </row>
    <row r="20" spans="1:15">
      <c r="A20" s="177" t="s">
        <v>825</v>
      </c>
      <c r="B20" s="182"/>
      <c r="C20" s="182"/>
      <c r="D20" s="182"/>
      <c r="E20" s="182"/>
      <c r="F20" s="182"/>
      <c r="G20" s="182"/>
      <c r="H20" s="182"/>
      <c r="I20" s="182"/>
      <c r="J20" s="182"/>
      <c r="K20" s="182"/>
      <c r="L20" s="182"/>
      <c r="M20" s="182"/>
      <c r="N20" s="182"/>
      <c r="O20" s="180" t="s">
        <v>826</v>
      </c>
    </row>
    <row r="21" spans="1:15">
      <c r="A21" s="181" t="s">
        <v>827</v>
      </c>
      <c r="B21" s="182">
        <v>215.17770023999998</v>
      </c>
      <c r="C21" s="182">
        <v>268.62611862</v>
      </c>
      <c r="D21" s="182">
        <v>232.85981860000007</v>
      </c>
      <c r="E21" s="182">
        <v>214.51237135</v>
      </c>
      <c r="F21" s="182">
        <v>245.83323297999996</v>
      </c>
      <c r="G21" s="182">
        <v>319.70690526999999</v>
      </c>
      <c r="H21" s="182">
        <v>304.48870676000001</v>
      </c>
      <c r="I21" s="182">
        <v>226.56735193999998</v>
      </c>
      <c r="J21" s="182">
        <v>319.40126831000003</v>
      </c>
      <c r="K21" s="182">
        <v>286.49548391999997</v>
      </c>
      <c r="L21" s="182">
        <v>335.59314496000002</v>
      </c>
      <c r="M21" s="182">
        <v>402.50986249999994</v>
      </c>
      <c r="N21" s="182">
        <v>273.08179283000004</v>
      </c>
      <c r="O21" s="183" t="s">
        <v>828</v>
      </c>
    </row>
    <row r="22" spans="1:15">
      <c r="A22" s="181" t="s">
        <v>829</v>
      </c>
      <c r="B22" s="182">
        <v>79.347430700000018</v>
      </c>
      <c r="C22" s="182">
        <v>66.534025000000014</v>
      </c>
      <c r="D22" s="182">
        <v>62.517542339999991</v>
      </c>
      <c r="E22" s="182">
        <v>69.213013840000002</v>
      </c>
      <c r="F22" s="182">
        <v>70.362006590000007</v>
      </c>
      <c r="G22" s="182">
        <v>70.102226639999998</v>
      </c>
      <c r="H22" s="182">
        <v>76.008215239999984</v>
      </c>
      <c r="I22" s="182">
        <v>77.756976539999997</v>
      </c>
      <c r="J22" s="182">
        <v>94.807354720000006</v>
      </c>
      <c r="K22" s="182">
        <v>86.929304879999989</v>
      </c>
      <c r="L22" s="182">
        <v>93.761035739999997</v>
      </c>
      <c r="M22" s="182">
        <v>102.22191764</v>
      </c>
      <c r="N22" s="182">
        <v>105.93659321999998</v>
      </c>
      <c r="O22" s="183" t="s">
        <v>830</v>
      </c>
    </row>
    <row r="23" spans="1:15">
      <c r="A23" s="181" t="s">
        <v>831</v>
      </c>
      <c r="B23" s="182">
        <v>295.82884795000001</v>
      </c>
      <c r="C23" s="182">
        <v>295.48240965999997</v>
      </c>
      <c r="D23" s="182">
        <v>229.35372852</v>
      </c>
      <c r="E23" s="182">
        <v>222.69469982000001</v>
      </c>
      <c r="F23" s="182">
        <v>241.50566470000001</v>
      </c>
      <c r="G23" s="182">
        <v>154.98950761999998</v>
      </c>
      <c r="H23" s="182">
        <v>171.34478785999997</v>
      </c>
      <c r="I23" s="182">
        <v>179.49710058999997</v>
      </c>
      <c r="J23" s="182">
        <v>189.99476908999998</v>
      </c>
      <c r="K23" s="182">
        <v>182.11974691</v>
      </c>
      <c r="L23" s="182">
        <v>192.40932436</v>
      </c>
      <c r="M23" s="182">
        <v>204.70319479</v>
      </c>
      <c r="N23" s="182">
        <v>208.02170719999998</v>
      </c>
      <c r="O23" s="183" t="s">
        <v>832</v>
      </c>
    </row>
    <row r="24" spans="1:15">
      <c r="A24" s="181" t="s">
        <v>833</v>
      </c>
      <c r="B24" s="182">
        <v>1.2050224300000001</v>
      </c>
      <c r="C24" s="182">
        <v>0</v>
      </c>
      <c r="D24" s="182">
        <v>1.376E-2</v>
      </c>
      <c r="E24" s="182">
        <v>0</v>
      </c>
      <c r="F24" s="182">
        <v>0</v>
      </c>
      <c r="G24" s="182">
        <v>0</v>
      </c>
      <c r="H24" s="182">
        <v>0</v>
      </c>
      <c r="I24" s="182">
        <v>0</v>
      </c>
      <c r="J24" s="182">
        <v>0</v>
      </c>
      <c r="K24" s="182">
        <v>1.20475365</v>
      </c>
      <c r="L24" s="182">
        <v>0</v>
      </c>
      <c r="M24" s="182">
        <v>0</v>
      </c>
      <c r="N24" s="182">
        <v>0</v>
      </c>
      <c r="O24" s="183" t="s">
        <v>834</v>
      </c>
    </row>
    <row r="25" spans="1:15">
      <c r="A25" s="181" t="s">
        <v>835</v>
      </c>
      <c r="B25" s="182">
        <v>23.553872290000005</v>
      </c>
      <c r="C25" s="182">
        <v>22.987510889999999</v>
      </c>
      <c r="D25" s="182">
        <v>21.769302060000001</v>
      </c>
      <c r="E25" s="182">
        <v>23.772538210000004</v>
      </c>
      <c r="F25" s="182">
        <v>23.984147810000003</v>
      </c>
      <c r="G25" s="182">
        <v>28.252930469999999</v>
      </c>
      <c r="H25" s="182">
        <v>31.48715004</v>
      </c>
      <c r="I25" s="182">
        <v>32.013760720000001</v>
      </c>
      <c r="J25" s="182">
        <v>50.566645569999999</v>
      </c>
      <c r="K25" s="182">
        <v>31.422861440000002</v>
      </c>
      <c r="L25" s="182">
        <v>24.385969969999998</v>
      </c>
      <c r="M25" s="182">
        <v>29.5261332</v>
      </c>
      <c r="N25" s="182">
        <v>30.562636629999997</v>
      </c>
      <c r="O25" s="183" t="s">
        <v>836</v>
      </c>
    </row>
    <row r="26" spans="1:15">
      <c r="A26" s="181" t="s">
        <v>882</v>
      </c>
      <c r="B26" s="182">
        <v>104.85498945000001</v>
      </c>
      <c r="C26" s="182">
        <v>101.08506360999999</v>
      </c>
      <c r="D26" s="182">
        <v>102.27940119</v>
      </c>
      <c r="E26" s="182">
        <v>110.36739386000001</v>
      </c>
      <c r="F26" s="182">
        <v>105.93119933</v>
      </c>
      <c r="G26" s="182">
        <v>112.45644159</v>
      </c>
      <c r="H26" s="182">
        <v>113.66446341999999</v>
      </c>
      <c r="I26" s="182">
        <v>116.78892008000001</v>
      </c>
      <c r="J26" s="182">
        <v>119.41431518</v>
      </c>
      <c r="K26" s="182">
        <v>132.94424347999998</v>
      </c>
      <c r="L26" s="182">
        <v>135.44143924999997</v>
      </c>
      <c r="M26" s="182">
        <v>141.31077474</v>
      </c>
      <c r="N26" s="182">
        <v>166.65030246999999</v>
      </c>
      <c r="O26" s="183" t="s">
        <v>883</v>
      </c>
    </row>
    <row r="27" spans="1:15">
      <c r="A27" s="181" t="s">
        <v>837</v>
      </c>
      <c r="B27" s="182">
        <v>719.96786324999994</v>
      </c>
      <c r="C27" s="182">
        <v>754.71512798999993</v>
      </c>
      <c r="D27" s="182">
        <v>648.79355288999989</v>
      </c>
      <c r="E27" s="182">
        <v>640.56001731000003</v>
      </c>
      <c r="F27" s="182">
        <v>687.61625161999996</v>
      </c>
      <c r="G27" s="182">
        <v>685.50801179999996</v>
      </c>
      <c r="H27" s="182">
        <v>696.99332360000017</v>
      </c>
      <c r="I27" s="182">
        <v>632.62411009000004</v>
      </c>
      <c r="J27" s="182">
        <v>774.18435303000001</v>
      </c>
      <c r="K27" s="182">
        <v>721.11639449999996</v>
      </c>
      <c r="L27" s="182">
        <v>781.59091455999999</v>
      </c>
      <c r="M27" s="182">
        <v>880.27188306999994</v>
      </c>
      <c r="N27" s="182">
        <v>784.2530326100001</v>
      </c>
      <c r="O27" s="183" t="s">
        <v>838</v>
      </c>
    </row>
    <row r="28" spans="1:15" s="46" customFormat="1">
      <c r="A28" s="186" t="s">
        <v>839</v>
      </c>
      <c r="B28" s="187">
        <v>3955.6580107499994</v>
      </c>
      <c r="C28" s="187">
        <v>4101.7411050700002</v>
      </c>
      <c r="D28" s="187">
        <v>4076.7893012799996</v>
      </c>
      <c r="E28" s="187">
        <v>4102.9273807100008</v>
      </c>
      <c r="F28" s="187">
        <v>4114.7387841399996</v>
      </c>
      <c r="G28" s="187">
        <v>4106.35954993</v>
      </c>
      <c r="H28" s="187">
        <v>4231.3819787799994</v>
      </c>
      <c r="I28" s="187">
        <v>4290.6825349599994</v>
      </c>
      <c r="J28" s="187">
        <v>4423.0651942999993</v>
      </c>
      <c r="K28" s="187">
        <v>4463.2941787899999</v>
      </c>
      <c r="L28" s="187">
        <v>4604.5882306000003</v>
      </c>
      <c r="M28" s="187">
        <v>4695.9018126499996</v>
      </c>
      <c r="N28" s="187">
        <v>4634.4518095500007</v>
      </c>
      <c r="O28" s="188" t="s">
        <v>75</v>
      </c>
    </row>
    <row r="29" spans="1:15">
      <c r="A29" s="171" t="s">
        <v>840</v>
      </c>
      <c r="B29" s="182"/>
      <c r="C29" s="182"/>
      <c r="D29" s="182"/>
      <c r="E29" s="182"/>
      <c r="F29" s="182"/>
      <c r="G29" s="182"/>
      <c r="H29" s="182"/>
      <c r="I29" s="182"/>
      <c r="J29" s="182"/>
      <c r="K29" s="182"/>
      <c r="L29" s="182"/>
      <c r="M29" s="182"/>
      <c r="N29" s="182"/>
      <c r="O29" s="176" t="s">
        <v>841</v>
      </c>
    </row>
    <row r="30" spans="1:15">
      <c r="A30" s="177" t="s">
        <v>842</v>
      </c>
      <c r="B30" s="182"/>
      <c r="C30" s="182"/>
      <c r="D30" s="182"/>
      <c r="E30" s="182"/>
      <c r="F30" s="182"/>
      <c r="G30" s="182"/>
      <c r="H30" s="182"/>
      <c r="I30" s="182"/>
      <c r="J30" s="182"/>
      <c r="K30" s="182"/>
      <c r="L30" s="182"/>
      <c r="M30" s="182"/>
      <c r="N30" s="182"/>
      <c r="O30" s="180" t="s">
        <v>843</v>
      </c>
    </row>
    <row r="31" spans="1:15">
      <c r="A31" s="181" t="s">
        <v>844</v>
      </c>
      <c r="B31" s="182"/>
      <c r="C31" s="182"/>
      <c r="D31" s="182"/>
      <c r="E31" s="182"/>
      <c r="F31" s="182"/>
      <c r="G31" s="182"/>
      <c r="H31" s="182"/>
      <c r="I31" s="182"/>
      <c r="J31" s="182"/>
      <c r="K31" s="182"/>
      <c r="L31" s="182"/>
      <c r="M31" s="182"/>
      <c r="N31" s="182"/>
      <c r="O31" s="183" t="s">
        <v>845</v>
      </c>
    </row>
    <row r="32" spans="1:15">
      <c r="A32" s="189" t="s">
        <v>846</v>
      </c>
      <c r="B32" s="182">
        <v>148.46954545000003</v>
      </c>
      <c r="C32" s="182">
        <v>147.86172363999998</v>
      </c>
      <c r="D32" s="182">
        <v>149.58006915000001</v>
      </c>
      <c r="E32" s="182">
        <v>152.11902040000004</v>
      </c>
      <c r="F32" s="182">
        <v>238.61033468000002</v>
      </c>
      <c r="G32" s="182">
        <v>81.403626290000005</v>
      </c>
      <c r="H32" s="182">
        <v>102.21545648000001</v>
      </c>
      <c r="I32" s="182">
        <v>110.73578652</v>
      </c>
      <c r="J32" s="182">
        <v>108.69714488999999</v>
      </c>
      <c r="K32" s="182">
        <v>105.38747245999997</v>
      </c>
      <c r="L32" s="182">
        <v>113.40363273000001</v>
      </c>
      <c r="M32" s="182">
        <v>99.328466370000001</v>
      </c>
      <c r="N32" s="182">
        <v>111.00995199</v>
      </c>
      <c r="O32" s="190" t="s">
        <v>847</v>
      </c>
    </row>
    <row r="33" spans="1:15">
      <c r="A33" s="189" t="s">
        <v>848</v>
      </c>
      <c r="B33" s="182">
        <v>145.35596564999997</v>
      </c>
      <c r="C33" s="182">
        <v>176.54438553999998</v>
      </c>
      <c r="D33" s="182">
        <v>73.325212680000007</v>
      </c>
      <c r="E33" s="182">
        <v>82.434636500000011</v>
      </c>
      <c r="F33" s="182">
        <v>88.399013430000011</v>
      </c>
      <c r="G33" s="182">
        <v>79.962344849999994</v>
      </c>
      <c r="H33" s="182">
        <v>82.984525070000004</v>
      </c>
      <c r="I33" s="182">
        <v>81.813228449999997</v>
      </c>
      <c r="J33" s="182">
        <v>93.149472750000001</v>
      </c>
      <c r="K33" s="182">
        <v>110.09795487000001</v>
      </c>
      <c r="L33" s="182">
        <v>112.26195437000003</v>
      </c>
      <c r="M33" s="182">
        <v>125.85892197000003</v>
      </c>
      <c r="N33" s="182">
        <v>127.09989871000001</v>
      </c>
      <c r="O33" s="190" t="s">
        <v>849</v>
      </c>
    </row>
    <row r="34" spans="1:15">
      <c r="A34" s="189" t="s">
        <v>884</v>
      </c>
      <c r="B34" s="182">
        <v>135.13262474999999</v>
      </c>
      <c r="C34" s="182">
        <v>131.15291425000001</v>
      </c>
      <c r="D34" s="182">
        <v>163.73585249999999</v>
      </c>
      <c r="E34" s="182">
        <v>142.73687936999997</v>
      </c>
      <c r="F34" s="182">
        <v>142.53480204000002</v>
      </c>
      <c r="G34" s="182">
        <v>143.02900972</v>
      </c>
      <c r="H34" s="182">
        <v>147.02414988999999</v>
      </c>
      <c r="I34" s="182">
        <v>141.39875735000001</v>
      </c>
      <c r="J34" s="182">
        <v>160.29666654000002</v>
      </c>
      <c r="K34" s="182">
        <v>153.63425540000003</v>
      </c>
      <c r="L34" s="182">
        <v>163.13169747999999</v>
      </c>
      <c r="M34" s="182">
        <v>161.13020420999999</v>
      </c>
      <c r="N34" s="182">
        <v>175.45581115000002</v>
      </c>
      <c r="O34" s="190" t="s">
        <v>885</v>
      </c>
    </row>
    <row r="35" spans="1:15">
      <c r="A35" s="189" t="s">
        <v>886</v>
      </c>
      <c r="B35" s="182">
        <v>7.3949580400000006</v>
      </c>
      <c r="C35" s="182">
        <v>5.7009133900000002</v>
      </c>
      <c r="D35" s="182">
        <v>5.2764746100000002</v>
      </c>
      <c r="E35" s="182">
        <v>5.2291422999999995</v>
      </c>
      <c r="F35" s="182">
        <v>5.2372304599999993</v>
      </c>
      <c r="G35" s="182">
        <v>5.87050172</v>
      </c>
      <c r="H35" s="182">
        <v>5.7841662500000002</v>
      </c>
      <c r="I35" s="182">
        <v>5.764176130000001</v>
      </c>
      <c r="J35" s="182">
        <v>5.7564223300000004</v>
      </c>
      <c r="K35" s="182">
        <v>5.0617025099999999</v>
      </c>
      <c r="L35" s="182">
        <v>5.0279796499999998</v>
      </c>
      <c r="M35" s="182">
        <v>5.1121880400000004</v>
      </c>
      <c r="N35" s="182">
        <v>5.0030387199999993</v>
      </c>
      <c r="O35" s="190" t="s">
        <v>887</v>
      </c>
    </row>
    <row r="36" spans="1:15">
      <c r="A36" s="189" t="s">
        <v>888</v>
      </c>
      <c r="B36" s="182">
        <v>7.7630093400000009</v>
      </c>
      <c r="C36" s="182">
        <v>8.7261028300000003</v>
      </c>
      <c r="D36" s="182">
        <v>6.64248409</v>
      </c>
      <c r="E36" s="182">
        <v>10.27541139</v>
      </c>
      <c r="F36" s="182">
        <v>7.7557305800000007</v>
      </c>
      <c r="G36" s="182">
        <v>8.5180730800000006</v>
      </c>
      <c r="H36" s="182">
        <v>9.2578970100000006</v>
      </c>
      <c r="I36" s="182">
        <v>11.73193938</v>
      </c>
      <c r="J36" s="182">
        <v>11.754307620000002</v>
      </c>
      <c r="K36" s="182">
        <v>11.970858359999999</v>
      </c>
      <c r="L36" s="182">
        <v>11.40618886</v>
      </c>
      <c r="M36" s="182">
        <v>11.676148300000001</v>
      </c>
      <c r="N36" s="182">
        <v>11.676144300000001</v>
      </c>
      <c r="O36" s="190" t="s">
        <v>889</v>
      </c>
    </row>
    <row r="37" spans="1:15" ht="18">
      <c r="A37" s="189" t="s">
        <v>890</v>
      </c>
      <c r="B37" s="182">
        <v>8.1232987999999988</v>
      </c>
      <c r="C37" s="182">
        <v>8.4750997199999993</v>
      </c>
      <c r="D37" s="182">
        <v>8.5834687800000005</v>
      </c>
      <c r="E37" s="182">
        <v>13.30844738</v>
      </c>
      <c r="F37" s="182">
        <v>5.14510735</v>
      </c>
      <c r="G37" s="182">
        <v>5.5620831299999995</v>
      </c>
      <c r="H37" s="182">
        <v>14.057020809999999</v>
      </c>
      <c r="I37" s="182">
        <v>10.28582956</v>
      </c>
      <c r="J37" s="182">
        <v>10.703229560000002</v>
      </c>
      <c r="K37" s="182">
        <v>10.70234956</v>
      </c>
      <c r="L37" s="182">
        <v>13.072469590000001</v>
      </c>
      <c r="M37" s="182">
        <v>11.159930000000001</v>
      </c>
      <c r="N37" s="182">
        <v>11.51526956</v>
      </c>
      <c r="O37" s="190" t="s">
        <v>891</v>
      </c>
    </row>
    <row r="38" spans="1:15">
      <c r="A38" s="189" t="s">
        <v>892</v>
      </c>
      <c r="B38" s="182">
        <v>0</v>
      </c>
      <c r="C38" s="182">
        <v>0</v>
      </c>
      <c r="D38" s="182">
        <v>0</v>
      </c>
      <c r="E38" s="182">
        <v>0</v>
      </c>
      <c r="F38" s="182">
        <v>0</v>
      </c>
      <c r="G38" s="182">
        <v>0</v>
      </c>
      <c r="H38" s="182">
        <v>0</v>
      </c>
      <c r="I38" s="182">
        <v>0</v>
      </c>
      <c r="J38" s="182">
        <v>5.5687499999999999E-3</v>
      </c>
      <c r="K38" s="182">
        <v>5.5687499999999999E-3</v>
      </c>
      <c r="L38" s="182">
        <v>5.5687499999999999E-3</v>
      </c>
      <c r="M38" s="182">
        <v>5.5687499999999999E-3</v>
      </c>
      <c r="N38" s="182">
        <v>5.5687499999999999E-3</v>
      </c>
      <c r="O38" s="190" t="s">
        <v>893</v>
      </c>
    </row>
    <row r="39" spans="1:15">
      <c r="A39" s="191" t="s">
        <v>894</v>
      </c>
      <c r="B39" s="182">
        <v>896.73553604999995</v>
      </c>
      <c r="C39" s="182">
        <v>1002.68786858</v>
      </c>
      <c r="D39" s="182">
        <v>992.57808875000001</v>
      </c>
      <c r="E39" s="182">
        <v>1000.6503485700001</v>
      </c>
      <c r="F39" s="182">
        <v>1014.6656834900001</v>
      </c>
      <c r="G39" s="182">
        <v>1033.3771061999998</v>
      </c>
      <c r="H39" s="182">
        <v>1033.5217302900001</v>
      </c>
      <c r="I39" s="182">
        <v>1064.43461682</v>
      </c>
      <c r="J39" s="182">
        <v>1094.8027108499998</v>
      </c>
      <c r="K39" s="182">
        <v>1117.0054750000002</v>
      </c>
      <c r="L39" s="182">
        <v>1183.8836883700001</v>
      </c>
      <c r="M39" s="182">
        <v>1181.4759327199999</v>
      </c>
      <c r="N39" s="182">
        <v>1055.5781554700002</v>
      </c>
      <c r="O39" s="192" t="s">
        <v>895</v>
      </c>
    </row>
    <row r="40" spans="1:15">
      <c r="A40" s="193" t="s">
        <v>850</v>
      </c>
      <c r="B40" s="182">
        <v>1348.97493826</v>
      </c>
      <c r="C40" s="182">
        <v>1481.1490080999999</v>
      </c>
      <c r="D40" s="182">
        <v>1399.7216507000001</v>
      </c>
      <c r="E40" s="182">
        <v>1406.75388608</v>
      </c>
      <c r="F40" s="182">
        <v>1502.3479022199999</v>
      </c>
      <c r="G40" s="182">
        <v>1357.7227451700001</v>
      </c>
      <c r="H40" s="182">
        <v>1394.8449459599999</v>
      </c>
      <c r="I40" s="182">
        <v>1426.1643343599997</v>
      </c>
      <c r="J40" s="182">
        <v>1485.1655234499999</v>
      </c>
      <c r="K40" s="182">
        <v>1513.86563707</v>
      </c>
      <c r="L40" s="182">
        <v>1602.19318</v>
      </c>
      <c r="M40" s="182">
        <v>1595.7473605800003</v>
      </c>
      <c r="N40" s="182">
        <v>1497.3438388499999</v>
      </c>
      <c r="O40" s="194" t="s">
        <v>896</v>
      </c>
    </row>
    <row r="41" spans="1:15">
      <c r="A41" s="184" t="s">
        <v>851</v>
      </c>
      <c r="B41" s="182"/>
      <c r="C41" s="182"/>
      <c r="D41" s="182"/>
      <c r="E41" s="182"/>
      <c r="F41" s="182"/>
      <c r="G41" s="182"/>
      <c r="H41" s="182"/>
      <c r="I41" s="182"/>
      <c r="J41" s="182"/>
      <c r="K41" s="182"/>
      <c r="L41" s="182"/>
      <c r="M41" s="182"/>
      <c r="N41" s="182"/>
      <c r="O41" s="183" t="s">
        <v>852</v>
      </c>
    </row>
    <row r="42" spans="1:15">
      <c r="A42" s="191" t="s">
        <v>853</v>
      </c>
      <c r="B42" s="182">
        <v>642.39008206999995</v>
      </c>
      <c r="C42" s="182">
        <v>644.03720497999984</v>
      </c>
      <c r="D42" s="182">
        <v>646.65159394</v>
      </c>
      <c r="E42" s="182">
        <v>663.53538355000001</v>
      </c>
      <c r="F42" s="182">
        <v>651.8696567799999</v>
      </c>
      <c r="G42" s="182">
        <v>650.71488559999989</v>
      </c>
      <c r="H42" s="182">
        <v>629.00901662000001</v>
      </c>
      <c r="I42" s="182">
        <v>638.62669581000011</v>
      </c>
      <c r="J42" s="182">
        <v>644.09851101000015</v>
      </c>
      <c r="K42" s="182">
        <v>643.91780131999997</v>
      </c>
      <c r="L42" s="182">
        <v>661.43016008000006</v>
      </c>
      <c r="M42" s="182">
        <v>667.92362297000022</v>
      </c>
      <c r="N42" s="182">
        <v>679.00000996999995</v>
      </c>
      <c r="O42" s="195" t="s">
        <v>897</v>
      </c>
    </row>
    <row r="43" spans="1:15">
      <c r="A43" s="191" t="s">
        <v>854</v>
      </c>
      <c r="B43" s="182">
        <v>169.18491352000001</v>
      </c>
      <c r="C43" s="182">
        <v>169.90904702999998</v>
      </c>
      <c r="D43" s="182">
        <v>165.05582292</v>
      </c>
      <c r="E43" s="182">
        <v>166.57047699</v>
      </c>
      <c r="F43" s="182">
        <v>164.80853595999997</v>
      </c>
      <c r="G43" s="182">
        <v>170.79667689999999</v>
      </c>
      <c r="H43" s="182">
        <v>195.49881189000001</v>
      </c>
      <c r="I43" s="182">
        <v>188.13748647</v>
      </c>
      <c r="J43" s="182">
        <v>188.44587876999998</v>
      </c>
      <c r="K43" s="182">
        <v>183.14731798</v>
      </c>
      <c r="L43" s="182">
        <v>182.69837864000002</v>
      </c>
      <c r="M43" s="182">
        <v>218.87217408999999</v>
      </c>
      <c r="N43" s="182">
        <v>226.19910095999998</v>
      </c>
      <c r="O43" s="195" t="s">
        <v>898</v>
      </c>
    </row>
    <row r="44" spans="1:15">
      <c r="A44" s="191" t="s">
        <v>855</v>
      </c>
      <c r="B44" s="182">
        <v>251.01967725999998</v>
      </c>
      <c r="C44" s="182">
        <v>255.57825275000002</v>
      </c>
      <c r="D44" s="182">
        <v>268.95253078000002</v>
      </c>
      <c r="E44" s="182">
        <v>274.19576028000006</v>
      </c>
      <c r="F44" s="182">
        <v>278.57264309000004</v>
      </c>
      <c r="G44" s="182">
        <v>284.01397799</v>
      </c>
      <c r="H44" s="182">
        <v>291.73059800999999</v>
      </c>
      <c r="I44" s="182">
        <v>292.45397745999998</v>
      </c>
      <c r="J44" s="182">
        <v>304.70786197999996</v>
      </c>
      <c r="K44" s="182">
        <v>312.67109535000003</v>
      </c>
      <c r="L44" s="182">
        <v>312.47694144999997</v>
      </c>
      <c r="M44" s="182">
        <v>281.61541691999997</v>
      </c>
      <c r="N44" s="182">
        <v>302.78460402000002</v>
      </c>
      <c r="O44" s="195" t="s">
        <v>856</v>
      </c>
    </row>
    <row r="45" spans="1:15">
      <c r="A45" s="193" t="s">
        <v>857</v>
      </c>
      <c r="B45" s="182">
        <v>1062.59467301</v>
      </c>
      <c r="C45" s="182">
        <v>1069.52450492</v>
      </c>
      <c r="D45" s="182">
        <v>1080.6599478000001</v>
      </c>
      <c r="E45" s="182">
        <v>1104.30162096</v>
      </c>
      <c r="F45" s="182">
        <v>1095.2508359999999</v>
      </c>
      <c r="G45" s="182">
        <v>1105.5255407</v>
      </c>
      <c r="H45" s="182">
        <v>1116.2384266399999</v>
      </c>
      <c r="I45" s="182">
        <v>1119.2181599200001</v>
      </c>
      <c r="J45" s="182">
        <v>1137.25225196</v>
      </c>
      <c r="K45" s="182">
        <v>1139.7362148099999</v>
      </c>
      <c r="L45" s="182">
        <v>1156.6054803799998</v>
      </c>
      <c r="M45" s="182">
        <v>1168.4112141599999</v>
      </c>
      <c r="N45" s="182">
        <v>1207.9837150999999</v>
      </c>
      <c r="O45" s="194" t="s">
        <v>858</v>
      </c>
    </row>
    <row r="46" spans="1:15">
      <c r="A46" s="181" t="s">
        <v>859</v>
      </c>
      <c r="B46" s="182">
        <v>0.94355</v>
      </c>
      <c r="C46" s="182">
        <v>0.1</v>
      </c>
      <c r="D46" s="182">
        <v>0.1</v>
      </c>
      <c r="E46" s="182">
        <v>0.30329295000000001</v>
      </c>
      <c r="F46" s="182">
        <v>0.91459675000000007</v>
      </c>
      <c r="G46" s="182">
        <v>0.25</v>
      </c>
      <c r="H46" s="182">
        <v>0.25</v>
      </c>
      <c r="I46" s="182">
        <v>0.25</v>
      </c>
      <c r="J46" s="182">
        <v>0.25</v>
      </c>
      <c r="K46" s="182">
        <v>0.25</v>
      </c>
      <c r="L46" s="182">
        <v>0.25</v>
      </c>
      <c r="M46" s="182">
        <v>0.25</v>
      </c>
      <c r="N46" s="182">
        <v>0.25</v>
      </c>
      <c r="O46" s="183" t="s">
        <v>859</v>
      </c>
    </row>
    <row r="47" spans="1:15">
      <c r="A47" s="181" t="s">
        <v>860</v>
      </c>
      <c r="B47" s="182">
        <v>2412.5131613599997</v>
      </c>
      <c r="C47" s="182">
        <v>2550.7735131100003</v>
      </c>
      <c r="D47" s="182">
        <v>2480.4815985800001</v>
      </c>
      <c r="E47" s="182">
        <v>2511.3588000999998</v>
      </c>
      <c r="F47" s="182">
        <v>2598.5133350500005</v>
      </c>
      <c r="G47" s="182">
        <v>2463.49828596</v>
      </c>
      <c r="H47" s="182">
        <v>2511.33337269</v>
      </c>
      <c r="I47" s="182">
        <v>2545.6324944000003</v>
      </c>
      <c r="J47" s="182">
        <v>2622.6677754899997</v>
      </c>
      <c r="K47" s="182">
        <v>2653.8518519400004</v>
      </c>
      <c r="L47" s="182">
        <v>2759.0486604799999</v>
      </c>
      <c r="M47" s="182">
        <v>2764.40857482</v>
      </c>
      <c r="N47" s="182">
        <v>2705.5775540299996</v>
      </c>
      <c r="O47" s="183" t="s">
        <v>80</v>
      </c>
    </row>
    <row r="48" spans="1:15">
      <c r="A48" s="177" t="s">
        <v>899</v>
      </c>
      <c r="B48" s="182"/>
      <c r="C48" s="182"/>
      <c r="D48" s="182"/>
      <c r="E48" s="182"/>
      <c r="F48" s="182"/>
      <c r="G48" s="182"/>
      <c r="H48" s="182"/>
      <c r="I48" s="182"/>
      <c r="J48" s="182"/>
      <c r="K48" s="182"/>
      <c r="L48" s="182"/>
      <c r="M48" s="182"/>
      <c r="N48" s="182"/>
      <c r="O48" s="180" t="s">
        <v>900</v>
      </c>
    </row>
    <row r="49" spans="1:15">
      <c r="A49" s="181" t="s">
        <v>901</v>
      </c>
      <c r="B49" s="182">
        <v>1524.7916032000001</v>
      </c>
      <c r="C49" s="182">
        <v>1533.2495433199999</v>
      </c>
      <c r="D49" s="182">
        <v>1578.55047984</v>
      </c>
      <c r="E49" s="182">
        <v>1582.8786333399999</v>
      </c>
      <c r="F49" s="182">
        <v>1525.3793842799998</v>
      </c>
      <c r="G49" s="182">
        <v>1649.6954216300003</v>
      </c>
      <c r="H49" s="182">
        <v>1725.28322078</v>
      </c>
      <c r="I49" s="182">
        <v>1747.3506372499999</v>
      </c>
      <c r="J49" s="182">
        <v>1795.9264735599997</v>
      </c>
      <c r="K49" s="182">
        <v>1796.9997710299999</v>
      </c>
      <c r="L49" s="182">
        <v>1835.9757829000002</v>
      </c>
      <c r="M49" s="182">
        <v>1918.65970191</v>
      </c>
      <c r="N49" s="182">
        <v>1916.6529915299998</v>
      </c>
      <c r="O49" s="183" t="s">
        <v>902</v>
      </c>
    </row>
    <row r="50" spans="1:15">
      <c r="A50" s="181" t="s">
        <v>903</v>
      </c>
      <c r="B50" s="182">
        <v>18.3532373</v>
      </c>
      <c r="C50" s="182">
        <v>17.718027900000003</v>
      </c>
      <c r="D50" s="182">
        <v>18.913414810000003</v>
      </c>
      <c r="E50" s="182">
        <v>8.6899313400000011</v>
      </c>
      <c r="F50" s="182">
        <v>-9.1539387699999981</v>
      </c>
      <c r="G50" s="182">
        <v>-6.8341760700000007</v>
      </c>
      <c r="H50" s="182">
        <v>-5.2346106700000004</v>
      </c>
      <c r="I50" s="182">
        <v>-2.3006154599999999</v>
      </c>
      <c r="J50" s="182">
        <v>5.1628001899999996</v>
      </c>
      <c r="K50" s="182">
        <v>8.8128002300000006</v>
      </c>
      <c r="L50" s="182">
        <v>9.5637656600000014</v>
      </c>
      <c r="M50" s="182">
        <v>12.61978053</v>
      </c>
      <c r="N50" s="182">
        <v>12.221260539999999</v>
      </c>
      <c r="O50" s="185" t="s">
        <v>904</v>
      </c>
    </row>
    <row r="51" spans="1:15" s="166" customFormat="1" hidden="1">
      <c r="A51" s="181" t="s">
        <v>868</v>
      </c>
      <c r="B51" s="182">
        <v>0</v>
      </c>
      <c r="C51" s="182">
        <v>0</v>
      </c>
      <c r="D51" s="182">
        <v>0</v>
      </c>
      <c r="E51" s="182">
        <v>0</v>
      </c>
      <c r="F51" s="182">
        <v>0</v>
      </c>
      <c r="G51" s="182">
        <v>0</v>
      </c>
      <c r="H51" s="182">
        <v>0</v>
      </c>
      <c r="I51" s="182">
        <v>0</v>
      </c>
      <c r="J51" s="182">
        <v>0</v>
      </c>
      <c r="K51" s="182">
        <v>0</v>
      </c>
      <c r="L51" s="182">
        <v>0</v>
      </c>
      <c r="M51" s="182">
        <v>0</v>
      </c>
      <c r="N51" s="182">
        <v>0</v>
      </c>
      <c r="O51" s="183"/>
    </row>
    <row r="52" spans="1:15">
      <c r="A52" s="181" t="s">
        <v>905</v>
      </c>
      <c r="B52" s="182">
        <v>0</v>
      </c>
      <c r="C52" s="182">
        <v>0</v>
      </c>
      <c r="D52" s="182">
        <v>0</v>
      </c>
      <c r="E52" s="182">
        <v>0</v>
      </c>
      <c r="F52" s="182">
        <v>0</v>
      </c>
      <c r="G52" s="182">
        <v>0</v>
      </c>
      <c r="H52" s="182">
        <v>0</v>
      </c>
      <c r="I52" s="182">
        <v>0</v>
      </c>
      <c r="J52" s="182">
        <v>0</v>
      </c>
      <c r="K52" s="182">
        <v>0</v>
      </c>
      <c r="L52" s="182">
        <v>0</v>
      </c>
      <c r="M52" s="182">
        <v>0</v>
      </c>
      <c r="N52" s="182">
        <v>0</v>
      </c>
      <c r="O52" s="183" t="s">
        <v>906</v>
      </c>
    </row>
    <row r="53" spans="1:15">
      <c r="A53" s="181" t="s">
        <v>907</v>
      </c>
      <c r="B53" s="182">
        <v>1543.14484053</v>
      </c>
      <c r="C53" s="182">
        <v>1550.9675712399999</v>
      </c>
      <c r="D53" s="182">
        <v>1597.4638946799998</v>
      </c>
      <c r="E53" s="182">
        <v>1591.5685647</v>
      </c>
      <c r="F53" s="182">
        <v>1516.2254455</v>
      </c>
      <c r="G53" s="182">
        <v>1642.86124554</v>
      </c>
      <c r="H53" s="182">
        <v>1720.04861009</v>
      </c>
      <c r="I53" s="182">
        <v>1745.0500217899998</v>
      </c>
      <c r="J53" s="182">
        <v>1801.08927376</v>
      </c>
      <c r="K53" s="182">
        <v>1805.81257125</v>
      </c>
      <c r="L53" s="182">
        <v>1845.53954858</v>
      </c>
      <c r="M53" s="182">
        <v>1931.2794824699999</v>
      </c>
      <c r="N53" s="182">
        <v>1928.87425207</v>
      </c>
      <c r="O53" s="183" t="s">
        <v>908</v>
      </c>
    </row>
    <row r="54" spans="1:15" s="46" customFormat="1" ht="9.75" thickBot="1">
      <c r="A54" s="196" t="s">
        <v>909</v>
      </c>
      <c r="B54" s="187">
        <v>3955.6580018999994</v>
      </c>
      <c r="C54" s="187">
        <v>4101.7410844399992</v>
      </c>
      <c r="D54" s="187">
        <v>4077.9454932999997</v>
      </c>
      <c r="E54" s="187">
        <v>4102.9273648200005</v>
      </c>
      <c r="F54" s="187">
        <v>4114.7387806799998</v>
      </c>
      <c r="G54" s="187">
        <v>4106.3595315700004</v>
      </c>
      <c r="H54" s="187">
        <v>4231.3819828899996</v>
      </c>
      <c r="I54" s="187">
        <v>4290.6825162699997</v>
      </c>
      <c r="J54" s="187">
        <v>4423.7570493800004</v>
      </c>
      <c r="K54" s="187">
        <v>4459.6644233100005</v>
      </c>
      <c r="L54" s="187">
        <v>4604.5882091900003</v>
      </c>
      <c r="M54" s="187">
        <v>4695.68805737</v>
      </c>
      <c r="N54" s="187">
        <v>4634.4518062400002</v>
      </c>
      <c r="O54" s="197" t="s">
        <v>871</v>
      </c>
    </row>
    <row r="55" spans="1:15" ht="9.75" thickBot="1">
      <c r="A55" s="660"/>
      <c r="B55" s="661"/>
      <c r="C55" s="661"/>
      <c r="D55" s="661"/>
      <c r="E55" s="661"/>
      <c r="F55" s="661"/>
      <c r="G55" s="661"/>
      <c r="H55" s="661"/>
      <c r="I55" s="661"/>
      <c r="J55" s="661"/>
      <c r="K55" s="661"/>
      <c r="L55" s="661"/>
      <c r="M55" s="661"/>
      <c r="N55" s="661"/>
      <c r="O55" s="198"/>
    </row>
    <row r="57" spans="1:15">
      <c r="A57" s="2" t="s">
        <v>872</v>
      </c>
      <c r="B57" s="10">
        <v>-8.8500000856583938E-6</v>
      </c>
      <c r="C57" s="10">
        <v>-2.06300010177074E-5</v>
      </c>
      <c r="D57" s="10">
        <v>1.1561920200001623</v>
      </c>
      <c r="E57" s="10">
        <v>-1.5890000213403255E-5</v>
      </c>
      <c r="F57" s="10">
        <v>-3.4599997889017686E-6</v>
      </c>
      <c r="G57" s="10">
        <v>-1.8359999558015261E-5</v>
      </c>
      <c r="H57" s="10">
        <v>4.1100001908489503E-6</v>
      </c>
      <c r="I57" s="10">
        <v>-1.8689999706111848E-5</v>
      </c>
      <c r="J57" s="10">
        <v>0.69185508000100526</v>
      </c>
      <c r="K57" s="10">
        <v>-3.6297554799994032</v>
      </c>
      <c r="L57" s="10">
        <v>-2.1410000044852495E-5</v>
      </c>
      <c r="M57" s="10">
        <v>-0.21375527999953192</v>
      </c>
      <c r="N57" s="10">
        <v>-3.3100004657171667E-6</v>
      </c>
    </row>
  </sheetData>
  <customSheetViews>
    <customSheetView guid="{D1897E30-A26D-4F90-93C2-C61456FDB70A}" showPageBreaks="1" printArea="1" hiddenRows="1" state="hidden">
      <selection sqref="A1:O1"/>
      <pageMargins left="0.7" right="0.7" top="0.75" bottom="0.75" header="0.3" footer="0.3"/>
      <pageSetup paperSize="9" scale="73" orientation="landscape" r:id="rId1"/>
    </customSheetView>
    <customSheetView guid="{0A4A6AE3-1FFA-40BD-BC03-A4BC47D93628}" showPageBreaks="1" printArea="1" hiddenRows="1" state="hidden">
      <selection sqref="A1:O1"/>
      <pageMargins left="0.7" right="0.7" top="0.75" bottom="0.75" header="0.3" footer="0.3"/>
      <pageSetup paperSize="9" scale="73" orientation="landscape" r:id="rId2"/>
    </customSheetView>
    <customSheetView guid="{4E068CE9-76F0-4A79-8775-2B6748FBF524}" showPageBreaks="1" printArea="1" hiddenRows="1" state="hidden">
      <selection sqref="A1:O1"/>
      <pageMargins left="0.7" right="0.7" top="0.75" bottom="0.75" header="0.3" footer="0.3"/>
      <pageSetup paperSize="9" scale="73" orientation="landscape" r:id="rId3"/>
    </customSheetView>
    <customSheetView guid="{D8C5A984-543E-4707-B504-B74A64840F53}" showPageBreaks="1" printArea="1" hiddenRows="1" state="hidden">
      <selection sqref="A1:O1"/>
      <pageMargins left="0.7" right="0.7" top="0.75" bottom="0.75" header="0.3" footer="0.3"/>
      <pageSetup paperSize="9" scale="73" orientation="landscape" r:id="rId4"/>
    </customSheetView>
    <customSheetView guid="{D05C7363-D748-4E5D-B121-E30B6E64A380}" hiddenRows="1" state="hidden">
      <selection sqref="A1:O1"/>
      <pageMargins left="0.7" right="0.7" top="0.75" bottom="0.75" header="0.3" footer="0.3"/>
      <pageSetup paperSize="9" scale="73" orientation="landscape" r:id="rId5"/>
    </customSheetView>
    <customSheetView guid="{A346EDBB-8F5D-48AE-8CF0-8B5C084A1557}" showPageBreaks="1" printArea="1" hiddenRows="1" state="hidden">
      <selection sqref="A1:O1"/>
      <pageMargins left="0.7" right="0.7" top="0.75" bottom="0.75" header="0.3" footer="0.3"/>
      <pageSetup paperSize="9" scale="73" orientation="landscape" r:id="rId6"/>
    </customSheetView>
  </customSheetViews>
  <mergeCells count="3">
    <mergeCell ref="A1:O1"/>
    <mergeCell ref="A2:O2"/>
    <mergeCell ref="A55:N55"/>
  </mergeCells>
  <pageMargins left="0.7" right="0.7" top="0.75" bottom="0.75" header="0.3" footer="0.3"/>
  <pageSetup paperSize="9" scale="73" orientation="landscape" r:id="rId7"/>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A60A63"/>
  </sheetPr>
  <dimension ref="A1:O57"/>
  <sheetViews>
    <sheetView workbookViewId="0">
      <selection sqref="A1:O1"/>
    </sheetView>
  </sheetViews>
  <sheetFormatPr defaultColWidth="9.140625" defaultRowHeight="9"/>
  <cols>
    <col min="1" max="1" width="37.85546875" style="2" customWidth="1"/>
    <col min="2" max="2" width="6" style="2" customWidth="1"/>
    <col min="3" max="7" width="6.140625" style="2" customWidth="1"/>
    <col min="8" max="8" width="8.5703125" style="2" customWidth="1"/>
    <col min="9" max="9" width="8" style="2" customWidth="1"/>
    <col min="10" max="10" width="6.140625" style="2" customWidth="1"/>
    <col min="11" max="11" width="6" style="2" customWidth="1"/>
    <col min="12" max="13" width="6.140625" style="2" customWidth="1"/>
    <col min="14" max="14" width="6" style="2" customWidth="1"/>
    <col min="15" max="15" width="47.140625" style="199" customWidth="1"/>
    <col min="16" max="16384" width="9.140625" style="2"/>
  </cols>
  <sheetData>
    <row r="1" spans="1:15" s="1" customFormat="1" ht="12.75">
      <c r="A1" s="655" t="s">
        <v>105</v>
      </c>
      <c r="B1" s="656"/>
      <c r="C1" s="656"/>
      <c r="D1" s="656"/>
      <c r="E1" s="656"/>
      <c r="F1" s="656"/>
      <c r="G1" s="656"/>
      <c r="H1" s="656"/>
      <c r="I1" s="656"/>
      <c r="J1" s="656"/>
      <c r="K1" s="656"/>
      <c r="L1" s="656"/>
      <c r="M1" s="656"/>
      <c r="N1" s="656"/>
      <c r="O1" s="657"/>
    </row>
    <row r="2" spans="1:15" s="67" customFormat="1" ht="15" customHeight="1">
      <c r="A2" s="662" t="s">
        <v>287</v>
      </c>
      <c r="B2" s="659"/>
      <c r="C2" s="659"/>
      <c r="D2" s="659"/>
      <c r="E2" s="659"/>
      <c r="F2" s="659"/>
      <c r="G2" s="659"/>
      <c r="H2" s="659"/>
      <c r="I2" s="659"/>
      <c r="J2" s="659"/>
      <c r="K2" s="659"/>
      <c r="L2" s="659"/>
      <c r="M2" s="659"/>
      <c r="N2" s="659"/>
      <c r="O2" s="663"/>
    </row>
    <row r="3" spans="1:15" s="3" customFormat="1" ht="11.25" customHeight="1" thickBot="1">
      <c r="A3" s="70"/>
      <c r="B3" s="39"/>
      <c r="C3" s="39"/>
      <c r="D3" s="39"/>
      <c r="E3" s="39"/>
      <c r="F3" s="39"/>
      <c r="G3" s="39"/>
      <c r="H3" s="39"/>
      <c r="I3" s="39"/>
      <c r="J3" s="39"/>
      <c r="K3" s="39"/>
      <c r="L3" s="39"/>
      <c r="M3" s="39"/>
      <c r="N3" s="39"/>
      <c r="O3" s="71"/>
    </row>
    <row r="4" spans="1:15" s="47" customFormat="1" ht="9.75" thickBot="1">
      <c r="A4" s="17" t="s">
        <v>3</v>
      </c>
      <c r="B4" s="18">
        <v>42552</v>
      </c>
      <c r="C4" s="18">
        <v>42583</v>
      </c>
      <c r="D4" s="18">
        <v>42614</v>
      </c>
      <c r="E4" s="18">
        <v>42644</v>
      </c>
      <c r="F4" s="18">
        <v>42675</v>
      </c>
      <c r="G4" s="18">
        <v>42705</v>
      </c>
      <c r="H4" s="18">
        <v>42736</v>
      </c>
      <c r="I4" s="18">
        <v>42767</v>
      </c>
      <c r="J4" s="18">
        <v>42795</v>
      </c>
      <c r="K4" s="18">
        <v>42826</v>
      </c>
      <c r="L4" s="18">
        <v>42856</v>
      </c>
      <c r="M4" s="18">
        <v>42887</v>
      </c>
      <c r="N4" s="18">
        <v>42917</v>
      </c>
      <c r="O4" s="200" t="s">
        <v>76</v>
      </c>
    </row>
    <row r="5" spans="1:15">
      <c r="A5" s="14" t="s">
        <v>792</v>
      </c>
      <c r="B5" s="30"/>
      <c r="C5" s="31"/>
      <c r="D5" s="30"/>
      <c r="E5" s="30"/>
      <c r="F5" s="30"/>
      <c r="G5" s="30"/>
      <c r="H5" s="32"/>
      <c r="I5" s="30"/>
      <c r="J5" s="30"/>
      <c r="K5" s="30"/>
      <c r="L5" s="30"/>
      <c r="M5" s="30"/>
      <c r="N5" s="30"/>
      <c r="O5" s="201" t="s">
        <v>102</v>
      </c>
    </row>
    <row r="6" spans="1:15">
      <c r="A6" s="53" t="s">
        <v>793</v>
      </c>
      <c r="B6" s="34"/>
      <c r="C6" s="35"/>
      <c r="D6" s="34"/>
      <c r="E6" s="34"/>
      <c r="F6" s="34"/>
      <c r="G6" s="34"/>
      <c r="H6" s="36"/>
      <c r="I6" s="34"/>
      <c r="J6" s="34"/>
      <c r="K6" s="34"/>
      <c r="L6" s="34"/>
      <c r="M6" s="34"/>
      <c r="N6" s="34"/>
      <c r="O6" s="202" t="s">
        <v>794</v>
      </c>
    </row>
    <row r="7" spans="1:15">
      <c r="A7" s="161" t="s">
        <v>795</v>
      </c>
      <c r="B7" s="34">
        <v>3620.6784941199999</v>
      </c>
      <c r="C7" s="34">
        <v>3706.2930155399999</v>
      </c>
      <c r="D7" s="34">
        <v>3795.5101895799999</v>
      </c>
      <c r="E7" s="34">
        <v>3676.5304078299996</v>
      </c>
      <c r="F7" s="34">
        <v>3709.4434665900003</v>
      </c>
      <c r="G7" s="34">
        <v>3229.55708951</v>
      </c>
      <c r="H7" s="34">
        <v>3298.72069934</v>
      </c>
      <c r="I7" s="34">
        <v>3361.6842046900001</v>
      </c>
      <c r="J7" s="34">
        <v>3382.7235114199998</v>
      </c>
      <c r="K7" s="34">
        <v>3218.2618201700002</v>
      </c>
      <c r="L7" s="34">
        <v>3182.5753179899998</v>
      </c>
      <c r="M7" s="34">
        <v>2987.0976612099998</v>
      </c>
      <c r="N7" s="34">
        <v>3088.7976186999999</v>
      </c>
      <c r="O7" s="203" t="s">
        <v>796</v>
      </c>
    </row>
    <row r="8" spans="1:15">
      <c r="A8" s="161" t="s">
        <v>797</v>
      </c>
      <c r="B8" s="34">
        <v>44.75351422</v>
      </c>
      <c r="C8" s="34">
        <v>47.050481810000008</v>
      </c>
      <c r="D8" s="34">
        <v>50.192290330000006</v>
      </c>
      <c r="E8" s="34">
        <v>47.919566680000003</v>
      </c>
      <c r="F8" s="34">
        <v>50.082442819999997</v>
      </c>
      <c r="G8" s="34">
        <v>49.7913687</v>
      </c>
      <c r="H8" s="34">
        <v>49.673071639999996</v>
      </c>
      <c r="I8" s="34">
        <v>49.681892990000001</v>
      </c>
      <c r="J8" s="34">
        <v>50.530802210000004</v>
      </c>
      <c r="K8" s="34">
        <v>51.387638559999999</v>
      </c>
      <c r="L8" s="34">
        <v>50.832228579999999</v>
      </c>
      <c r="M8" s="34">
        <v>61.402249930000004</v>
      </c>
      <c r="N8" s="34">
        <v>65.015506649999992</v>
      </c>
      <c r="O8" s="203" t="s">
        <v>798</v>
      </c>
    </row>
    <row r="9" spans="1:15">
      <c r="A9" s="161" t="s">
        <v>799</v>
      </c>
      <c r="B9" s="34">
        <v>306.07135440000002</v>
      </c>
      <c r="C9" s="34">
        <v>333.84405112999997</v>
      </c>
      <c r="D9" s="34">
        <v>334.71134506999999</v>
      </c>
      <c r="E9" s="34">
        <v>339.38488587000001</v>
      </c>
      <c r="F9" s="34">
        <v>441.48826954999998</v>
      </c>
      <c r="G9" s="34">
        <v>962.52677591999998</v>
      </c>
      <c r="H9" s="34">
        <v>968.19587979000005</v>
      </c>
      <c r="I9" s="34">
        <v>969.43951374000005</v>
      </c>
      <c r="J9" s="34">
        <v>459.37836948000006</v>
      </c>
      <c r="K9" s="34">
        <v>495.19312566000008</v>
      </c>
      <c r="L9" s="34">
        <v>492.66897459</v>
      </c>
      <c r="M9" s="34">
        <v>478.39726382999999</v>
      </c>
      <c r="N9" s="34">
        <v>470.72642009999998</v>
      </c>
      <c r="O9" s="203" t="s">
        <v>800</v>
      </c>
    </row>
    <row r="10" spans="1:15">
      <c r="A10" s="161" t="s">
        <v>801</v>
      </c>
      <c r="B10" s="34">
        <v>517.20151736999992</v>
      </c>
      <c r="C10" s="34">
        <v>531.38873058000013</v>
      </c>
      <c r="D10" s="34">
        <v>581.26160520999997</v>
      </c>
      <c r="E10" s="34">
        <v>630.44875813999988</v>
      </c>
      <c r="F10" s="34">
        <v>621.81555151999999</v>
      </c>
      <c r="G10" s="34">
        <v>714.54372659999979</v>
      </c>
      <c r="H10" s="34">
        <v>727.28911624</v>
      </c>
      <c r="I10" s="34">
        <v>760.09379653999997</v>
      </c>
      <c r="J10" s="34">
        <v>1433.0278377</v>
      </c>
      <c r="K10" s="34">
        <v>1566.1481376200002</v>
      </c>
      <c r="L10" s="34">
        <v>1656.89161423</v>
      </c>
      <c r="M10" s="34">
        <v>1675.0840002999998</v>
      </c>
      <c r="N10" s="34">
        <v>1853.5503809499999</v>
      </c>
      <c r="O10" s="203" t="s">
        <v>802</v>
      </c>
    </row>
    <row r="11" spans="1:15" ht="18">
      <c r="A11" s="161" t="s">
        <v>803</v>
      </c>
      <c r="B11" s="34">
        <v>0</v>
      </c>
      <c r="C11" s="34">
        <v>0</v>
      </c>
      <c r="D11" s="34">
        <v>0</v>
      </c>
      <c r="E11" s="34">
        <v>0</v>
      </c>
      <c r="F11" s="34">
        <v>0</v>
      </c>
      <c r="G11" s="34">
        <v>0</v>
      </c>
      <c r="H11" s="34">
        <v>0</v>
      </c>
      <c r="I11" s="34">
        <v>0</v>
      </c>
      <c r="J11" s="34">
        <v>0</v>
      </c>
      <c r="K11" s="34">
        <v>0</v>
      </c>
      <c r="L11" s="34">
        <v>0</v>
      </c>
      <c r="M11" s="34">
        <v>0</v>
      </c>
      <c r="N11" s="34">
        <v>0</v>
      </c>
      <c r="O11" s="203" t="s">
        <v>804</v>
      </c>
    </row>
    <row r="12" spans="1:15" ht="18">
      <c r="A12" s="161" t="s">
        <v>805</v>
      </c>
      <c r="B12" s="34">
        <v>0</v>
      </c>
      <c r="C12" s="34">
        <v>0</v>
      </c>
      <c r="D12" s="34">
        <v>0</v>
      </c>
      <c r="E12" s="34">
        <v>0</v>
      </c>
      <c r="F12" s="34">
        <v>0</v>
      </c>
      <c r="G12" s="34">
        <v>0</v>
      </c>
      <c r="H12" s="34">
        <v>0</v>
      </c>
      <c r="I12" s="34">
        <v>0</v>
      </c>
      <c r="J12" s="34">
        <v>0</v>
      </c>
      <c r="K12" s="34">
        <v>0</v>
      </c>
      <c r="L12" s="34">
        <v>0</v>
      </c>
      <c r="M12" s="34">
        <v>0</v>
      </c>
      <c r="N12" s="34">
        <v>0</v>
      </c>
      <c r="O12" s="203" t="s">
        <v>806</v>
      </c>
    </row>
    <row r="13" spans="1:15" ht="18">
      <c r="A13" s="161" t="s">
        <v>807</v>
      </c>
      <c r="B13" s="34">
        <v>0</v>
      </c>
      <c r="C13" s="34">
        <v>0</v>
      </c>
      <c r="D13" s="34">
        <v>0</v>
      </c>
      <c r="E13" s="34">
        <v>0</v>
      </c>
      <c r="F13" s="34">
        <v>0</v>
      </c>
      <c r="G13" s="34">
        <v>0</v>
      </c>
      <c r="H13" s="34">
        <v>0</v>
      </c>
      <c r="I13" s="34">
        <v>0</v>
      </c>
      <c r="J13" s="34">
        <v>0</v>
      </c>
      <c r="K13" s="34">
        <v>0</v>
      </c>
      <c r="L13" s="34">
        <v>0</v>
      </c>
      <c r="M13" s="34">
        <v>0</v>
      </c>
      <c r="N13" s="34">
        <v>0</v>
      </c>
      <c r="O13" s="203" t="s">
        <v>808</v>
      </c>
    </row>
    <row r="14" spans="1:15">
      <c r="A14" s="161" t="s">
        <v>809</v>
      </c>
      <c r="B14" s="34">
        <v>294.58031938999994</v>
      </c>
      <c r="C14" s="34">
        <v>303.24828137999998</v>
      </c>
      <c r="D14" s="34">
        <v>321.02922696000002</v>
      </c>
      <c r="E14" s="34">
        <v>325.74002492</v>
      </c>
      <c r="F14" s="34">
        <v>322.58216823000004</v>
      </c>
      <c r="G14" s="34">
        <v>333.06742157000008</v>
      </c>
      <c r="H14" s="34">
        <v>359.74366749999996</v>
      </c>
      <c r="I14" s="34">
        <v>365.27677634999998</v>
      </c>
      <c r="J14" s="34">
        <v>385.77712926000004</v>
      </c>
      <c r="K14" s="34">
        <v>384.30039808000004</v>
      </c>
      <c r="L14" s="34">
        <v>389.96787639000007</v>
      </c>
      <c r="M14" s="34">
        <v>389.14371993000003</v>
      </c>
      <c r="N14" s="34">
        <v>387.79552338999997</v>
      </c>
      <c r="O14" s="203" t="s">
        <v>810</v>
      </c>
    </row>
    <row r="15" spans="1:15">
      <c r="A15" s="161" t="s">
        <v>811</v>
      </c>
      <c r="B15" s="34">
        <v>0</v>
      </c>
      <c r="C15" s="34">
        <v>0</v>
      </c>
      <c r="D15" s="34">
        <v>0</v>
      </c>
      <c r="E15" s="34">
        <v>0</v>
      </c>
      <c r="F15" s="34">
        <v>0</v>
      </c>
      <c r="G15" s="34">
        <v>0</v>
      </c>
      <c r="H15" s="34">
        <v>0</v>
      </c>
      <c r="I15" s="34">
        <v>0</v>
      </c>
      <c r="J15" s="34">
        <v>0</v>
      </c>
      <c r="K15" s="34">
        <v>0</v>
      </c>
      <c r="L15" s="34">
        <v>0</v>
      </c>
      <c r="M15" s="34">
        <v>0</v>
      </c>
      <c r="N15" s="34">
        <v>0</v>
      </c>
      <c r="O15" s="203" t="s">
        <v>812</v>
      </c>
    </row>
    <row r="16" spans="1:15" ht="18">
      <c r="A16" s="161" t="s">
        <v>813</v>
      </c>
      <c r="B16" s="34">
        <v>0.59753688000000005</v>
      </c>
      <c r="C16" s="34">
        <v>0.57595883999999997</v>
      </c>
      <c r="D16" s="34">
        <v>0.55427291999999995</v>
      </c>
      <c r="E16" s="34">
        <v>0.53247856999999998</v>
      </c>
      <c r="F16" s="34">
        <v>0.51057525000000004</v>
      </c>
      <c r="G16" s="34">
        <v>0.48856242</v>
      </c>
      <c r="H16" s="34">
        <v>0.46643951</v>
      </c>
      <c r="I16" s="34">
        <v>0.44420599999999999</v>
      </c>
      <c r="J16" s="34">
        <v>0.42186130999999999</v>
      </c>
      <c r="K16" s="34">
        <v>0.39940490000000001</v>
      </c>
      <c r="L16" s="34">
        <v>0.37683621</v>
      </c>
      <c r="M16" s="34">
        <v>0.35415468</v>
      </c>
      <c r="N16" s="34">
        <v>0.33135974000000001</v>
      </c>
      <c r="O16" s="203" t="s">
        <v>814</v>
      </c>
    </row>
    <row r="17" spans="1:15">
      <c r="A17" s="161" t="s">
        <v>815</v>
      </c>
      <c r="B17" s="34">
        <v>0</v>
      </c>
      <c r="C17" s="34">
        <v>0</v>
      </c>
      <c r="D17" s="34">
        <v>0</v>
      </c>
      <c r="E17" s="34">
        <v>0</v>
      </c>
      <c r="F17" s="34">
        <v>0</v>
      </c>
      <c r="G17" s="34">
        <v>0</v>
      </c>
      <c r="H17" s="34">
        <v>0</v>
      </c>
      <c r="I17" s="34">
        <v>0</v>
      </c>
      <c r="J17" s="34">
        <v>0</v>
      </c>
      <c r="K17" s="34">
        <v>0</v>
      </c>
      <c r="L17" s="34">
        <v>0</v>
      </c>
      <c r="M17" s="34">
        <v>0</v>
      </c>
      <c r="N17" s="34">
        <v>0</v>
      </c>
      <c r="O17" s="203" t="s">
        <v>816</v>
      </c>
    </row>
    <row r="18" spans="1:15">
      <c r="A18" s="161" t="s">
        <v>817</v>
      </c>
      <c r="B18" s="34">
        <v>21.591432059999999</v>
      </c>
      <c r="C18" s="34">
        <v>21.124826219999999</v>
      </c>
      <c r="D18" s="34">
        <v>14.08321748</v>
      </c>
      <c r="E18" s="34">
        <v>14.08321748</v>
      </c>
      <c r="F18" s="34">
        <v>10.949647779999999</v>
      </c>
      <c r="G18" s="34">
        <v>15.70404441</v>
      </c>
      <c r="H18" s="34">
        <v>11.951244669999999</v>
      </c>
      <c r="I18" s="34">
        <v>11.26923111</v>
      </c>
      <c r="J18" s="34">
        <v>11.09834491</v>
      </c>
      <c r="K18" s="34">
        <v>10.77572612</v>
      </c>
      <c r="L18" s="34">
        <v>10.40791527</v>
      </c>
      <c r="M18" s="34">
        <v>9.5803073600000008</v>
      </c>
      <c r="N18" s="34">
        <v>9.6570078200000005</v>
      </c>
      <c r="O18" s="203" t="s">
        <v>818</v>
      </c>
    </row>
    <row r="19" spans="1:15" ht="18">
      <c r="A19" s="161" t="s">
        <v>819</v>
      </c>
      <c r="B19" s="34">
        <v>0.36649999999999999</v>
      </c>
      <c r="C19" s="34">
        <v>0.36649999999999999</v>
      </c>
      <c r="D19" s="34">
        <v>0.36649999999999999</v>
      </c>
      <c r="E19" s="34">
        <v>0.36649999999999999</v>
      </c>
      <c r="F19" s="34">
        <v>0.40314999999999995</v>
      </c>
      <c r="G19" s="34">
        <v>0.40314999999999995</v>
      </c>
      <c r="H19" s="34">
        <v>0.40314999999999995</v>
      </c>
      <c r="I19" s="34">
        <v>0.40314999999999995</v>
      </c>
      <c r="J19" s="34">
        <v>0.40314999999999995</v>
      </c>
      <c r="K19" s="34">
        <v>0.40314999999999995</v>
      </c>
      <c r="L19" s="34">
        <v>0.40314999999999995</v>
      </c>
      <c r="M19" s="34">
        <v>0.40314999999999995</v>
      </c>
      <c r="N19" s="34">
        <v>0.40314999999999995</v>
      </c>
      <c r="O19" s="203" t="s">
        <v>820</v>
      </c>
    </row>
    <row r="20" spans="1:15">
      <c r="A20" s="161" t="s">
        <v>821</v>
      </c>
      <c r="B20" s="34">
        <v>45.340741810000004</v>
      </c>
      <c r="C20" s="34">
        <v>51.486330029999998</v>
      </c>
      <c r="D20" s="34">
        <v>51.00082106</v>
      </c>
      <c r="E20" s="34">
        <v>79.759673299999989</v>
      </c>
      <c r="F20" s="34">
        <v>81.735894560000006</v>
      </c>
      <c r="G20" s="34">
        <v>80.987348269999998</v>
      </c>
      <c r="H20" s="34">
        <v>81.9355841</v>
      </c>
      <c r="I20" s="34">
        <v>85.864201829999999</v>
      </c>
      <c r="J20" s="34">
        <v>87.761750250000006</v>
      </c>
      <c r="K20" s="34">
        <v>87.784342460000005</v>
      </c>
      <c r="L20" s="34">
        <v>88.579230769999995</v>
      </c>
      <c r="M20" s="34">
        <v>89.696740659999989</v>
      </c>
      <c r="N20" s="34">
        <v>90.196944699999989</v>
      </c>
      <c r="O20" s="203" t="s">
        <v>822</v>
      </c>
    </row>
    <row r="21" spans="1:15">
      <c r="A21" s="161" t="s">
        <v>823</v>
      </c>
      <c r="B21" s="34">
        <v>4851.1814103299994</v>
      </c>
      <c r="C21" s="34">
        <v>4995.3781755800001</v>
      </c>
      <c r="D21" s="34">
        <v>5148.7094686500004</v>
      </c>
      <c r="E21" s="34">
        <v>5114.7655128499991</v>
      </c>
      <c r="F21" s="34">
        <v>5239.0111663599992</v>
      </c>
      <c r="G21" s="34">
        <v>5387.06948749</v>
      </c>
      <c r="H21" s="34">
        <v>5498.3788528800005</v>
      </c>
      <c r="I21" s="34">
        <v>5604.1569733200004</v>
      </c>
      <c r="J21" s="34">
        <v>5811.1227566500011</v>
      </c>
      <c r="K21" s="34">
        <v>5814.6537436799999</v>
      </c>
      <c r="L21" s="34">
        <v>5872.7031441400004</v>
      </c>
      <c r="M21" s="34">
        <v>5691.1592479799992</v>
      </c>
      <c r="N21" s="34">
        <v>5966.4739121399998</v>
      </c>
      <c r="O21" s="203" t="s">
        <v>824</v>
      </c>
    </row>
    <row r="22" spans="1:15">
      <c r="A22" s="53" t="s">
        <v>825</v>
      </c>
      <c r="B22" s="34"/>
      <c r="C22" s="34"/>
      <c r="D22" s="34"/>
      <c r="E22" s="34"/>
      <c r="F22" s="34"/>
      <c r="G22" s="34"/>
      <c r="H22" s="34"/>
      <c r="I22" s="34"/>
      <c r="J22" s="34"/>
      <c r="K22" s="34"/>
      <c r="L22" s="34"/>
      <c r="M22" s="34"/>
      <c r="N22" s="34"/>
      <c r="O22" s="202" t="s">
        <v>826</v>
      </c>
    </row>
    <row r="23" spans="1:15">
      <c r="A23" s="161" t="s">
        <v>827</v>
      </c>
      <c r="B23" s="34">
        <v>223.17472322999998</v>
      </c>
      <c r="C23" s="34">
        <v>230.73658546000004</v>
      </c>
      <c r="D23" s="34">
        <v>325.31369273000007</v>
      </c>
      <c r="E23" s="34">
        <v>299.13186566000002</v>
      </c>
      <c r="F23" s="34">
        <v>228.36517524000001</v>
      </c>
      <c r="G23" s="34">
        <v>207.67108958000003</v>
      </c>
      <c r="H23" s="34">
        <v>267.63270031999997</v>
      </c>
      <c r="I23" s="34">
        <v>277.74370366000005</v>
      </c>
      <c r="J23" s="34">
        <v>251.27855313000001</v>
      </c>
      <c r="K23" s="34">
        <v>275.29210914000004</v>
      </c>
      <c r="L23" s="34">
        <v>286.19059806000001</v>
      </c>
      <c r="M23" s="34">
        <v>322.90050885999995</v>
      </c>
      <c r="N23" s="34">
        <v>302.85956718</v>
      </c>
      <c r="O23" s="204" t="s">
        <v>828</v>
      </c>
    </row>
    <row r="24" spans="1:15">
      <c r="A24" s="161" t="s">
        <v>910</v>
      </c>
      <c r="B24" s="34">
        <v>3.0578677699999997</v>
      </c>
      <c r="C24" s="34">
        <v>2.8405554399999997</v>
      </c>
      <c r="D24" s="34">
        <v>2.7250632299999999</v>
      </c>
      <c r="E24" s="34">
        <v>3.1976966200000003</v>
      </c>
      <c r="F24" s="34">
        <v>3.4774739299999999</v>
      </c>
      <c r="G24" s="34">
        <v>4.7162141500000008</v>
      </c>
      <c r="H24" s="34">
        <v>4.763875660000001</v>
      </c>
      <c r="I24" s="34">
        <v>5.3084019199999997</v>
      </c>
      <c r="J24" s="34">
        <v>2.6095416999999999</v>
      </c>
      <c r="K24" s="34">
        <v>3.6845688300000004</v>
      </c>
      <c r="L24" s="34">
        <v>4.2938197000000002</v>
      </c>
      <c r="M24" s="34">
        <v>4.82338969</v>
      </c>
      <c r="N24" s="34">
        <v>5.7097492200000008</v>
      </c>
      <c r="O24" s="204" t="s">
        <v>911</v>
      </c>
    </row>
    <row r="25" spans="1:15">
      <c r="A25" s="161" t="s">
        <v>912</v>
      </c>
      <c r="B25" s="34">
        <v>24.130953890000001</v>
      </c>
      <c r="C25" s="34">
        <v>25.045805519999998</v>
      </c>
      <c r="D25" s="34">
        <v>20.788295710000003</v>
      </c>
      <c r="E25" s="34">
        <v>26.030096080000003</v>
      </c>
      <c r="F25" s="34">
        <v>23.466611200000003</v>
      </c>
      <c r="G25" s="34">
        <v>28.201449159999999</v>
      </c>
      <c r="H25" s="34">
        <v>30.576823819999994</v>
      </c>
      <c r="I25" s="34">
        <v>30.552975720000003</v>
      </c>
      <c r="J25" s="34">
        <v>30.183588229999994</v>
      </c>
      <c r="K25" s="34">
        <v>34.686198640000001</v>
      </c>
      <c r="L25" s="34">
        <v>26.529411150000001</v>
      </c>
      <c r="M25" s="34">
        <v>30.656507379999997</v>
      </c>
      <c r="N25" s="34">
        <v>36.725284729999998</v>
      </c>
      <c r="O25" s="204" t="s">
        <v>913</v>
      </c>
    </row>
    <row r="26" spans="1:15">
      <c r="A26" s="161" t="s">
        <v>914</v>
      </c>
      <c r="B26" s="34">
        <v>187.59235982999999</v>
      </c>
      <c r="C26" s="34">
        <v>181.54334911000001</v>
      </c>
      <c r="D26" s="34">
        <v>205.97620340999998</v>
      </c>
      <c r="E26" s="34">
        <v>197.81826109000002</v>
      </c>
      <c r="F26" s="34">
        <v>200.06973261000002</v>
      </c>
      <c r="G26" s="34">
        <v>200.24241738000001</v>
      </c>
      <c r="H26" s="34">
        <v>208.11846582999999</v>
      </c>
      <c r="I26" s="34">
        <v>206.14080304000001</v>
      </c>
      <c r="J26" s="34">
        <v>215.31542293999999</v>
      </c>
      <c r="K26" s="34">
        <v>215.68907812999998</v>
      </c>
      <c r="L26" s="34">
        <v>219.09478790000003</v>
      </c>
      <c r="M26" s="34">
        <v>235.00634965999998</v>
      </c>
      <c r="N26" s="34">
        <v>239.34465537999998</v>
      </c>
      <c r="O26" s="204" t="s">
        <v>915</v>
      </c>
    </row>
    <row r="27" spans="1:15">
      <c r="A27" s="161" t="s">
        <v>916</v>
      </c>
      <c r="B27" s="34">
        <v>9.3066136400000001</v>
      </c>
      <c r="C27" s="34">
        <v>9.5839281300000003</v>
      </c>
      <c r="D27" s="34">
        <v>9.8985058100000014</v>
      </c>
      <c r="E27" s="34">
        <v>14.614228600000001</v>
      </c>
      <c r="F27" s="34">
        <v>6.5244711899999999</v>
      </c>
      <c r="G27" s="34">
        <v>8.0662035900000006</v>
      </c>
      <c r="H27" s="34">
        <v>9.4951474999999999</v>
      </c>
      <c r="I27" s="34">
        <v>12.185987750000001</v>
      </c>
      <c r="J27" s="34">
        <v>12.208355989999999</v>
      </c>
      <c r="K27" s="34">
        <v>11.970858359999999</v>
      </c>
      <c r="L27" s="34">
        <v>11.40618886</v>
      </c>
      <c r="M27" s="34">
        <v>11.676148300000001</v>
      </c>
      <c r="N27" s="34">
        <v>11.6760483</v>
      </c>
      <c r="O27" s="204" t="s">
        <v>917</v>
      </c>
    </row>
    <row r="28" spans="1:15" ht="18">
      <c r="A28" s="161" t="s">
        <v>918</v>
      </c>
      <c r="B28" s="34">
        <v>7.2661351600000001</v>
      </c>
      <c r="C28" s="34">
        <v>8.3037150799999999</v>
      </c>
      <c r="D28" s="34">
        <v>6.2028877199999997</v>
      </c>
      <c r="E28" s="34">
        <v>9.8450708300000009</v>
      </c>
      <c r="F28" s="34">
        <v>7.0658074000000006</v>
      </c>
      <c r="G28" s="34">
        <v>6.8854363300000001</v>
      </c>
      <c r="H28" s="34">
        <v>14.057020809999999</v>
      </c>
      <c r="I28" s="34">
        <v>10.28582956</v>
      </c>
      <c r="J28" s="34">
        <v>10.703229560000002</v>
      </c>
      <c r="K28" s="34">
        <v>10.70234956</v>
      </c>
      <c r="L28" s="34">
        <v>13.072469590000001</v>
      </c>
      <c r="M28" s="34">
        <v>13.709189739999999</v>
      </c>
      <c r="N28" s="34">
        <v>11.51526956</v>
      </c>
      <c r="O28" s="204" t="s">
        <v>919</v>
      </c>
    </row>
    <row r="29" spans="1:15">
      <c r="A29" s="161" t="s">
        <v>920</v>
      </c>
      <c r="B29" s="34">
        <v>1.22321923</v>
      </c>
      <c r="C29" s="34">
        <v>0.25</v>
      </c>
      <c r="D29" s="34">
        <v>0.25</v>
      </c>
      <c r="E29" s="34">
        <v>0.45329295000000003</v>
      </c>
      <c r="F29" s="34">
        <v>1.0645967500000002</v>
      </c>
      <c r="G29" s="34">
        <v>0.25</v>
      </c>
      <c r="H29" s="34">
        <v>0.25</v>
      </c>
      <c r="I29" s="34">
        <v>0.25</v>
      </c>
      <c r="J29" s="34">
        <v>0.25</v>
      </c>
      <c r="K29" s="34">
        <v>0.25</v>
      </c>
      <c r="L29" s="34">
        <v>0.25</v>
      </c>
      <c r="M29" s="34">
        <v>0.25</v>
      </c>
      <c r="N29" s="34">
        <v>0.25</v>
      </c>
      <c r="O29" s="204" t="s">
        <v>921</v>
      </c>
    </row>
    <row r="30" spans="1:15" ht="18">
      <c r="A30" s="161" t="s">
        <v>922</v>
      </c>
      <c r="B30" s="34">
        <v>27.705856789999999</v>
      </c>
      <c r="C30" s="34">
        <v>27.582264880000004</v>
      </c>
      <c r="D30" s="34">
        <v>27.458672969999999</v>
      </c>
      <c r="E30" s="34">
        <v>27.550981059999998</v>
      </c>
      <c r="F30" s="34">
        <v>32.318299150000001</v>
      </c>
      <c r="G30" s="34">
        <v>32.768357229999999</v>
      </c>
      <c r="H30" s="34">
        <v>32.771265329999999</v>
      </c>
      <c r="I30" s="34">
        <v>32.808173409999995</v>
      </c>
      <c r="J30" s="34">
        <v>33.504902749999999</v>
      </c>
      <c r="K30" s="34">
        <v>25.319004589999999</v>
      </c>
      <c r="L30" s="34">
        <v>25.192268920000004</v>
      </c>
      <c r="M30" s="34">
        <v>26.380086600000002</v>
      </c>
      <c r="N30" s="34">
        <v>26.242304270000002</v>
      </c>
      <c r="O30" s="204" t="s">
        <v>923</v>
      </c>
    </row>
    <row r="31" spans="1:15">
      <c r="A31" s="161" t="s">
        <v>924</v>
      </c>
      <c r="B31" s="34">
        <v>3.3191528199999998</v>
      </c>
      <c r="C31" s="34">
        <v>3.2768330499999996</v>
      </c>
      <c r="D31" s="34">
        <v>3.1891509400000002</v>
      </c>
      <c r="E31" s="34">
        <v>3.0936365699999997</v>
      </c>
      <c r="F31" s="34">
        <v>3.2606700700000006</v>
      </c>
      <c r="G31" s="34">
        <v>3.1293099</v>
      </c>
      <c r="H31" s="34">
        <v>2.9147244699999999</v>
      </c>
      <c r="I31" s="34">
        <v>3.0777804800000004</v>
      </c>
      <c r="J31" s="34">
        <v>3.1902310200000001</v>
      </c>
      <c r="K31" s="34">
        <v>3.4448155800000002</v>
      </c>
      <c r="L31" s="34">
        <v>3.30238297</v>
      </c>
      <c r="M31" s="34">
        <v>3.5182179799999997</v>
      </c>
      <c r="N31" s="34">
        <v>3.6649749399999996</v>
      </c>
      <c r="O31" s="204" t="s">
        <v>925</v>
      </c>
    </row>
    <row r="32" spans="1:15">
      <c r="A32" s="161" t="s">
        <v>926</v>
      </c>
      <c r="B32" s="34">
        <v>13.33582052</v>
      </c>
      <c r="C32" s="34">
        <v>14.161643600000003</v>
      </c>
      <c r="D32" s="34">
        <v>14.83723496</v>
      </c>
      <c r="E32" s="34">
        <v>15.005843129999999</v>
      </c>
      <c r="F32" s="34">
        <v>14.313769150000001</v>
      </c>
      <c r="G32" s="34">
        <v>14.31594845</v>
      </c>
      <c r="H32" s="34">
        <v>15.21016477</v>
      </c>
      <c r="I32" s="34">
        <v>16.742969600000002</v>
      </c>
      <c r="J32" s="34">
        <v>18.565289789999998</v>
      </c>
      <c r="K32" s="34">
        <v>16.695593379999998</v>
      </c>
      <c r="L32" s="34">
        <v>17.655184640000002</v>
      </c>
      <c r="M32" s="34">
        <v>17.104181240000003</v>
      </c>
      <c r="N32" s="34">
        <v>16.959363499999998</v>
      </c>
      <c r="O32" s="204" t="s">
        <v>927</v>
      </c>
    </row>
    <row r="33" spans="1:15">
      <c r="A33" s="161" t="s">
        <v>928</v>
      </c>
      <c r="B33" s="34">
        <v>857.82693728000004</v>
      </c>
      <c r="C33" s="34">
        <v>921.55961052999999</v>
      </c>
      <c r="D33" s="34">
        <v>923.99352018999991</v>
      </c>
      <c r="E33" s="34">
        <v>936.32655651999994</v>
      </c>
      <c r="F33" s="34">
        <v>952.19664196000008</v>
      </c>
      <c r="G33" s="34">
        <v>1006.1141691299999</v>
      </c>
      <c r="H33" s="34">
        <v>1036.81744856</v>
      </c>
      <c r="I33" s="34">
        <v>1065.6940379400003</v>
      </c>
      <c r="J33" s="34">
        <v>1090.4112607799998</v>
      </c>
      <c r="K33" s="34">
        <v>1158.1330495799998</v>
      </c>
      <c r="L33" s="34">
        <v>1063.41455501</v>
      </c>
      <c r="M33" s="34">
        <v>1205.5474859599999</v>
      </c>
      <c r="N33" s="34">
        <v>1186.2916597599999</v>
      </c>
      <c r="O33" s="204" t="s">
        <v>929</v>
      </c>
    </row>
    <row r="34" spans="1:15">
      <c r="A34" s="161" t="s">
        <v>837</v>
      </c>
      <c r="B34" s="34">
        <v>1357.9396405299999</v>
      </c>
      <c r="C34" s="34">
        <v>1424.88429109</v>
      </c>
      <c r="D34" s="34">
        <v>1540.6332280699999</v>
      </c>
      <c r="E34" s="34">
        <v>1533.0675295000001</v>
      </c>
      <c r="F34" s="34">
        <v>1472.1232489499998</v>
      </c>
      <c r="G34" s="34">
        <v>1512.3605952400001</v>
      </c>
      <c r="H34" s="34">
        <v>1622.6076373600001</v>
      </c>
      <c r="I34" s="34">
        <v>1660.7906633699999</v>
      </c>
      <c r="J34" s="34">
        <v>1668.22037619</v>
      </c>
      <c r="K34" s="34">
        <v>1755.8676261200001</v>
      </c>
      <c r="L34" s="34">
        <v>1670.40166716</v>
      </c>
      <c r="M34" s="34">
        <v>1871.57206567</v>
      </c>
      <c r="N34" s="34">
        <v>1841.2388772100001</v>
      </c>
      <c r="O34" s="203" t="s">
        <v>838</v>
      </c>
    </row>
    <row r="35" spans="1:15" s="46" customFormat="1">
      <c r="A35" s="8" t="s">
        <v>839</v>
      </c>
      <c r="B35" s="52">
        <v>6209.1210508800004</v>
      </c>
      <c r="C35" s="52">
        <v>6420.2624667199998</v>
      </c>
      <c r="D35" s="52">
        <v>6689.3426967799996</v>
      </c>
      <c r="E35" s="52">
        <v>6647.8330424199994</v>
      </c>
      <c r="F35" s="52">
        <v>6711.134415380001</v>
      </c>
      <c r="G35" s="52">
        <v>6899.4300827999996</v>
      </c>
      <c r="H35" s="52">
        <v>7120.9864903399994</v>
      </c>
      <c r="I35" s="52">
        <v>7264.9476367800007</v>
      </c>
      <c r="J35" s="52">
        <v>7479.3431328999986</v>
      </c>
      <c r="K35" s="52">
        <v>7570.5213699099995</v>
      </c>
      <c r="L35" s="52">
        <v>7543.1048114099995</v>
      </c>
      <c r="M35" s="52">
        <v>7562.7313137299998</v>
      </c>
      <c r="N35" s="52">
        <v>7807.7127894600007</v>
      </c>
      <c r="O35" s="75" t="s">
        <v>75</v>
      </c>
    </row>
    <row r="36" spans="1:15">
      <c r="A36" s="40" t="s">
        <v>840</v>
      </c>
      <c r="B36" s="34"/>
      <c r="C36" s="34"/>
      <c r="D36" s="34"/>
      <c r="E36" s="34"/>
      <c r="F36" s="34"/>
      <c r="G36" s="34"/>
      <c r="H36" s="34"/>
      <c r="I36" s="34"/>
      <c r="J36" s="34"/>
      <c r="K36" s="34"/>
      <c r="L36" s="34"/>
      <c r="M36" s="34"/>
      <c r="N36" s="34"/>
      <c r="O36" s="60" t="s">
        <v>841</v>
      </c>
    </row>
    <row r="37" spans="1:15">
      <c r="A37" s="53" t="s">
        <v>842</v>
      </c>
      <c r="B37" s="34"/>
      <c r="C37" s="34"/>
      <c r="D37" s="34"/>
      <c r="E37" s="34"/>
      <c r="F37" s="34"/>
      <c r="G37" s="34"/>
      <c r="H37" s="34"/>
      <c r="I37" s="34"/>
      <c r="J37" s="34"/>
      <c r="K37" s="34"/>
      <c r="L37" s="34"/>
      <c r="M37" s="34"/>
      <c r="N37" s="34"/>
      <c r="O37" s="202" t="s">
        <v>843</v>
      </c>
    </row>
    <row r="38" spans="1:15">
      <c r="A38" s="54" t="s">
        <v>930</v>
      </c>
      <c r="B38" s="34">
        <v>54.926675869999997</v>
      </c>
      <c r="C38" s="34">
        <v>55.469961930000004</v>
      </c>
      <c r="D38" s="34">
        <v>54.823864370000003</v>
      </c>
      <c r="E38" s="34">
        <v>49.696003770000004</v>
      </c>
      <c r="F38" s="34">
        <v>43.408693589999999</v>
      </c>
      <c r="G38" s="34">
        <v>46.084168989999995</v>
      </c>
      <c r="H38" s="34">
        <v>48.527306240000009</v>
      </c>
      <c r="I38" s="34">
        <v>48.490347939999992</v>
      </c>
      <c r="J38" s="34">
        <v>42.163293109999998</v>
      </c>
      <c r="K38" s="34">
        <v>41.725306080000003</v>
      </c>
      <c r="L38" s="34">
        <v>39.555411230000004</v>
      </c>
      <c r="M38" s="34">
        <v>47.893358360000001</v>
      </c>
      <c r="N38" s="34">
        <v>43.226506209999997</v>
      </c>
      <c r="O38" s="203" t="s">
        <v>931</v>
      </c>
    </row>
    <row r="39" spans="1:15">
      <c r="A39" s="54" t="s">
        <v>932</v>
      </c>
      <c r="B39" s="34">
        <v>16.450786309999998</v>
      </c>
      <c r="C39" s="34">
        <v>12.098316040000002</v>
      </c>
      <c r="D39" s="34">
        <v>10.39789242</v>
      </c>
      <c r="E39" s="34">
        <v>15.697981700000001</v>
      </c>
      <c r="F39" s="34">
        <v>7.9460255400000008</v>
      </c>
      <c r="G39" s="34">
        <v>4.3116866200000006</v>
      </c>
      <c r="H39" s="34">
        <v>5.7580206699999996</v>
      </c>
      <c r="I39" s="34">
        <v>5.1441082899999993</v>
      </c>
      <c r="J39" s="34">
        <v>6.9480536800000001</v>
      </c>
      <c r="K39" s="34">
        <v>9.2023431899999988</v>
      </c>
      <c r="L39" s="34">
        <v>7.4419840200000014</v>
      </c>
      <c r="M39" s="34">
        <v>8.5763961500000008</v>
      </c>
      <c r="N39" s="34">
        <v>8.1475318100000003</v>
      </c>
      <c r="O39" s="203" t="s">
        <v>933</v>
      </c>
    </row>
    <row r="40" spans="1:15">
      <c r="A40" s="54" t="s">
        <v>934</v>
      </c>
      <c r="B40" s="34">
        <v>9.2896029799999997</v>
      </c>
      <c r="C40" s="34">
        <v>9.3540663999999989</v>
      </c>
      <c r="D40" s="34">
        <v>16.256463289999999</v>
      </c>
      <c r="E40" s="34">
        <v>19.821436879999997</v>
      </c>
      <c r="F40" s="34">
        <v>38.303055560000004</v>
      </c>
      <c r="G40" s="34">
        <v>42.7550071</v>
      </c>
      <c r="H40" s="34">
        <v>61.416814600000002</v>
      </c>
      <c r="I40" s="34">
        <v>49.352497869999993</v>
      </c>
      <c r="J40" s="34">
        <v>32.465291579999999</v>
      </c>
      <c r="K40" s="34">
        <v>27.43449068</v>
      </c>
      <c r="L40" s="34">
        <v>28.476131809999998</v>
      </c>
      <c r="M40" s="34">
        <v>14.54944502</v>
      </c>
      <c r="N40" s="34">
        <v>15.39259448</v>
      </c>
      <c r="O40" s="203" t="s">
        <v>935</v>
      </c>
    </row>
    <row r="41" spans="1:15">
      <c r="A41" s="54" t="s">
        <v>936</v>
      </c>
      <c r="B41" s="34">
        <v>23.740157089999997</v>
      </c>
      <c r="C41" s="34">
        <v>24.462574059999998</v>
      </c>
      <c r="D41" s="34">
        <v>23.817093099999997</v>
      </c>
      <c r="E41" s="34">
        <v>25.521222259999998</v>
      </c>
      <c r="F41" s="34">
        <v>27.619347619999999</v>
      </c>
      <c r="G41" s="34">
        <v>23.850330019999994</v>
      </c>
      <c r="H41" s="34">
        <v>27.77029001</v>
      </c>
      <c r="I41" s="34">
        <v>47.311848420000004</v>
      </c>
      <c r="J41" s="34">
        <v>44.657890060000007</v>
      </c>
      <c r="K41" s="34">
        <v>42.921886019999995</v>
      </c>
      <c r="L41" s="34">
        <v>44.406846359999996</v>
      </c>
      <c r="M41" s="34">
        <v>51.670776689999997</v>
      </c>
      <c r="N41" s="34">
        <v>53.956001999999991</v>
      </c>
      <c r="O41" s="203" t="s">
        <v>937</v>
      </c>
    </row>
    <row r="42" spans="1:15">
      <c r="A42" s="54" t="s">
        <v>938</v>
      </c>
      <c r="B42" s="34">
        <v>1.05519827</v>
      </c>
      <c r="C42" s="34">
        <v>3.5205707099999999</v>
      </c>
      <c r="D42" s="34">
        <v>3.4337766300000001</v>
      </c>
      <c r="E42" s="34">
        <v>1.13526331</v>
      </c>
      <c r="F42" s="34">
        <v>0.66379648999999996</v>
      </c>
      <c r="G42" s="34">
        <v>0.94586709000000002</v>
      </c>
      <c r="H42" s="34">
        <v>1.2062088</v>
      </c>
      <c r="I42" s="34">
        <v>1.27661085</v>
      </c>
      <c r="J42" s="34">
        <v>0.43471973000000003</v>
      </c>
      <c r="K42" s="34">
        <v>2.8229072600000005</v>
      </c>
      <c r="L42" s="34">
        <v>0.41251923999999995</v>
      </c>
      <c r="M42" s="34">
        <v>0.27212415000000001</v>
      </c>
      <c r="N42" s="34">
        <v>0.35170015999999998</v>
      </c>
      <c r="O42" s="203" t="s">
        <v>939</v>
      </c>
    </row>
    <row r="43" spans="1:15">
      <c r="A43" s="54" t="s">
        <v>940</v>
      </c>
      <c r="B43" s="34">
        <v>731.64540388</v>
      </c>
      <c r="C43" s="34">
        <v>802.55528076999997</v>
      </c>
      <c r="D43" s="34">
        <v>771.75388326999996</v>
      </c>
      <c r="E43" s="34">
        <v>785.65681300999995</v>
      </c>
      <c r="F43" s="34">
        <v>678.75411779000001</v>
      </c>
      <c r="G43" s="34">
        <v>725.91151511000021</v>
      </c>
      <c r="H43" s="34">
        <v>823.62992542000006</v>
      </c>
      <c r="I43" s="34">
        <v>854.50104551999993</v>
      </c>
      <c r="J43" s="34">
        <v>1042.8449298200001</v>
      </c>
      <c r="K43" s="34">
        <v>923.23897083999998</v>
      </c>
      <c r="L43" s="34">
        <v>1015.27063219</v>
      </c>
      <c r="M43" s="34">
        <v>1012.444821</v>
      </c>
      <c r="N43" s="34">
        <v>1134.6417879000001</v>
      </c>
      <c r="O43" s="203" t="s">
        <v>941</v>
      </c>
    </row>
    <row r="44" spans="1:15">
      <c r="A44" s="54" t="s">
        <v>860</v>
      </c>
      <c r="B44" s="34">
        <v>837.10782461000008</v>
      </c>
      <c r="C44" s="34">
        <v>907.46077005999985</v>
      </c>
      <c r="D44" s="34">
        <v>880.4829732799999</v>
      </c>
      <c r="E44" s="34">
        <v>897.52872113000024</v>
      </c>
      <c r="F44" s="34">
        <v>796.69503680000003</v>
      </c>
      <c r="G44" s="34">
        <v>843.85857510999995</v>
      </c>
      <c r="H44" s="34">
        <v>968.30856590999997</v>
      </c>
      <c r="I44" s="34">
        <v>1006.07645911</v>
      </c>
      <c r="J44" s="34">
        <v>1169.5141781900002</v>
      </c>
      <c r="K44" s="34">
        <v>1047.3459042599998</v>
      </c>
      <c r="L44" s="34">
        <v>1135.56352509</v>
      </c>
      <c r="M44" s="34">
        <v>1135.4069215899999</v>
      </c>
      <c r="N44" s="34">
        <v>1255.7161228100003</v>
      </c>
      <c r="O44" s="203" t="s">
        <v>80</v>
      </c>
    </row>
    <row r="45" spans="1:15">
      <c r="A45" s="53" t="s">
        <v>861</v>
      </c>
      <c r="B45" s="34">
        <v>0</v>
      </c>
      <c r="C45" s="34">
        <v>0</v>
      </c>
      <c r="D45" s="34">
        <v>0</v>
      </c>
      <c r="E45" s="34">
        <v>0</v>
      </c>
      <c r="F45" s="34">
        <v>0</v>
      </c>
      <c r="G45" s="34">
        <v>0</v>
      </c>
      <c r="H45" s="34">
        <v>0</v>
      </c>
      <c r="I45" s="34">
        <v>0</v>
      </c>
      <c r="J45" s="34">
        <v>0</v>
      </c>
      <c r="K45" s="34">
        <v>0</v>
      </c>
      <c r="L45" s="34">
        <v>0</v>
      </c>
      <c r="M45" s="34">
        <v>0</v>
      </c>
      <c r="N45" s="34">
        <v>0</v>
      </c>
      <c r="O45" s="202" t="s">
        <v>862</v>
      </c>
    </row>
    <row r="46" spans="1:15">
      <c r="A46" s="53" t="s">
        <v>863</v>
      </c>
      <c r="B46" s="34">
        <v>5372.0129869699995</v>
      </c>
      <c r="C46" s="34">
        <v>5512.8011954599997</v>
      </c>
      <c r="D46" s="34">
        <v>5808.8598537099997</v>
      </c>
      <c r="E46" s="34">
        <v>5750.3046921900004</v>
      </c>
      <c r="F46" s="34">
        <v>5914.4397333699999</v>
      </c>
      <c r="G46" s="34">
        <v>6055.5718841899998</v>
      </c>
      <c r="H46" s="34">
        <v>6153.1086745599996</v>
      </c>
      <c r="I46" s="34">
        <v>6258.9352662600004</v>
      </c>
      <c r="J46" s="34">
        <v>6309.829380279999</v>
      </c>
      <c r="K46" s="34">
        <v>6522.3759329000004</v>
      </c>
      <c r="L46" s="34">
        <v>6405.7805063699998</v>
      </c>
      <c r="M46" s="34">
        <v>6427.3240459199997</v>
      </c>
      <c r="N46" s="34">
        <v>6551.9963147800008</v>
      </c>
      <c r="O46" s="202" t="s">
        <v>864</v>
      </c>
    </row>
    <row r="47" spans="1:15">
      <c r="A47" s="54" t="s">
        <v>865</v>
      </c>
      <c r="B47" s="34">
        <v>1080.99227116</v>
      </c>
      <c r="C47" s="34">
        <v>1081.04602759</v>
      </c>
      <c r="D47" s="34">
        <v>1273.7325069899998</v>
      </c>
      <c r="E47" s="34">
        <v>1273.81536953</v>
      </c>
      <c r="F47" s="34">
        <v>1281.88487934</v>
      </c>
      <c r="G47" s="34">
        <v>1291.9789741499999</v>
      </c>
      <c r="H47" s="34">
        <v>1291.9789741500001</v>
      </c>
      <c r="I47" s="34">
        <v>1291.9789741500001</v>
      </c>
      <c r="J47" s="34">
        <v>1291.9789741500001</v>
      </c>
      <c r="K47" s="34">
        <v>1344.4789741500001</v>
      </c>
      <c r="L47" s="34">
        <v>1344.4789741500001</v>
      </c>
      <c r="M47" s="34">
        <v>1344.4789741500001</v>
      </c>
      <c r="N47" s="34">
        <v>1344.3024620900001</v>
      </c>
      <c r="O47" s="203" t="s">
        <v>866</v>
      </c>
    </row>
    <row r="48" spans="1:15">
      <c r="A48" s="54" t="s">
        <v>942</v>
      </c>
      <c r="B48" s="34">
        <v>7.7983000000000002E-4</v>
      </c>
      <c r="C48" s="34">
        <v>7.7983000000000002E-4</v>
      </c>
      <c r="D48" s="34">
        <v>7.7983000000000002E-4</v>
      </c>
      <c r="E48" s="34">
        <v>7.7983000000000002E-4</v>
      </c>
      <c r="F48" s="34">
        <v>7.7983000000000002E-4</v>
      </c>
      <c r="G48" s="34">
        <v>7.7983000000000002E-4</v>
      </c>
      <c r="H48" s="34">
        <v>7.7983000000000002E-4</v>
      </c>
      <c r="I48" s="34">
        <v>7.7983000000000002E-4</v>
      </c>
      <c r="J48" s="34">
        <v>7.7983000000000002E-4</v>
      </c>
      <c r="K48" s="34">
        <v>7.7983000000000002E-4</v>
      </c>
      <c r="L48" s="34">
        <v>7.7983000000000002E-4</v>
      </c>
      <c r="M48" s="34">
        <v>7.7983000000000002E-4</v>
      </c>
      <c r="N48" s="34">
        <v>7.7983000000000002E-4</v>
      </c>
      <c r="O48" s="203" t="s">
        <v>943</v>
      </c>
    </row>
    <row r="49" spans="1:15">
      <c r="A49" s="54" t="s">
        <v>944</v>
      </c>
      <c r="B49" s="34">
        <v>1.2534700000000001</v>
      </c>
      <c r="C49" s="34">
        <v>1.2534700000000001</v>
      </c>
      <c r="D49" s="34">
        <v>1.2534700000000001</v>
      </c>
      <c r="E49" s="34">
        <v>1.8785273200000001</v>
      </c>
      <c r="F49" s="34">
        <v>1.8785273200000001</v>
      </c>
      <c r="G49" s="34">
        <v>1.8785273200000001</v>
      </c>
      <c r="H49" s="34">
        <v>2.7098970499999999</v>
      </c>
      <c r="I49" s="34">
        <v>2.9265149300000002</v>
      </c>
      <c r="J49" s="34">
        <v>2.9265149300000002</v>
      </c>
      <c r="K49" s="34">
        <v>2.6749206299999999</v>
      </c>
      <c r="L49" s="34">
        <v>2.3405887299999999</v>
      </c>
      <c r="M49" s="34">
        <v>2.3405900000000002</v>
      </c>
      <c r="N49" s="34">
        <v>2.31558873</v>
      </c>
      <c r="O49" s="203" t="s">
        <v>945</v>
      </c>
    </row>
    <row r="50" spans="1:15">
      <c r="A50" s="54" t="s">
        <v>946</v>
      </c>
      <c r="B50" s="34">
        <v>4.6085833199999993</v>
      </c>
      <c r="C50" s="34">
        <v>6.8874752499999978</v>
      </c>
      <c r="D50" s="34">
        <v>7.09743923</v>
      </c>
      <c r="E50" s="34">
        <v>6.787313769999999</v>
      </c>
      <c r="F50" s="34">
        <v>-17.652449300000001</v>
      </c>
      <c r="G50" s="34">
        <v>-18.694338459999997</v>
      </c>
      <c r="H50" s="34">
        <v>-13.78818732</v>
      </c>
      <c r="I50" s="34">
        <v>-14.35132379</v>
      </c>
      <c r="J50" s="34">
        <v>1.033314359999999</v>
      </c>
      <c r="K50" s="34">
        <v>3.6916403499999997</v>
      </c>
      <c r="L50" s="34">
        <v>4.8959953799999996</v>
      </c>
      <c r="M50" s="34">
        <v>9.0883567700000008</v>
      </c>
      <c r="N50" s="34">
        <v>4.7102497700000017</v>
      </c>
      <c r="O50" s="203" t="s">
        <v>947</v>
      </c>
    </row>
    <row r="51" spans="1:15">
      <c r="A51" s="54" t="s">
        <v>948</v>
      </c>
      <c r="B51" s="34">
        <v>0</v>
      </c>
      <c r="C51" s="34">
        <v>0</v>
      </c>
      <c r="D51" s="34">
        <v>0</v>
      </c>
      <c r="E51" s="34">
        <v>0</v>
      </c>
      <c r="F51" s="34">
        <v>0</v>
      </c>
      <c r="G51" s="34">
        <v>0</v>
      </c>
      <c r="H51" s="34">
        <v>0</v>
      </c>
      <c r="I51" s="34">
        <v>0</v>
      </c>
      <c r="J51" s="34">
        <v>0</v>
      </c>
      <c r="K51" s="34">
        <v>0</v>
      </c>
      <c r="L51" s="34">
        <v>0</v>
      </c>
      <c r="M51" s="34">
        <v>0</v>
      </c>
      <c r="N51" s="34">
        <v>0</v>
      </c>
      <c r="O51" s="203" t="s">
        <v>949</v>
      </c>
    </row>
    <row r="52" spans="1:15">
      <c r="A52" s="54" t="s">
        <v>950</v>
      </c>
      <c r="B52" s="34">
        <v>4285.1578826600007</v>
      </c>
      <c r="C52" s="34">
        <v>4423.6134427699999</v>
      </c>
      <c r="D52" s="34">
        <v>4526.7756576399997</v>
      </c>
      <c r="E52" s="34">
        <v>4467.8227017100007</v>
      </c>
      <c r="F52" s="34">
        <v>4648.3279961900007</v>
      </c>
      <c r="G52" s="34">
        <v>4780.4079413400004</v>
      </c>
      <c r="H52" s="34">
        <v>4872.2072108499997</v>
      </c>
      <c r="I52" s="34">
        <v>4978.3803211300001</v>
      </c>
      <c r="J52" s="34">
        <v>5013.8897969899999</v>
      </c>
      <c r="K52" s="34">
        <v>5171.5296179299994</v>
      </c>
      <c r="L52" s="34">
        <v>5054.0641682599999</v>
      </c>
      <c r="M52" s="34">
        <v>5071.4153451800003</v>
      </c>
      <c r="N52" s="34">
        <v>5200.6672343600003</v>
      </c>
      <c r="O52" s="203" t="s">
        <v>951</v>
      </c>
    </row>
    <row r="53" spans="1:15">
      <c r="A53" s="54" t="s">
        <v>7</v>
      </c>
      <c r="B53" s="34">
        <v>5372.0129869699995</v>
      </c>
      <c r="C53" s="34">
        <v>5512.8011954599997</v>
      </c>
      <c r="D53" s="34">
        <v>5808.8598537099997</v>
      </c>
      <c r="E53" s="34">
        <v>5750.3046921900004</v>
      </c>
      <c r="F53" s="34">
        <v>5914.4397333699999</v>
      </c>
      <c r="G53" s="34">
        <v>6055.5718841899998</v>
      </c>
      <c r="H53" s="34">
        <v>6153.1086745599996</v>
      </c>
      <c r="I53" s="34">
        <v>6258.9352662600004</v>
      </c>
      <c r="J53" s="34">
        <v>6309.829380279999</v>
      </c>
      <c r="K53" s="34">
        <v>6522.3759329000004</v>
      </c>
      <c r="L53" s="34">
        <v>6405.7805063699998</v>
      </c>
      <c r="M53" s="34">
        <v>6427.3240459199997</v>
      </c>
      <c r="N53" s="34">
        <v>6551.9963147800008</v>
      </c>
      <c r="O53" s="203" t="s">
        <v>869</v>
      </c>
    </row>
    <row r="54" spans="1:15" s="46" customFormat="1" ht="9.75" thickBot="1">
      <c r="A54" s="205" t="s">
        <v>8</v>
      </c>
      <c r="B54" s="52">
        <v>6209.1208116799999</v>
      </c>
      <c r="C54" s="52">
        <v>6420.2619656100005</v>
      </c>
      <c r="D54" s="52">
        <v>6689.3428270499999</v>
      </c>
      <c r="E54" s="52">
        <v>6647.8334133899998</v>
      </c>
      <c r="F54" s="52">
        <v>6711.1347702500007</v>
      </c>
      <c r="G54" s="52">
        <v>6899.4304594000005</v>
      </c>
      <c r="H54" s="52">
        <v>7121.4172405700001</v>
      </c>
      <c r="I54" s="52">
        <v>7265.011725450001</v>
      </c>
      <c r="J54" s="52">
        <v>7479.3435585399984</v>
      </c>
      <c r="K54" s="52">
        <v>7569.7218372500001</v>
      </c>
      <c r="L54" s="52">
        <v>7541.3440315500002</v>
      </c>
      <c r="M54" s="52">
        <v>7562.7309676199993</v>
      </c>
      <c r="N54" s="52">
        <v>7807.7124376600004</v>
      </c>
      <c r="O54" s="206" t="s">
        <v>952</v>
      </c>
    </row>
    <row r="55" spans="1:15" ht="9.75" thickBot="1">
      <c r="A55" s="660"/>
      <c r="B55" s="661"/>
      <c r="C55" s="661"/>
      <c r="D55" s="661"/>
      <c r="E55" s="661"/>
      <c r="F55" s="661"/>
      <c r="G55" s="661"/>
      <c r="H55" s="661"/>
      <c r="I55" s="661"/>
      <c r="J55" s="661"/>
      <c r="K55" s="661"/>
      <c r="L55" s="661"/>
      <c r="M55" s="661"/>
      <c r="N55" s="661"/>
      <c r="O55" s="198"/>
    </row>
    <row r="57" spans="1:15">
      <c r="A57" s="2" t="s">
        <v>872</v>
      </c>
      <c r="B57" s="10">
        <v>-2.3920000057842117E-4</v>
      </c>
      <c r="C57" s="10">
        <v>-5.0110999927710509E-4</v>
      </c>
      <c r="D57" s="10">
        <v>1.302700002270285E-4</v>
      </c>
      <c r="E57" s="10">
        <v>3.709700004037586E-4</v>
      </c>
      <c r="F57" s="10">
        <v>3.5486999968270538E-4</v>
      </c>
      <c r="G57" s="10">
        <v>3.7660000089090317E-4</v>
      </c>
      <c r="H57" s="10">
        <v>0.43075023000073998</v>
      </c>
      <c r="I57" s="10">
        <v>6.4088670000273851E-2</v>
      </c>
      <c r="J57" s="10">
        <v>4.2563999977573985E-4</v>
      </c>
      <c r="K57" s="10">
        <v>-0.79953265999938594</v>
      </c>
      <c r="L57" s="10">
        <v>-1.7607798599992748</v>
      </c>
      <c r="M57" s="10">
        <v>-3.4611000046425033E-4</v>
      </c>
      <c r="N57" s="10">
        <v>-3.5180000031687086E-4</v>
      </c>
    </row>
  </sheetData>
  <customSheetViews>
    <customSheetView guid="{D1897E30-A26D-4F90-93C2-C61456FDB70A}" showPageBreaks="1" printArea="1" state="hidden">
      <selection sqref="A1:O1"/>
      <pageMargins left="0.7" right="0.7" top="0.75" bottom="0.75" header="0.3" footer="0.3"/>
      <pageSetup paperSize="9" scale="77" orientation="landscape" r:id="rId1"/>
    </customSheetView>
    <customSheetView guid="{0A4A6AE3-1FFA-40BD-BC03-A4BC47D93628}" showPageBreaks="1" printArea="1" state="hidden">
      <selection sqref="A1:O1"/>
      <pageMargins left="0.7" right="0.7" top="0.75" bottom="0.75" header="0.3" footer="0.3"/>
      <pageSetup paperSize="9" scale="77" orientation="landscape" r:id="rId2"/>
    </customSheetView>
    <customSheetView guid="{4E068CE9-76F0-4A79-8775-2B6748FBF524}" showPageBreaks="1" printArea="1" state="hidden">
      <selection sqref="A1:O1"/>
      <pageMargins left="0.7" right="0.7" top="0.75" bottom="0.75" header="0.3" footer="0.3"/>
      <pageSetup paperSize="9" scale="77" orientation="landscape" r:id="rId3"/>
    </customSheetView>
    <customSheetView guid="{D8C5A984-543E-4707-B504-B74A64840F53}" showPageBreaks="1" printArea="1" state="hidden">
      <selection sqref="A1:O1"/>
      <pageMargins left="0.7" right="0.7" top="0.75" bottom="0.75" header="0.3" footer="0.3"/>
      <pageSetup paperSize="9" scale="77" orientation="landscape" r:id="rId4"/>
    </customSheetView>
    <customSheetView guid="{D05C7363-D748-4E5D-B121-E30B6E64A380}" state="hidden">
      <selection sqref="A1:O1"/>
      <pageMargins left="0.7" right="0.7" top="0.75" bottom="0.75" header="0.3" footer="0.3"/>
      <pageSetup paperSize="9" scale="77" orientation="landscape" r:id="rId5"/>
    </customSheetView>
    <customSheetView guid="{A346EDBB-8F5D-48AE-8CF0-8B5C084A1557}" showPageBreaks="1" printArea="1" state="hidden">
      <selection sqref="A1:O1"/>
      <pageMargins left="0.7" right="0.7" top="0.75" bottom="0.75" header="0.3" footer="0.3"/>
      <pageSetup paperSize="9" scale="77" orientation="landscape" r:id="rId6"/>
    </customSheetView>
  </customSheetViews>
  <mergeCells count="3">
    <mergeCell ref="A1:O1"/>
    <mergeCell ref="A2:O2"/>
    <mergeCell ref="A55:N55"/>
  </mergeCells>
  <pageMargins left="0.7" right="0.7" top="0.75" bottom="0.75" header="0.3" footer="0.3"/>
  <pageSetup paperSize="9" scale="77" orientation="landscape" r:id="rId7"/>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A60A63"/>
  </sheetPr>
  <dimension ref="A1:O36"/>
  <sheetViews>
    <sheetView workbookViewId="0">
      <selection sqref="A1:O1"/>
    </sheetView>
  </sheetViews>
  <sheetFormatPr defaultColWidth="9.140625" defaultRowHeight="9"/>
  <cols>
    <col min="1" max="1" width="41.85546875" style="2" customWidth="1"/>
    <col min="2" max="13" width="8.85546875" style="2" customWidth="1"/>
    <col min="14" max="14" width="8.140625" style="2" customWidth="1"/>
    <col min="15" max="15" width="36.140625" style="2" customWidth="1"/>
    <col min="16" max="16384" width="9.140625" style="2"/>
  </cols>
  <sheetData>
    <row r="1" spans="1:15" s="1" customFormat="1" ht="12.75">
      <c r="A1" s="664" t="s">
        <v>107</v>
      </c>
      <c r="B1" s="665"/>
      <c r="C1" s="665"/>
      <c r="D1" s="665"/>
      <c r="E1" s="665"/>
      <c r="F1" s="665"/>
      <c r="G1" s="665"/>
      <c r="H1" s="665"/>
      <c r="I1" s="665"/>
      <c r="J1" s="665"/>
      <c r="K1" s="665"/>
      <c r="L1" s="665"/>
      <c r="M1" s="665"/>
      <c r="N1" s="665"/>
      <c r="O1" s="666"/>
    </row>
    <row r="2" spans="1:15" s="67" customFormat="1" ht="18" customHeight="1">
      <c r="A2" s="662" t="s">
        <v>288</v>
      </c>
      <c r="B2" s="659"/>
      <c r="C2" s="659"/>
      <c r="D2" s="659"/>
      <c r="E2" s="659"/>
      <c r="F2" s="659"/>
      <c r="G2" s="659"/>
      <c r="H2" s="659"/>
      <c r="I2" s="659"/>
      <c r="J2" s="659"/>
      <c r="K2" s="659"/>
      <c r="L2" s="659"/>
      <c r="M2" s="659"/>
      <c r="N2" s="659"/>
      <c r="O2" s="663"/>
    </row>
    <row r="3" spans="1:15" s="3" customFormat="1" ht="3.75" customHeight="1" thickBot="1">
      <c r="A3" s="70"/>
      <c r="B3" s="39"/>
      <c r="C3" s="39"/>
      <c r="D3" s="39"/>
      <c r="E3" s="39"/>
      <c r="F3" s="39"/>
      <c r="G3" s="39"/>
      <c r="H3" s="39"/>
      <c r="I3" s="39"/>
      <c r="J3" s="39"/>
      <c r="K3" s="39"/>
      <c r="L3" s="39"/>
      <c r="M3" s="39"/>
      <c r="N3" s="39"/>
      <c r="O3" s="66"/>
    </row>
    <row r="4" spans="1:15" s="47" customFormat="1" ht="9.75" thickBot="1">
      <c r="A4" s="17" t="s">
        <v>3</v>
      </c>
      <c r="B4" s="18">
        <v>42552</v>
      </c>
      <c r="C4" s="18">
        <v>42583</v>
      </c>
      <c r="D4" s="18">
        <v>42614</v>
      </c>
      <c r="E4" s="18">
        <v>42644</v>
      </c>
      <c r="F4" s="18">
        <v>42675</v>
      </c>
      <c r="G4" s="18">
        <v>42705</v>
      </c>
      <c r="H4" s="18">
        <v>42736</v>
      </c>
      <c r="I4" s="18">
        <v>42767</v>
      </c>
      <c r="J4" s="18">
        <v>42795</v>
      </c>
      <c r="K4" s="18">
        <v>42826</v>
      </c>
      <c r="L4" s="18">
        <v>42856</v>
      </c>
      <c r="M4" s="18">
        <v>42887</v>
      </c>
      <c r="N4" s="18">
        <v>42917</v>
      </c>
      <c r="O4" s="137" t="s">
        <v>76</v>
      </c>
    </row>
    <row r="5" spans="1:15" s="46" customFormat="1">
      <c r="A5" s="207" t="s">
        <v>792</v>
      </c>
      <c r="B5" s="187"/>
      <c r="C5" s="208"/>
      <c r="D5" s="208"/>
      <c r="E5" s="208"/>
      <c r="F5" s="208"/>
      <c r="G5" s="208"/>
      <c r="H5" s="209"/>
      <c r="I5" s="208"/>
      <c r="J5" s="208"/>
      <c r="K5" s="208"/>
      <c r="L5" s="208"/>
      <c r="M5" s="208"/>
      <c r="N5" s="208"/>
      <c r="O5" s="210" t="s">
        <v>102</v>
      </c>
    </row>
    <row r="6" spans="1:15">
      <c r="A6" s="211" t="s">
        <v>793</v>
      </c>
      <c r="B6" s="182"/>
      <c r="C6" s="212"/>
      <c r="D6" s="212"/>
      <c r="E6" s="212"/>
      <c r="F6" s="212"/>
      <c r="G6" s="212"/>
      <c r="H6" s="213"/>
      <c r="I6" s="212"/>
      <c r="J6" s="212"/>
      <c r="K6" s="212"/>
      <c r="L6" s="212"/>
      <c r="M6" s="212"/>
      <c r="N6" s="212"/>
      <c r="O6" s="214" t="s">
        <v>794</v>
      </c>
    </row>
    <row r="7" spans="1:15">
      <c r="A7" s="215" t="s">
        <v>795</v>
      </c>
      <c r="B7" s="182">
        <v>1178.14350184</v>
      </c>
      <c r="C7" s="182">
        <v>1007.3586830800001</v>
      </c>
      <c r="D7" s="182">
        <v>1140.9248081600001</v>
      </c>
      <c r="E7" s="182">
        <v>969.89685297999995</v>
      </c>
      <c r="F7" s="182">
        <v>1232.86800092</v>
      </c>
      <c r="G7" s="182">
        <v>1212.6896317600001</v>
      </c>
      <c r="H7" s="182">
        <v>1251.98247674</v>
      </c>
      <c r="I7" s="182">
        <v>1209.10560773</v>
      </c>
      <c r="J7" s="182">
        <v>1270.3020459499999</v>
      </c>
      <c r="K7" s="182">
        <v>1401.11399293</v>
      </c>
      <c r="L7" s="182">
        <v>1498.04551608</v>
      </c>
      <c r="M7" s="182">
        <v>1775.4096335500001</v>
      </c>
      <c r="N7" s="182">
        <v>1690.41849897</v>
      </c>
      <c r="O7" s="216" t="s">
        <v>796</v>
      </c>
    </row>
    <row r="8" spans="1:15">
      <c r="A8" s="217" t="s">
        <v>797</v>
      </c>
      <c r="B8" s="182">
        <v>11573.190691130001</v>
      </c>
      <c r="C8" s="182">
        <v>12045.118595559999</v>
      </c>
      <c r="D8" s="182">
        <v>12014.890559500001</v>
      </c>
      <c r="E8" s="182">
        <v>12423.416214929997</v>
      </c>
      <c r="F8" s="182">
        <v>11595.51359683</v>
      </c>
      <c r="G8" s="182">
        <v>11846.301623500001</v>
      </c>
      <c r="H8" s="182">
        <v>11996.73319196</v>
      </c>
      <c r="I8" s="182">
        <v>12406.239288270001</v>
      </c>
      <c r="J8" s="182">
        <v>12655.50473422</v>
      </c>
      <c r="K8" s="182">
        <v>12914.594332860001</v>
      </c>
      <c r="L8" s="182">
        <v>12882.63339714</v>
      </c>
      <c r="M8" s="182">
        <v>13109.467725249999</v>
      </c>
      <c r="N8" s="182">
        <v>13283.25281711</v>
      </c>
      <c r="O8" s="216" t="s">
        <v>798</v>
      </c>
    </row>
    <row r="9" spans="1:15">
      <c r="A9" s="217" t="s">
        <v>799</v>
      </c>
      <c r="B9" s="182">
        <v>318.61130821</v>
      </c>
      <c r="C9" s="182">
        <v>311.28622988999996</v>
      </c>
      <c r="D9" s="182">
        <v>309.44357450000001</v>
      </c>
      <c r="E9" s="182">
        <v>533.38961144999996</v>
      </c>
      <c r="F9" s="182">
        <v>543.99213369999984</v>
      </c>
      <c r="G9" s="182">
        <v>543.82206532000009</v>
      </c>
      <c r="H9" s="182">
        <v>323.99187440999998</v>
      </c>
      <c r="I9" s="182">
        <v>324.18050514999999</v>
      </c>
      <c r="J9" s="182">
        <v>337.72014713999994</v>
      </c>
      <c r="K9" s="182">
        <v>337.70896891000001</v>
      </c>
      <c r="L9" s="182">
        <v>325.41743549</v>
      </c>
      <c r="M9" s="182">
        <v>325.57476235000001</v>
      </c>
      <c r="N9" s="182">
        <v>369.50145982000004</v>
      </c>
      <c r="O9" s="216" t="s">
        <v>800</v>
      </c>
    </row>
    <row r="10" spans="1:15">
      <c r="A10" s="217" t="s">
        <v>801</v>
      </c>
      <c r="B10" s="182">
        <v>618.55746642999998</v>
      </c>
      <c r="C10" s="182">
        <v>752.72622965000005</v>
      </c>
      <c r="D10" s="182">
        <v>760.12197991000005</v>
      </c>
      <c r="E10" s="182">
        <v>567.61312597000006</v>
      </c>
      <c r="F10" s="182">
        <v>480.77729068999992</v>
      </c>
      <c r="G10" s="182">
        <v>455.69757118999996</v>
      </c>
      <c r="H10" s="182">
        <v>737.31616149999991</v>
      </c>
      <c r="I10" s="182">
        <v>726.59115796000003</v>
      </c>
      <c r="J10" s="182">
        <v>711.82300508000003</v>
      </c>
      <c r="K10" s="182">
        <v>725.02221959999997</v>
      </c>
      <c r="L10" s="182">
        <v>737.06848983000009</v>
      </c>
      <c r="M10" s="182">
        <v>740.69774581000001</v>
      </c>
      <c r="N10" s="182">
        <v>740.0509452</v>
      </c>
      <c r="O10" s="216" t="s">
        <v>802</v>
      </c>
    </row>
    <row r="11" spans="1:15" ht="18">
      <c r="A11" s="217" t="s">
        <v>803</v>
      </c>
      <c r="B11" s="182">
        <v>0</v>
      </c>
      <c r="C11" s="182">
        <v>0</v>
      </c>
      <c r="D11" s="182">
        <v>0</v>
      </c>
      <c r="E11" s="182">
        <v>0</v>
      </c>
      <c r="F11" s="182">
        <v>0</v>
      </c>
      <c r="G11" s="182">
        <v>0</v>
      </c>
      <c r="H11" s="182">
        <v>0</v>
      </c>
      <c r="I11" s="182">
        <v>0</v>
      </c>
      <c r="J11" s="182">
        <v>0</v>
      </c>
      <c r="K11" s="182">
        <v>0</v>
      </c>
      <c r="L11" s="182">
        <v>0</v>
      </c>
      <c r="M11" s="182">
        <v>0</v>
      </c>
      <c r="N11" s="182">
        <v>0</v>
      </c>
      <c r="O11" s="218" t="s">
        <v>804</v>
      </c>
    </row>
    <row r="12" spans="1:15" ht="18">
      <c r="A12" s="217" t="s">
        <v>805</v>
      </c>
      <c r="B12" s="182">
        <v>0</v>
      </c>
      <c r="C12" s="182">
        <v>0</v>
      </c>
      <c r="D12" s="182">
        <v>0</v>
      </c>
      <c r="E12" s="182">
        <v>0</v>
      </c>
      <c r="F12" s="182">
        <v>0</v>
      </c>
      <c r="G12" s="182">
        <v>0</v>
      </c>
      <c r="H12" s="182">
        <v>0</v>
      </c>
      <c r="I12" s="182">
        <v>0</v>
      </c>
      <c r="J12" s="182">
        <v>0</v>
      </c>
      <c r="K12" s="182">
        <v>0</v>
      </c>
      <c r="L12" s="182">
        <v>0</v>
      </c>
      <c r="M12" s="182">
        <v>0</v>
      </c>
      <c r="N12" s="182">
        <v>0</v>
      </c>
      <c r="O12" s="218" t="s">
        <v>806</v>
      </c>
    </row>
    <row r="13" spans="1:15" ht="18">
      <c r="A13" s="217" t="s">
        <v>807</v>
      </c>
      <c r="B13" s="182">
        <v>0</v>
      </c>
      <c r="C13" s="182">
        <v>0</v>
      </c>
      <c r="D13" s="182">
        <v>0</v>
      </c>
      <c r="E13" s="182">
        <v>0</v>
      </c>
      <c r="F13" s="182">
        <v>0</v>
      </c>
      <c r="G13" s="182">
        <v>0</v>
      </c>
      <c r="H13" s="182">
        <v>0</v>
      </c>
      <c r="I13" s="182">
        <v>0</v>
      </c>
      <c r="J13" s="182">
        <v>0</v>
      </c>
      <c r="K13" s="182">
        <v>0</v>
      </c>
      <c r="L13" s="182">
        <v>0</v>
      </c>
      <c r="M13" s="182">
        <v>0</v>
      </c>
      <c r="N13" s="182">
        <v>0</v>
      </c>
      <c r="O13" s="218" t="s">
        <v>808</v>
      </c>
    </row>
    <row r="14" spans="1:15">
      <c r="A14" s="217" t="s">
        <v>809</v>
      </c>
      <c r="B14" s="182">
        <v>1734.63633239</v>
      </c>
      <c r="C14" s="182">
        <v>1732.5789990899998</v>
      </c>
      <c r="D14" s="182">
        <v>1650.5120339</v>
      </c>
      <c r="E14" s="182">
        <v>1676.6638002</v>
      </c>
      <c r="F14" s="182">
        <v>1571.2321359800001</v>
      </c>
      <c r="G14" s="182">
        <v>1656.9553017999999</v>
      </c>
      <c r="H14" s="182">
        <v>1678.5116208600002</v>
      </c>
      <c r="I14" s="182">
        <v>1685.0426492300001</v>
      </c>
      <c r="J14" s="182">
        <v>1801.2773223499998</v>
      </c>
      <c r="K14" s="182">
        <v>1905.0836368200003</v>
      </c>
      <c r="L14" s="182">
        <v>1848.3175855499999</v>
      </c>
      <c r="M14" s="182">
        <v>1909.1606604999999</v>
      </c>
      <c r="N14" s="182">
        <v>1958.3797636500001</v>
      </c>
      <c r="O14" s="216" t="s">
        <v>810</v>
      </c>
    </row>
    <row r="15" spans="1:15">
      <c r="A15" s="217" t="s">
        <v>811</v>
      </c>
      <c r="B15" s="182">
        <v>0</v>
      </c>
      <c r="C15" s="182">
        <v>0</v>
      </c>
      <c r="D15" s="182">
        <v>0</v>
      </c>
      <c r="E15" s="182">
        <v>0</v>
      </c>
      <c r="F15" s="182">
        <v>0</v>
      </c>
      <c r="G15" s="182">
        <v>0</v>
      </c>
      <c r="H15" s="182">
        <v>0</v>
      </c>
      <c r="I15" s="182">
        <v>0</v>
      </c>
      <c r="J15" s="182">
        <v>0</v>
      </c>
      <c r="K15" s="182">
        <v>0</v>
      </c>
      <c r="L15" s="182">
        <v>0</v>
      </c>
      <c r="M15" s="182">
        <v>0</v>
      </c>
      <c r="N15" s="182">
        <v>0</v>
      </c>
      <c r="O15" s="216" t="s">
        <v>812</v>
      </c>
    </row>
    <row r="16" spans="1:15">
      <c r="A16" s="217" t="s">
        <v>813</v>
      </c>
      <c r="B16" s="182">
        <v>0</v>
      </c>
      <c r="C16" s="182">
        <v>0</v>
      </c>
      <c r="D16" s="182">
        <v>0</v>
      </c>
      <c r="E16" s="182">
        <v>0</v>
      </c>
      <c r="F16" s="182">
        <v>0</v>
      </c>
      <c r="G16" s="182">
        <v>0</v>
      </c>
      <c r="H16" s="182">
        <v>0</v>
      </c>
      <c r="I16" s="182">
        <v>0</v>
      </c>
      <c r="J16" s="182">
        <v>0</v>
      </c>
      <c r="K16" s="182">
        <v>0</v>
      </c>
      <c r="L16" s="182">
        <v>0</v>
      </c>
      <c r="M16" s="182">
        <v>0</v>
      </c>
      <c r="N16" s="182">
        <v>0</v>
      </c>
      <c r="O16" s="216" t="s">
        <v>814</v>
      </c>
    </row>
    <row r="17" spans="1:15">
      <c r="A17" s="217" t="s">
        <v>815</v>
      </c>
      <c r="B17" s="182">
        <v>0</v>
      </c>
      <c r="C17" s="182">
        <v>0</v>
      </c>
      <c r="D17" s="182">
        <v>0</v>
      </c>
      <c r="E17" s="182">
        <v>0</v>
      </c>
      <c r="F17" s="182">
        <v>0</v>
      </c>
      <c r="G17" s="182">
        <v>0</v>
      </c>
      <c r="H17" s="182">
        <v>0</v>
      </c>
      <c r="I17" s="182">
        <v>0</v>
      </c>
      <c r="J17" s="182">
        <v>0</v>
      </c>
      <c r="K17" s="182">
        <v>0</v>
      </c>
      <c r="L17" s="182">
        <v>0</v>
      </c>
      <c r="M17" s="182">
        <v>0</v>
      </c>
      <c r="N17" s="182">
        <v>0</v>
      </c>
      <c r="O17" s="216" t="s">
        <v>816</v>
      </c>
    </row>
    <row r="18" spans="1:15">
      <c r="A18" s="217" t="s">
        <v>953</v>
      </c>
      <c r="B18" s="182">
        <v>39.063358000000001</v>
      </c>
      <c r="C18" s="182">
        <v>38.762480500000002</v>
      </c>
      <c r="D18" s="182">
        <v>38.907454999999999</v>
      </c>
      <c r="E18" s="182">
        <v>38.854099000000005</v>
      </c>
      <c r="F18" s="182">
        <v>41.691509500000002</v>
      </c>
      <c r="G18" s="182">
        <v>41.583476499999996</v>
      </c>
      <c r="H18" s="182">
        <v>41.603126500000002</v>
      </c>
      <c r="I18" s="182">
        <v>41.512867</v>
      </c>
      <c r="J18" s="182">
        <v>41.306190999999998</v>
      </c>
      <c r="K18" s="182">
        <v>41.154905499999998</v>
      </c>
      <c r="L18" s="182">
        <v>41.246570500000004</v>
      </c>
      <c r="M18" s="182">
        <v>41.152199500000002</v>
      </c>
      <c r="N18" s="182">
        <v>41.226801500000001</v>
      </c>
      <c r="O18" s="216" t="s">
        <v>818</v>
      </c>
    </row>
    <row r="19" spans="1:15">
      <c r="A19" s="217" t="s">
        <v>823</v>
      </c>
      <c r="B19" s="182">
        <v>15462.202658110002</v>
      </c>
      <c r="C19" s="182">
        <v>15887.831217860001</v>
      </c>
      <c r="D19" s="182">
        <v>15914.80041106</v>
      </c>
      <c r="E19" s="182">
        <v>16209.833704619999</v>
      </c>
      <c r="F19" s="182">
        <v>15466.074667680003</v>
      </c>
      <c r="G19" s="182">
        <v>15757.04967016</v>
      </c>
      <c r="H19" s="182">
        <v>16030.138452040001</v>
      </c>
      <c r="I19" s="182">
        <v>16392.67207543</v>
      </c>
      <c r="J19" s="182">
        <v>16817.933445799998</v>
      </c>
      <c r="K19" s="182">
        <v>17324.67805672</v>
      </c>
      <c r="L19" s="182">
        <v>17332.728994690002</v>
      </c>
      <c r="M19" s="182">
        <v>17901.462727039998</v>
      </c>
      <c r="N19" s="182">
        <v>18082.830286299999</v>
      </c>
      <c r="O19" s="216" t="s">
        <v>824</v>
      </c>
    </row>
    <row r="20" spans="1:15">
      <c r="A20" s="211" t="s">
        <v>825</v>
      </c>
      <c r="B20" s="182"/>
      <c r="C20" s="182"/>
      <c r="D20" s="182"/>
      <c r="E20" s="182"/>
      <c r="F20" s="182"/>
      <c r="G20" s="182"/>
      <c r="H20" s="182"/>
      <c r="I20" s="182"/>
      <c r="J20" s="182"/>
      <c r="K20" s="182"/>
      <c r="L20" s="182"/>
      <c r="M20" s="182"/>
      <c r="N20" s="182"/>
      <c r="O20" s="214" t="s">
        <v>826</v>
      </c>
    </row>
    <row r="21" spans="1:15">
      <c r="A21" s="215" t="s">
        <v>827</v>
      </c>
      <c r="B21" s="182">
        <v>280.79929731999999</v>
      </c>
      <c r="C21" s="182">
        <v>166.72122824999997</v>
      </c>
      <c r="D21" s="182">
        <v>218.38572225999999</v>
      </c>
      <c r="E21" s="182">
        <v>333.11956696999999</v>
      </c>
      <c r="F21" s="182">
        <v>248.69689905000004</v>
      </c>
      <c r="G21" s="182">
        <v>382.30667833999996</v>
      </c>
      <c r="H21" s="182">
        <v>216.42744731000002</v>
      </c>
      <c r="I21" s="182">
        <v>147.64596962000002</v>
      </c>
      <c r="J21" s="182">
        <v>250.67240867000001</v>
      </c>
      <c r="K21" s="182">
        <v>166.72857514999998</v>
      </c>
      <c r="L21" s="182">
        <v>173.69783380000001</v>
      </c>
      <c r="M21" s="182">
        <v>194.38853596999999</v>
      </c>
      <c r="N21" s="182">
        <v>169.65864975</v>
      </c>
      <c r="O21" s="216" t="s">
        <v>828</v>
      </c>
    </row>
    <row r="22" spans="1:15">
      <c r="A22" s="215" t="s">
        <v>910</v>
      </c>
      <c r="B22" s="182">
        <v>0.43327878999999997</v>
      </c>
      <c r="C22" s="182">
        <v>7.6771401599999995</v>
      </c>
      <c r="D22" s="182">
        <v>29.173783140000001</v>
      </c>
      <c r="E22" s="182">
        <v>12.90932486</v>
      </c>
      <c r="F22" s="182">
        <v>24.004221449999996</v>
      </c>
      <c r="G22" s="182">
        <v>3.9022284599999999</v>
      </c>
      <c r="H22" s="182">
        <v>12.347708669999999</v>
      </c>
      <c r="I22" s="182">
        <v>3.49449707</v>
      </c>
      <c r="J22" s="182">
        <v>10.991623990000001</v>
      </c>
      <c r="K22" s="182">
        <v>3.8268974399999998</v>
      </c>
      <c r="L22" s="182">
        <v>202.34211673000001</v>
      </c>
      <c r="M22" s="182">
        <v>13.5878838</v>
      </c>
      <c r="N22" s="182">
        <v>10.936369579999999</v>
      </c>
      <c r="O22" s="216" t="s">
        <v>954</v>
      </c>
    </row>
    <row r="23" spans="1:15">
      <c r="A23" s="215" t="s">
        <v>912</v>
      </c>
      <c r="B23" s="182">
        <v>31.212129949999998</v>
      </c>
      <c r="C23" s="182">
        <v>32.487841100000004</v>
      </c>
      <c r="D23" s="182">
        <v>26.014531699999999</v>
      </c>
      <c r="E23" s="182">
        <v>18.603902160000001</v>
      </c>
      <c r="F23" s="182">
        <v>59.885503280000002</v>
      </c>
      <c r="G23" s="182">
        <v>29.69614863</v>
      </c>
      <c r="H23" s="182">
        <v>28.715719329999999</v>
      </c>
      <c r="I23" s="182">
        <v>28.915673770000005</v>
      </c>
      <c r="J23" s="182">
        <v>22.702973879999998</v>
      </c>
      <c r="K23" s="182">
        <v>52.620469490000005</v>
      </c>
      <c r="L23" s="182">
        <v>58.005574859999996</v>
      </c>
      <c r="M23" s="182">
        <v>84.483842979999991</v>
      </c>
      <c r="N23" s="182">
        <v>71.824222790000007</v>
      </c>
      <c r="O23" s="216" t="s">
        <v>913</v>
      </c>
    </row>
    <row r="24" spans="1:15">
      <c r="A24" s="215" t="s">
        <v>955</v>
      </c>
      <c r="B24" s="182">
        <v>76.913195340000001</v>
      </c>
      <c r="C24" s="182">
        <v>72.121492610000018</v>
      </c>
      <c r="D24" s="182">
        <v>26.131777659999997</v>
      </c>
      <c r="E24" s="182">
        <v>48.743120800000007</v>
      </c>
      <c r="F24" s="182">
        <v>34.102009500000001</v>
      </c>
      <c r="G24" s="182">
        <v>32.160774100000005</v>
      </c>
      <c r="H24" s="182">
        <v>11.46786092</v>
      </c>
      <c r="I24" s="182">
        <v>52.558523480000005</v>
      </c>
      <c r="J24" s="182">
        <v>63.063069729999995</v>
      </c>
      <c r="K24" s="182">
        <v>134.43043317999999</v>
      </c>
      <c r="L24" s="182">
        <v>79.851773730000005</v>
      </c>
      <c r="M24" s="182">
        <v>118.78275683</v>
      </c>
      <c r="N24" s="182">
        <v>150.17719627000002</v>
      </c>
      <c r="O24" s="216" t="s">
        <v>956</v>
      </c>
    </row>
    <row r="25" spans="1:15">
      <c r="A25" s="215" t="s">
        <v>957</v>
      </c>
      <c r="B25" s="182">
        <v>389.35790147999995</v>
      </c>
      <c r="C25" s="182">
        <v>279.00770219999998</v>
      </c>
      <c r="D25" s="182">
        <v>299.70581484999997</v>
      </c>
      <c r="E25" s="182">
        <v>413.37591485000002</v>
      </c>
      <c r="F25" s="182">
        <v>366.68863335000003</v>
      </c>
      <c r="G25" s="182">
        <v>448.06582965000001</v>
      </c>
      <c r="H25" s="182">
        <v>268.95873628999999</v>
      </c>
      <c r="I25" s="182">
        <v>232.61466402999997</v>
      </c>
      <c r="J25" s="182">
        <v>347.43007635000004</v>
      </c>
      <c r="K25" s="182">
        <v>357.60637536000002</v>
      </c>
      <c r="L25" s="182">
        <v>513.89729922000004</v>
      </c>
      <c r="M25" s="182">
        <v>411.24301969000004</v>
      </c>
      <c r="N25" s="182">
        <v>402.59643846</v>
      </c>
      <c r="O25" s="216" t="s">
        <v>838</v>
      </c>
    </row>
    <row r="26" spans="1:15" s="46" customFormat="1">
      <c r="A26" s="167" t="s">
        <v>839</v>
      </c>
      <c r="B26" s="187">
        <v>15851.560559650001</v>
      </c>
      <c r="C26" s="187">
        <v>16166.838920120001</v>
      </c>
      <c r="D26" s="187">
        <v>16214.506225949999</v>
      </c>
      <c r="E26" s="187">
        <v>16623.209619540001</v>
      </c>
      <c r="F26" s="187">
        <v>15832.763301110001</v>
      </c>
      <c r="G26" s="187">
        <v>16205.11549991</v>
      </c>
      <c r="H26" s="187">
        <v>16299.097188419999</v>
      </c>
      <c r="I26" s="187">
        <v>16625.286739490002</v>
      </c>
      <c r="J26" s="187">
        <v>17165.363522200005</v>
      </c>
      <c r="K26" s="187">
        <v>17682.284432129996</v>
      </c>
      <c r="L26" s="187">
        <v>17846.62629398</v>
      </c>
      <c r="M26" s="187">
        <v>18312.70574682</v>
      </c>
      <c r="N26" s="187">
        <v>18485.426724870002</v>
      </c>
      <c r="O26" s="168" t="s">
        <v>75</v>
      </c>
    </row>
    <row r="27" spans="1:15">
      <c r="A27" s="219" t="s">
        <v>958</v>
      </c>
      <c r="B27" s="182"/>
      <c r="C27" s="182"/>
      <c r="D27" s="182"/>
      <c r="E27" s="182"/>
      <c r="F27" s="182"/>
      <c r="G27" s="182"/>
      <c r="H27" s="182"/>
      <c r="I27" s="182"/>
      <c r="J27" s="182"/>
      <c r="K27" s="182"/>
      <c r="L27" s="182"/>
      <c r="M27" s="182"/>
      <c r="N27" s="182"/>
      <c r="O27" s="220" t="s">
        <v>108</v>
      </c>
    </row>
    <row r="28" spans="1:15">
      <c r="A28" s="211" t="s">
        <v>959</v>
      </c>
      <c r="B28" s="182">
        <v>118.21106605999999</v>
      </c>
      <c r="C28" s="182">
        <v>13.614728810000001</v>
      </c>
      <c r="D28" s="182">
        <v>26.867441169999999</v>
      </c>
      <c r="E28" s="182">
        <v>159.07768389999998</v>
      </c>
      <c r="F28" s="182">
        <v>151.79447643</v>
      </c>
      <c r="G28" s="182">
        <v>46.835519399999995</v>
      </c>
      <c r="H28" s="182">
        <v>37.791353829999998</v>
      </c>
      <c r="I28" s="182">
        <v>89.74051747</v>
      </c>
      <c r="J28" s="182">
        <v>36.338571199999997</v>
      </c>
      <c r="K28" s="182">
        <v>21.246928010000001</v>
      </c>
      <c r="L28" s="182">
        <v>73.610439100000008</v>
      </c>
      <c r="M28" s="182">
        <v>22.518002849999998</v>
      </c>
      <c r="N28" s="182">
        <v>50.540825600000005</v>
      </c>
      <c r="O28" s="214" t="s">
        <v>960</v>
      </c>
    </row>
    <row r="29" spans="1:15">
      <c r="A29" s="211" t="s">
        <v>961</v>
      </c>
      <c r="B29" s="182">
        <v>0</v>
      </c>
      <c r="C29" s="182">
        <v>1.8489999999999999E-2</v>
      </c>
      <c r="D29" s="182">
        <v>1.8489999999999999E-2</v>
      </c>
      <c r="E29" s="182">
        <v>0</v>
      </c>
      <c r="F29" s="182">
        <v>0</v>
      </c>
      <c r="G29" s="182">
        <v>0</v>
      </c>
      <c r="H29" s="182">
        <v>0</v>
      </c>
      <c r="I29" s="182">
        <v>0</v>
      </c>
      <c r="J29" s="182">
        <v>0</v>
      </c>
      <c r="K29" s="182">
        <v>0</v>
      </c>
      <c r="L29" s="182">
        <v>0</v>
      </c>
      <c r="M29" s="182">
        <v>0</v>
      </c>
      <c r="N29" s="182">
        <v>0</v>
      </c>
      <c r="O29" s="214" t="s">
        <v>962</v>
      </c>
    </row>
    <row r="30" spans="1:15">
      <c r="A30" s="211" t="s">
        <v>963</v>
      </c>
      <c r="B30" s="182">
        <v>52.40767082</v>
      </c>
      <c r="C30" s="182">
        <v>77.02448566999999</v>
      </c>
      <c r="D30" s="182">
        <v>56.880462129999998</v>
      </c>
      <c r="E30" s="182">
        <v>77.529319669999992</v>
      </c>
      <c r="F30" s="182">
        <v>60.01463219</v>
      </c>
      <c r="G30" s="182">
        <v>63.724680179999993</v>
      </c>
      <c r="H30" s="182">
        <v>80.199407550000004</v>
      </c>
      <c r="I30" s="182">
        <v>76.198473100000001</v>
      </c>
      <c r="J30" s="182">
        <v>80.82948494</v>
      </c>
      <c r="K30" s="182">
        <v>78.074102249999996</v>
      </c>
      <c r="L30" s="182">
        <v>72.538296340000002</v>
      </c>
      <c r="M30" s="182">
        <v>86.664607449999991</v>
      </c>
      <c r="N30" s="182">
        <v>80.997270049999997</v>
      </c>
      <c r="O30" s="214" t="s">
        <v>964</v>
      </c>
    </row>
    <row r="31" spans="1:15">
      <c r="A31" s="211" t="s">
        <v>965</v>
      </c>
      <c r="B31" s="182">
        <v>15549.887475969999</v>
      </c>
      <c r="C31" s="182">
        <v>15985.5347184</v>
      </c>
      <c r="D31" s="182">
        <v>16027.952572</v>
      </c>
      <c r="E31" s="182">
        <v>16292.247679479999</v>
      </c>
      <c r="F31" s="182">
        <v>15489.617415170002</v>
      </c>
      <c r="G31" s="182">
        <v>15954.440853639999</v>
      </c>
      <c r="H31" s="182">
        <v>16052.752834180001</v>
      </c>
      <c r="I31" s="182">
        <v>16342.69493141</v>
      </c>
      <c r="J31" s="182">
        <v>16929.037630479997</v>
      </c>
      <c r="K31" s="182">
        <v>17421.80863815</v>
      </c>
      <c r="L31" s="182">
        <v>17585.441833050001</v>
      </c>
      <c r="M31" s="182">
        <v>18013.396915690002</v>
      </c>
      <c r="N31" s="182">
        <v>18157.599724230004</v>
      </c>
      <c r="O31" s="214" t="s">
        <v>966</v>
      </c>
    </row>
    <row r="32" spans="1:15">
      <c r="A32" s="211" t="s">
        <v>967</v>
      </c>
      <c r="B32" s="182">
        <v>131.05408168</v>
      </c>
      <c r="C32" s="182">
        <v>90.646396129999999</v>
      </c>
      <c r="D32" s="182">
        <v>102.33427426</v>
      </c>
      <c r="E32" s="182">
        <v>93.902266830000002</v>
      </c>
      <c r="F32" s="182">
        <v>131.33680621000002</v>
      </c>
      <c r="G32" s="182">
        <v>140.11401741999998</v>
      </c>
      <c r="H32" s="182">
        <v>128.63923561000001</v>
      </c>
      <c r="I32" s="182">
        <v>116.65272372</v>
      </c>
      <c r="J32" s="182">
        <v>119.15817</v>
      </c>
      <c r="K32" s="182">
        <v>161.15431042</v>
      </c>
      <c r="L32" s="182">
        <v>117.749791</v>
      </c>
      <c r="M32" s="182">
        <v>190.12584941999998</v>
      </c>
      <c r="N32" s="182">
        <v>196.28855762999999</v>
      </c>
      <c r="O32" s="214" t="s">
        <v>968</v>
      </c>
    </row>
    <row r="33" spans="1:15" s="46" customFormat="1" ht="9.75" thickBot="1">
      <c r="A33" s="167" t="s">
        <v>874</v>
      </c>
      <c r="B33" s="187">
        <v>15851.560294590001</v>
      </c>
      <c r="C33" s="187">
        <v>16166.838819070001</v>
      </c>
      <c r="D33" s="187">
        <v>16214.0532396</v>
      </c>
      <c r="E33" s="187">
        <v>16622.75694997</v>
      </c>
      <c r="F33" s="187">
        <v>15832.763330059999</v>
      </c>
      <c r="G33" s="187">
        <v>16205.115070729998</v>
      </c>
      <c r="H33" s="187">
        <v>16299.382831250001</v>
      </c>
      <c r="I33" s="187">
        <v>16625.286645749999</v>
      </c>
      <c r="J33" s="187">
        <v>17165.363856710002</v>
      </c>
      <c r="K33" s="187">
        <v>17682.283978880001</v>
      </c>
      <c r="L33" s="187">
        <v>17849.340359569997</v>
      </c>
      <c r="M33" s="187">
        <v>18312.705375499998</v>
      </c>
      <c r="N33" s="187">
        <v>18485.42637759</v>
      </c>
      <c r="O33" s="168" t="s">
        <v>969</v>
      </c>
    </row>
    <row r="34" spans="1:15" ht="9.75" thickBot="1">
      <c r="A34" s="660"/>
      <c r="B34" s="661"/>
      <c r="C34" s="661"/>
      <c r="D34" s="661"/>
      <c r="E34" s="661"/>
      <c r="F34" s="661"/>
      <c r="G34" s="661"/>
      <c r="H34" s="661"/>
      <c r="I34" s="661"/>
      <c r="J34" s="661"/>
      <c r="K34" s="661"/>
      <c r="L34" s="661"/>
      <c r="M34" s="661"/>
      <c r="N34" s="661"/>
      <c r="O34" s="221"/>
    </row>
    <row r="36" spans="1:15">
      <c r="A36" s="2" t="s">
        <v>872</v>
      </c>
      <c r="B36" s="10">
        <v>-2.6505999994697049E-4</v>
      </c>
      <c r="C36" s="10">
        <v>-1.0105000001203734E-4</v>
      </c>
      <c r="D36" s="10">
        <v>-0.45298634999926435</v>
      </c>
      <c r="E36" s="10">
        <v>-0.45266957000058028</v>
      </c>
      <c r="F36" s="10">
        <v>2.8949998522875831E-5</v>
      </c>
      <c r="G36" s="10">
        <v>-4.2918000144709367E-4</v>
      </c>
      <c r="H36" s="10">
        <v>0.28564283000196156</v>
      </c>
      <c r="I36" s="10">
        <v>-9.3740003649145365E-5</v>
      </c>
      <c r="J36" s="10">
        <v>3.3450999762862921E-4</v>
      </c>
      <c r="K36" s="10">
        <v>-4.5324999518925324E-4</v>
      </c>
      <c r="L36" s="10">
        <v>2.7140655899966077</v>
      </c>
      <c r="M36" s="10">
        <v>-3.7132000215933658E-4</v>
      </c>
      <c r="N36" s="10">
        <v>-3.4728000173345208E-4</v>
      </c>
    </row>
  </sheetData>
  <customSheetViews>
    <customSheetView guid="{D1897E30-A26D-4F90-93C2-C61456FDB70A}" showPageBreaks="1" printArea="1" state="hidden">
      <selection sqref="A1:O1"/>
      <pageMargins left="0.7" right="0.7" top="0.75" bottom="0.75" header="0.3" footer="0.3"/>
      <pageSetup paperSize="9" scale="68" orientation="landscape" r:id="rId1"/>
    </customSheetView>
    <customSheetView guid="{0A4A6AE3-1FFA-40BD-BC03-A4BC47D93628}" showPageBreaks="1" printArea="1" state="hidden">
      <selection sqref="A1:O1"/>
      <pageMargins left="0.7" right="0.7" top="0.75" bottom="0.75" header="0.3" footer="0.3"/>
      <pageSetup paperSize="9" scale="68" orientation="landscape" r:id="rId2"/>
    </customSheetView>
    <customSheetView guid="{4E068CE9-76F0-4A79-8775-2B6748FBF524}" showPageBreaks="1" printArea="1" state="hidden">
      <selection sqref="A1:O1"/>
      <pageMargins left="0.7" right="0.7" top="0.75" bottom="0.75" header="0.3" footer="0.3"/>
      <pageSetup paperSize="9" scale="68" orientation="landscape" r:id="rId3"/>
    </customSheetView>
    <customSheetView guid="{D8C5A984-543E-4707-B504-B74A64840F53}" showPageBreaks="1" printArea="1" state="hidden">
      <selection sqref="A1:O1"/>
      <pageMargins left="0.7" right="0.7" top="0.75" bottom="0.75" header="0.3" footer="0.3"/>
      <pageSetup paperSize="9" scale="68" orientation="landscape" r:id="rId4"/>
    </customSheetView>
    <customSheetView guid="{D05C7363-D748-4E5D-B121-E30B6E64A380}" state="hidden">
      <selection sqref="A1:O1"/>
      <pageMargins left="0.7" right="0.7" top="0.75" bottom="0.75" header="0.3" footer="0.3"/>
      <pageSetup paperSize="9" scale="68" orientation="landscape" r:id="rId5"/>
    </customSheetView>
    <customSheetView guid="{A346EDBB-8F5D-48AE-8CF0-8B5C084A1557}" showPageBreaks="1" printArea="1" state="hidden">
      <selection sqref="A1:O1"/>
      <pageMargins left="0.7" right="0.7" top="0.75" bottom="0.75" header="0.3" footer="0.3"/>
      <pageSetup paperSize="9" scale="68" orientation="landscape" r:id="rId6"/>
    </customSheetView>
  </customSheetViews>
  <mergeCells count="3">
    <mergeCell ref="A1:O1"/>
    <mergeCell ref="A2:O2"/>
    <mergeCell ref="A34:N34"/>
  </mergeCells>
  <pageMargins left="0.7" right="0.7" top="0.75" bottom="0.75" header="0.3" footer="0.3"/>
  <pageSetup paperSize="9" scale="68" orientation="landscape" r:id="rId7"/>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A60A63"/>
  </sheetPr>
  <dimension ref="A1:O54"/>
  <sheetViews>
    <sheetView workbookViewId="0">
      <selection sqref="A1:O1"/>
    </sheetView>
  </sheetViews>
  <sheetFormatPr defaultColWidth="9.140625" defaultRowHeight="9"/>
  <cols>
    <col min="1" max="1" width="36" style="2" customWidth="1"/>
    <col min="2" max="14" width="8.140625" style="2" customWidth="1"/>
    <col min="15" max="15" width="38.85546875" style="2" customWidth="1"/>
    <col min="16" max="16384" width="9.140625" style="2"/>
  </cols>
  <sheetData>
    <row r="1" spans="1:15" s="1" customFormat="1" ht="12.75">
      <c r="A1" s="667" t="s">
        <v>127</v>
      </c>
      <c r="B1" s="667"/>
      <c r="C1" s="667"/>
      <c r="D1" s="667"/>
      <c r="E1" s="667"/>
      <c r="F1" s="667"/>
      <c r="G1" s="667"/>
      <c r="H1" s="667"/>
      <c r="I1" s="667"/>
      <c r="J1" s="667"/>
      <c r="K1" s="667"/>
      <c r="L1" s="667"/>
      <c r="M1" s="667"/>
      <c r="N1" s="667"/>
      <c r="O1" s="667"/>
    </row>
    <row r="2" spans="1:15" s="67" customFormat="1" ht="16.5" customHeight="1">
      <c r="A2" s="659" t="s">
        <v>290</v>
      </c>
      <c r="B2" s="659"/>
      <c r="C2" s="659"/>
      <c r="D2" s="659"/>
      <c r="E2" s="659"/>
      <c r="F2" s="659"/>
      <c r="G2" s="659"/>
      <c r="H2" s="659"/>
      <c r="I2" s="659"/>
      <c r="J2" s="659"/>
      <c r="K2" s="659"/>
      <c r="L2" s="659"/>
      <c r="M2" s="659"/>
      <c r="N2" s="659"/>
      <c r="O2" s="659"/>
    </row>
    <row r="3" spans="1:15" s="3" customFormat="1" ht="9.75" customHeight="1" thickBot="1">
      <c r="A3" s="39"/>
      <c r="B3" s="39"/>
      <c r="C3" s="39"/>
      <c r="D3" s="39"/>
      <c r="E3" s="39"/>
      <c r="F3" s="39"/>
      <c r="G3" s="39"/>
      <c r="H3" s="39"/>
      <c r="I3" s="39"/>
      <c r="J3" s="39"/>
      <c r="K3" s="39"/>
      <c r="L3" s="39"/>
      <c r="M3" s="39"/>
      <c r="N3" s="39"/>
      <c r="O3" s="226"/>
    </row>
    <row r="4" spans="1:15" s="47" customFormat="1" ht="9.75" thickBot="1">
      <c r="A4" s="17" t="s">
        <v>3</v>
      </c>
      <c r="B4" s="18">
        <v>42552</v>
      </c>
      <c r="C4" s="18">
        <v>42583</v>
      </c>
      <c r="D4" s="18">
        <v>42614</v>
      </c>
      <c r="E4" s="18">
        <v>42644</v>
      </c>
      <c r="F4" s="18">
        <v>42675</v>
      </c>
      <c r="G4" s="18">
        <v>42705</v>
      </c>
      <c r="H4" s="18">
        <v>42736</v>
      </c>
      <c r="I4" s="18">
        <v>42767</v>
      </c>
      <c r="J4" s="18">
        <v>42795</v>
      </c>
      <c r="K4" s="18">
        <v>42826</v>
      </c>
      <c r="L4" s="18">
        <v>42856</v>
      </c>
      <c r="M4" s="18">
        <v>42887</v>
      </c>
      <c r="N4" s="18">
        <v>42917</v>
      </c>
      <c r="O4" s="137" t="s">
        <v>76</v>
      </c>
    </row>
    <row r="5" spans="1:15">
      <c r="A5" s="171" t="s">
        <v>792</v>
      </c>
      <c r="B5" s="182"/>
      <c r="C5" s="212"/>
      <c r="D5" s="212"/>
      <c r="E5" s="212"/>
      <c r="F5" s="212"/>
      <c r="G5" s="212"/>
      <c r="H5" s="213"/>
      <c r="I5" s="212"/>
      <c r="J5" s="212"/>
      <c r="K5" s="212"/>
      <c r="L5" s="212"/>
      <c r="M5" s="212"/>
      <c r="N5" s="212"/>
      <c r="O5" s="176" t="s">
        <v>102</v>
      </c>
    </row>
    <row r="6" spans="1:15">
      <c r="A6" s="177" t="s">
        <v>793</v>
      </c>
      <c r="B6" s="182"/>
      <c r="C6" s="212"/>
      <c r="D6" s="212"/>
      <c r="E6" s="212"/>
      <c r="F6" s="212"/>
      <c r="G6" s="212"/>
      <c r="H6" s="213"/>
      <c r="I6" s="212"/>
      <c r="J6" s="212"/>
      <c r="K6" s="212"/>
      <c r="L6" s="212"/>
      <c r="M6" s="212"/>
      <c r="N6" s="212"/>
      <c r="O6" s="180" t="s">
        <v>794</v>
      </c>
    </row>
    <row r="7" spans="1:15">
      <c r="A7" s="184" t="s">
        <v>875</v>
      </c>
      <c r="B7" s="182">
        <v>1091.9018477</v>
      </c>
      <c r="C7" s="182">
        <v>1128.8162948400002</v>
      </c>
      <c r="D7" s="182">
        <v>1176.12431363</v>
      </c>
      <c r="E7" s="182">
        <v>1133.22769068</v>
      </c>
      <c r="F7" s="182">
        <v>995.78785440000001</v>
      </c>
      <c r="G7" s="182">
        <v>1080.0996473499999</v>
      </c>
      <c r="H7" s="182">
        <v>1036.5941859100001</v>
      </c>
      <c r="I7" s="182">
        <v>1038.69050376</v>
      </c>
      <c r="J7" s="182">
        <v>1025.9775315999998</v>
      </c>
      <c r="K7" s="182">
        <v>998.59916615999998</v>
      </c>
      <c r="L7" s="182">
        <v>1017.0107099900001</v>
      </c>
      <c r="M7" s="182">
        <v>1029.44301</v>
      </c>
      <c r="N7" s="182">
        <v>982.91000999000005</v>
      </c>
      <c r="O7" s="183" t="s">
        <v>796</v>
      </c>
    </row>
    <row r="8" spans="1:15">
      <c r="A8" s="184" t="s">
        <v>797</v>
      </c>
      <c r="B8" s="182">
        <v>0</v>
      </c>
      <c r="C8" s="182">
        <v>0</v>
      </c>
      <c r="D8" s="182">
        <v>0</v>
      </c>
      <c r="E8" s="182">
        <v>0</v>
      </c>
      <c r="F8" s="182">
        <v>0</v>
      </c>
      <c r="G8" s="182">
        <v>0</v>
      </c>
      <c r="H8" s="182">
        <v>0</v>
      </c>
      <c r="I8" s="182">
        <v>0</v>
      </c>
      <c r="J8" s="182">
        <v>0</v>
      </c>
      <c r="K8" s="182">
        <v>0</v>
      </c>
      <c r="L8" s="182">
        <v>0</v>
      </c>
      <c r="M8" s="182">
        <v>0</v>
      </c>
      <c r="N8" s="182">
        <v>0</v>
      </c>
      <c r="O8" s="183" t="s">
        <v>798</v>
      </c>
    </row>
    <row r="9" spans="1:15">
      <c r="A9" s="184" t="s">
        <v>799</v>
      </c>
      <c r="B9" s="182">
        <v>57.587880000000006</v>
      </c>
      <c r="C9" s="182">
        <v>57.617910000000002</v>
      </c>
      <c r="D9" s="182">
        <v>68.756857099999991</v>
      </c>
      <c r="E9" s="182">
        <v>35.460957999999998</v>
      </c>
      <c r="F9" s="182">
        <v>98.592235520000003</v>
      </c>
      <c r="G9" s="182">
        <v>110.11972003</v>
      </c>
      <c r="H9" s="182">
        <v>113.983946</v>
      </c>
      <c r="I9" s="182">
        <v>113.67959700000002</v>
      </c>
      <c r="J9" s="182">
        <v>118.92600456</v>
      </c>
      <c r="K9" s="182">
        <v>175.896422</v>
      </c>
      <c r="L9" s="182">
        <v>173.83568599999998</v>
      </c>
      <c r="M9" s="182">
        <v>166.44827000000001</v>
      </c>
      <c r="N9" s="182">
        <v>184.64842065999997</v>
      </c>
      <c r="O9" s="183" t="s">
        <v>800</v>
      </c>
    </row>
    <row r="10" spans="1:15">
      <c r="A10" s="184" t="s">
        <v>801</v>
      </c>
      <c r="B10" s="182">
        <v>59.771769999999997</v>
      </c>
      <c r="C10" s="182">
        <v>66.520130000000009</v>
      </c>
      <c r="D10" s="182">
        <v>47.646599999999999</v>
      </c>
      <c r="E10" s="182">
        <v>69.820800000000006</v>
      </c>
      <c r="F10" s="182">
        <v>96.511479999999992</v>
      </c>
      <c r="G10" s="182">
        <v>97.36211431000001</v>
      </c>
      <c r="H10" s="182">
        <v>90.191237999999998</v>
      </c>
      <c r="I10" s="182">
        <v>110.28402500000001</v>
      </c>
      <c r="J10" s="182">
        <v>118.02158257999999</v>
      </c>
      <c r="K10" s="182">
        <v>121.65445527</v>
      </c>
      <c r="L10" s="182">
        <v>149.15247266</v>
      </c>
      <c r="M10" s="182">
        <v>160.42013557999996</v>
      </c>
      <c r="N10" s="182">
        <v>140.10130580000001</v>
      </c>
      <c r="O10" s="183" t="s">
        <v>802</v>
      </c>
    </row>
    <row r="11" spans="1:15" ht="18">
      <c r="A11" s="184" t="s">
        <v>876</v>
      </c>
      <c r="B11" s="182">
        <v>0</v>
      </c>
      <c r="C11" s="182">
        <v>0</v>
      </c>
      <c r="D11" s="182">
        <v>0</v>
      </c>
      <c r="E11" s="182">
        <v>0</v>
      </c>
      <c r="F11" s="182">
        <v>0</v>
      </c>
      <c r="G11" s="182">
        <v>0</v>
      </c>
      <c r="H11" s="182">
        <v>0</v>
      </c>
      <c r="I11" s="182">
        <v>0</v>
      </c>
      <c r="J11" s="182">
        <v>0</v>
      </c>
      <c r="K11" s="182">
        <v>0</v>
      </c>
      <c r="L11" s="182">
        <v>0</v>
      </c>
      <c r="M11" s="182">
        <v>0</v>
      </c>
      <c r="N11" s="182">
        <v>0</v>
      </c>
      <c r="O11" s="185" t="s">
        <v>804</v>
      </c>
    </row>
    <row r="12" spans="1:15" ht="18">
      <c r="A12" s="184" t="s">
        <v>877</v>
      </c>
      <c r="B12" s="182">
        <v>0</v>
      </c>
      <c r="C12" s="182">
        <v>0</v>
      </c>
      <c r="D12" s="182">
        <v>0</v>
      </c>
      <c r="E12" s="182">
        <v>0</v>
      </c>
      <c r="F12" s="182">
        <v>0</v>
      </c>
      <c r="G12" s="182">
        <v>0</v>
      </c>
      <c r="H12" s="182">
        <v>0</v>
      </c>
      <c r="I12" s="182">
        <v>0</v>
      </c>
      <c r="J12" s="182">
        <v>0</v>
      </c>
      <c r="K12" s="182">
        <v>0</v>
      </c>
      <c r="L12" s="182">
        <v>0</v>
      </c>
      <c r="M12" s="182">
        <v>0</v>
      </c>
      <c r="N12" s="182">
        <v>0</v>
      </c>
      <c r="O12" s="183" t="s">
        <v>806</v>
      </c>
    </row>
    <row r="13" spans="1:15" ht="18">
      <c r="A13" s="184" t="s">
        <v>807</v>
      </c>
      <c r="B13" s="182">
        <v>0</v>
      </c>
      <c r="C13" s="182">
        <v>0</v>
      </c>
      <c r="D13" s="182">
        <v>0</v>
      </c>
      <c r="E13" s="182">
        <v>0</v>
      </c>
      <c r="F13" s="182">
        <v>0</v>
      </c>
      <c r="G13" s="182">
        <v>0</v>
      </c>
      <c r="H13" s="182">
        <v>0</v>
      </c>
      <c r="I13" s="182">
        <v>0</v>
      </c>
      <c r="J13" s="182">
        <v>0</v>
      </c>
      <c r="K13" s="182">
        <v>0</v>
      </c>
      <c r="L13" s="182">
        <v>0</v>
      </c>
      <c r="M13" s="182">
        <v>0</v>
      </c>
      <c r="N13" s="182">
        <v>0</v>
      </c>
      <c r="O13" s="183" t="s">
        <v>808</v>
      </c>
    </row>
    <row r="14" spans="1:15">
      <c r="A14" s="184" t="s">
        <v>809</v>
      </c>
      <c r="B14" s="182">
        <v>6.0110094299999997</v>
      </c>
      <c r="C14" s="182">
        <v>6.1668228799999998</v>
      </c>
      <c r="D14" s="182">
        <v>20.366443960000002</v>
      </c>
      <c r="E14" s="182">
        <v>55.059907080000002</v>
      </c>
      <c r="F14" s="182">
        <v>54.446434750000002</v>
      </c>
      <c r="G14" s="182">
        <v>58.901676610000003</v>
      </c>
      <c r="H14" s="182">
        <v>77.445709009999987</v>
      </c>
      <c r="I14" s="182">
        <v>72.22859124</v>
      </c>
      <c r="J14" s="182">
        <v>80.207571860000016</v>
      </c>
      <c r="K14" s="182">
        <v>80.176406170000007</v>
      </c>
      <c r="L14" s="182">
        <v>81.946590200000003</v>
      </c>
      <c r="M14" s="182">
        <v>78.707870439999979</v>
      </c>
      <c r="N14" s="182">
        <v>98.200690110000011</v>
      </c>
      <c r="O14" s="183" t="s">
        <v>810</v>
      </c>
    </row>
    <row r="15" spans="1:15">
      <c r="A15" s="184" t="s">
        <v>811</v>
      </c>
      <c r="B15" s="182">
        <v>0</v>
      </c>
      <c r="C15" s="182">
        <v>0</v>
      </c>
      <c r="D15" s="182">
        <v>0</v>
      </c>
      <c r="E15" s="182">
        <v>0</v>
      </c>
      <c r="F15" s="182">
        <v>0</v>
      </c>
      <c r="G15" s="182">
        <v>0</v>
      </c>
      <c r="H15" s="182">
        <v>0</v>
      </c>
      <c r="I15" s="182">
        <v>0</v>
      </c>
      <c r="J15" s="182">
        <v>0</v>
      </c>
      <c r="K15" s="182">
        <v>0</v>
      </c>
      <c r="L15" s="182">
        <v>0</v>
      </c>
      <c r="M15" s="182">
        <v>0</v>
      </c>
      <c r="N15" s="182">
        <v>0</v>
      </c>
      <c r="O15" s="183" t="s">
        <v>812</v>
      </c>
    </row>
    <row r="16" spans="1:15">
      <c r="A16" s="184" t="s">
        <v>878</v>
      </c>
      <c r="B16" s="182">
        <v>0</v>
      </c>
      <c r="C16" s="182">
        <v>0</v>
      </c>
      <c r="D16" s="182">
        <v>0</v>
      </c>
      <c r="E16" s="182">
        <v>0</v>
      </c>
      <c r="F16" s="182">
        <v>0</v>
      </c>
      <c r="G16" s="182">
        <v>0</v>
      </c>
      <c r="H16" s="182">
        <v>0</v>
      </c>
      <c r="I16" s="182">
        <v>0</v>
      </c>
      <c r="J16" s="182">
        <v>0</v>
      </c>
      <c r="K16" s="182">
        <v>0</v>
      </c>
      <c r="L16" s="182">
        <v>0</v>
      </c>
      <c r="M16" s="182">
        <v>0</v>
      </c>
      <c r="N16" s="182">
        <v>0</v>
      </c>
      <c r="O16" s="183" t="s">
        <v>814</v>
      </c>
    </row>
    <row r="17" spans="1:15">
      <c r="A17" s="184" t="s">
        <v>879</v>
      </c>
      <c r="B17" s="182">
        <v>0</v>
      </c>
      <c r="C17" s="182">
        <v>0</v>
      </c>
      <c r="D17" s="182">
        <v>0</v>
      </c>
      <c r="E17" s="182">
        <v>0</v>
      </c>
      <c r="F17" s="182">
        <v>0</v>
      </c>
      <c r="G17" s="182">
        <v>0</v>
      </c>
      <c r="H17" s="182">
        <v>0</v>
      </c>
      <c r="I17" s="182">
        <v>0</v>
      </c>
      <c r="J17" s="182">
        <v>0</v>
      </c>
      <c r="K17" s="182">
        <v>0</v>
      </c>
      <c r="L17" s="182">
        <v>0</v>
      </c>
      <c r="M17" s="182">
        <v>0</v>
      </c>
      <c r="N17" s="182">
        <v>0</v>
      </c>
      <c r="O17" s="183" t="s">
        <v>816</v>
      </c>
    </row>
    <row r="18" spans="1:15">
      <c r="A18" s="184" t="s">
        <v>880</v>
      </c>
      <c r="B18" s="182">
        <v>9.4399999999999987E-3</v>
      </c>
      <c r="C18" s="182">
        <v>9.4399999999999987E-3</v>
      </c>
      <c r="D18" s="182">
        <v>6.8600000000000006E-3</v>
      </c>
      <c r="E18" s="182">
        <v>3.9399999999999999E-3</v>
      </c>
      <c r="F18" s="182">
        <v>0</v>
      </c>
      <c r="G18" s="182">
        <v>0</v>
      </c>
      <c r="H18" s="182">
        <v>0</v>
      </c>
      <c r="I18" s="182">
        <v>0</v>
      </c>
      <c r="J18" s="182">
        <v>0</v>
      </c>
      <c r="K18" s="182">
        <v>0</v>
      </c>
      <c r="L18" s="182">
        <v>0</v>
      </c>
      <c r="M18" s="182">
        <v>0</v>
      </c>
      <c r="N18" s="182">
        <v>0</v>
      </c>
      <c r="O18" s="183" t="s">
        <v>881</v>
      </c>
    </row>
    <row r="19" spans="1:15">
      <c r="A19" s="184" t="s">
        <v>823</v>
      </c>
      <c r="B19" s="182">
        <v>1215.2819471299999</v>
      </c>
      <c r="C19" s="182">
        <v>1259.13059772</v>
      </c>
      <c r="D19" s="182">
        <v>1312.9010746999998</v>
      </c>
      <c r="E19" s="182">
        <v>1293.57329577</v>
      </c>
      <c r="F19" s="182">
        <v>1245.33800468</v>
      </c>
      <c r="G19" s="182">
        <v>1346.4831583100001</v>
      </c>
      <c r="H19" s="182">
        <v>1318.21507892</v>
      </c>
      <c r="I19" s="182">
        <v>1334.882717</v>
      </c>
      <c r="J19" s="182">
        <v>1343.1326905999999</v>
      </c>
      <c r="K19" s="182">
        <v>1376.3264496000002</v>
      </c>
      <c r="L19" s="182">
        <v>1421.94545885</v>
      </c>
      <c r="M19" s="182">
        <v>1435.0192860199998</v>
      </c>
      <c r="N19" s="182">
        <v>1405.8604265700001</v>
      </c>
      <c r="O19" s="183" t="s">
        <v>824</v>
      </c>
    </row>
    <row r="20" spans="1:15">
      <c r="A20" s="177" t="s">
        <v>825</v>
      </c>
      <c r="B20" s="182"/>
      <c r="C20" s="182"/>
      <c r="D20" s="182"/>
      <c r="E20" s="182"/>
      <c r="F20" s="182"/>
      <c r="G20" s="182"/>
      <c r="H20" s="182"/>
      <c r="I20" s="182"/>
      <c r="J20" s="182"/>
      <c r="K20" s="182"/>
      <c r="L20" s="182"/>
      <c r="M20" s="182"/>
      <c r="N20" s="182"/>
      <c r="O20" s="180" t="s">
        <v>826</v>
      </c>
    </row>
    <row r="21" spans="1:15">
      <c r="A21" s="181" t="s">
        <v>827</v>
      </c>
      <c r="B21" s="182">
        <v>213.65335867000005</v>
      </c>
      <c r="C21" s="182">
        <v>214.05225235999998</v>
      </c>
      <c r="D21" s="182">
        <v>199.13028207000002</v>
      </c>
      <c r="E21" s="182">
        <v>203.40500275999995</v>
      </c>
      <c r="F21" s="182">
        <v>255.82408305999994</v>
      </c>
      <c r="G21" s="182">
        <v>186.98263416999998</v>
      </c>
      <c r="H21" s="182">
        <v>228.35977871</v>
      </c>
      <c r="I21" s="182">
        <v>249.52329155000001</v>
      </c>
      <c r="J21" s="182">
        <v>248.96066408000004</v>
      </c>
      <c r="K21" s="182">
        <v>223.65442081999998</v>
      </c>
      <c r="L21" s="182">
        <v>221.99688144000004</v>
      </c>
      <c r="M21" s="182">
        <v>214.13319313999997</v>
      </c>
      <c r="N21" s="182">
        <v>252.479423</v>
      </c>
      <c r="O21" s="183" t="s">
        <v>828</v>
      </c>
    </row>
    <row r="22" spans="1:15">
      <c r="A22" s="181" t="s">
        <v>829</v>
      </c>
      <c r="B22" s="182">
        <v>545.50787849999995</v>
      </c>
      <c r="C22" s="182">
        <v>540.86188176999997</v>
      </c>
      <c r="D22" s="182">
        <v>521.00258265999992</v>
      </c>
      <c r="E22" s="182">
        <v>537.0276029800001</v>
      </c>
      <c r="F22" s="182">
        <v>552.22847163999995</v>
      </c>
      <c r="G22" s="182">
        <v>565.88120634999996</v>
      </c>
      <c r="H22" s="182">
        <v>590.44532875999994</v>
      </c>
      <c r="I22" s="182">
        <v>535.33603281000012</v>
      </c>
      <c r="J22" s="182">
        <v>575.21180558000003</v>
      </c>
      <c r="K22" s="182">
        <v>566.65548279000018</v>
      </c>
      <c r="L22" s="182">
        <v>501.13213438999998</v>
      </c>
      <c r="M22" s="182">
        <v>510.90427625000007</v>
      </c>
      <c r="N22" s="182">
        <v>498.80396783999987</v>
      </c>
      <c r="O22" s="183" t="s">
        <v>830</v>
      </c>
    </row>
    <row r="23" spans="1:15">
      <c r="A23" s="181" t="s">
        <v>831</v>
      </c>
      <c r="B23" s="182">
        <v>77.009526939999986</v>
      </c>
      <c r="C23" s="182">
        <v>74.815514140000005</v>
      </c>
      <c r="D23" s="182">
        <v>77.326986639999987</v>
      </c>
      <c r="E23" s="182">
        <v>84.638282139999987</v>
      </c>
      <c r="F23" s="182">
        <v>86.056108850000001</v>
      </c>
      <c r="G23" s="182">
        <v>85.752621629999993</v>
      </c>
      <c r="H23" s="182">
        <v>89.525801240000021</v>
      </c>
      <c r="I23" s="182">
        <v>91.173000599999995</v>
      </c>
      <c r="J23" s="182">
        <v>106.79450304</v>
      </c>
      <c r="K23" s="182">
        <v>125.88821732999999</v>
      </c>
      <c r="L23" s="182">
        <v>120.61182460999999</v>
      </c>
      <c r="M23" s="182">
        <v>110.29469677000002</v>
      </c>
      <c r="N23" s="182">
        <v>118.36352591000001</v>
      </c>
      <c r="O23" s="183" t="s">
        <v>832</v>
      </c>
    </row>
    <row r="24" spans="1:15">
      <c r="A24" s="181" t="s">
        <v>833</v>
      </c>
      <c r="B24" s="182">
        <v>0.56640718000000001</v>
      </c>
      <c r="C24" s="182">
        <v>0.38675108000000002</v>
      </c>
      <c r="D24" s="182">
        <v>0.41704291999999998</v>
      </c>
      <c r="E24" s="182">
        <v>0.56191000000000002</v>
      </c>
      <c r="F24" s="182">
        <v>0.29558000000000001</v>
      </c>
      <c r="G24" s="182">
        <v>0.28679000000000004</v>
      </c>
      <c r="H24" s="182">
        <v>0.29532999999999998</v>
      </c>
      <c r="I24" s="182">
        <v>0.52837999999999996</v>
      </c>
      <c r="J24" s="182">
        <v>0.31523000000000001</v>
      </c>
      <c r="K24" s="182">
        <v>0.53115000000000001</v>
      </c>
      <c r="L24" s="182">
        <v>0.31924999999999998</v>
      </c>
      <c r="M24" s="182">
        <v>0.65991</v>
      </c>
      <c r="N24" s="182">
        <v>0</v>
      </c>
      <c r="O24" s="183" t="s">
        <v>834</v>
      </c>
    </row>
    <row r="25" spans="1:15">
      <c r="A25" s="181" t="s">
        <v>835</v>
      </c>
      <c r="B25" s="182">
        <v>0.9803109900000001</v>
      </c>
      <c r="C25" s="182">
        <v>0.80602795999999988</v>
      </c>
      <c r="D25" s="182">
        <v>0.88241988000000005</v>
      </c>
      <c r="E25" s="182">
        <v>1.07250537</v>
      </c>
      <c r="F25" s="182">
        <v>1.2961052399999999</v>
      </c>
      <c r="G25" s="182">
        <v>2.0273857500000001</v>
      </c>
      <c r="H25" s="182">
        <v>1.7990578500000001</v>
      </c>
      <c r="I25" s="182">
        <v>1.5102278499999999</v>
      </c>
      <c r="J25" s="182">
        <v>1.8069474000000003</v>
      </c>
      <c r="K25" s="182">
        <v>2.7186576799999997</v>
      </c>
      <c r="L25" s="182">
        <v>1.9785633299999998</v>
      </c>
      <c r="M25" s="182">
        <v>3.2684721699999995</v>
      </c>
      <c r="N25" s="182">
        <v>3.4898321999999999</v>
      </c>
      <c r="O25" s="183" t="s">
        <v>836</v>
      </c>
    </row>
    <row r="26" spans="1:15">
      <c r="A26" s="181" t="s">
        <v>882</v>
      </c>
      <c r="B26" s="182">
        <v>60.476684160000005</v>
      </c>
      <c r="C26" s="182">
        <v>57.195577580000005</v>
      </c>
      <c r="D26" s="182">
        <v>56.754951520000006</v>
      </c>
      <c r="E26" s="182">
        <v>61.36339916</v>
      </c>
      <c r="F26" s="182">
        <v>53.72697788</v>
      </c>
      <c r="G26" s="182">
        <v>63.982631570000002</v>
      </c>
      <c r="H26" s="182">
        <v>69.681619449999999</v>
      </c>
      <c r="I26" s="182">
        <v>56.447458609999991</v>
      </c>
      <c r="J26" s="182">
        <v>56.19730830000001</v>
      </c>
      <c r="K26" s="182">
        <v>57.410870629999998</v>
      </c>
      <c r="L26" s="182">
        <v>59.684145200000003</v>
      </c>
      <c r="M26" s="182">
        <v>72.904995020000001</v>
      </c>
      <c r="N26" s="182">
        <v>60.242339729999998</v>
      </c>
      <c r="O26" s="183" t="s">
        <v>883</v>
      </c>
    </row>
    <row r="27" spans="1:15">
      <c r="A27" s="181" t="s">
        <v>837</v>
      </c>
      <c r="B27" s="182">
        <v>898.19416665999984</v>
      </c>
      <c r="C27" s="182">
        <v>888.11800507000009</v>
      </c>
      <c r="D27" s="182">
        <v>855.5142659200003</v>
      </c>
      <c r="E27" s="182">
        <v>888.06870258000004</v>
      </c>
      <c r="F27" s="182">
        <v>949.42732687</v>
      </c>
      <c r="G27" s="182">
        <v>904.91326970000023</v>
      </c>
      <c r="H27" s="182">
        <v>980.1069162</v>
      </c>
      <c r="I27" s="182">
        <v>934.51839165000001</v>
      </c>
      <c r="J27" s="182">
        <v>989.28645864999987</v>
      </c>
      <c r="K27" s="182">
        <v>976.85879947000012</v>
      </c>
      <c r="L27" s="182">
        <v>905.72279920000017</v>
      </c>
      <c r="M27" s="182">
        <v>912.16554353000004</v>
      </c>
      <c r="N27" s="182">
        <v>933.37908892999997</v>
      </c>
      <c r="O27" s="183" t="s">
        <v>838</v>
      </c>
    </row>
    <row r="28" spans="1:15" s="46" customFormat="1">
      <c r="A28" s="186" t="s">
        <v>839</v>
      </c>
      <c r="B28" s="182"/>
      <c r="C28" s="182"/>
      <c r="D28" s="182"/>
      <c r="E28" s="182"/>
      <c r="F28" s="182"/>
      <c r="G28" s="182"/>
      <c r="H28" s="182"/>
      <c r="I28" s="182"/>
      <c r="J28" s="182"/>
      <c r="K28" s="182"/>
      <c r="L28" s="182"/>
      <c r="M28" s="182"/>
      <c r="N28" s="182"/>
      <c r="O28" s="188" t="s">
        <v>75</v>
      </c>
    </row>
    <row r="29" spans="1:15">
      <c r="A29" s="171" t="s">
        <v>840</v>
      </c>
      <c r="B29" s="182"/>
      <c r="C29" s="182"/>
      <c r="D29" s="182"/>
      <c r="E29" s="182"/>
      <c r="F29" s="182"/>
      <c r="G29" s="182"/>
      <c r="H29" s="182"/>
      <c r="I29" s="182"/>
      <c r="J29" s="182"/>
      <c r="K29" s="182"/>
      <c r="L29" s="182"/>
      <c r="M29" s="182"/>
      <c r="N29" s="182"/>
      <c r="O29" s="176" t="s">
        <v>841</v>
      </c>
    </row>
    <row r="30" spans="1:15">
      <c r="A30" s="177" t="s">
        <v>842</v>
      </c>
      <c r="B30" s="182"/>
      <c r="C30" s="182"/>
      <c r="D30" s="182"/>
      <c r="E30" s="182"/>
      <c r="F30" s="182"/>
      <c r="G30" s="182"/>
      <c r="H30" s="182"/>
      <c r="I30" s="182"/>
      <c r="J30" s="182"/>
      <c r="K30" s="182"/>
      <c r="L30" s="182"/>
      <c r="M30" s="182"/>
      <c r="N30" s="182"/>
      <c r="O30" s="180" t="s">
        <v>843</v>
      </c>
    </row>
    <row r="31" spans="1:15">
      <c r="A31" s="181" t="s">
        <v>844</v>
      </c>
      <c r="B31" s="182"/>
      <c r="C31" s="182"/>
      <c r="D31" s="182"/>
      <c r="E31" s="182"/>
      <c r="F31" s="182"/>
      <c r="G31" s="182"/>
      <c r="H31" s="182"/>
      <c r="I31" s="182"/>
      <c r="J31" s="182"/>
      <c r="K31" s="182"/>
      <c r="L31" s="182"/>
      <c r="M31" s="182"/>
      <c r="N31" s="182"/>
      <c r="O31" s="183" t="s">
        <v>845</v>
      </c>
    </row>
    <row r="32" spans="1:15">
      <c r="A32" s="189" t="s">
        <v>846</v>
      </c>
      <c r="B32" s="182">
        <v>48.100769500000006</v>
      </c>
      <c r="C32" s="182">
        <v>50.8905976</v>
      </c>
      <c r="D32" s="182">
        <v>55.27032323000001</v>
      </c>
      <c r="E32" s="182">
        <v>57.44219983</v>
      </c>
      <c r="F32" s="182">
        <v>52.031176539999997</v>
      </c>
      <c r="G32" s="182">
        <v>42.117574710000007</v>
      </c>
      <c r="H32" s="182">
        <v>43.755002020000006</v>
      </c>
      <c r="I32" s="182">
        <v>42.079101560000005</v>
      </c>
      <c r="J32" s="182">
        <v>50.452925689999994</v>
      </c>
      <c r="K32" s="182">
        <v>53.945835950000017</v>
      </c>
      <c r="L32" s="182">
        <v>49.673312010000011</v>
      </c>
      <c r="M32" s="182">
        <v>40.299236129999997</v>
      </c>
      <c r="N32" s="182">
        <v>45.661125399999989</v>
      </c>
      <c r="O32" s="190" t="s">
        <v>847</v>
      </c>
    </row>
    <row r="33" spans="1:15">
      <c r="A33" s="189" t="s">
        <v>848</v>
      </c>
      <c r="B33" s="182">
        <v>96.47694438000002</v>
      </c>
      <c r="C33" s="182">
        <v>97.170312569999993</v>
      </c>
      <c r="D33" s="182">
        <v>100.40978726</v>
      </c>
      <c r="E33" s="182">
        <v>89.381640089999991</v>
      </c>
      <c r="F33" s="182">
        <v>82.32621447999999</v>
      </c>
      <c r="G33" s="182">
        <v>80.933334479999985</v>
      </c>
      <c r="H33" s="182">
        <v>97.995747839999979</v>
      </c>
      <c r="I33" s="182">
        <v>101.25631057999999</v>
      </c>
      <c r="J33" s="182">
        <v>111.02669940999999</v>
      </c>
      <c r="K33" s="182">
        <v>116.07444061000002</v>
      </c>
      <c r="L33" s="182">
        <v>105.88717396999999</v>
      </c>
      <c r="M33" s="182">
        <v>99.334182949999999</v>
      </c>
      <c r="N33" s="182">
        <v>95.472079390000005</v>
      </c>
      <c r="O33" s="190" t="s">
        <v>849</v>
      </c>
    </row>
    <row r="34" spans="1:15">
      <c r="A34" s="189" t="s">
        <v>884</v>
      </c>
      <c r="B34" s="182">
        <v>190.99206473000001</v>
      </c>
      <c r="C34" s="182">
        <v>210.73691754000001</v>
      </c>
      <c r="D34" s="182">
        <v>199.33133186999999</v>
      </c>
      <c r="E34" s="182">
        <v>211.56672993999999</v>
      </c>
      <c r="F34" s="182">
        <v>223.82024075999999</v>
      </c>
      <c r="G34" s="182">
        <v>210.25333644000003</v>
      </c>
      <c r="H34" s="182">
        <v>229.85242385000001</v>
      </c>
      <c r="I34" s="182">
        <v>207.27978977000004</v>
      </c>
      <c r="J34" s="182">
        <v>222.07427152000002</v>
      </c>
      <c r="K34" s="182">
        <v>219.88400616000001</v>
      </c>
      <c r="L34" s="182">
        <v>223.55768570999996</v>
      </c>
      <c r="M34" s="182">
        <v>220.28669989999997</v>
      </c>
      <c r="N34" s="182">
        <v>222.63131526999999</v>
      </c>
      <c r="O34" s="190" t="s">
        <v>885</v>
      </c>
    </row>
    <row r="35" spans="1:15" ht="18">
      <c r="A35" s="189" t="s">
        <v>886</v>
      </c>
      <c r="B35" s="182">
        <v>85.235729709999987</v>
      </c>
      <c r="C35" s="182">
        <v>84.333922790000003</v>
      </c>
      <c r="D35" s="182">
        <v>77.806917070000011</v>
      </c>
      <c r="E35" s="182">
        <v>73.622291989999994</v>
      </c>
      <c r="F35" s="182">
        <v>84.987598309999996</v>
      </c>
      <c r="G35" s="182">
        <v>81.88241515</v>
      </c>
      <c r="H35" s="182">
        <v>82.744508969999998</v>
      </c>
      <c r="I35" s="182">
        <v>85.516858169999992</v>
      </c>
      <c r="J35" s="182">
        <v>84.512934030000011</v>
      </c>
      <c r="K35" s="182">
        <v>85.658963409999998</v>
      </c>
      <c r="L35" s="182">
        <v>88.267272869999999</v>
      </c>
      <c r="M35" s="182">
        <v>90.294405389999994</v>
      </c>
      <c r="N35" s="182">
        <v>91.219747529999992</v>
      </c>
      <c r="O35" s="190" t="s">
        <v>887</v>
      </c>
    </row>
    <row r="36" spans="1:15" ht="18">
      <c r="A36" s="189" t="s">
        <v>888</v>
      </c>
      <c r="B36" s="182">
        <v>37.698822139999997</v>
      </c>
      <c r="C36" s="182">
        <v>35.907682290000004</v>
      </c>
      <c r="D36" s="182">
        <v>49.033748169999988</v>
      </c>
      <c r="E36" s="182">
        <v>49.287284130000003</v>
      </c>
      <c r="F36" s="182">
        <v>49.032090429999997</v>
      </c>
      <c r="G36" s="182">
        <v>57.950239180000004</v>
      </c>
      <c r="H36" s="182">
        <v>73.801591210000012</v>
      </c>
      <c r="I36" s="182">
        <v>61.595541180000005</v>
      </c>
      <c r="J36" s="182">
        <v>70.879815390000005</v>
      </c>
      <c r="K36" s="182">
        <v>64.23669077000001</v>
      </c>
      <c r="L36" s="182">
        <v>59.012818019999997</v>
      </c>
      <c r="M36" s="182">
        <v>66.10074573</v>
      </c>
      <c r="N36" s="182">
        <v>94.209864890000006</v>
      </c>
      <c r="O36" s="190" t="s">
        <v>889</v>
      </c>
    </row>
    <row r="37" spans="1:15" ht="18">
      <c r="A37" s="189" t="s">
        <v>890</v>
      </c>
      <c r="B37" s="182">
        <v>6.3169039099999997</v>
      </c>
      <c r="C37" s="182">
        <v>6.6145624600000001</v>
      </c>
      <c r="D37" s="182">
        <v>5.9017644600000008</v>
      </c>
      <c r="E37" s="182">
        <v>6.4579712300000001</v>
      </c>
      <c r="F37" s="182">
        <v>6.5597604499999997</v>
      </c>
      <c r="G37" s="182">
        <v>8.9874646900000013</v>
      </c>
      <c r="H37" s="182">
        <v>9.0254595700000007</v>
      </c>
      <c r="I37" s="182">
        <v>6.464622369999999</v>
      </c>
      <c r="J37" s="182">
        <v>6.4808039300000004</v>
      </c>
      <c r="K37" s="182">
        <v>6.6081814100000003</v>
      </c>
      <c r="L37" s="182">
        <v>6.9004860900000002</v>
      </c>
      <c r="M37" s="182">
        <v>43.315712959999999</v>
      </c>
      <c r="N37" s="182">
        <v>33.2713362</v>
      </c>
      <c r="O37" s="190" t="s">
        <v>891</v>
      </c>
    </row>
    <row r="38" spans="1:15">
      <c r="A38" s="189" t="s">
        <v>892</v>
      </c>
      <c r="B38" s="182">
        <v>0.3565142</v>
      </c>
      <c r="C38" s="182">
        <v>0.24910120999999999</v>
      </c>
      <c r="D38" s="182">
        <v>0.31207392</v>
      </c>
      <c r="E38" s="182">
        <v>0.30640528</v>
      </c>
      <c r="F38" s="182">
        <v>0.35417790000000005</v>
      </c>
      <c r="G38" s="182">
        <v>0.34030633999999998</v>
      </c>
      <c r="H38" s="182">
        <v>0.38748326</v>
      </c>
      <c r="I38" s="182">
        <v>0.87240773000000005</v>
      </c>
      <c r="J38" s="182">
        <v>0.24367220000000001</v>
      </c>
      <c r="K38" s="182">
        <v>0.66015393</v>
      </c>
      <c r="L38" s="182">
        <v>0.69102223000000007</v>
      </c>
      <c r="M38" s="182">
        <v>0.72494229999999993</v>
      </c>
      <c r="N38" s="182">
        <v>0.77576233999999999</v>
      </c>
      <c r="O38" s="190" t="s">
        <v>893</v>
      </c>
    </row>
    <row r="39" spans="1:15">
      <c r="A39" s="191" t="s">
        <v>894</v>
      </c>
      <c r="B39" s="182">
        <v>372.55239783000002</v>
      </c>
      <c r="C39" s="182">
        <v>361.63212277999997</v>
      </c>
      <c r="D39" s="182">
        <v>323.5210787100001</v>
      </c>
      <c r="E39" s="182">
        <v>309.35994295000006</v>
      </c>
      <c r="F39" s="182">
        <v>306.51565762999996</v>
      </c>
      <c r="G39" s="182">
        <v>334.10914628999996</v>
      </c>
      <c r="H39" s="182">
        <v>312.12545564999994</v>
      </c>
      <c r="I39" s="182">
        <v>313.12052699000003</v>
      </c>
      <c r="J39" s="182">
        <v>318.63042202000003</v>
      </c>
      <c r="K39" s="182">
        <v>335.32969218</v>
      </c>
      <c r="L39" s="182">
        <v>341.54001712000002</v>
      </c>
      <c r="M39" s="182">
        <v>336.23075016000001</v>
      </c>
      <c r="N39" s="182">
        <v>573.86900432000004</v>
      </c>
      <c r="O39" s="192" t="s">
        <v>895</v>
      </c>
    </row>
    <row r="40" spans="1:15">
      <c r="A40" s="227" t="s">
        <v>850</v>
      </c>
      <c r="B40" s="182">
        <v>837.73014662999992</v>
      </c>
      <c r="C40" s="182">
        <v>847.53521949000003</v>
      </c>
      <c r="D40" s="182">
        <v>811.58702499000003</v>
      </c>
      <c r="E40" s="182">
        <v>797.42446572999995</v>
      </c>
      <c r="F40" s="182">
        <v>805.62691675999997</v>
      </c>
      <c r="G40" s="182">
        <v>816.57381755000017</v>
      </c>
      <c r="H40" s="182">
        <v>849.68767262000006</v>
      </c>
      <c r="I40" s="182">
        <v>818.1851585899999</v>
      </c>
      <c r="J40" s="182">
        <v>864.3015445100001</v>
      </c>
      <c r="K40" s="182">
        <v>882.39796467000042</v>
      </c>
      <c r="L40" s="182">
        <v>875.52978830999996</v>
      </c>
      <c r="M40" s="182">
        <v>896.58667578999984</v>
      </c>
      <c r="N40" s="182">
        <v>1157.1102356300003</v>
      </c>
      <c r="O40" s="194" t="s">
        <v>896</v>
      </c>
    </row>
    <row r="41" spans="1:15">
      <c r="A41" s="181" t="s">
        <v>851</v>
      </c>
      <c r="B41" s="182"/>
      <c r="C41" s="182"/>
      <c r="D41" s="182"/>
      <c r="E41" s="182"/>
      <c r="F41" s="182"/>
      <c r="G41" s="182"/>
      <c r="H41" s="182"/>
      <c r="I41" s="182"/>
      <c r="J41" s="182"/>
      <c r="K41" s="182"/>
      <c r="L41" s="182"/>
      <c r="M41" s="182"/>
      <c r="N41" s="182"/>
      <c r="O41" s="183" t="s">
        <v>852</v>
      </c>
    </row>
    <row r="42" spans="1:15">
      <c r="A42" s="191" t="s">
        <v>853</v>
      </c>
      <c r="B42" s="182">
        <v>295.34121421000003</v>
      </c>
      <c r="C42" s="182">
        <v>308.71990374000001</v>
      </c>
      <c r="D42" s="182">
        <v>336.90325632000003</v>
      </c>
      <c r="E42" s="182">
        <v>345.01324505999997</v>
      </c>
      <c r="F42" s="182">
        <v>354.78376583000005</v>
      </c>
      <c r="G42" s="182">
        <v>357.44762777</v>
      </c>
      <c r="H42" s="182">
        <v>358.13428460999995</v>
      </c>
      <c r="I42" s="182">
        <v>352.51636912999993</v>
      </c>
      <c r="J42" s="182">
        <v>352.02976852000006</v>
      </c>
      <c r="K42" s="182">
        <v>345.84447632000001</v>
      </c>
      <c r="L42" s="182">
        <v>340.38748271999998</v>
      </c>
      <c r="M42" s="182">
        <v>338.25015911000003</v>
      </c>
      <c r="N42" s="182">
        <v>113.00459250000002</v>
      </c>
      <c r="O42" s="195" t="s">
        <v>897</v>
      </c>
    </row>
    <row r="43" spans="1:15" ht="18">
      <c r="A43" s="191" t="s">
        <v>854</v>
      </c>
      <c r="B43" s="182">
        <v>500.65897050000007</v>
      </c>
      <c r="C43" s="182">
        <v>509.42896634000004</v>
      </c>
      <c r="D43" s="182">
        <v>539.14594524999995</v>
      </c>
      <c r="E43" s="182">
        <v>541.46344825999995</v>
      </c>
      <c r="F43" s="182">
        <v>527.20881769000005</v>
      </c>
      <c r="G43" s="182">
        <v>555.50551815999995</v>
      </c>
      <c r="H43" s="182">
        <v>559.11998883000001</v>
      </c>
      <c r="I43" s="182">
        <v>561.59824718000004</v>
      </c>
      <c r="J43" s="182">
        <v>567.56810506000011</v>
      </c>
      <c r="K43" s="182">
        <v>565.33922294000013</v>
      </c>
      <c r="L43" s="182">
        <v>551.66674450000005</v>
      </c>
      <c r="M43" s="182">
        <v>543.04785741000001</v>
      </c>
      <c r="N43" s="182">
        <v>483.45364251000001</v>
      </c>
      <c r="O43" s="195" t="s">
        <v>898</v>
      </c>
    </row>
    <row r="44" spans="1:15">
      <c r="A44" s="191" t="s">
        <v>855</v>
      </c>
      <c r="B44" s="182">
        <v>166.91879226999998</v>
      </c>
      <c r="C44" s="182">
        <v>170.9059488</v>
      </c>
      <c r="D44" s="182">
        <v>174.56744312000001</v>
      </c>
      <c r="E44" s="182">
        <v>171.43701285000003</v>
      </c>
      <c r="F44" s="182">
        <v>176.33488814</v>
      </c>
      <c r="G44" s="182">
        <v>184.9145484</v>
      </c>
      <c r="H44" s="182">
        <v>184.08464168</v>
      </c>
      <c r="I44" s="182">
        <v>179.64830827</v>
      </c>
      <c r="J44" s="182">
        <v>181.80087981999998</v>
      </c>
      <c r="K44" s="182">
        <v>188.31239500999999</v>
      </c>
      <c r="L44" s="182">
        <v>179.37665144999997</v>
      </c>
      <c r="M44" s="182">
        <v>175.00120673999999</v>
      </c>
      <c r="N44" s="182">
        <v>191.15216981999995</v>
      </c>
      <c r="O44" s="195" t="s">
        <v>856</v>
      </c>
    </row>
    <row r="45" spans="1:15">
      <c r="A45" s="193" t="s">
        <v>857</v>
      </c>
      <c r="B45" s="182">
        <v>962.91897704999997</v>
      </c>
      <c r="C45" s="182">
        <v>989.05481895000003</v>
      </c>
      <c r="D45" s="182">
        <v>1050.6166447799999</v>
      </c>
      <c r="E45" s="182">
        <v>1057.9137063000001</v>
      </c>
      <c r="F45" s="182">
        <v>1058.3274717699999</v>
      </c>
      <c r="G45" s="182">
        <v>1097.8676944399999</v>
      </c>
      <c r="H45" s="182">
        <v>1101.3389152199995</v>
      </c>
      <c r="I45" s="182">
        <v>1093.7629246899999</v>
      </c>
      <c r="J45" s="182">
        <v>1101.3987534900002</v>
      </c>
      <c r="K45" s="182">
        <v>1099.4960943999999</v>
      </c>
      <c r="L45" s="182">
        <v>1071.4308787400003</v>
      </c>
      <c r="M45" s="182">
        <v>1056.2992233399998</v>
      </c>
      <c r="N45" s="182">
        <v>787.61040492999985</v>
      </c>
      <c r="O45" s="194" t="s">
        <v>858</v>
      </c>
    </row>
    <row r="46" spans="1:15">
      <c r="A46" s="181" t="s">
        <v>859</v>
      </c>
      <c r="B46" s="182">
        <v>0.5</v>
      </c>
      <c r="C46" s="182">
        <v>0.5</v>
      </c>
      <c r="D46" s="182">
        <v>0.5</v>
      </c>
      <c r="E46" s="182">
        <v>0.5</v>
      </c>
      <c r="F46" s="182">
        <v>1</v>
      </c>
      <c r="G46" s="182">
        <v>0</v>
      </c>
      <c r="H46" s="182">
        <v>0</v>
      </c>
      <c r="I46" s="182">
        <v>0</v>
      </c>
      <c r="J46" s="182">
        <v>0</v>
      </c>
      <c r="K46" s="182">
        <v>0</v>
      </c>
      <c r="L46" s="182">
        <v>0</v>
      </c>
      <c r="M46" s="182">
        <v>0</v>
      </c>
      <c r="N46" s="182">
        <v>0</v>
      </c>
      <c r="O46" s="183" t="s">
        <v>859</v>
      </c>
    </row>
    <row r="47" spans="1:15">
      <c r="A47" s="181" t="s">
        <v>860</v>
      </c>
      <c r="B47" s="182">
        <v>1801.1491237600001</v>
      </c>
      <c r="C47" s="182">
        <v>1837.0900385300004</v>
      </c>
      <c r="D47" s="182">
        <v>1862.7036698699999</v>
      </c>
      <c r="E47" s="182">
        <v>1855.8381720999998</v>
      </c>
      <c r="F47" s="182">
        <v>1864.9543886099998</v>
      </c>
      <c r="G47" s="182">
        <v>1914.4415120499998</v>
      </c>
      <c r="H47" s="182">
        <v>1951.0265879200001</v>
      </c>
      <c r="I47" s="182">
        <v>1911.9480833800001</v>
      </c>
      <c r="J47" s="182">
        <v>1965.7002980899999</v>
      </c>
      <c r="K47" s="182">
        <v>1981.89405915</v>
      </c>
      <c r="L47" s="182">
        <v>1946.9606671100003</v>
      </c>
      <c r="M47" s="182">
        <v>1952.88589918</v>
      </c>
      <c r="N47" s="182">
        <v>1944.7206406300002</v>
      </c>
      <c r="O47" s="183" t="s">
        <v>80</v>
      </c>
    </row>
    <row r="48" spans="1:15">
      <c r="A48" s="177" t="s">
        <v>899</v>
      </c>
      <c r="B48" s="182"/>
      <c r="C48" s="182"/>
      <c r="D48" s="182"/>
      <c r="E48" s="182"/>
      <c r="F48" s="182"/>
      <c r="G48" s="182"/>
      <c r="H48" s="182"/>
      <c r="I48" s="182"/>
      <c r="J48" s="182"/>
      <c r="K48" s="182"/>
      <c r="L48" s="182"/>
      <c r="M48" s="182"/>
      <c r="N48" s="182"/>
      <c r="O48" s="180" t="s">
        <v>900</v>
      </c>
    </row>
    <row r="49" spans="1:15">
      <c r="A49" s="181" t="s">
        <v>901</v>
      </c>
      <c r="B49" s="182">
        <v>312.30202617000003</v>
      </c>
      <c r="C49" s="182">
        <v>309.72960095000002</v>
      </c>
      <c r="D49" s="182">
        <v>305.70626541000001</v>
      </c>
      <c r="E49" s="182">
        <v>325.96042842000008</v>
      </c>
      <c r="F49" s="182">
        <v>330.42888245</v>
      </c>
      <c r="G49" s="182">
        <v>337.60977271999997</v>
      </c>
      <c r="H49" s="182">
        <v>349.94473204000002</v>
      </c>
      <c r="I49" s="182">
        <v>359.37871447999999</v>
      </c>
      <c r="J49" s="182">
        <v>367.06671017000002</v>
      </c>
      <c r="K49" s="182">
        <v>371.81398650999995</v>
      </c>
      <c r="L49" s="182">
        <v>380.66979539000005</v>
      </c>
      <c r="M49" s="182">
        <v>393.54265737000003</v>
      </c>
      <c r="N49" s="182">
        <v>393.76629336000008</v>
      </c>
      <c r="O49" s="183" t="s">
        <v>902</v>
      </c>
    </row>
    <row r="50" spans="1:15">
      <c r="A50" s="181" t="s">
        <v>903</v>
      </c>
      <c r="B50" s="182">
        <v>2.4966740000000001E-2</v>
      </c>
      <c r="C50" s="182">
        <v>-3.7412109999999998E-2</v>
      </c>
      <c r="D50" s="182">
        <v>5.42896E-3</v>
      </c>
      <c r="E50" s="182">
        <v>-0.15659965000000001</v>
      </c>
      <c r="F50" s="182">
        <v>-0.61794433000000004</v>
      </c>
      <c r="G50" s="182">
        <v>-0.65485585999999996</v>
      </c>
      <c r="H50" s="182">
        <v>-2.6493329499999998</v>
      </c>
      <c r="I50" s="182">
        <v>-1.92568764</v>
      </c>
      <c r="J50" s="182">
        <v>-0.56272765999999996</v>
      </c>
      <c r="K50" s="182">
        <v>-2.2798159999999994E-2</v>
      </c>
      <c r="L50" s="182">
        <v>3.7797349999999993E-2</v>
      </c>
      <c r="M50" s="182">
        <v>0.75627054999999999</v>
      </c>
      <c r="N50" s="182">
        <v>0.75257594999999999</v>
      </c>
      <c r="O50" s="185" t="s">
        <v>904</v>
      </c>
    </row>
    <row r="51" spans="1:15">
      <c r="A51" s="181" t="s">
        <v>905</v>
      </c>
      <c r="B51" s="182">
        <v>0</v>
      </c>
      <c r="C51" s="182">
        <v>0</v>
      </c>
      <c r="D51" s="182">
        <v>0</v>
      </c>
      <c r="E51" s="182">
        <v>0</v>
      </c>
      <c r="F51" s="182">
        <v>0</v>
      </c>
      <c r="G51" s="182">
        <v>0</v>
      </c>
      <c r="H51" s="182">
        <v>0</v>
      </c>
      <c r="I51" s="182">
        <v>0</v>
      </c>
      <c r="J51" s="182">
        <v>0</v>
      </c>
      <c r="K51" s="182">
        <v>0</v>
      </c>
      <c r="L51" s="182">
        <v>0</v>
      </c>
      <c r="M51" s="182">
        <v>0</v>
      </c>
      <c r="N51" s="182">
        <v>0</v>
      </c>
      <c r="O51" s="183" t="s">
        <v>906</v>
      </c>
    </row>
    <row r="52" spans="1:15">
      <c r="A52" s="181" t="s">
        <v>907</v>
      </c>
      <c r="B52" s="182">
        <v>312.32699292000001</v>
      </c>
      <c r="C52" s="182">
        <v>309.69218883000002</v>
      </c>
      <c r="D52" s="182">
        <v>305.71169436999998</v>
      </c>
      <c r="E52" s="182">
        <v>325.80382876000004</v>
      </c>
      <c r="F52" s="182">
        <v>329.81093812000006</v>
      </c>
      <c r="G52" s="182">
        <v>336.95491685999991</v>
      </c>
      <c r="H52" s="182">
        <v>347.29539907000003</v>
      </c>
      <c r="I52" s="182">
        <v>357.45302684999996</v>
      </c>
      <c r="J52" s="182">
        <v>366.50398250000006</v>
      </c>
      <c r="K52" s="182">
        <v>371.79118833999996</v>
      </c>
      <c r="L52" s="182">
        <v>380.70759274000005</v>
      </c>
      <c r="M52" s="182">
        <v>394.29892793000005</v>
      </c>
      <c r="N52" s="182">
        <v>394.51886931000001</v>
      </c>
      <c r="O52" s="183" t="s">
        <v>908</v>
      </c>
    </row>
    <row r="53" spans="1:15" s="46" customFormat="1" ht="9.75" thickBot="1">
      <c r="A53" s="196" t="s">
        <v>909</v>
      </c>
      <c r="B53" s="182">
        <v>2113.4761167400006</v>
      </c>
      <c r="C53" s="182">
        <v>2146.7822274300001</v>
      </c>
      <c r="D53" s="182">
        <v>2168.4153642900001</v>
      </c>
      <c r="E53" s="182">
        <v>2181.6420008900004</v>
      </c>
      <c r="F53" s="182">
        <v>2194.7653267799997</v>
      </c>
      <c r="G53" s="182">
        <v>2251.3964289799997</v>
      </c>
      <c r="H53" s="182">
        <v>2298.3219870399998</v>
      </c>
      <c r="I53" s="182">
        <v>2269.4011102800005</v>
      </c>
      <c r="J53" s="182">
        <v>2332.2042806699997</v>
      </c>
      <c r="K53" s="182">
        <v>2353.6852475699998</v>
      </c>
      <c r="L53" s="182">
        <v>2327.6682599600003</v>
      </c>
      <c r="M53" s="182">
        <v>2347.1848271599997</v>
      </c>
      <c r="N53" s="182">
        <v>2339.2395100299996</v>
      </c>
      <c r="O53" s="197" t="s">
        <v>871</v>
      </c>
    </row>
    <row r="54" spans="1:15" ht="9.75" thickBot="1">
      <c r="A54" s="660"/>
      <c r="B54" s="661"/>
      <c r="C54" s="661"/>
      <c r="D54" s="661"/>
      <c r="E54" s="661"/>
      <c r="F54" s="661"/>
      <c r="G54" s="661"/>
      <c r="H54" s="661"/>
      <c r="I54" s="661"/>
      <c r="J54" s="661"/>
      <c r="K54" s="661"/>
      <c r="L54" s="661"/>
      <c r="M54" s="661"/>
      <c r="N54" s="661"/>
      <c r="O54" s="9"/>
    </row>
  </sheetData>
  <customSheetViews>
    <customSheetView guid="{D1897E30-A26D-4F90-93C2-C61456FDB70A}" showPageBreaks="1" state="hidden">
      <selection sqref="A1:O1"/>
      <pageMargins left="0.7" right="0.7" top="0.75" bottom="0.75" header="0.3" footer="0.3"/>
      <pageSetup paperSize="9" scale="72" orientation="landscape" r:id="rId1"/>
    </customSheetView>
    <customSheetView guid="{0A4A6AE3-1FFA-40BD-BC03-A4BC47D93628}" state="hidden">
      <selection sqref="A1:O1"/>
      <pageMargins left="0.7" right="0.7" top="0.75" bottom="0.75" header="0.3" footer="0.3"/>
      <pageSetup paperSize="9" scale="72" orientation="landscape" r:id="rId2"/>
    </customSheetView>
    <customSheetView guid="{4E068CE9-76F0-4A79-8775-2B6748FBF524}" state="hidden">
      <selection sqref="A1:O1"/>
      <pageMargins left="0.7" right="0.7" top="0.75" bottom="0.75" header="0.3" footer="0.3"/>
      <pageSetup paperSize="9" scale="72" orientation="landscape" r:id="rId3"/>
    </customSheetView>
    <customSheetView guid="{D8C5A984-543E-4707-B504-B74A64840F53}" state="hidden">
      <selection sqref="A1:O1"/>
      <pageMargins left="0.7" right="0.7" top="0.75" bottom="0.75" header="0.3" footer="0.3"/>
      <pageSetup paperSize="9" scale="72" orientation="landscape" r:id="rId4"/>
    </customSheetView>
    <customSheetView guid="{D05C7363-D748-4E5D-B121-E30B6E64A380}" state="hidden">
      <selection sqref="A1:O1"/>
      <pageMargins left="0.7" right="0.7" top="0.75" bottom="0.75" header="0.3" footer="0.3"/>
      <pageSetup paperSize="9" scale="72" orientation="landscape" r:id="rId5"/>
    </customSheetView>
    <customSheetView guid="{A346EDBB-8F5D-48AE-8CF0-8B5C084A1557}" state="hidden">
      <selection sqref="A1:O1"/>
      <pageMargins left="0.7" right="0.7" top="0.75" bottom="0.75" header="0.3" footer="0.3"/>
      <pageSetup paperSize="9" scale="72" orientation="landscape" r:id="rId6"/>
    </customSheetView>
  </customSheetViews>
  <mergeCells count="3">
    <mergeCell ref="A1:O1"/>
    <mergeCell ref="A2:O2"/>
    <mergeCell ref="A54:N54"/>
  </mergeCells>
  <pageMargins left="0.7" right="0.7" top="0.75" bottom="0.75" header="0.3" footer="0.3"/>
  <pageSetup paperSize="9" scale="72" orientation="landscape" r:id="rId7"/>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A60A63"/>
  </sheetPr>
  <dimension ref="A1:P57"/>
  <sheetViews>
    <sheetView workbookViewId="0">
      <selection sqref="A1:O1"/>
    </sheetView>
  </sheetViews>
  <sheetFormatPr defaultColWidth="9.140625" defaultRowHeight="9"/>
  <cols>
    <col min="1" max="1" width="60.42578125" style="2" customWidth="1"/>
    <col min="2" max="14" width="8.140625" style="2" customWidth="1"/>
    <col min="15" max="15" width="39.140625" style="2" customWidth="1"/>
    <col min="16" max="16384" width="9.140625" style="2"/>
  </cols>
  <sheetData>
    <row r="1" spans="1:15" s="1" customFormat="1" ht="12.75">
      <c r="A1" s="664" t="s">
        <v>128</v>
      </c>
      <c r="B1" s="665"/>
      <c r="C1" s="665"/>
      <c r="D1" s="665"/>
      <c r="E1" s="665"/>
      <c r="F1" s="665"/>
      <c r="G1" s="665"/>
      <c r="H1" s="665"/>
      <c r="I1" s="665"/>
      <c r="J1" s="665"/>
      <c r="K1" s="665"/>
      <c r="L1" s="665"/>
      <c r="M1" s="665"/>
      <c r="N1" s="665"/>
      <c r="O1" s="666"/>
    </row>
    <row r="2" spans="1:15" s="67" customFormat="1" ht="24" customHeight="1">
      <c r="A2" s="662" t="s">
        <v>291</v>
      </c>
      <c r="B2" s="659"/>
      <c r="C2" s="659"/>
      <c r="D2" s="659"/>
      <c r="E2" s="659"/>
      <c r="F2" s="659"/>
      <c r="G2" s="659"/>
      <c r="H2" s="659"/>
      <c r="I2" s="659"/>
      <c r="J2" s="659"/>
      <c r="K2" s="659"/>
      <c r="L2" s="659"/>
      <c r="M2" s="659"/>
      <c r="N2" s="659"/>
      <c r="O2" s="663"/>
    </row>
    <row r="3" spans="1:15" s="3" customFormat="1" ht="12.75" customHeight="1" thickBot="1">
      <c r="A3" s="228"/>
      <c r="B3" s="229"/>
      <c r="C3" s="229"/>
      <c r="D3" s="229"/>
      <c r="E3" s="229"/>
      <c r="F3" s="229"/>
      <c r="G3" s="229"/>
      <c r="H3" s="229"/>
      <c r="I3" s="229"/>
      <c r="J3" s="229"/>
      <c r="K3" s="229"/>
      <c r="L3" s="229"/>
      <c r="M3" s="229"/>
      <c r="N3" s="229"/>
      <c r="O3" s="230"/>
    </row>
    <row r="4" spans="1:15" ht="9.75" thickBot="1">
      <c r="A4" s="17" t="s">
        <v>3</v>
      </c>
      <c r="B4" s="18">
        <v>42552</v>
      </c>
      <c r="C4" s="18">
        <v>42583</v>
      </c>
      <c r="D4" s="18">
        <v>42614</v>
      </c>
      <c r="E4" s="18">
        <v>42644</v>
      </c>
      <c r="F4" s="18">
        <v>42675</v>
      </c>
      <c r="G4" s="18">
        <v>42705</v>
      </c>
      <c r="H4" s="18">
        <v>42736</v>
      </c>
      <c r="I4" s="18">
        <v>42767</v>
      </c>
      <c r="J4" s="18">
        <v>42795</v>
      </c>
      <c r="K4" s="18">
        <v>42826</v>
      </c>
      <c r="L4" s="18">
        <v>42856</v>
      </c>
      <c r="M4" s="18">
        <v>42887</v>
      </c>
      <c r="N4" s="18">
        <v>42917</v>
      </c>
      <c r="O4" s="200" t="s">
        <v>76</v>
      </c>
    </row>
    <row r="5" spans="1:15">
      <c r="A5" s="14" t="s">
        <v>792</v>
      </c>
      <c r="B5" s="33"/>
      <c r="C5" s="231"/>
      <c r="D5" s="231"/>
      <c r="E5" s="231"/>
      <c r="F5" s="231"/>
      <c r="G5" s="231"/>
      <c r="H5" s="232"/>
      <c r="I5" s="231"/>
      <c r="J5" s="231"/>
      <c r="K5" s="231"/>
      <c r="L5" s="231"/>
      <c r="M5" s="231"/>
      <c r="N5" s="231"/>
      <c r="O5" s="233" t="s">
        <v>102</v>
      </c>
    </row>
    <row r="6" spans="1:15">
      <c r="A6" s="53" t="s">
        <v>793</v>
      </c>
      <c r="B6" s="37"/>
      <c r="C6" s="59"/>
      <c r="D6" s="59"/>
      <c r="E6" s="59"/>
      <c r="F6" s="59"/>
      <c r="G6" s="59"/>
      <c r="H6" s="234"/>
      <c r="I6" s="59"/>
      <c r="J6" s="59"/>
      <c r="K6" s="59"/>
      <c r="L6" s="59"/>
      <c r="M6" s="59"/>
      <c r="N6" s="59"/>
      <c r="O6" s="235" t="s">
        <v>794</v>
      </c>
    </row>
    <row r="7" spans="1:15">
      <c r="A7" s="161" t="s">
        <v>795</v>
      </c>
      <c r="B7" s="37">
        <v>1315.1112551700003</v>
      </c>
      <c r="C7" s="37">
        <v>1326.2910891899999</v>
      </c>
      <c r="D7" s="37">
        <v>1353.0467314700002</v>
      </c>
      <c r="E7" s="37">
        <v>1338.7399686200001</v>
      </c>
      <c r="F7" s="37">
        <v>1218.0903294300001</v>
      </c>
      <c r="G7" s="37">
        <v>1231.0568388199999</v>
      </c>
      <c r="H7" s="37">
        <v>1223.4234977599999</v>
      </c>
      <c r="I7" s="37">
        <v>1234.8504884200001</v>
      </c>
      <c r="J7" s="37">
        <v>1247.0846194999999</v>
      </c>
      <c r="K7" s="37">
        <v>1216.4538269899999</v>
      </c>
      <c r="L7" s="37">
        <v>1197.8304740300002</v>
      </c>
      <c r="M7" s="37">
        <v>1195.5151669899999</v>
      </c>
      <c r="N7" s="37">
        <v>1209.0947685600001</v>
      </c>
      <c r="O7" s="236" t="s">
        <v>796</v>
      </c>
    </row>
    <row r="8" spans="1:15">
      <c r="A8" s="161" t="s">
        <v>797</v>
      </c>
      <c r="B8" s="37">
        <v>3.8065664700000004</v>
      </c>
      <c r="C8" s="37">
        <v>3.6736125299999998</v>
      </c>
      <c r="D8" s="37">
        <v>3.54664556</v>
      </c>
      <c r="E8" s="37">
        <v>3.5884009799999999</v>
      </c>
      <c r="F8" s="37">
        <v>3.81932297</v>
      </c>
      <c r="G8" s="37">
        <v>3.5336536999999999</v>
      </c>
      <c r="H8" s="37">
        <v>3.6509182899999999</v>
      </c>
      <c r="I8" s="37">
        <v>3.6874532699999998</v>
      </c>
      <c r="J8" s="37">
        <v>4.1344453999999997</v>
      </c>
      <c r="K8" s="37">
        <v>4.32299247</v>
      </c>
      <c r="L8" s="37">
        <v>3.9296599999999997</v>
      </c>
      <c r="M8" s="37">
        <v>3.7614779999999999</v>
      </c>
      <c r="N8" s="37">
        <v>3.70351952</v>
      </c>
      <c r="O8" s="236" t="s">
        <v>798</v>
      </c>
    </row>
    <row r="9" spans="1:15">
      <c r="A9" s="161" t="s">
        <v>799</v>
      </c>
      <c r="B9" s="37">
        <v>192.01807160999999</v>
      </c>
      <c r="C9" s="37">
        <v>191.97360083000001</v>
      </c>
      <c r="D9" s="37">
        <v>194.84873167999999</v>
      </c>
      <c r="E9" s="37">
        <v>169.99575589</v>
      </c>
      <c r="F9" s="37">
        <v>174.36343973999999</v>
      </c>
      <c r="G9" s="37">
        <v>212.90514121000001</v>
      </c>
      <c r="H9" s="37">
        <v>209.11614269999998</v>
      </c>
      <c r="I9" s="37">
        <v>136.11280705000001</v>
      </c>
      <c r="J9" s="37">
        <v>148.92003482999999</v>
      </c>
      <c r="K9" s="37">
        <v>206.14325005000001</v>
      </c>
      <c r="L9" s="37">
        <v>206.08042090000001</v>
      </c>
      <c r="M9" s="37">
        <v>206.72164809999998</v>
      </c>
      <c r="N9" s="37">
        <v>242.55865517000001</v>
      </c>
      <c r="O9" s="236" t="s">
        <v>800</v>
      </c>
    </row>
    <row r="10" spans="1:15">
      <c r="A10" s="161" t="s">
        <v>801</v>
      </c>
      <c r="B10" s="37">
        <v>217.12838180999998</v>
      </c>
      <c r="C10" s="37">
        <v>218.29861879999999</v>
      </c>
      <c r="D10" s="37">
        <v>212.21950797</v>
      </c>
      <c r="E10" s="37">
        <v>212.28105428999999</v>
      </c>
      <c r="F10" s="37">
        <v>237.93304924</v>
      </c>
      <c r="G10" s="37">
        <v>246.72822654000001</v>
      </c>
      <c r="H10" s="37">
        <v>250.35305733999999</v>
      </c>
      <c r="I10" s="37">
        <v>272.36088373999996</v>
      </c>
      <c r="J10" s="37">
        <v>291.91670183000002</v>
      </c>
      <c r="K10" s="37">
        <v>292.58517187999996</v>
      </c>
      <c r="L10" s="37">
        <v>323.30469152999996</v>
      </c>
      <c r="M10" s="37">
        <v>325.22675769</v>
      </c>
      <c r="N10" s="37">
        <v>308.78138020999995</v>
      </c>
      <c r="O10" s="236" t="s">
        <v>802</v>
      </c>
    </row>
    <row r="11" spans="1:15">
      <c r="A11" s="161" t="s">
        <v>803</v>
      </c>
      <c r="B11" s="37">
        <v>0</v>
      </c>
      <c r="C11" s="37">
        <v>1</v>
      </c>
      <c r="D11" s="37">
        <v>0</v>
      </c>
      <c r="E11" s="37">
        <v>0</v>
      </c>
      <c r="F11" s="37">
        <v>0</v>
      </c>
      <c r="G11" s="37">
        <v>0</v>
      </c>
      <c r="H11" s="37">
        <v>0</v>
      </c>
      <c r="I11" s="37">
        <v>0</v>
      </c>
      <c r="J11" s="37">
        <v>0</v>
      </c>
      <c r="K11" s="37">
        <v>0</v>
      </c>
      <c r="L11" s="37">
        <v>0</v>
      </c>
      <c r="M11" s="37">
        <v>0</v>
      </c>
      <c r="N11" s="37">
        <v>0</v>
      </c>
      <c r="O11" s="236" t="s">
        <v>804</v>
      </c>
    </row>
    <row r="12" spans="1:15">
      <c r="A12" s="161" t="s">
        <v>805</v>
      </c>
      <c r="B12" s="37">
        <v>1</v>
      </c>
      <c r="C12" s="37">
        <v>0</v>
      </c>
      <c r="D12" s="37">
        <v>0</v>
      </c>
      <c r="E12" s="37">
        <v>0</v>
      </c>
      <c r="F12" s="37">
        <v>0</v>
      </c>
      <c r="G12" s="37">
        <v>0</v>
      </c>
      <c r="H12" s="37">
        <v>0</v>
      </c>
      <c r="I12" s="37">
        <v>0</v>
      </c>
      <c r="J12" s="37">
        <v>0</v>
      </c>
      <c r="K12" s="37">
        <v>0</v>
      </c>
      <c r="L12" s="37">
        <v>0</v>
      </c>
      <c r="M12" s="37">
        <v>0</v>
      </c>
      <c r="N12" s="37">
        <v>0</v>
      </c>
      <c r="O12" s="236" t="s">
        <v>806</v>
      </c>
    </row>
    <row r="13" spans="1:15">
      <c r="A13" s="161" t="s">
        <v>807</v>
      </c>
      <c r="B13" s="37">
        <v>0</v>
      </c>
      <c r="C13" s="37">
        <v>0</v>
      </c>
      <c r="D13" s="37">
        <v>0</v>
      </c>
      <c r="E13" s="37">
        <v>0</v>
      </c>
      <c r="F13" s="37">
        <v>0</v>
      </c>
      <c r="G13" s="37">
        <v>0</v>
      </c>
      <c r="H13" s="37">
        <v>0</v>
      </c>
      <c r="I13" s="37">
        <v>0</v>
      </c>
      <c r="J13" s="37">
        <v>0</v>
      </c>
      <c r="K13" s="37">
        <v>0</v>
      </c>
      <c r="L13" s="37">
        <v>0</v>
      </c>
      <c r="M13" s="37">
        <v>0</v>
      </c>
      <c r="N13" s="37">
        <v>0</v>
      </c>
      <c r="O13" s="236" t="s">
        <v>808</v>
      </c>
    </row>
    <row r="14" spans="1:15">
      <c r="A14" s="161" t="s">
        <v>809</v>
      </c>
      <c r="B14" s="37">
        <v>49.965260720000003</v>
      </c>
      <c r="C14" s="37">
        <v>48.317492219999991</v>
      </c>
      <c r="D14" s="37">
        <v>73.495889439999999</v>
      </c>
      <c r="E14" s="37">
        <v>100.79628428000001</v>
      </c>
      <c r="F14" s="37">
        <v>82.598696629999992</v>
      </c>
      <c r="G14" s="37">
        <v>92.416080129999997</v>
      </c>
      <c r="H14" s="37">
        <v>97.34704472</v>
      </c>
      <c r="I14" s="37">
        <v>166.55947205999999</v>
      </c>
      <c r="J14" s="37">
        <v>170.10436093999999</v>
      </c>
      <c r="K14" s="37">
        <v>170.72436819000001</v>
      </c>
      <c r="L14" s="37">
        <v>168.10598647</v>
      </c>
      <c r="M14" s="37">
        <v>165.30824454</v>
      </c>
      <c r="N14" s="37">
        <v>183.16775610999997</v>
      </c>
      <c r="O14" s="236" t="s">
        <v>810</v>
      </c>
    </row>
    <row r="15" spans="1:15">
      <c r="A15" s="161" t="s">
        <v>811</v>
      </c>
      <c r="B15" s="37">
        <v>0</v>
      </c>
      <c r="C15" s="37">
        <v>0</v>
      </c>
      <c r="D15" s="37">
        <v>0</v>
      </c>
      <c r="E15" s="37">
        <v>0</v>
      </c>
      <c r="F15" s="37">
        <v>0</v>
      </c>
      <c r="G15" s="37">
        <v>0</v>
      </c>
      <c r="H15" s="37">
        <v>0</v>
      </c>
      <c r="I15" s="37">
        <v>0</v>
      </c>
      <c r="J15" s="37">
        <v>0</v>
      </c>
      <c r="K15" s="37">
        <v>0</v>
      </c>
      <c r="L15" s="37">
        <v>0</v>
      </c>
      <c r="M15" s="37">
        <v>0</v>
      </c>
      <c r="N15" s="37">
        <v>0</v>
      </c>
      <c r="O15" s="236" t="s">
        <v>812</v>
      </c>
    </row>
    <row r="16" spans="1:15">
      <c r="A16" s="161" t="s">
        <v>813</v>
      </c>
      <c r="B16" s="37">
        <v>0</v>
      </c>
      <c r="C16" s="37">
        <v>0</v>
      </c>
      <c r="D16" s="37">
        <v>0</v>
      </c>
      <c r="E16" s="37">
        <v>0</v>
      </c>
      <c r="F16" s="37">
        <v>0</v>
      </c>
      <c r="G16" s="37">
        <v>0</v>
      </c>
      <c r="H16" s="37">
        <v>0</v>
      </c>
      <c r="I16" s="37">
        <v>0</v>
      </c>
      <c r="J16" s="37">
        <v>0</v>
      </c>
      <c r="K16" s="37">
        <v>0</v>
      </c>
      <c r="L16" s="37">
        <v>0</v>
      </c>
      <c r="M16" s="37">
        <v>0</v>
      </c>
      <c r="N16" s="37">
        <v>0</v>
      </c>
      <c r="O16" s="236" t="s">
        <v>814</v>
      </c>
    </row>
    <row r="17" spans="1:15">
      <c r="A17" s="161" t="s">
        <v>815</v>
      </c>
      <c r="B17" s="37">
        <v>0.89510000000000001</v>
      </c>
      <c r="C17" s="37">
        <v>0.88900000000000001</v>
      </c>
      <c r="D17" s="37">
        <v>0.88049999999999995</v>
      </c>
      <c r="E17" s="37">
        <v>0.85129999999999995</v>
      </c>
      <c r="F17" s="37">
        <v>0.83979999999999999</v>
      </c>
      <c r="G17" s="37">
        <v>0.81440000000000001</v>
      </c>
      <c r="H17" s="37">
        <v>0.83004999999999995</v>
      </c>
      <c r="I17" s="37">
        <v>0.83660000000000001</v>
      </c>
      <c r="J17" s="37">
        <v>0.84910000000000008</v>
      </c>
      <c r="K17" s="37">
        <v>0.86439999999999995</v>
      </c>
      <c r="L17" s="37">
        <v>0.8667999999999999</v>
      </c>
      <c r="M17" s="37">
        <v>0.85670000000000002</v>
      </c>
      <c r="N17" s="37">
        <v>0.8667999999999999</v>
      </c>
      <c r="O17" s="236" t="s">
        <v>816</v>
      </c>
    </row>
    <row r="18" spans="1:15">
      <c r="A18" s="161" t="s">
        <v>817</v>
      </c>
      <c r="B18" s="37">
        <v>0.13500000000000001</v>
      </c>
      <c r="C18" s="37">
        <v>0.13500000000000001</v>
      </c>
      <c r="D18" s="37">
        <v>0.13500000000000001</v>
      </c>
      <c r="E18" s="37">
        <v>0.13500000000000001</v>
      </c>
      <c r="F18" s="37">
        <v>0.13500000000000001</v>
      </c>
      <c r="G18" s="37">
        <v>0.13500000000000001</v>
      </c>
      <c r="H18" s="37">
        <v>0.13500000000000001</v>
      </c>
      <c r="I18" s="37">
        <v>0.13500000000000001</v>
      </c>
      <c r="J18" s="37">
        <v>0.13500000000000001</v>
      </c>
      <c r="K18" s="37">
        <v>0.13500000000000001</v>
      </c>
      <c r="L18" s="37">
        <v>0.13500000000000001</v>
      </c>
      <c r="M18" s="37">
        <v>0.13500000000000001</v>
      </c>
      <c r="N18" s="37">
        <v>0.13500000000000001</v>
      </c>
      <c r="O18" s="236" t="s">
        <v>818</v>
      </c>
    </row>
    <row r="19" spans="1:15">
      <c r="A19" s="161" t="s">
        <v>819</v>
      </c>
      <c r="B19" s="37">
        <v>33.398499999999999</v>
      </c>
      <c r="C19" s="37">
        <v>33.398499999999999</v>
      </c>
      <c r="D19" s="37">
        <v>33.398499999999999</v>
      </c>
      <c r="E19" s="37">
        <v>33.398499999999999</v>
      </c>
      <c r="F19" s="37">
        <v>26.106999999999999</v>
      </c>
      <c r="G19" s="37">
        <v>26.106999999999999</v>
      </c>
      <c r="H19" s="37">
        <v>26.106999999999999</v>
      </c>
      <c r="I19" s="37">
        <v>26.106999999999999</v>
      </c>
      <c r="J19" s="37">
        <v>26.106999999999999</v>
      </c>
      <c r="K19" s="37">
        <v>26.106999999999999</v>
      </c>
      <c r="L19" s="37">
        <v>26.106999999999999</v>
      </c>
      <c r="M19" s="37">
        <v>26.106999999999999</v>
      </c>
      <c r="N19" s="37">
        <v>26.106999999999999</v>
      </c>
      <c r="O19" s="236" t="s">
        <v>820</v>
      </c>
    </row>
    <row r="20" spans="1:15">
      <c r="A20" s="161" t="s">
        <v>821</v>
      </c>
      <c r="B20" s="37">
        <v>0.50499787000000007</v>
      </c>
      <c r="C20" s="37">
        <v>0.44923536999999997</v>
      </c>
      <c r="D20" s="37">
        <v>0.37496453999999996</v>
      </c>
      <c r="E20" s="37">
        <v>0.36970411999999997</v>
      </c>
      <c r="F20" s="37">
        <v>9.459999999999999E-2</v>
      </c>
      <c r="G20" s="37">
        <v>9.459999999999999E-2</v>
      </c>
      <c r="H20" s="37">
        <v>9.459999999999999E-2</v>
      </c>
      <c r="I20" s="37">
        <v>9.459999999999999E-2</v>
      </c>
      <c r="J20" s="37">
        <v>9.459999999999999E-2</v>
      </c>
      <c r="K20" s="37">
        <v>9.459999999999999E-2</v>
      </c>
      <c r="L20" s="37">
        <v>9.459999999999999E-2</v>
      </c>
      <c r="M20" s="37">
        <v>9.459999999999999E-2</v>
      </c>
      <c r="N20" s="37">
        <v>9.459999999999999E-2</v>
      </c>
      <c r="O20" s="237" t="s">
        <v>822</v>
      </c>
    </row>
    <row r="21" spans="1:15">
      <c r="A21" s="161" t="s">
        <v>823</v>
      </c>
      <c r="B21" s="37">
        <v>1813.9631336800005</v>
      </c>
      <c r="C21" s="37">
        <v>1824.4261489699998</v>
      </c>
      <c r="D21" s="37">
        <v>1871.9464706900001</v>
      </c>
      <c r="E21" s="37">
        <v>1860.1559682100001</v>
      </c>
      <c r="F21" s="37">
        <v>1743.9812380400003</v>
      </c>
      <c r="G21" s="37">
        <v>1813.7909404099998</v>
      </c>
      <c r="H21" s="37">
        <v>1811.0573108200001</v>
      </c>
      <c r="I21" s="37">
        <v>1840.7443045500002</v>
      </c>
      <c r="J21" s="37">
        <v>1889.3458625100004</v>
      </c>
      <c r="K21" s="37">
        <v>1917.4306095899999</v>
      </c>
      <c r="L21" s="37">
        <v>1926.4546329299997</v>
      </c>
      <c r="M21" s="37">
        <v>1923.7265953299998</v>
      </c>
      <c r="N21" s="37">
        <v>1974.5094795799998</v>
      </c>
      <c r="O21" s="237" t="s">
        <v>824</v>
      </c>
    </row>
    <row r="22" spans="1:15">
      <c r="A22" s="53" t="s">
        <v>825</v>
      </c>
      <c r="B22" s="37"/>
      <c r="C22" s="37"/>
      <c r="D22" s="37"/>
      <c r="E22" s="37"/>
      <c r="F22" s="37"/>
      <c r="G22" s="37"/>
      <c r="H22" s="37"/>
      <c r="I22" s="37"/>
      <c r="J22" s="37"/>
      <c r="K22" s="37"/>
      <c r="L22" s="37"/>
      <c r="M22" s="37"/>
      <c r="N22" s="37"/>
      <c r="O22" s="235" t="s">
        <v>826</v>
      </c>
    </row>
    <row r="23" spans="1:15">
      <c r="A23" s="161" t="s">
        <v>827</v>
      </c>
      <c r="B23" s="37">
        <v>97.173814229999991</v>
      </c>
      <c r="C23" s="37">
        <v>120.68173372</v>
      </c>
      <c r="D23" s="37">
        <v>90.944223039999997</v>
      </c>
      <c r="E23" s="37">
        <v>96.439535640000017</v>
      </c>
      <c r="F23" s="37">
        <v>105.17858073000001</v>
      </c>
      <c r="G23" s="37">
        <v>66.542564780000006</v>
      </c>
      <c r="H23" s="37">
        <v>81.570203419999999</v>
      </c>
      <c r="I23" s="37">
        <v>86.920796729999992</v>
      </c>
      <c r="J23" s="37">
        <v>79.305284850000007</v>
      </c>
      <c r="K23" s="37">
        <v>64.388883880000009</v>
      </c>
      <c r="L23" s="37">
        <v>70.707821590000009</v>
      </c>
      <c r="M23" s="37">
        <v>66.560221009999992</v>
      </c>
      <c r="N23" s="37">
        <v>73.796722339999974</v>
      </c>
      <c r="O23" s="236" t="s">
        <v>828</v>
      </c>
    </row>
    <row r="24" spans="1:15">
      <c r="A24" s="161" t="s">
        <v>910</v>
      </c>
      <c r="B24" s="37">
        <v>0.24214811999999999</v>
      </c>
      <c r="C24" s="37">
        <v>0.26934203000000001</v>
      </c>
      <c r="D24" s="37">
        <v>8.4186810000000001E-2</v>
      </c>
      <c r="E24" s="37">
        <v>8.4186810000000001E-2</v>
      </c>
      <c r="F24" s="37">
        <v>8.4186810000000001E-2</v>
      </c>
      <c r="G24" s="37">
        <v>0</v>
      </c>
      <c r="H24" s="37">
        <v>8.4186810000000001E-2</v>
      </c>
      <c r="I24" s="37">
        <v>0.37873453000000001</v>
      </c>
      <c r="J24" s="37">
        <v>7.5052007100000004</v>
      </c>
      <c r="K24" s="37">
        <v>7.4419694100000005</v>
      </c>
      <c r="L24" s="37">
        <v>8.2559845100000011</v>
      </c>
      <c r="M24" s="37">
        <v>7.7746246900000004</v>
      </c>
      <c r="N24" s="37">
        <v>8.1168005599999997</v>
      </c>
      <c r="O24" s="236" t="s">
        <v>911</v>
      </c>
    </row>
    <row r="25" spans="1:15">
      <c r="A25" s="161" t="s">
        <v>912</v>
      </c>
      <c r="B25" s="37">
        <v>7.5960526199999991</v>
      </c>
      <c r="C25" s="37">
        <v>33.724325309999998</v>
      </c>
      <c r="D25" s="37">
        <v>5.0705906900000004</v>
      </c>
      <c r="E25" s="37">
        <v>6.5842066900000003</v>
      </c>
      <c r="F25" s="37">
        <v>7.7373306700000013</v>
      </c>
      <c r="G25" s="37">
        <v>8.5713016999999994</v>
      </c>
      <c r="H25" s="37">
        <v>9.9991032700000009</v>
      </c>
      <c r="I25" s="37">
        <v>7.2206371500000008</v>
      </c>
      <c r="J25" s="37">
        <v>8.697023070000002</v>
      </c>
      <c r="K25" s="37">
        <v>10.548484890000001</v>
      </c>
      <c r="L25" s="37">
        <v>12.613995559999999</v>
      </c>
      <c r="M25" s="37">
        <v>15.762043250000001</v>
      </c>
      <c r="N25" s="37">
        <v>16.187432079999997</v>
      </c>
      <c r="O25" s="236" t="s">
        <v>913</v>
      </c>
    </row>
    <row r="26" spans="1:15">
      <c r="A26" s="161" t="s">
        <v>914</v>
      </c>
      <c r="B26" s="37">
        <v>217.84231216000001</v>
      </c>
      <c r="C26" s="37">
        <v>213.93500013000005</v>
      </c>
      <c r="D26" s="37">
        <v>220.54906228000004</v>
      </c>
      <c r="E26" s="37">
        <v>233.37104227</v>
      </c>
      <c r="F26" s="37">
        <v>245.26277598999999</v>
      </c>
      <c r="G26" s="37">
        <v>230.11746873000007</v>
      </c>
      <c r="H26" s="37">
        <v>248.31665889000001</v>
      </c>
      <c r="I26" s="37">
        <v>224.02562965000004</v>
      </c>
      <c r="J26" s="37">
        <v>236.64117450000006</v>
      </c>
      <c r="K26" s="37">
        <v>235.95052287999999</v>
      </c>
      <c r="L26" s="37">
        <v>236.48127984000001</v>
      </c>
      <c r="M26" s="37">
        <v>229.95637926000001</v>
      </c>
      <c r="N26" s="37">
        <v>232.82299840999997</v>
      </c>
      <c r="O26" s="236" t="s">
        <v>915</v>
      </c>
    </row>
    <row r="27" spans="1:15">
      <c r="A27" s="161" t="s">
        <v>916</v>
      </c>
      <c r="B27" s="37">
        <v>37.698822139999997</v>
      </c>
      <c r="C27" s="37">
        <v>36.101070290000003</v>
      </c>
      <c r="D27" s="37">
        <v>49.033748169999988</v>
      </c>
      <c r="E27" s="37">
        <v>49.28727413</v>
      </c>
      <c r="F27" s="37">
        <v>55.336083690000009</v>
      </c>
      <c r="G27" s="37">
        <v>66.762139560000008</v>
      </c>
      <c r="H27" s="37">
        <v>74.031089180000009</v>
      </c>
      <c r="I27" s="37">
        <v>61.825039150000002</v>
      </c>
      <c r="J27" s="37">
        <v>71.282257069999986</v>
      </c>
      <c r="K27" s="37">
        <v>65.172904010000011</v>
      </c>
      <c r="L27" s="37">
        <v>60.671398570000001</v>
      </c>
      <c r="M27" s="37">
        <v>68.196688989999998</v>
      </c>
      <c r="N27" s="37">
        <v>93.66716540000003</v>
      </c>
      <c r="O27" s="236" t="s">
        <v>917</v>
      </c>
    </row>
    <row r="28" spans="1:15" ht="18">
      <c r="A28" s="161" t="s">
        <v>918</v>
      </c>
      <c r="B28" s="37">
        <v>4.9304244399999995</v>
      </c>
      <c r="C28" s="37">
        <v>5.1827936600000006</v>
      </c>
      <c r="D28" s="37">
        <v>4.4231266900000001</v>
      </c>
      <c r="E28" s="37">
        <v>4.9802079499999996</v>
      </c>
      <c r="F28" s="37">
        <v>5.0829344700000005</v>
      </c>
      <c r="G28" s="37">
        <v>7.5114629900000001</v>
      </c>
      <c r="H28" s="37">
        <v>7.5648505400000001</v>
      </c>
      <c r="I28" s="37">
        <v>5.0040133399999993</v>
      </c>
      <c r="J28" s="37">
        <v>5.0201948999999999</v>
      </c>
      <c r="K28" s="37">
        <v>5.1475723799999997</v>
      </c>
      <c r="L28" s="37">
        <v>5.2348630099999998</v>
      </c>
      <c r="M28" s="37">
        <v>41.564524220000003</v>
      </c>
      <c r="N28" s="37">
        <v>31.457859799999998</v>
      </c>
      <c r="O28" s="236" t="s">
        <v>919</v>
      </c>
    </row>
    <row r="29" spans="1:15">
      <c r="A29" s="161" t="s">
        <v>920</v>
      </c>
      <c r="B29" s="37">
        <v>0.5</v>
      </c>
      <c r="C29" s="37">
        <v>0.5</v>
      </c>
      <c r="D29" s="37">
        <v>0.5</v>
      </c>
      <c r="E29" s="37">
        <v>0.5</v>
      </c>
      <c r="F29" s="37">
        <v>1</v>
      </c>
      <c r="G29" s="37">
        <v>0</v>
      </c>
      <c r="H29" s="37">
        <v>0</v>
      </c>
      <c r="I29" s="37">
        <v>0</v>
      </c>
      <c r="J29" s="37">
        <v>0</v>
      </c>
      <c r="K29" s="37">
        <v>0</v>
      </c>
      <c r="L29" s="37">
        <v>0</v>
      </c>
      <c r="M29" s="37">
        <v>0</v>
      </c>
      <c r="N29" s="37">
        <v>0</v>
      </c>
      <c r="O29" s="236" t="s">
        <v>921</v>
      </c>
    </row>
    <row r="30" spans="1:15">
      <c r="A30" s="161" t="s">
        <v>922</v>
      </c>
      <c r="B30" s="37">
        <v>29.527607019999998</v>
      </c>
      <c r="C30" s="37">
        <v>29.542907649999997</v>
      </c>
      <c r="D30" s="37">
        <v>29.450668279999999</v>
      </c>
      <c r="E30" s="37">
        <v>29.358418909999997</v>
      </c>
      <c r="F30" s="37">
        <v>29.266179539999996</v>
      </c>
      <c r="G30" s="37">
        <v>29.174089540000001</v>
      </c>
      <c r="H30" s="37">
        <v>29.622530799999996</v>
      </c>
      <c r="I30" s="37">
        <v>31.402740799999997</v>
      </c>
      <c r="J30" s="37">
        <v>31.046832059999993</v>
      </c>
      <c r="K30" s="37">
        <v>30.463772749999997</v>
      </c>
      <c r="L30" s="37">
        <v>30.366113379999998</v>
      </c>
      <c r="M30" s="37">
        <v>31.652804010000001</v>
      </c>
      <c r="N30" s="37">
        <v>31.549225269999994</v>
      </c>
      <c r="O30" s="236" t="s">
        <v>923</v>
      </c>
    </row>
    <row r="31" spans="1:15">
      <c r="A31" s="161" t="s">
        <v>924</v>
      </c>
      <c r="B31" s="37">
        <v>2.8430224899999996</v>
      </c>
      <c r="C31" s="37">
        <v>2.7389351800000004</v>
      </c>
      <c r="D31" s="37">
        <v>2.6513703500000001</v>
      </c>
      <c r="E31" s="37">
        <v>2.5914993600000003</v>
      </c>
      <c r="F31" s="37">
        <v>2.5583832499999999</v>
      </c>
      <c r="G31" s="37">
        <v>2.5025298899999999</v>
      </c>
      <c r="H31" s="37">
        <v>2.3002724399999996</v>
      </c>
      <c r="I31" s="37">
        <v>2.9082389699999998</v>
      </c>
      <c r="J31" s="37">
        <v>2.1706510099999998</v>
      </c>
      <c r="K31" s="37">
        <v>2.10802472</v>
      </c>
      <c r="L31" s="37">
        <v>2.0521446700000001</v>
      </c>
      <c r="M31" s="37">
        <v>2.02720089</v>
      </c>
      <c r="N31" s="37">
        <v>1.9237055100000002</v>
      </c>
      <c r="O31" s="236" t="s">
        <v>925</v>
      </c>
    </row>
    <row r="32" spans="1:15">
      <c r="A32" s="161" t="s">
        <v>926</v>
      </c>
      <c r="B32" s="37">
        <v>7.4258216300000006</v>
      </c>
      <c r="C32" s="37">
        <v>7.3445749200000012</v>
      </c>
      <c r="D32" s="37">
        <v>7.1243183900000009</v>
      </c>
      <c r="E32" s="37">
        <v>6.9423037899999986</v>
      </c>
      <c r="F32" s="37">
        <v>7.8960580799999986</v>
      </c>
      <c r="G32" s="37">
        <v>9.2710211200000021</v>
      </c>
      <c r="H32" s="37">
        <v>7.4002936899999998</v>
      </c>
      <c r="I32" s="37">
        <v>6.6563357399999994</v>
      </c>
      <c r="J32" s="37">
        <v>7.1122014000000018</v>
      </c>
      <c r="K32" s="37">
        <v>7.0206120100000007</v>
      </c>
      <c r="L32" s="37">
        <v>7.138398829999999</v>
      </c>
      <c r="M32" s="37">
        <v>6.9775665700000005</v>
      </c>
      <c r="N32" s="37">
        <v>6.842922119999999</v>
      </c>
      <c r="O32" s="236" t="s">
        <v>927</v>
      </c>
    </row>
    <row r="33" spans="1:16">
      <c r="A33" s="161" t="s">
        <v>928</v>
      </c>
      <c r="B33" s="37">
        <v>383.21664228999992</v>
      </c>
      <c r="C33" s="37">
        <v>411.22825758999994</v>
      </c>
      <c r="D33" s="37">
        <v>440.24580968999999</v>
      </c>
      <c r="E33" s="37">
        <v>439.76112754999997</v>
      </c>
      <c r="F33" s="37">
        <v>362.56946774999994</v>
      </c>
      <c r="G33" s="37">
        <v>415.58622644000002</v>
      </c>
      <c r="H33" s="37">
        <v>348.14121302000001</v>
      </c>
      <c r="I33" s="37">
        <v>384.48808334</v>
      </c>
      <c r="J33" s="37">
        <v>375.02179964999999</v>
      </c>
      <c r="K33" s="37">
        <v>403.02457631999999</v>
      </c>
      <c r="L33" s="37">
        <v>406.85504520000006</v>
      </c>
      <c r="M33" s="37">
        <v>393.54906638999995</v>
      </c>
      <c r="N33" s="37">
        <v>359.84763909999998</v>
      </c>
      <c r="O33" s="236" t="s">
        <v>929</v>
      </c>
    </row>
    <row r="34" spans="1:16">
      <c r="A34" s="161" t="s">
        <v>837</v>
      </c>
      <c r="B34" s="37">
        <v>788.99666739999998</v>
      </c>
      <c r="C34" s="37">
        <v>861.24894076999988</v>
      </c>
      <c r="D34" s="37">
        <v>850.07710473000009</v>
      </c>
      <c r="E34" s="37">
        <v>869.89980342000013</v>
      </c>
      <c r="F34" s="37">
        <v>821.97198130999993</v>
      </c>
      <c r="G34" s="37">
        <v>836.03880509999988</v>
      </c>
      <c r="H34" s="37">
        <v>809.03040238999995</v>
      </c>
      <c r="I34" s="37">
        <v>810.83024968999985</v>
      </c>
      <c r="J34" s="37">
        <v>823.80261951999989</v>
      </c>
      <c r="K34" s="37">
        <v>831.26732351999999</v>
      </c>
      <c r="L34" s="37">
        <v>840.37704545000008</v>
      </c>
      <c r="M34" s="37">
        <v>864.02111959000013</v>
      </c>
      <c r="N34" s="37">
        <v>856.21247097000003</v>
      </c>
      <c r="O34" s="237" t="s">
        <v>838</v>
      </c>
    </row>
    <row r="35" spans="1:16" s="46" customFormat="1">
      <c r="A35" s="8" t="s">
        <v>839</v>
      </c>
      <c r="B35" s="37">
        <v>2602.95980113</v>
      </c>
      <c r="C35" s="37">
        <v>2685.6750897699999</v>
      </c>
      <c r="D35" s="37">
        <v>2722.0235754800001</v>
      </c>
      <c r="E35" s="37">
        <v>2730.0557716499998</v>
      </c>
      <c r="F35" s="37">
        <v>2565.9532194300004</v>
      </c>
      <c r="G35" s="37">
        <v>2649.8297455400002</v>
      </c>
      <c r="H35" s="37">
        <v>2620.0877132500004</v>
      </c>
      <c r="I35" s="37">
        <v>2651.5745542699997</v>
      </c>
      <c r="J35" s="37">
        <v>2713.1484820800001</v>
      </c>
      <c r="K35" s="37">
        <v>2748.6979331500002</v>
      </c>
      <c r="L35" s="37">
        <v>2766.8316784300005</v>
      </c>
      <c r="M35" s="37">
        <v>2787.7477149599999</v>
      </c>
      <c r="N35" s="37">
        <v>2830.72195057</v>
      </c>
      <c r="O35" s="238" t="s">
        <v>75</v>
      </c>
      <c r="P35" s="239"/>
    </row>
    <row r="36" spans="1:16">
      <c r="A36" s="40" t="s">
        <v>840</v>
      </c>
      <c r="B36" s="37"/>
      <c r="C36" s="37"/>
      <c r="D36" s="37"/>
      <c r="E36" s="37"/>
      <c r="F36" s="37"/>
      <c r="G36" s="37"/>
      <c r="H36" s="37"/>
      <c r="I36" s="37"/>
      <c r="J36" s="37"/>
      <c r="K36" s="37"/>
      <c r="L36" s="37"/>
      <c r="M36" s="37"/>
      <c r="N36" s="37"/>
      <c r="O36" s="233" t="s">
        <v>841</v>
      </c>
    </row>
    <row r="37" spans="1:16">
      <c r="A37" s="53" t="s">
        <v>842</v>
      </c>
      <c r="B37" s="37"/>
      <c r="C37" s="37"/>
      <c r="D37" s="37"/>
      <c r="E37" s="37"/>
      <c r="F37" s="37"/>
      <c r="G37" s="37"/>
      <c r="H37" s="37"/>
      <c r="I37" s="37"/>
      <c r="J37" s="37"/>
      <c r="K37" s="37"/>
      <c r="L37" s="37"/>
      <c r="M37" s="37"/>
      <c r="N37" s="37"/>
      <c r="O37" s="235" t="s">
        <v>843</v>
      </c>
    </row>
    <row r="38" spans="1:16">
      <c r="A38" s="54" t="s">
        <v>930</v>
      </c>
      <c r="B38" s="37">
        <v>152.44349593999999</v>
      </c>
      <c r="C38" s="37">
        <v>149.87724149999997</v>
      </c>
      <c r="D38" s="37">
        <v>151.78726992</v>
      </c>
      <c r="E38" s="37">
        <v>158.56248587000002</v>
      </c>
      <c r="F38" s="37">
        <v>152.50256238</v>
      </c>
      <c r="G38" s="37">
        <v>161.03322709999998</v>
      </c>
      <c r="H38" s="37">
        <v>168.60884851999998</v>
      </c>
      <c r="I38" s="37">
        <v>173.26423434999998</v>
      </c>
      <c r="J38" s="37">
        <v>177.60976396999999</v>
      </c>
      <c r="K38" s="37">
        <v>170.72298424999997</v>
      </c>
      <c r="L38" s="37">
        <v>174.12180004999999</v>
      </c>
      <c r="M38" s="37">
        <v>172.69756137000002</v>
      </c>
      <c r="N38" s="37">
        <v>166.77637794</v>
      </c>
      <c r="O38" s="237" t="s">
        <v>931</v>
      </c>
    </row>
    <row r="39" spans="1:16">
      <c r="A39" s="54" t="s">
        <v>932</v>
      </c>
      <c r="B39" s="37">
        <v>22.266973059999998</v>
      </c>
      <c r="C39" s="37">
        <v>23.384077049999998</v>
      </c>
      <c r="D39" s="37">
        <v>19.290479519999998</v>
      </c>
      <c r="E39" s="37">
        <v>20.420936659999999</v>
      </c>
      <c r="F39" s="37">
        <v>19.877157889999999</v>
      </c>
      <c r="G39" s="37">
        <v>20.323405160000004</v>
      </c>
      <c r="H39" s="37">
        <v>21.735221709999998</v>
      </c>
      <c r="I39" s="37">
        <v>22.732693959999999</v>
      </c>
      <c r="J39" s="37">
        <v>23.377505739999997</v>
      </c>
      <c r="K39" s="37">
        <v>24.196035970000001</v>
      </c>
      <c r="L39" s="37">
        <v>21.857991179999996</v>
      </c>
      <c r="M39" s="37">
        <v>22.126973349999997</v>
      </c>
      <c r="N39" s="37">
        <v>21.09948842</v>
      </c>
      <c r="O39" s="237" t="s">
        <v>933</v>
      </c>
    </row>
    <row r="40" spans="1:16">
      <c r="A40" s="54" t="s">
        <v>934</v>
      </c>
      <c r="B40" s="37">
        <v>6.2097055999999995</v>
      </c>
      <c r="C40" s="37">
        <v>8.6267213599999994</v>
      </c>
      <c r="D40" s="37">
        <v>7.5086297699999998</v>
      </c>
      <c r="E40" s="37">
        <v>7.9987957900000008</v>
      </c>
      <c r="F40" s="37">
        <v>8.1486982900000005</v>
      </c>
      <c r="G40" s="37">
        <v>11.665102590000002</v>
      </c>
      <c r="H40" s="37">
        <v>13.275515689999999</v>
      </c>
      <c r="I40" s="37">
        <v>11.55159654</v>
      </c>
      <c r="J40" s="37">
        <v>11.152167169999998</v>
      </c>
      <c r="K40" s="37">
        <v>8.3024581800000021</v>
      </c>
      <c r="L40" s="37">
        <v>5.20371556</v>
      </c>
      <c r="M40" s="37">
        <v>4.2348442899999998</v>
      </c>
      <c r="N40" s="37">
        <v>3.4068789100000001</v>
      </c>
      <c r="O40" s="237" t="s">
        <v>935</v>
      </c>
    </row>
    <row r="41" spans="1:16">
      <c r="A41" s="54" t="s">
        <v>936</v>
      </c>
      <c r="B41" s="37">
        <v>10.047935729999999</v>
      </c>
      <c r="C41" s="37">
        <v>10.634238069999999</v>
      </c>
      <c r="D41" s="37">
        <v>6.1094335599999994</v>
      </c>
      <c r="E41" s="37">
        <v>10.17790804</v>
      </c>
      <c r="F41" s="37">
        <v>7.5936937699999998</v>
      </c>
      <c r="G41" s="37">
        <v>10.850198070000001</v>
      </c>
      <c r="H41" s="37">
        <v>13.24517288</v>
      </c>
      <c r="I41" s="37">
        <v>16.479208549999999</v>
      </c>
      <c r="J41" s="37">
        <v>15.694509430000002</v>
      </c>
      <c r="K41" s="37">
        <v>14.972376000000001</v>
      </c>
      <c r="L41" s="37">
        <v>10.833091619999999</v>
      </c>
      <c r="M41" s="37">
        <v>13.434830140000001</v>
      </c>
      <c r="N41" s="37">
        <v>13.06225014</v>
      </c>
      <c r="O41" s="237" t="s">
        <v>937</v>
      </c>
    </row>
    <row r="42" spans="1:16">
      <c r="A42" s="54" t="s">
        <v>938</v>
      </c>
      <c r="B42" s="37">
        <v>5.5517848300000008</v>
      </c>
      <c r="C42" s="37">
        <v>5.7640246500000014</v>
      </c>
      <c r="D42" s="37">
        <v>5.7626258800000008</v>
      </c>
      <c r="E42" s="37">
        <v>5.9705553000000009</v>
      </c>
      <c r="F42" s="37">
        <v>5.4239396300000005</v>
      </c>
      <c r="G42" s="37">
        <v>5.8149511600000006</v>
      </c>
      <c r="H42" s="37">
        <v>6.8844634900000008</v>
      </c>
      <c r="I42" s="37">
        <v>7.0006794900000004</v>
      </c>
      <c r="J42" s="37">
        <v>7.6157102100000005</v>
      </c>
      <c r="K42" s="37">
        <v>8.7818924000000003</v>
      </c>
      <c r="L42" s="37">
        <v>8.9880185600000004</v>
      </c>
      <c r="M42" s="37">
        <v>8.5301293299999994</v>
      </c>
      <c r="N42" s="37">
        <v>8.7377988500000008</v>
      </c>
      <c r="O42" s="237" t="s">
        <v>939</v>
      </c>
    </row>
    <row r="43" spans="1:16">
      <c r="A43" s="54" t="s">
        <v>940</v>
      </c>
      <c r="B43" s="37">
        <v>565.49377280999988</v>
      </c>
      <c r="C43" s="37">
        <v>633.98347562999993</v>
      </c>
      <c r="D43" s="37">
        <v>680.48342978999995</v>
      </c>
      <c r="E43" s="37">
        <v>671.79015715999992</v>
      </c>
      <c r="F43" s="37">
        <v>506.29326574000004</v>
      </c>
      <c r="G43" s="37">
        <v>537.65883042999997</v>
      </c>
      <c r="H43" s="37">
        <v>560.67729749</v>
      </c>
      <c r="I43" s="37">
        <v>560.88191712000003</v>
      </c>
      <c r="J43" s="37">
        <v>600.78072127999997</v>
      </c>
      <c r="K43" s="37">
        <v>631.81122567000011</v>
      </c>
      <c r="L43" s="37">
        <v>622.60107326000013</v>
      </c>
      <c r="M43" s="37">
        <v>638.79349281999998</v>
      </c>
      <c r="N43" s="37">
        <v>662.00576354000009</v>
      </c>
      <c r="O43" s="237" t="s">
        <v>941</v>
      </c>
    </row>
    <row r="44" spans="1:16">
      <c r="A44" s="54" t="s">
        <v>860</v>
      </c>
      <c r="B44" s="37">
        <v>762.01366815999995</v>
      </c>
      <c r="C44" s="37">
        <v>832.26977844999999</v>
      </c>
      <c r="D44" s="37">
        <v>870.94186864000005</v>
      </c>
      <c r="E44" s="37">
        <v>874.92083898999999</v>
      </c>
      <c r="F44" s="37">
        <v>699.83931780999978</v>
      </c>
      <c r="G44" s="37">
        <v>747.34571468999991</v>
      </c>
      <c r="H44" s="37">
        <v>784.4265200100001</v>
      </c>
      <c r="I44" s="37">
        <v>791.9103302100001</v>
      </c>
      <c r="J44" s="37">
        <v>836.23037800999998</v>
      </c>
      <c r="K44" s="37">
        <v>858.78697265999983</v>
      </c>
      <c r="L44" s="37">
        <v>843.60569041999997</v>
      </c>
      <c r="M44" s="37">
        <v>859.81783145999998</v>
      </c>
      <c r="N44" s="37">
        <v>875.08855797999991</v>
      </c>
      <c r="O44" s="237" t="s">
        <v>80</v>
      </c>
    </row>
    <row r="45" spans="1:16">
      <c r="A45" s="53" t="s">
        <v>861</v>
      </c>
      <c r="B45" s="37">
        <v>0</v>
      </c>
      <c r="C45" s="37">
        <v>0</v>
      </c>
      <c r="D45" s="37">
        <v>0</v>
      </c>
      <c r="E45" s="37">
        <v>0</v>
      </c>
      <c r="F45" s="37">
        <v>0</v>
      </c>
      <c r="G45" s="37">
        <v>0</v>
      </c>
      <c r="H45" s="37">
        <v>0</v>
      </c>
      <c r="I45" s="37">
        <v>0</v>
      </c>
      <c r="J45" s="37">
        <v>0</v>
      </c>
      <c r="K45" s="37">
        <v>0</v>
      </c>
      <c r="L45" s="37">
        <v>0</v>
      </c>
      <c r="M45" s="37">
        <v>0</v>
      </c>
      <c r="N45" s="37">
        <v>0</v>
      </c>
      <c r="O45" s="235" t="s">
        <v>862</v>
      </c>
    </row>
    <row r="46" spans="1:16">
      <c r="A46" s="53" t="s">
        <v>863</v>
      </c>
      <c r="B46" s="37"/>
      <c r="C46" s="37"/>
      <c r="D46" s="37"/>
      <c r="E46" s="37"/>
      <c r="F46" s="37"/>
      <c r="G46" s="37"/>
      <c r="H46" s="37"/>
      <c r="I46" s="37"/>
      <c r="J46" s="37"/>
      <c r="K46" s="37"/>
      <c r="L46" s="37"/>
      <c r="M46" s="37"/>
      <c r="N46" s="37"/>
      <c r="O46" s="235" t="s">
        <v>864</v>
      </c>
    </row>
    <row r="47" spans="1:16">
      <c r="A47" s="54" t="s">
        <v>865</v>
      </c>
      <c r="B47" s="37">
        <v>938.55741746000001</v>
      </c>
      <c r="C47" s="37">
        <v>938.55741746000001</v>
      </c>
      <c r="D47" s="37">
        <v>938.55741746000001</v>
      </c>
      <c r="E47" s="37">
        <v>938.55741746000001</v>
      </c>
      <c r="F47" s="37">
        <v>938.55741746000001</v>
      </c>
      <c r="G47" s="37">
        <v>938.55741746000001</v>
      </c>
      <c r="H47" s="37">
        <v>838.55741746000001</v>
      </c>
      <c r="I47" s="37">
        <v>838.55741746000001</v>
      </c>
      <c r="J47" s="37">
        <v>838.55741746000001</v>
      </c>
      <c r="K47" s="37">
        <v>838.55741746000001</v>
      </c>
      <c r="L47" s="37">
        <v>838.55741746000001</v>
      </c>
      <c r="M47" s="37">
        <v>838.5574174599999</v>
      </c>
      <c r="N47" s="37">
        <v>838.55741746000001</v>
      </c>
      <c r="O47" s="237" t="s">
        <v>866</v>
      </c>
    </row>
    <row r="48" spans="1:16">
      <c r="A48" s="54" t="s">
        <v>942</v>
      </c>
      <c r="B48" s="37">
        <v>0</v>
      </c>
      <c r="C48" s="37">
        <v>0</v>
      </c>
      <c r="D48" s="37">
        <v>0</v>
      </c>
      <c r="E48" s="37">
        <v>0</v>
      </c>
      <c r="F48" s="37">
        <v>0</v>
      </c>
      <c r="G48" s="37">
        <v>0</v>
      </c>
      <c r="H48" s="37">
        <v>0</v>
      </c>
      <c r="I48" s="37">
        <v>0</v>
      </c>
      <c r="J48" s="37">
        <v>0</v>
      </c>
      <c r="K48" s="37">
        <v>0</v>
      </c>
      <c r="L48" s="37">
        <v>0</v>
      </c>
      <c r="M48" s="37">
        <v>0</v>
      </c>
      <c r="N48" s="37">
        <v>0</v>
      </c>
      <c r="O48" s="237" t="s">
        <v>943</v>
      </c>
    </row>
    <row r="49" spans="1:15">
      <c r="A49" s="54" t="s">
        <v>944</v>
      </c>
      <c r="B49" s="37">
        <v>176.83098439000003</v>
      </c>
      <c r="C49" s="37">
        <v>176.83098439000003</v>
      </c>
      <c r="D49" s="37">
        <v>176.83098439000003</v>
      </c>
      <c r="E49" s="37">
        <v>176.83098439000003</v>
      </c>
      <c r="F49" s="37">
        <v>176.83098439000003</v>
      </c>
      <c r="G49" s="37">
        <v>176.95415578000001</v>
      </c>
      <c r="H49" s="37">
        <v>213.99111578</v>
      </c>
      <c r="I49" s="37">
        <v>213.99111578</v>
      </c>
      <c r="J49" s="37">
        <v>213.99111578</v>
      </c>
      <c r="K49" s="37">
        <v>222.10009546999999</v>
      </c>
      <c r="L49" s="37">
        <v>222.10009546999999</v>
      </c>
      <c r="M49" s="37">
        <v>222.44809228999998</v>
      </c>
      <c r="N49" s="37">
        <v>224.99258228999997</v>
      </c>
      <c r="O49" s="237" t="s">
        <v>945</v>
      </c>
    </row>
    <row r="50" spans="1:15">
      <c r="A50" s="54" t="s">
        <v>946</v>
      </c>
      <c r="B50" s="37">
        <v>-6.7741392300000003</v>
      </c>
      <c r="C50" s="37">
        <v>-6.9156642799999997</v>
      </c>
      <c r="D50" s="37">
        <v>-6.81066387</v>
      </c>
      <c r="E50" s="37">
        <v>-6.8969602700000001</v>
      </c>
      <c r="F50" s="37">
        <v>-6.7917494200000004</v>
      </c>
      <c r="G50" s="37">
        <v>-7.0634315999999995</v>
      </c>
      <c r="H50" s="37">
        <v>-17.327875150000001</v>
      </c>
      <c r="I50" s="37">
        <v>-15.481331430000001</v>
      </c>
      <c r="J50" s="37">
        <v>-11.872885220000001</v>
      </c>
      <c r="K50" s="37">
        <v>-10.080301820000001</v>
      </c>
      <c r="L50" s="37">
        <v>-9.7996760399999996</v>
      </c>
      <c r="M50" s="37">
        <v>-9.0022990900000011</v>
      </c>
      <c r="N50" s="37">
        <v>-9.2172922900000014</v>
      </c>
      <c r="O50" s="237" t="s">
        <v>947</v>
      </c>
    </row>
    <row r="51" spans="1:15">
      <c r="A51" s="54" t="s">
        <v>948</v>
      </c>
      <c r="B51" s="37">
        <v>0</v>
      </c>
      <c r="C51" s="37">
        <v>0</v>
      </c>
      <c r="D51" s="37">
        <v>0</v>
      </c>
      <c r="E51" s="37">
        <v>0</v>
      </c>
      <c r="F51" s="37">
        <v>0</v>
      </c>
      <c r="G51" s="37">
        <v>0</v>
      </c>
      <c r="H51" s="37">
        <v>0</v>
      </c>
      <c r="I51" s="37">
        <v>0</v>
      </c>
      <c r="J51" s="37">
        <v>0</v>
      </c>
      <c r="K51" s="37">
        <v>0</v>
      </c>
      <c r="L51" s="37">
        <v>0</v>
      </c>
      <c r="M51" s="37">
        <v>0</v>
      </c>
      <c r="N51" s="37">
        <v>0</v>
      </c>
      <c r="O51" s="237" t="s">
        <v>949</v>
      </c>
    </row>
    <row r="52" spans="1:15">
      <c r="A52" s="54" t="s">
        <v>950</v>
      </c>
      <c r="B52" s="37">
        <v>732.97542161000001</v>
      </c>
      <c r="C52" s="37">
        <v>744.93256989999986</v>
      </c>
      <c r="D52" s="37">
        <v>742.50397326000007</v>
      </c>
      <c r="E52" s="37">
        <v>746.64348991999987</v>
      </c>
      <c r="F52" s="37">
        <v>757.48167714000022</v>
      </c>
      <c r="G52" s="37">
        <v>794.03587522000021</v>
      </c>
      <c r="H52" s="37">
        <v>800.44053053999994</v>
      </c>
      <c r="I52" s="37">
        <v>822.59702563999997</v>
      </c>
      <c r="J52" s="37">
        <v>836.24245295000026</v>
      </c>
      <c r="K52" s="37">
        <v>839.33373891000019</v>
      </c>
      <c r="L52" s="37">
        <v>872.06814637000025</v>
      </c>
      <c r="M52" s="37">
        <v>876.92666482999994</v>
      </c>
      <c r="N52" s="37">
        <v>901.30067598999995</v>
      </c>
      <c r="O52" s="237" t="s">
        <v>951</v>
      </c>
    </row>
    <row r="53" spans="1:15">
      <c r="A53" s="54" t="s">
        <v>7</v>
      </c>
      <c r="B53" s="37">
        <v>1841.5896842399998</v>
      </c>
      <c r="C53" s="37">
        <v>1853.40530749</v>
      </c>
      <c r="D53" s="37">
        <v>1851.08171126</v>
      </c>
      <c r="E53" s="37">
        <v>1855.1349315299997</v>
      </c>
      <c r="F53" s="37">
        <v>1866.0783295699994</v>
      </c>
      <c r="G53" s="37">
        <v>1902.48401685</v>
      </c>
      <c r="H53" s="37">
        <v>1835.6611886400001</v>
      </c>
      <c r="I53" s="37">
        <v>1859.6642274899998</v>
      </c>
      <c r="J53" s="37">
        <v>1876.9181009800002</v>
      </c>
      <c r="K53" s="37">
        <v>1889.9109500200004</v>
      </c>
      <c r="L53" s="37">
        <v>1922.92598331</v>
      </c>
      <c r="M53" s="37">
        <v>1928.9298755399998</v>
      </c>
      <c r="N53" s="37">
        <v>1955.6333834700004</v>
      </c>
      <c r="O53" s="237" t="s">
        <v>869</v>
      </c>
    </row>
    <row r="54" spans="1:15" s="46" customFormat="1" ht="9.75" thickBot="1">
      <c r="A54" s="205" t="s">
        <v>8</v>
      </c>
      <c r="B54" s="240">
        <v>2603.6033524699992</v>
      </c>
      <c r="C54" s="240">
        <v>2685.6750860299999</v>
      </c>
      <c r="D54" s="240">
        <v>2722.02358</v>
      </c>
      <c r="E54" s="240">
        <v>2730.0557705999995</v>
      </c>
      <c r="F54" s="240">
        <v>2565.9176474800011</v>
      </c>
      <c r="G54" s="240">
        <v>2649.8297316099997</v>
      </c>
      <c r="H54" s="240">
        <v>2620.0877087400008</v>
      </c>
      <c r="I54" s="240">
        <v>2651.5745577599996</v>
      </c>
      <c r="J54" s="240">
        <v>2713.14847904</v>
      </c>
      <c r="K54" s="240">
        <v>2748.6979227500001</v>
      </c>
      <c r="L54" s="240">
        <v>2766.5316737699995</v>
      </c>
      <c r="M54" s="240">
        <v>2788.7477070800001</v>
      </c>
      <c r="N54" s="240">
        <v>2830.7219415300005</v>
      </c>
      <c r="O54" s="241" t="s">
        <v>952</v>
      </c>
    </row>
    <row r="55" spans="1:15" ht="15.75" customHeight="1" thickBot="1">
      <c r="A55" s="668"/>
      <c r="B55" s="669"/>
      <c r="C55" s="669"/>
      <c r="D55" s="669"/>
      <c r="E55" s="669"/>
      <c r="F55" s="669"/>
      <c r="G55" s="669"/>
      <c r="H55" s="669"/>
      <c r="I55" s="669"/>
      <c r="J55" s="669"/>
      <c r="K55" s="669"/>
      <c r="L55" s="669"/>
      <c r="M55" s="669"/>
      <c r="N55" s="669"/>
      <c r="O55" s="670"/>
    </row>
    <row r="57" spans="1:15">
      <c r="B57" s="10">
        <v>-0.64355133999924874</v>
      </c>
      <c r="C57" s="10">
        <v>3.7400000110210385E-6</v>
      </c>
      <c r="D57" s="10">
        <v>-4.5199999476608355E-6</v>
      </c>
      <c r="E57" s="10">
        <v>1.0500002645130735E-6</v>
      </c>
      <c r="F57" s="10">
        <v>3.5571949999393837E-2</v>
      </c>
      <c r="G57" s="10">
        <v>1.3930000477557769E-5</v>
      </c>
      <c r="H57" s="10">
        <v>4.5099995986674912E-6</v>
      </c>
      <c r="I57" s="10">
        <v>-3.4899999263870995E-6</v>
      </c>
      <c r="J57" s="10">
        <v>3.0400001378438901E-6</v>
      </c>
      <c r="K57" s="10">
        <v>1.0400000064691994E-5</v>
      </c>
      <c r="L57" s="10">
        <v>0.30000466000092274</v>
      </c>
      <c r="M57" s="10">
        <v>-0.99999212000011539</v>
      </c>
      <c r="N57" s="10">
        <v>9.03999944057432E-6</v>
      </c>
    </row>
  </sheetData>
  <customSheetViews>
    <customSheetView guid="{D1897E30-A26D-4F90-93C2-C61456FDB70A}" showPageBreaks="1" printArea="1" state="hidden">
      <selection sqref="A1:O1"/>
      <pageMargins left="0.7" right="0.7" top="0.75" bottom="0.75" header="0.3" footer="0.3"/>
      <pageSetup paperSize="9" scale="63" orientation="landscape" r:id="rId1"/>
    </customSheetView>
    <customSheetView guid="{0A4A6AE3-1FFA-40BD-BC03-A4BC47D93628}" showPageBreaks="1" printArea="1" state="hidden">
      <selection sqref="A1:O1"/>
      <pageMargins left="0.7" right="0.7" top="0.75" bottom="0.75" header="0.3" footer="0.3"/>
      <pageSetup paperSize="9" scale="63" orientation="landscape" r:id="rId2"/>
    </customSheetView>
    <customSheetView guid="{4E068CE9-76F0-4A79-8775-2B6748FBF524}" showPageBreaks="1" printArea="1" state="hidden">
      <selection sqref="A1:O1"/>
      <pageMargins left="0.7" right="0.7" top="0.75" bottom="0.75" header="0.3" footer="0.3"/>
      <pageSetup paperSize="9" scale="63" orientation="landscape" r:id="rId3"/>
    </customSheetView>
    <customSheetView guid="{D8C5A984-543E-4707-B504-B74A64840F53}" showPageBreaks="1" printArea="1" state="hidden">
      <selection sqref="A1:O1"/>
      <pageMargins left="0.7" right="0.7" top="0.75" bottom="0.75" header="0.3" footer="0.3"/>
      <pageSetup paperSize="9" scale="63" orientation="landscape" r:id="rId4"/>
    </customSheetView>
    <customSheetView guid="{D05C7363-D748-4E5D-B121-E30B6E64A380}" state="hidden">
      <selection sqref="A1:O1"/>
      <pageMargins left="0.7" right="0.7" top="0.75" bottom="0.75" header="0.3" footer="0.3"/>
      <pageSetup paperSize="9" scale="63" orientation="landscape" r:id="rId5"/>
    </customSheetView>
    <customSheetView guid="{A346EDBB-8F5D-48AE-8CF0-8B5C084A1557}" showPageBreaks="1" printArea="1" state="hidden">
      <selection sqref="A1:O1"/>
      <pageMargins left="0.7" right="0.7" top="0.75" bottom="0.75" header="0.3" footer="0.3"/>
      <pageSetup paperSize="9" scale="63" orientation="landscape" r:id="rId6"/>
    </customSheetView>
  </customSheetViews>
  <mergeCells count="3">
    <mergeCell ref="A1:O1"/>
    <mergeCell ref="A2:O2"/>
    <mergeCell ref="A55:O55"/>
  </mergeCells>
  <pageMargins left="0.7" right="0.7" top="0.75" bottom="0.75" header="0.3" footer="0.3"/>
  <pageSetup paperSize="9" scale="63" orientation="landscape" r:id="rId7"/>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A60A63"/>
  </sheetPr>
  <dimension ref="A1:O56"/>
  <sheetViews>
    <sheetView workbookViewId="0">
      <selection sqref="A1:O1"/>
    </sheetView>
  </sheetViews>
  <sheetFormatPr defaultColWidth="9.140625" defaultRowHeight="9"/>
  <cols>
    <col min="1" max="1" width="26.5703125" style="2" customWidth="1"/>
    <col min="2" max="14" width="8.140625" style="2" customWidth="1"/>
    <col min="15" max="15" width="36.140625" style="2" customWidth="1"/>
    <col min="16" max="16384" width="9.140625" style="2"/>
  </cols>
  <sheetData>
    <row r="1" spans="1:15" s="1" customFormat="1" ht="12.75">
      <c r="A1" s="664" t="s">
        <v>130</v>
      </c>
      <c r="B1" s="665"/>
      <c r="C1" s="665"/>
      <c r="D1" s="665"/>
      <c r="E1" s="665"/>
      <c r="F1" s="665"/>
      <c r="G1" s="665"/>
      <c r="H1" s="665"/>
      <c r="I1" s="665"/>
      <c r="J1" s="665"/>
      <c r="K1" s="665"/>
      <c r="L1" s="665"/>
      <c r="M1" s="665"/>
      <c r="N1" s="665"/>
      <c r="O1" s="666"/>
    </row>
    <row r="2" spans="1:15" s="67" customFormat="1" ht="20.25" customHeight="1">
      <c r="A2" s="662" t="s">
        <v>293</v>
      </c>
      <c r="B2" s="659"/>
      <c r="C2" s="659"/>
      <c r="D2" s="659"/>
      <c r="E2" s="659"/>
      <c r="F2" s="659"/>
      <c r="G2" s="659"/>
      <c r="H2" s="659"/>
      <c r="I2" s="659"/>
      <c r="J2" s="659"/>
      <c r="K2" s="659"/>
      <c r="L2" s="659"/>
      <c r="M2" s="659"/>
      <c r="N2" s="659"/>
      <c r="O2" s="663"/>
    </row>
    <row r="3" spans="1:15" s="3" customFormat="1" ht="2.25" customHeight="1" thickBot="1">
      <c r="A3" s="671"/>
      <c r="B3" s="672"/>
      <c r="C3" s="672"/>
      <c r="D3" s="672"/>
      <c r="E3" s="672"/>
      <c r="F3" s="672"/>
      <c r="G3" s="672"/>
      <c r="H3" s="672"/>
      <c r="I3" s="672"/>
      <c r="J3" s="672"/>
      <c r="K3" s="672"/>
      <c r="L3" s="672"/>
      <c r="M3" s="672"/>
      <c r="N3" s="672"/>
      <c r="O3" s="673"/>
    </row>
    <row r="4" spans="1:15" s="47" customFormat="1" ht="9.75" thickBot="1">
      <c r="A4" s="17" t="s">
        <v>3</v>
      </c>
      <c r="B4" s="243">
        <v>42552</v>
      </c>
      <c r="C4" s="243">
        <v>42583</v>
      </c>
      <c r="D4" s="243">
        <v>42614</v>
      </c>
      <c r="E4" s="243">
        <v>42644</v>
      </c>
      <c r="F4" s="243">
        <v>42675</v>
      </c>
      <c r="G4" s="243">
        <v>42705</v>
      </c>
      <c r="H4" s="243">
        <v>42736</v>
      </c>
      <c r="I4" s="243">
        <v>42767</v>
      </c>
      <c r="J4" s="243">
        <v>42795</v>
      </c>
      <c r="K4" s="243">
        <v>42826</v>
      </c>
      <c r="L4" s="243">
        <v>42856</v>
      </c>
      <c r="M4" s="243">
        <v>42887</v>
      </c>
      <c r="N4" s="243">
        <v>42917</v>
      </c>
      <c r="O4" s="137" t="s">
        <v>76</v>
      </c>
    </row>
    <row r="5" spans="1:15">
      <c r="A5" s="14" t="s">
        <v>792</v>
      </c>
      <c r="B5" s="33"/>
      <c r="C5" s="231"/>
      <c r="D5" s="231"/>
      <c r="E5" s="231"/>
      <c r="F5" s="231"/>
      <c r="G5" s="231"/>
      <c r="H5" s="232"/>
      <c r="I5" s="231"/>
      <c r="J5" s="231"/>
      <c r="K5" s="231"/>
      <c r="L5" s="231"/>
      <c r="M5" s="231"/>
      <c r="N5" s="231"/>
      <c r="O5" s="244" t="s">
        <v>102</v>
      </c>
    </row>
    <row r="6" spans="1:15">
      <c r="A6" s="53" t="s">
        <v>793</v>
      </c>
      <c r="B6" s="37"/>
      <c r="C6" s="59"/>
      <c r="D6" s="59"/>
      <c r="E6" s="59"/>
      <c r="F6" s="59"/>
      <c r="G6" s="59"/>
      <c r="H6" s="234"/>
      <c r="I6" s="59"/>
      <c r="J6" s="59"/>
      <c r="K6" s="59"/>
      <c r="L6" s="59"/>
      <c r="M6" s="59"/>
      <c r="N6" s="59"/>
      <c r="O6" s="245" t="s">
        <v>794</v>
      </c>
    </row>
    <row r="7" spans="1:15">
      <c r="A7" s="161" t="s">
        <v>875</v>
      </c>
      <c r="B7" s="37">
        <v>329.26838549000001</v>
      </c>
      <c r="C7" s="37">
        <v>350.99443183999995</v>
      </c>
      <c r="D7" s="37">
        <v>370.00719273999999</v>
      </c>
      <c r="E7" s="37">
        <v>330.25358075999998</v>
      </c>
      <c r="F7" s="37">
        <v>326.01995835000002</v>
      </c>
      <c r="G7" s="37">
        <v>334.20528632999998</v>
      </c>
      <c r="H7" s="37">
        <v>334.33553632999997</v>
      </c>
      <c r="I7" s="37">
        <v>309.29323703999995</v>
      </c>
      <c r="J7" s="37">
        <v>285.43057047999997</v>
      </c>
      <c r="K7" s="37">
        <v>285.15047447999996</v>
      </c>
      <c r="L7" s="37">
        <v>295.38327048000002</v>
      </c>
      <c r="M7" s="37">
        <v>335.96738347000007</v>
      </c>
      <c r="N7" s="37">
        <v>277.06310749000005</v>
      </c>
      <c r="O7" s="246" t="s">
        <v>796</v>
      </c>
    </row>
    <row r="8" spans="1:15">
      <c r="A8" s="161" t="s">
        <v>797</v>
      </c>
      <c r="B8" s="37">
        <v>0</v>
      </c>
      <c r="C8" s="37">
        <v>0</v>
      </c>
      <c r="D8" s="37">
        <v>0</v>
      </c>
      <c r="E8" s="37">
        <v>0</v>
      </c>
      <c r="F8" s="37">
        <v>0</v>
      </c>
      <c r="G8" s="37">
        <v>0</v>
      </c>
      <c r="H8" s="37">
        <v>0</v>
      </c>
      <c r="I8" s="37">
        <v>0</v>
      </c>
      <c r="J8" s="37">
        <v>0</v>
      </c>
      <c r="K8" s="37">
        <v>0</v>
      </c>
      <c r="L8" s="37">
        <v>0</v>
      </c>
      <c r="M8" s="37">
        <v>0</v>
      </c>
      <c r="N8" s="37">
        <v>0</v>
      </c>
      <c r="O8" s="246" t="s">
        <v>798</v>
      </c>
    </row>
    <row r="9" spans="1:15">
      <c r="A9" s="161" t="s">
        <v>799</v>
      </c>
      <c r="B9" s="37">
        <v>26.6740861</v>
      </c>
      <c r="C9" s="37">
        <v>26.703941</v>
      </c>
      <c r="D9" s="37">
        <v>26.720577000000006</v>
      </c>
      <c r="E9" s="37">
        <v>26.63566213</v>
      </c>
      <c r="F9" s="37">
        <v>30.756053000000001</v>
      </c>
      <c r="G9" s="37">
        <v>32.172747000000001</v>
      </c>
      <c r="H9" s="37">
        <v>31.986904389999999</v>
      </c>
      <c r="I9" s="37">
        <v>31.97445922</v>
      </c>
      <c r="J9" s="37">
        <v>47.372726800000002</v>
      </c>
      <c r="K9" s="37">
        <v>47.278649599999994</v>
      </c>
      <c r="L9" s="37">
        <v>51.42182055</v>
      </c>
      <c r="M9" s="37">
        <v>58.122419600000008</v>
      </c>
      <c r="N9" s="37">
        <v>81.224913999999998</v>
      </c>
      <c r="O9" s="246" t="s">
        <v>800</v>
      </c>
    </row>
    <row r="10" spans="1:15">
      <c r="A10" s="161" t="s">
        <v>801</v>
      </c>
      <c r="B10" s="37">
        <v>18.156369680000001</v>
      </c>
      <c r="C10" s="37">
        <v>18.072309999999998</v>
      </c>
      <c r="D10" s="37">
        <v>19.999782</v>
      </c>
      <c r="E10" s="37">
        <v>44.90508483</v>
      </c>
      <c r="F10" s="37">
        <v>71.46802000000001</v>
      </c>
      <c r="G10" s="37">
        <v>81.179458800000006</v>
      </c>
      <c r="H10" s="37">
        <v>82.929500079999997</v>
      </c>
      <c r="I10" s="37">
        <v>115.59699703</v>
      </c>
      <c r="J10" s="37">
        <v>129.5121963</v>
      </c>
      <c r="K10" s="37">
        <v>129.6024305</v>
      </c>
      <c r="L10" s="37">
        <v>130.22810271</v>
      </c>
      <c r="M10" s="37">
        <v>134.3252257</v>
      </c>
      <c r="N10" s="37">
        <v>130.44779650000001</v>
      </c>
      <c r="O10" s="246" t="s">
        <v>802</v>
      </c>
    </row>
    <row r="11" spans="1:15" ht="18">
      <c r="A11" s="161" t="s">
        <v>876</v>
      </c>
      <c r="B11" s="37">
        <v>0</v>
      </c>
      <c r="C11" s="37">
        <v>0</v>
      </c>
      <c r="D11" s="37">
        <v>0</v>
      </c>
      <c r="E11" s="37">
        <v>0</v>
      </c>
      <c r="F11" s="37">
        <v>0</v>
      </c>
      <c r="G11" s="37">
        <v>0</v>
      </c>
      <c r="H11" s="37">
        <v>0</v>
      </c>
      <c r="I11" s="37">
        <v>0</v>
      </c>
      <c r="J11" s="37">
        <v>0</v>
      </c>
      <c r="K11" s="37">
        <v>0</v>
      </c>
      <c r="L11" s="37">
        <v>0</v>
      </c>
      <c r="M11" s="37">
        <v>0</v>
      </c>
      <c r="N11" s="37">
        <v>0</v>
      </c>
      <c r="O11" s="246" t="s">
        <v>804</v>
      </c>
    </row>
    <row r="12" spans="1:15" ht="27">
      <c r="A12" s="161" t="s">
        <v>877</v>
      </c>
      <c r="B12" s="37">
        <v>0</v>
      </c>
      <c r="C12" s="37">
        <v>0</v>
      </c>
      <c r="D12" s="37">
        <v>0</v>
      </c>
      <c r="E12" s="37">
        <v>0</v>
      </c>
      <c r="F12" s="37">
        <v>0</v>
      </c>
      <c r="G12" s="37">
        <v>0</v>
      </c>
      <c r="H12" s="37">
        <v>0</v>
      </c>
      <c r="I12" s="37">
        <v>0</v>
      </c>
      <c r="J12" s="37">
        <v>0</v>
      </c>
      <c r="K12" s="37">
        <v>0</v>
      </c>
      <c r="L12" s="37">
        <v>0</v>
      </c>
      <c r="M12" s="37">
        <v>0</v>
      </c>
      <c r="N12" s="37">
        <v>0</v>
      </c>
      <c r="O12" s="246" t="s">
        <v>806</v>
      </c>
    </row>
    <row r="13" spans="1:15" ht="27">
      <c r="A13" s="161" t="s">
        <v>807</v>
      </c>
      <c r="B13" s="37">
        <v>0</v>
      </c>
      <c r="C13" s="37">
        <v>0</v>
      </c>
      <c r="D13" s="37">
        <v>0</v>
      </c>
      <c r="E13" s="37">
        <v>0</v>
      </c>
      <c r="F13" s="37">
        <v>0</v>
      </c>
      <c r="G13" s="37">
        <v>0</v>
      </c>
      <c r="H13" s="37">
        <v>0</v>
      </c>
      <c r="I13" s="37">
        <v>0</v>
      </c>
      <c r="J13" s="37">
        <v>0</v>
      </c>
      <c r="K13" s="37">
        <v>0</v>
      </c>
      <c r="L13" s="37">
        <v>0</v>
      </c>
      <c r="M13" s="37">
        <v>0</v>
      </c>
      <c r="N13" s="37">
        <v>0</v>
      </c>
      <c r="O13" s="246" t="s">
        <v>808</v>
      </c>
    </row>
    <row r="14" spans="1:15">
      <c r="A14" s="161" t="s">
        <v>809</v>
      </c>
      <c r="B14" s="37">
        <v>19.79700948</v>
      </c>
      <c r="C14" s="37">
        <v>20.002058170000002</v>
      </c>
      <c r="D14" s="37">
        <v>19.9417407</v>
      </c>
      <c r="E14" s="37">
        <v>19.893582590000001</v>
      </c>
      <c r="F14" s="37">
        <v>18.677407909999999</v>
      </c>
      <c r="G14" s="37">
        <v>18.732126360000002</v>
      </c>
      <c r="H14" s="37">
        <v>18.57667155</v>
      </c>
      <c r="I14" s="37">
        <v>18.611319999999999</v>
      </c>
      <c r="J14" s="37">
        <v>18.868124209999998</v>
      </c>
      <c r="K14" s="37">
        <v>18.172276669999999</v>
      </c>
      <c r="L14" s="37">
        <v>18.04670904</v>
      </c>
      <c r="M14" s="37">
        <v>21.895111400000001</v>
      </c>
      <c r="N14" s="37">
        <v>18.072528089999999</v>
      </c>
      <c r="O14" s="246" t="s">
        <v>810</v>
      </c>
    </row>
    <row r="15" spans="1:15">
      <c r="A15" s="161" t="s">
        <v>811</v>
      </c>
      <c r="B15" s="37">
        <v>0</v>
      </c>
      <c r="C15" s="37">
        <v>0</v>
      </c>
      <c r="D15" s="37">
        <v>0</v>
      </c>
      <c r="E15" s="37">
        <v>0</v>
      </c>
      <c r="F15" s="37">
        <v>0</v>
      </c>
      <c r="G15" s="37">
        <v>0</v>
      </c>
      <c r="H15" s="37">
        <v>0</v>
      </c>
      <c r="I15" s="37">
        <v>0</v>
      </c>
      <c r="J15" s="37">
        <v>0</v>
      </c>
      <c r="K15" s="37">
        <v>0</v>
      </c>
      <c r="L15" s="37">
        <v>0</v>
      </c>
      <c r="M15" s="37">
        <v>0</v>
      </c>
      <c r="N15" s="37">
        <v>0</v>
      </c>
      <c r="O15" s="246" t="s">
        <v>812</v>
      </c>
    </row>
    <row r="16" spans="1:15" ht="18">
      <c r="A16" s="161" t="s">
        <v>878</v>
      </c>
      <c r="B16" s="37">
        <v>0</v>
      </c>
      <c r="C16" s="37">
        <v>0</v>
      </c>
      <c r="D16" s="37">
        <v>0</v>
      </c>
      <c r="E16" s="37">
        <v>0</v>
      </c>
      <c r="F16" s="37">
        <v>0</v>
      </c>
      <c r="G16" s="37">
        <v>0</v>
      </c>
      <c r="H16" s="37">
        <v>0</v>
      </c>
      <c r="I16" s="37">
        <v>0</v>
      </c>
      <c r="J16" s="37">
        <v>0</v>
      </c>
      <c r="K16" s="37">
        <v>0</v>
      </c>
      <c r="L16" s="37">
        <v>0</v>
      </c>
      <c r="M16" s="37">
        <v>0</v>
      </c>
      <c r="N16" s="37">
        <v>0</v>
      </c>
      <c r="O16" s="246" t="s">
        <v>814</v>
      </c>
    </row>
    <row r="17" spans="1:15">
      <c r="A17" s="161" t="s">
        <v>879</v>
      </c>
      <c r="B17" s="37">
        <v>0</v>
      </c>
      <c r="C17" s="37">
        <v>0</v>
      </c>
      <c r="D17" s="37">
        <v>0</v>
      </c>
      <c r="E17" s="37">
        <v>0</v>
      </c>
      <c r="F17" s="37">
        <v>0</v>
      </c>
      <c r="G17" s="37">
        <v>0</v>
      </c>
      <c r="H17" s="37">
        <v>0</v>
      </c>
      <c r="I17" s="37">
        <v>0</v>
      </c>
      <c r="J17" s="37">
        <v>0</v>
      </c>
      <c r="K17" s="37">
        <v>0</v>
      </c>
      <c r="L17" s="37">
        <v>0</v>
      </c>
      <c r="M17" s="37">
        <v>0</v>
      </c>
      <c r="N17" s="37">
        <v>0</v>
      </c>
      <c r="O17" s="246" t="s">
        <v>816</v>
      </c>
    </row>
    <row r="18" spans="1:15">
      <c r="A18" s="161" t="s">
        <v>880</v>
      </c>
      <c r="B18" s="37">
        <v>0.16185056</v>
      </c>
      <c r="C18" s="37">
        <v>0.16185056</v>
      </c>
      <c r="D18" s="37">
        <v>0.16185056</v>
      </c>
      <c r="E18" s="37">
        <v>0.16185056</v>
      </c>
      <c r="F18" s="37">
        <v>0.16185056</v>
      </c>
      <c r="G18" s="37">
        <v>0.16185056</v>
      </c>
      <c r="H18" s="37">
        <v>0.16185056</v>
      </c>
      <c r="I18" s="37">
        <v>0.16185056</v>
      </c>
      <c r="J18" s="37">
        <v>0</v>
      </c>
      <c r="K18" s="37">
        <v>0</v>
      </c>
      <c r="L18" s="37">
        <v>0</v>
      </c>
      <c r="M18" s="37">
        <v>0</v>
      </c>
      <c r="N18" s="37">
        <v>0</v>
      </c>
      <c r="O18" s="246" t="s">
        <v>881</v>
      </c>
    </row>
    <row r="19" spans="1:15">
      <c r="A19" s="161" t="s">
        <v>823</v>
      </c>
      <c r="B19" s="37">
        <v>394.05770131000003</v>
      </c>
      <c r="C19" s="37">
        <v>415.93459158999997</v>
      </c>
      <c r="D19" s="37">
        <v>436.83114302000001</v>
      </c>
      <c r="E19" s="37">
        <v>421.84976088000002</v>
      </c>
      <c r="F19" s="37">
        <v>447.08328983000001</v>
      </c>
      <c r="G19" s="37">
        <v>466.45146906999997</v>
      </c>
      <c r="H19" s="37">
        <v>467.99046293000004</v>
      </c>
      <c r="I19" s="37">
        <v>475.63786386999999</v>
      </c>
      <c r="J19" s="37">
        <v>481.18361779999998</v>
      </c>
      <c r="K19" s="37">
        <v>480.20383126000002</v>
      </c>
      <c r="L19" s="37">
        <v>495.07990280000001</v>
      </c>
      <c r="M19" s="37">
        <v>550.31014018999997</v>
      </c>
      <c r="N19" s="37">
        <v>506.80834607999998</v>
      </c>
      <c r="O19" s="247" t="s">
        <v>824</v>
      </c>
    </row>
    <row r="20" spans="1:15">
      <c r="A20" s="53" t="s">
        <v>825</v>
      </c>
      <c r="B20" s="37"/>
      <c r="C20" s="37"/>
      <c r="D20" s="37"/>
      <c r="E20" s="37"/>
      <c r="F20" s="37"/>
      <c r="G20" s="37"/>
      <c r="H20" s="37"/>
      <c r="I20" s="37"/>
      <c r="J20" s="37"/>
      <c r="K20" s="37"/>
      <c r="L20" s="37"/>
      <c r="M20" s="37"/>
      <c r="N20" s="37"/>
      <c r="O20" s="245" t="s">
        <v>826</v>
      </c>
    </row>
    <row r="21" spans="1:15">
      <c r="A21" s="54" t="s">
        <v>827</v>
      </c>
      <c r="B21" s="37">
        <v>12.493738550000002</v>
      </c>
      <c r="C21" s="37">
        <v>6.8795470699999992</v>
      </c>
      <c r="D21" s="37">
        <v>7.38294125</v>
      </c>
      <c r="E21" s="37">
        <v>38.82868672</v>
      </c>
      <c r="F21" s="37">
        <v>9.1897559100000006</v>
      </c>
      <c r="G21" s="37">
        <v>4.3991243600000001</v>
      </c>
      <c r="H21" s="37">
        <v>8.9564629500000006</v>
      </c>
      <c r="I21" s="37">
        <v>7.7907698700000001</v>
      </c>
      <c r="J21" s="37">
        <v>4.9064288399999993</v>
      </c>
      <c r="K21" s="37">
        <v>5.8255046799999999</v>
      </c>
      <c r="L21" s="37">
        <v>5.0944305400000003</v>
      </c>
      <c r="M21" s="37">
        <v>6.8069069799999999</v>
      </c>
      <c r="N21" s="37">
        <v>8.8171593799999997</v>
      </c>
      <c r="O21" s="247" t="s">
        <v>828</v>
      </c>
    </row>
    <row r="22" spans="1:15">
      <c r="A22" s="54" t="s">
        <v>829</v>
      </c>
      <c r="B22" s="37">
        <v>177.28895104999998</v>
      </c>
      <c r="C22" s="37">
        <v>172.78549517000002</v>
      </c>
      <c r="D22" s="37">
        <v>206.22952143000001</v>
      </c>
      <c r="E22" s="37">
        <v>217.98732939999999</v>
      </c>
      <c r="F22" s="37">
        <v>215.19467057999998</v>
      </c>
      <c r="G22" s="37">
        <v>217.14804142</v>
      </c>
      <c r="H22" s="37">
        <v>233.08880873000001</v>
      </c>
      <c r="I22" s="37">
        <v>239.96605399000001</v>
      </c>
      <c r="J22" s="37">
        <v>224.22704544999996</v>
      </c>
      <c r="K22" s="37">
        <v>230.70490562999998</v>
      </c>
      <c r="L22" s="37">
        <v>222.37470863000001</v>
      </c>
      <c r="M22" s="37">
        <v>349.89508003999998</v>
      </c>
      <c r="N22" s="37">
        <v>216.96922518</v>
      </c>
      <c r="O22" s="247" t="s">
        <v>830</v>
      </c>
    </row>
    <row r="23" spans="1:15">
      <c r="A23" s="54" t="s">
        <v>831</v>
      </c>
      <c r="B23" s="37">
        <v>24.929280010000003</v>
      </c>
      <c r="C23" s="37">
        <v>25.11737153</v>
      </c>
      <c r="D23" s="37">
        <v>26.385523799999998</v>
      </c>
      <c r="E23" s="37">
        <v>25.161914509999999</v>
      </c>
      <c r="F23" s="37">
        <v>24.045105960000001</v>
      </c>
      <c r="G23" s="37">
        <v>23.538514679999999</v>
      </c>
      <c r="H23" s="37">
        <v>24.686938269999999</v>
      </c>
      <c r="I23" s="37">
        <v>26.000205900000001</v>
      </c>
      <c r="J23" s="37">
        <v>24.867665580000001</v>
      </c>
      <c r="K23" s="37">
        <v>27.984964680000001</v>
      </c>
      <c r="L23" s="37">
        <v>23.193170760000001</v>
      </c>
      <c r="M23" s="37">
        <v>31.466955509999998</v>
      </c>
      <c r="N23" s="37">
        <v>29.997428869999997</v>
      </c>
      <c r="O23" s="247" t="s">
        <v>832</v>
      </c>
    </row>
    <row r="24" spans="1:15">
      <c r="A24" s="54" t="s">
        <v>833</v>
      </c>
      <c r="B24" s="37">
        <v>0</v>
      </c>
      <c r="C24" s="37">
        <v>0</v>
      </c>
      <c r="D24" s="37">
        <v>0</v>
      </c>
      <c r="E24" s="37">
        <v>0</v>
      </c>
      <c r="F24" s="37">
        <v>0</v>
      </c>
      <c r="G24" s="37">
        <v>0</v>
      </c>
      <c r="H24" s="37">
        <v>0</v>
      </c>
      <c r="I24" s="37">
        <v>0</v>
      </c>
      <c r="J24" s="37">
        <v>0</v>
      </c>
      <c r="K24" s="37">
        <v>0</v>
      </c>
      <c r="L24" s="37">
        <v>0</v>
      </c>
      <c r="M24" s="37">
        <v>0</v>
      </c>
      <c r="N24" s="37">
        <v>0</v>
      </c>
      <c r="O24" s="247" t="s">
        <v>834</v>
      </c>
    </row>
    <row r="25" spans="1:15">
      <c r="A25" s="54" t="s">
        <v>835</v>
      </c>
      <c r="B25" s="37">
        <v>1.15747092</v>
      </c>
      <c r="C25" s="37">
        <v>1.07278089</v>
      </c>
      <c r="D25" s="37">
        <v>1.0855108900000001</v>
      </c>
      <c r="E25" s="37">
        <v>3.6240640299999995</v>
      </c>
      <c r="F25" s="37">
        <v>1.5330892</v>
      </c>
      <c r="G25" s="37">
        <v>1.8530254800000001</v>
      </c>
      <c r="H25" s="37">
        <v>2.5218469199999998</v>
      </c>
      <c r="I25" s="37">
        <v>3.0042743399999998</v>
      </c>
      <c r="J25" s="37">
        <v>3.9502460699999999</v>
      </c>
      <c r="K25" s="37">
        <v>4.8380022899999995</v>
      </c>
      <c r="L25" s="37">
        <v>1.7951913300000002</v>
      </c>
      <c r="M25" s="37">
        <v>3.03700065</v>
      </c>
      <c r="N25" s="37">
        <v>4.0336941500000005</v>
      </c>
      <c r="O25" s="247" t="s">
        <v>836</v>
      </c>
    </row>
    <row r="26" spans="1:15">
      <c r="A26" s="54" t="s">
        <v>882</v>
      </c>
      <c r="B26" s="37">
        <v>0.67014624</v>
      </c>
      <c r="C26" s="37">
        <v>0.99624999999999997</v>
      </c>
      <c r="D26" s="37">
        <v>1.0455300000000001</v>
      </c>
      <c r="E26" s="37">
        <v>0.80929759000000001</v>
      </c>
      <c r="F26" s="37">
        <v>-1.1502592299999999</v>
      </c>
      <c r="G26" s="37">
        <v>0.31445989999999996</v>
      </c>
      <c r="H26" s="37">
        <v>0.72118863999999994</v>
      </c>
      <c r="I26" s="37">
        <v>0.84268891000000001</v>
      </c>
      <c r="J26" s="37">
        <v>0.72162129000000008</v>
      </c>
      <c r="K26" s="37">
        <v>0.82575239999999994</v>
      </c>
      <c r="L26" s="37">
        <v>0.98525852000000003</v>
      </c>
      <c r="M26" s="37">
        <v>0.73239423999999997</v>
      </c>
      <c r="N26" s="37">
        <v>0.50407000000000002</v>
      </c>
      <c r="O26" s="247" t="s">
        <v>883</v>
      </c>
    </row>
    <row r="27" spans="1:15">
      <c r="A27" s="54" t="s">
        <v>837</v>
      </c>
      <c r="B27" s="37">
        <v>216.5395868</v>
      </c>
      <c r="C27" s="37">
        <v>206.85144468000001</v>
      </c>
      <c r="D27" s="37">
        <v>242.12902739</v>
      </c>
      <c r="E27" s="37">
        <v>286.41129230000001</v>
      </c>
      <c r="F27" s="37">
        <v>248.81236246</v>
      </c>
      <c r="G27" s="37">
        <v>247.25316587999998</v>
      </c>
      <c r="H27" s="37">
        <v>269.97524553</v>
      </c>
      <c r="I27" s="37">
        <v>277.60399305999999</v>
      </c>
      <c r="J27" s="37">
        <v>258.67300727000003</v>
      </c>
      <c r="K27" s="37">
        <v>270.17912969999998</v>
      </c>
      <c r="L27" s="37">
        <v>253.44275982000002</v>
      </c>
      <c r="M27" s="37">
        <v>391.93833751</v>
      </c>
      <c r="N27" s="37">
        <v>260.32157760000001</v>
      </c>
      <c r="O27" s="247" t="s">
        <v>838</v>
      </c>
    </row>
    <row r="28" spans="1:15" s="46" customFormat="1">
      <c r="A28" s="13" t="s">
        <v>839</v>
      </c>
      <c r="B28" s="37">
        <v>610.59728813000004</v>
      </c>
      <c r="C28" s="37">
        <v>622.78603627000007</v>
      </c>
      <c r="D28" s="37">
        <v>678.96017041000005</v>
      </c>
      <c r="E28" s="37">
        <v>708.26105319999999</v>
      </c>
      <c r="F28" s="37">
        <v>695.89565229999994</v>
      </c>
      <c r="G28" s="37">
        <v>713.70463496000002</v>
      </c>
      <c r="H28" s="37">
        <v>737.96570847999999</v>
      </c>
      <c r="I28" s="37">
        <v>753.24185695000006</v>
      </c>
      <c r="J28" s="37">
        <v>739.85662508999997</v>
      </c>
      <c r="K28" s="37">
        <v>750.3829609899999</v>
      </c>
      <c r="L28" s="37">
        <v>748.52266264000002</v>
      </c>
      <c r="M28" s="37">
        <v>942.24847770999997</v>
      </c>
      <c r="N28" s="37">
        <v>767.12992368000005</v>
      </c>
      <c r="O28" s="248" t="s">
        <v>75</v>
      </c>
    </row>
    <row r="29" spans="1:15">
      <c r="A29" s="14" t="s">
        <v>840</v>
      </c>
      <c r="B29" s="37"/>
      <c r="C29" s="37"/>
      <c r="D29" s="37"/>
      <c r="E29" s="37"/>
      <c r="F29" s="37"/>
      <c r="G29" s="37"/>
      <c r="H29" s="37"/>
      <c r="I29" s="37"/>
      <c r="J29" s="37"/>
      <c r="K29" s="37"/>
      <c r="L29" s="37"/>
      <c r="M29" s="37"/>
      <c r="N29" s="37"/>
      <c r="O29" s="244" t="s">
        <v>841</v>
      </c>
    </row>
    <row r="30" spans="1:15">
      <c r="A30" s="53" t="s">
        <v>842</v>
      </c>
      <c r="B30" s="37"/>
      <c r="C30" s="37"/>
      <c r="D30" s="37"/>
      <c r="E30" s="37"/>
      <c r="F30" s="37"/>
      <c r="G30" s="37"/>
      <c r="H30" s="37"/>
      <c r="I30" s="37"/>
      <c r="J30" s="37"/>
      <c r="K30" s="37"/>
      <c r="L30" s="37"/>
      <c r="M30" s="37"/>
      <c r="N30" s="37"/>
      <c r="O30" s="245" t="s">
        <v>843</v>
      </c>
    </row>
    <row r="31" spans="1:15">
      <c r="A31" s="54" t="s">
        <v>844</v>
      </c>
      <c r="B31" s="37"/>
      <c r="C31" s="37"/>
      <c r="D31" s="37"/>
      <c r="E31" s="37"/>
      <c r="F31" s="37"/>
      <c r="G31" s="37"/>
      <c r="H31" s="37"/>
      <c r="I31" s="37"/>
      <c r="J31" s="37"/>
      <c r="K31" s="37"/>
      <c r="L31" s="37"/>
      <c r="M31" s="37"/>
      <c r="N31" s="37"/>
      <c r="O31" s="247" t="s">
        <v>845</v>
      </c>
    </row>
    <row r="32" spans="1:15">
      <c r="A32" s="249" t="s">
        <v>846</v>
      </c>
      <c r="B32" s="37">
        <v>23.211171360000002</v>
      </c>
      <c r="C32" s="37">
        <v>18.491326990000001</v>
      </c>
      <c r="D32" s="37">
        <v>18.455792170000002</v>
      </c>
      <c r="E32" s="37">
        <v>11.838376289999999</v>
      </c>
      <c r="F32" s="37">
        <v>14.61485165</v>
      </c>
      <c r="G32" s="37">
        <v>14.736234489999999</v>
      </c>
      <c r="H32" s="37">
        <v>18.888406750000001</v>
      </c>
      <c r="I32" s="37">
        <v>29.274988169999997</v>
      </c>
      <c r="J32" s="37">
        <v>18.886508030000002</v>
      </c>
      <c r="K32" s="37">
        <v>21.865805409999997</v>
      </c>
      <c r="L32" s="37">
        <v>25.987046759999998</v>
      </c>
      <c r="M32" s="37">
        <v>27.901497860000003</v>
      </c>
      <c r="N32" s="37">
        <v>22.968854270000001</v>
      </c>
      <c r="O32" s="250" t="s">
        <v>847</v>
      </c>
    </row>
    <row r="33" spans="1:15">
      <c r="A33" s="249" t="s">
        <v>848</v>
      </c>
      <c r="B33" s="37">
        <v>16.873476019999998</v>
      </c>
      <c r="C33" s="37">
        <v>15.41596363</v>
      </c>
      <c r="D33" s="37">
        <v>16.794919620000002</v>
      </c>
      <c r="E33" s="37">
        <v>25.198028160000003</v>
      </c>
      <c r="F33" s="37">
        <v>29.796022860000001</v>
      </c>
      <c r="G33" s="37">
        <v>26.903696689999997</v>
      </c>
      <c r="H33" s="37">
        <v>37.371764670000005</v>
      </c>
      <c r="I33" s="37">
        <v>38.675852669999998</v>
      </c>
      <c r="J33" s="37">
        <v>24.838329549999997</v>
      </c>
      <c r="K33" s="37">
        <v>22.91979027</v>
      </c>
      <c r="L33" s="37">
        <v>24.14441879</v>
      </c>
      <c r="M33" s="37">
        <v>27.572264130000001</v>
      </c>
      <c r="N33" s="37">
        <v>31.158245959999999</v>
      </c>
      <c r="O33" s="250" t="s">
        <v>849</v>
      </c>
    </row>
    <row r="34" spans="1:15">
      <c r="A34" s="249" t="s">
        <v>884</v>
      </c>
      <c r="B34" s="37">
        <v>14.991000700000001</v>
      </c>
      <c r="C34" s="37">
        <v>18.260108779999999</v>
      </c>
      <c r="D34" s="37">
        <v>18.031698779999999</v>
      </c>
      <c r="E34" s="37">
        <v>23.913767200000002</v>
      </c>
      <c r="F34" s="37">
        <v>16.534020330000001</v>
      </c>
      <c r="G34" s="37">
        <v>19.22079535</v>
      </c>
      <c r="H34" s="37">
        <v>20.210930609999998</v>
      </c>
      <c r="I34" s="37">
        <v>24.583213309999998</v>
      </c>
      <c r="J34" s="37">
        <v>28.45998908</v>
      </c>
      <c r="K34" s="37">
        <v>28.915242979999999</v>
      </c>
      <c r="L34" s="37">
        <v>31.876308439999999</v>
      </c>
      <c r="M34" s="37">
        <v>25.247649540000001</v>
      </c>
      <c r="N34" s="37">
        <v>30.251843879999999</v>
      </c>
      <c r="O34" s="250" t="s">
        <v>885</v>
      </c>
    </row>
    <row r="35" spans="1:15" ht="18">
      <c r="A35" s="249" t="s">
        <v>886</v>
      </c>
      <c r="B35" s="37">
        <v>0</v>
      </c>
      <c r="C35" s="37">
        <v>0</v>
      </c>
      <c r="D35" s="37">
        <v>0</v>
      </c>
      <c r="E35" s="37">
        <v>0</v>
      </c>
      <c r="F35" s="37">
        <v>0</v>
      </c>
      <c r="G35" s="37">
        <v>3.2221462600000002</v>
      </c>
      <c r="H35" s="37">
        <v>3.2221166699999997</v>
      </c>
      <c r="I35" s="37">
        <v>0.73710103999999999</v>
      </c>
      <c r="J35" s="37">
        <v>1.5083579999999999E-2</v>
      </c>
      <c r="K35" s="37">
        <v>1.5083579999999999E-2</v>
      </c>
      <c r="L35" s="37">
        <v>1.5083579999999999E-2</v>
      </c>
      <c r="M35" s="37">
        <v>1.508E-2</v>
      </c>
      <c r="N35" s="37">
        <v>1.5083579999999999E-2</v>
      </c>
      <c r="O35" s="250" t="s">
        <v>887</v>
      </c>
    </row>
    <row r="36" spans="1:15" ht="18">
      <c r="A36" s="249" t="s">
        <v>888</v>
      </c>
      <c r="B36" s="37">
        <v>2.8643700000000001</v>
      </c>
      <c r="C36" s="37">
        <v>2.8643694700000002</v>
      </c>
      <c r="D36" s="37">
        <v>2.8643694700000002</v>
      </c>
      <c r="E36" s="37">
        <v>2.8643694700000002</v>
      </c>
      <c r="F36" s="37">
        <v>2.8643694700000002</v>
      </c>
      <c r="G36" s="37">
        <v>3.1635085399999996</v>
      </c>
      <c r="H36" s="37">
        <v>3.1635381300000001</v>
      </c>
      <c r="I36" s="37">
        <v>1.5291480799999999</v>
      </c>
      <c r="J36" s="37">
        <v>0</v>
      </c>
      <c r="K36" s="37">
        <v>0</v>
      </c>
      <c r="L36" s="37">
        <v>0</v>
      </c>
      <c r="M36" s="37">
        <v>0</v>
      </c>
      <c r="N36" s="37">
        <v>0</v>
      </c>
      <c r="O36" s="250" t="s">
        <v>889</v>
      </c>
    </row>
    <row r="37" spans="1:15" ht="18">
      <c r="A37" s="249" t="s">
        <v>890</v>
      </c>
      <c r="B37" s="37">
        <v>1.49559135</v>
      </c>
      <c r="C37" s="37">
        <v>1.9890176999999998</v>
      </c>
      <c r="D37" s="37">
        <v>1.9890176999999998</v>
      </c>
      <c r="E37" s="37">
        <v>2.19316114</v>
      </c>
      <c r="F37" s="37">
        <v>1.6833537200000002</v>
      </c>
      <c r="G37" s="37">
        <v>1.5902058400000001</v>
      </c>
      <c r="H37" s="37">
        <v>1.9762826799999997</v>
      </c>
      <c r="I37" s="37">
        <v>1.7095370600000002</v>
      </c>
      <c r="J37" s="37">
        <v>1.1481285299999999</v>
      </c>
      <c r="K37" s="37">
        <v>1.25726636</v>
      </c>
      <c r="L37" s="37">
        <v>2.1239502400000001</v>
      </c>
      <c r="M37" s="37">
        <v>2.3524530000000001</v>
      </c>
      <c r="N37" s="37">
        <v>1.3668527699999999</v>
      </c>
      <c r="O37" s="250" t="s">
        <v>891</v>
      </c>
    </row>
    <row r="38" spans="1:15">
      <c r="A38" s="249" t="s">
        <v>892</v>
      </c>
      <c r="B38" s="37">
        <v>0</v>
      </c>
      <c r="C38" s="37">
        <v>0</v>
      </c>
      <c r="D38" s="37">
        <v>0</v>
      </c>
      <c r="E38" s="37">
        <v>0</v>
      </c>
      <c r="F38" s="37">
        <v>0</v>
      </c>
      <c r="G38" s="37">
        <v>0</v>
      </c>
      <c r="H38" s="37">
        <v>0</v>
      </c>
      <c r="I38" s="37">
        <v>0</v>
      </c>
      <c r="J38" s="37">
        <v>0</v>
      </c>
      <c r="K38" s="37">
        <v>0</v>
      </c>
      <c r="L38" s="37">
        <v>0</v>
      </c>
      <c r="M38" s="37">
        <v>0</v>
      </c>
      <c r="N38" s="37">
        <v>0</v>
      </c>
      <c r="O38" s="250" t="s">
        <v>893</v>
      </c>
    </row>
    <row r="39" spans="1:15">
      <c r="A39" s="163" t="s">
        <v>894</v>
      </c>
      <c r="B39" s="37">
        <v>23.836235399999996</v>
      </c>
      <c r="C39" s="37">
        <v>25.17862298</v>
      </c>
      <c r="D39" s="37">
        <v>26.36237298</v>
      </c>
      <c r="E39" s="37">
        <v>22.817490369999998</v>
      </c>
      <c r="F39" s="37">
        <v>20.557627610000001</v>
      </c>
      <c r="G39" s="37">
        <v>32.301270790000004</v>
      </c>
      <c r="H39" s="37">
        <v>30.904114879999998</v>
      </c>
      <c r="I39" s="37">
        <v>25.764080219999997</v>
      </c>
      <c r="J39" s="37">
        <v>27.509307980000003</v>
      </c>
      <c r="K39" s="37">
        <v>28.049843160000002</v>
      </c>
      <c r="L39" s="37">
        <v>26.585680289999999</v>
      </c>
      <c r="M39" s="37">
        <v>31.398268880000003</v>
      </c>
      <c r="N39" s="37">
        <v>27.326837440000002</v>
      </c>
      <c r="O39" s="251" t="s">
        <v>895</v>
      </c>
    </row>
    <row r="40" spans="1:15">
      <c r="A40" s="252" t="s">
        <v>850</v>
      </c>
      <c r="B40" s="37">
        <v>83.271844869999995</v>
      </c>
      <c r="C40" s="37">
        <v>82.199409580000008</v>
      </c>
      <c r="D40" s="37">
        <v>84.49817075</v>
      </c>
      <c r="E40" s="37">
        <v>88.825192659999999</v>
      </c>
      <c r="F40" s="37">
        <v>86.050245680000003</v>
      </c>
      <c r="G40" s="37">
        <v>101.13785802</v>
      </c>
      <c r="H40" s="37">
        <v>115.73715442999999</v>
      </c>
      <c r="I40" s="37">
        <v>122.27392061000002</v>
      </c>
      <c r="J40" s="37">
        <v>100.85734680000002</v>
      </c>
      <c r="K40" s="37">
        <v>103.02303183000001</v>
      </c>
      <c r="L40" s="37">
        <v>110.73248818</v>
      </c>
      <c r="M40" s="37">
        <v>114.48721345000001</v>
      </c>
      <c r="N40" s="37">
        <v>113.08771792000002</v>
      </c>
      <c r="O40" s="253" t="s">
        <v>896</v>
      </c>
    </row>
    <row r="41" spans="1:15">
      <c r="A41" s="54" t="s">
        <v>851</v>
      </c>
      <c r="B41" s="37"/>
      <c r="C41" s="37"/>
      <c r="D41" s="37"/>
      <c r="E41" s="37"/>
      <c r="F41" s="37"/>
      <c r="G41" s="37"/>
      <c r="H41" s="37"/>
      <c r="I41" s="37"/>
      <c r="J41" s="37"/>
      <c r="K41" s="37"/>
      <c r="L41" s="37"/>
      <c r="M41" s="37"/>
      <c r="N41" s="37"/>
      <c r="O41" s="247" t="s">
        <v>852</v>
      </c>
    </row>
    <row r="42" spans="1:15">
      <c r="A42" s="163" t="s">
        <v>853</v>
      </c>
      <c r="B42" s="37">
        <v>178.63208942</v>
      </c>
      <c r="C42" s="37">
        <v>187.73286386999999</v>
      </c>
      <c r="D42" s="37">
        <v>184.80641127999999</v>
      </c>
      <c r="E42" s="37">
        <v>178.86039674000003</v>
      </c>
      <c r="F42" s="37">
        <v>177.74102017999999</v>
      </c>
      <c r="G42" s="37">
        <v>178.08613827999997</v>
      </c>
      <c r="H42" s="37">
        <v>179.88348569999999</v>
      </c>
      <c r="I42" s="37">
        <v>181.64224074000001</v>
      </c>
      <c r="J42" s="37">
        <v>181.16423714000001</v>
      </c>
      <c r="K42" s="37">
        <v>183.78659397999996</v>
      </c>
      <c r="L42" s="37">
        <v>187.27852350999999</v>
      </c>
      <c r="M42" s="37">
        <v>199.71078489000001</v>
      </c>
      <c r="N42" s="37">
        <v>200.25689684</v>
      </c>
      <c r="O42" s="254" t="s">
        <v>897</v>
      </c>
    </row>
    <row r="43" spans="1:15" ht="18">
      <c r="A43" s="163" t="s">
        <v>854</v>
      </c>
      <c r="B43" s="37">
        <v>45.396341749999998</v>
      </c>
      <c r="C43" s="37">
        <v>47.664088230000004</v>
      </c>
      <c r="D43" s="37">
        <v>98.042903659999993</v>
      </c>
      <c r="E43" s="37">
        <v>116.42307409999999</v>
      </c>
      <c r="F43" s="37">
        <v>115.80116507</v>
      </c>
      <c r="G43" s="37">
        <v>65.742718800000006</v>
      </c>
      <c r="H43" s="37">
        <v>70.924691370000005</v>
      </c>
      <c r="I43" s="37">
        <v>72.112911609999998</v>
      </c>
      <c r="J43" s="37">
        <v>60.813361030000003</v>
      </c>
      <c r="K43" s="37">
        <v>62.787340429999993</v>
      </c>
      <c r="L43" s="37">
        <v>69.911553600000005</v>
      </c>
      <c r="M43" s="37">
        <v>136.33106220000002</v>
      </c>
      <c r="N43" s="37">
        <v>68.013899999999992</v>
      </c>
      <c r="O43" s="254" t="s">
        <v>898</v>
      </c>
    </row>
    <row r="44" spans="1:15">
      <c r="A44" s="163" t="s">
        <v>855</v>
      </c>
      <c r="B44" s="37">
        <v>77.371691519999999</v>
      </c>
      <c r="C44" s="37">
        <v>74.194930890000009</v>
      </c>
      <c r="D44" s="37">
        <v>76.65119919</v>
      </c>
      <c r="E44" s="37">
        <v>76.670856109999988</v>
      </c>
      <c r="F44" s="37">
        <v>75.808853069999998</v>
      </c>
      <c r="G44" s="37">
        <v>118.15995081999999</v>
      </c>
      <c r="H44" s="37">
        <v>112.81195954</v>
      </c>
      <c r="I44" s="37">
        <v>119.54808571999999</v>
      </c>
      <c r="J44" s="37">
        <v>132.51672622000001</v>
      </c>
      <c r="K44" s="37">
        <v>134.87469826999998</v>
      </c>
      <c r="L44" s="37">
        <v>118.31076029</v>
      </c>
      <c r="M44" s="37">
        <v>188.38614695999999</v>
      </c>
      <c r="N44" s="37">
        <v>117.25605454000001</v>
      </c>
      <c r="O44" s="254" t="s">
        <v>856</v>
      </c>
    </row>
    <row r="45" spans="1:15">
      <c r="A45" s="255" t="s">
        <v>857</v>
      </c>
      <c r="B45" s="37">
        <v>301.40012272000001</v>
      </c>
      <c r="C45" s="37">
        <v>309.591883</v>
      </c>
      <c r="D45" s="37">
        <v>359.50051415000001</v>
      </c>
      <c r="E45" s="37">
        <v>371.95432698999997</v>
      </c>
      <c r="F45" s="37">
        <v>369.35103832999999</v>
      </c>
      <c r="G45" s="37">
        <v>361.98880793000001</v>
      </c>
      <c r="H45" s="37">
        <v>363.62013662999999</v>
      </c>
      <c r="I45" s="37">
        <v>373.30323809999993</v>
      </c>
      <c r="J45" s="37">
        <v>374.49432440000004</v>
      </c>
      <c r="K45" s="37">
        <v>381.44863271999998</v>
      </c>
      <c r="L45" s="37">
        <v>375.50083741999998</v>
      </c>
      <c r="M45" s="37">
        <v>524.42799407000007</v>
      </c>
      <c r="N45" s="37">
        <v>385.52685137999998</v>
      </c>
      <c r="O45" s="256" t="s">
        <v>858</v>
      </c>
    </row>
    <row r="46" spans="1:15">
      <c r="A46" s="54" t="s">
        <v>859</v>
      </c>
      <c r="B46" s="37">
        <v>5</v>
      </c>
      <c r="C46" s="37">
        <v>5</v>
      </c>
      <c r="D46" s="37">
        <v>5</v>
      </c>
      <c r="E46" s="37">
        <v>5</v>
      </c>
      <c r="F46" s="37">
        <v>5</v>
      </c>
      <c r="G46" s="37">
        <v>5</v>
      </c>
      <c r="H46" s="37">
        <v>5</v>
      </c>
      <c r="I46" s="37">
        <v>5</v>
      </c>
      <c r="J46" s="37">
        <v>5</v>
      </c>
      <c r="K46" s="37">
        <v>5</v>
      </c>
      <c r="L46" s="37">
        <v>5</v>
      </c>
      <c r="M46" s="37">
        <v>0</v>
      </c>
      <c r="N46" s="37">
        <v>0</v>
      </c>
      <c r="O46" s="247" t="s">
        <v>859</v>
      </c>
    </row>
    <row r="47" spans="1:15">
      <c r="A47" s="54" t="s">
        <v>860</v>
      </c>
      <c r="B47" s="37">
        <v>389.67196758999995</v>
      </c>
      <c r="C47" s="37">
        <v>396.79129259000001</v>
      </c>
      <c r="D47" s="37">
        <v>448.9986849</v>
      </c>
      <c r="E47" s="37">
        <v>465.77951968000002</v>
      </c>
      <c r="F47" s="37">
        <v>460.40128402000005</v>
      </c>
      <c r="G47" s="37">
        <v>468.12666595000007</v>
      </c>
      <c r="H47" s="37">
        <v>484.35729107999998</v>
      </c>
      <c r="I47" s="37">
        <v>500.57715873000001</v>
      </c>
      <c r="J47" s="37">
        <v>480.3516712</v>
      </c>
      <c r="K47" s="37">
        <v>489.47166455999997</v>
      </c>
      <c r="L47" s="37">
        <v>491.23332560999995</v>
      </c>
      <c r="M47" s="37">
        <v>638.91520752000008</v>
      </c>
      <c r="N47" s="37">
        <v>498.61456931000004</v>
      </c>
      <c r="O47" s="247" t="s">
        <v>80</v>
      </c>
    </row>
    <row r="48" spans="1:15">
      <c r="A48" s="53" t="s">
        <v>899</v>
      </c>
      <c r="B48" s="37"/>
      <c r="C48" s="37"/>
      <c r="D48" s="37"/>
      <c r="E48" s="37"/>
      <c r="F48" s="37"/>
      <c r="G48" s="37"/>
      <c r="H48" s="37"/>
      <c r="I48" s="37"/>
      <c r="J48" s="37"/>
      <c r="K48" s="37"/>
      <c r="L48" s="37"/>
      <c r="M48" s="37"/>
      <c r="N48" s="37"/>
      <c r="O48" s="245" t="s">
        <v>900</v>
      </c>
    </row>
    <row r="49" spans="1:15">
      <c r="A49" s="54" t="s">
        <v>901</v>
      </c>
      <c r="B49" s="37">
        <v>220.27320836999999</v>
      </c>
      <c r="C49" s="37">
        <v>225.22715483999997</v>
      </c>
      <c r="D49" s="37">
        <v>229.19388666999998</v>
      </c>
      <c r="E49" s="37">
        <v>242.40622865999998</v>
      </c>
      <c r="F49" s="37">
        <v>241.0747039</v>
      </c>
      <c r="G49" s="37">
        <v>250.67897109999998</v>
      </c>
      <c r="H49" s="37">
        <v>257.31824842999998</v>
      </c>
      <c r="I49" s="37">
        <v>256.52002390000001</v>
      </c>
      <c r="J49" s="37">
        <v>259.37357013999997</v>
      </c>
      <c r="K49" s="37">
        <v>260.79981103</v>
      </c>
      <c r="L49" s="37">
        <v>256.70459721999998</v>
      </c>
      <c r="M49" s="37">
        <v>302.04862908000001</v>
      </c>
      <c r="N49" s="37">
        <v>267.99129061000002</v>
      </c>
      <c r="O49" s="247" t="s">
        <v>902</v>
      </c>
    </row>
    <row r="50" spans="1:15">
      <c r="A50" s="54" t="s">
        <v>903</v>
      </c>
      <c r="B50" s="37">
        <v>0.65211216000000005</v>
      </c>
      <c r="C50" s="37">
        <v>0.76759184000000003</v>
      </c>
      <c r="D50" s="37">
        <v>0.76759184000000003</v>
      </c>
      <c r="E50" s="37">
        <v>7.5304850000000007E-2</v>
      </c>
      <c r="F50" s="37">
        <v>-5.58034257</v>
      </c>
      <c r="G50" s="37">
        <v>-5.1010056800000001</v>
      </c>
      <c r="H50" s="37">
        <v>-3.70983149</v>
      </c>
      <c r="I50" s="37">
        <v>-3.85532568</v>
      </c>
      <c r="J50" s="37">
        <v>0.13138706</v>
      </c>
      <c r="K50" s="37">
        <v>0.11148472</v>
      </c>
      <c r="L50" s="37">
        <v>0.58473746000000004</v>
      </c>
      <c r="M50" s="37">
        <v>1.28464</v>
      </c>
      <c r="N50" s="37">
        <v>0.52407077000000002</v>
      </c>
      <c r="O50" s="247" t="s">
        <v>904</v>
      </c>
    </row>
    <row r="51" spans="1:15" ht="18">
      <c r="A51" s="161" t="s">
        <v>905</v>
      </c>
      <c r="B51" s="37">
        <v>0</v>
      </c>
      <c r="C51" s="37">
        <v>0</v>
      </c>
      <c r="D51" s="37">
        <v>0</v>
      </c>
      <c r="E51" s="37">
        <v>0</v>
      </c>
      <c r="F51" s="37">
        <v>0</v>
      </c>
      <c r="G51" s="37">
        <v>0</v>
      </c>
      <c r="H51" s="37">
        <v>0</v>
      </c>
      <c r="I51" s="37">
        <v>0</v>
      </c>
      <c r="J51" s="37">
        <v>0</v>
      </c>
      <c r="K51" s="37">
        <v>0</v>
      </c>
      <c r="L51" s="37">
        <v>0</v>
      </c>
      <c r="M51" s="37">
        <v>0</v>
      </c>
      <c r="N51" s="37">
        <v>0</v>
      </c>
      <c r="O51" s="247" t="s">
        <v>906</v>
      </c>
    </row>
    <row r="52" spans="1:15">
      <c r="A52" s="54" t="s">
        <v>907</v>
      </c>
      <c r="B52" s="37">
        <v>220.92532052999999</v>
      </c>
      <c r="C52" s="37">
        <v>225.99474667999999</v>
      </c>
      <c r="D52" s="37">
        <v>229.96147850999998</v>
      </c>
      <c r="E52" s="37">
        <v>242.48153352</v>
      </c>
      <c r="F52" s="37">
        <v>235.49436132</v>
      </c>
      <c r="G52" s="37">
        <v>245.57796541000005</v>
      </c>
      <c r="H52" s="37">
        <v>253.60841693999998</v>
      </c>
      <c r="I52" s="37">
        <v>252.66469821999999</v>
      </c>
      <c r="J52" s="37">
        <v>259.50495720999999</v>
      </c>
      <c r="K52" s="37">
        <v>260.91129575999997</v>
      </c>
      <c r="L52" s="37">
        <v>257.28933468999998</v>
      </c>
      <c r="M52" s="37">
        <v>303.33326907999998</v>
      </c>
      <c r="N52" s="37">
        <v>268.51536138</v>
      </c>
      <c r="O52" s="247" t="s">
        <v>908</v>
      </c>
    </row>
    <row r="53" spans="1:15" s="46" customFormat="1" ht="18.75" thickBot="1">
      <c r="A53" s="257" t="s">
        <v>909</v>
      </c>
      <c r="B53" s="258">
        <v>610.59728813000004</v>
      </c>
      <c r="C53" s="259">
        <v>622.78603926999995</v>
      </c>
      <c r="D53" s="259">
        <v>678.96016340999995</v>
      </c>
      <c r="E53" s="259">
        <v>708.26105319999999</v>
      </c>
      <c r="F53" s="259">
        <v>695.8956453400001</v>
      </c>
      <c r="G53" s="259">
        <v>713.70463137000013</v>
      </c>
      <c r="H53" s="259">
        <v>737.96570801999997</v>
      </c>
      <c r="I53" s="259">
        <v>753.24185695000006</v>
      </c>
      <c r="J53" s="259">
        <v>739.85662843</v>
      </c>
      <c r="K53" s="259">
        <v>750.38296032999995</v>
      </c>
      <c r="L53" s="259">
        <v>748.52266031000011</v>
      </c>
      <c r="M53" s="259">
        <v>942.24847662999991</v>
      </c>
      <c r="N53" s="260">
        <v>767.12993069000004</v>
      </c>
      <c r="O53" s="261" t="s">
        <v>871</v>
      </c>
    </row>
    <row r="54" spans="1:15" ht="15.75" customHeight="1" thickBot="1">
      <c r="A54" s="668"/>
      <c r="B54" s="669"/>
      <c r="C54" s="669"/>
      <c r="D54" s="669"/>
      <c r="E54" s="669"/>
      <c r="F54" s="669"/>
      <c r="G54" s="669"/>
      <c r="H54" s="669"/>
      <c r="I54" s="669"/>
      <c r="J54" s="669"/>
      <c r="K54" s="669"/>
      <c r="L54" s="669"/>
      <c r="M54" s="669"/>
      <c r="N54" s="669"/>
      <c r="O54" s="670"/>
    </row>
    <row r="56" spans="1:15">
      <c r="A56" s="2" t="s">
        <v>872</v>
      </c>
      <c r="B56" s="10">
        <v>-1.0000121619668789E-8</v>
      </c>
      <c r="C56" s="10">
        <v>2.9999998787388904E-6</v>
      </c>
      <c r="D56" s="10">
        <v>-7.0000000960135367E-6</v>
      </c>
      <c r="E56" s="10">
        <v>0</v>
      </c>
      <c r="F56" s="10">
        <v>-6.959999836908537E-6</v>
      </c>
      <c r="G56" s="10">
        <v>-3.5999998999614036E-6</v>
      </c>
      <c r="H56" s="10">
        <v>-4.6000002384971594E-7</v>
      </c>
      <c r="I56" s="10">
        <v>0</v>
      </c>
      <c r="J56" s="10">
        <v>3.3200000189026468E-6</v>
      </c>
      <c r="K56" s="10">
        <v>-6.6999996306549292E-7</v>
      </c>
      <c r="L56" s="10">
        <v>-2.340000150979904E-6</v>
      </c>
      <c r="M56" s="10">
        <v>-1.1099999710495467E-6</v>
      </c>
      <c r="N56" s="10">
        <v>7.00999999025953E-6</v>
      </c>
    </row>
  </sheetData>
  <customSheetViews>
    <customSheetView guid="{D1897E30-A26D-4F90-93C2-C61456FDB70A}" showPageBreaks="1" printArea="1" state="hidden">
      <selection sqref="A1:O1"/>
      <rowBreaks count="1" manualBreakCount="1">
        <brk id="28" max="14" man="1"/>
      </rowBreaks>
      <pageMargins left="0.70866141732283472" right="0.70866141732283472" top="0.74803149606299213" bottom="0.74803149606299213" header="0.31496062992125984" footer="0.31496062992125984"/>
      <pageSetup paperSize="9" scale="77" orientation="landscape" r:id="rId1"/>
    </customSheetView>
    <customSheetView guid="{0A4A6AE3-1FFA-40BD-BC03-A4BC47D93628}" showPageBreaks="1" printArea="1" state="hidden">
      <selection sqref="A1:O1"/>
      <rowBreaks count="1" manualBreakCount="1">
        <brk id="28" max="14" man="1"/>
      </rowBreaks>
      <pageMargins left="0.70866141732283472" right="0.70866141732283472" top="0.74803149606299213" bottom="0.74803149606299213" header="0.31496062992125984" footer="0.31496062992125984"/>
      <pageSetup paperSize="9" scale="77" orientation="landscape" r:id="rId2"/>
    </customSheetView>
    <customSheetView guid="{4E068CE9-76F0-4A79-8775-2B6748FBF524}" showPageBreaks="1" printArea="1" state="hidden">
      <selection sqref="A1:O1"/>
      <rowBreaks count="1" manualBreakCount="1">
        <brk id="28" max="14" man="1"/>
      </rowBreaks>
      <pageMargins left="0.70866141732283472" right="0.70866141732283472" top="0.74803149606299213" bottom="0.74803149606299213" header="0.31496062992125984" footer="0.31496062992125984"/>
      <pageSetup paperSize="9" scale="77" orientation="landscape" r:id="rId3"/>
    </customSheetView>
    <customSheetView guid="{D8C5A984-543E-4707-B504-B74A64840F53}" showPageBreaks="1" printArea="1" state="hidden">
      <selection sqref="A1:O1"/>
      <rowBreaks count="1" manualBreakCount="1">
        <brk id="28" max="14" man="1"/>
      </rowBreaks>
      <pageMargins left="0.70866141732283472" right="0.70866141732283472" top="0.74803149606299213" bottom="0.74803149606299213" header="0.31496062992125984" footer="0.31496062992125984"/>
      <pageSetup paperSize="9" scale="77" orientation="landscape" r:id="rId4"/>
    </customSheetView>
    <customSheetView guid="{D05C7363-D748-4E5D-B121-E30B6E64A380}" state="hidden">
      <selection sqref="A1:O1"/>
      <rowBreaks count="1" manualBreakCount="1">
        <brk id="28" max="14" man="1"/>
      </rowBreaks>
      <pageMargins left="0.70866141732283472" right="0.70866141732283472" top="0.74803149606299213" bottom="0.74803149606299213" header="0.31496062992125984" footer="0.31496062992125984"/>
      <pageSetup paperSize="9" scale="77" orientation="landscape" r:id="rId5"/>
    </customSheetView>
    <customSheetView guid="{A346EDBB-8F5D-48AE-8CF0-8B5C084A1557}" showPageBreaks="1" printArea="1" state="hidden">
      <selection sqref="A1:O1"/>
      <rowBreaks count="1" manualBreakCount="1">
        <brk id="28" max="14" man="1"/>
      </rowBreaks>
      <pageMargins left="0.70866141732283472" right="0.70866141732283472" top="0.74803149606299213" bottom="0.74803149606299213" header="0.31496062992125984" footer="0.31496062992125984"/>
      <pageSetup paperSize="9" scale="77" orientation="landscape" r:id="rId6"/>
    </customSheetView>
  </customSheetViews>
  <mergeCells count="3">
    <mergeCell ref="A1:O1"/>
    <mergeCell ref="A2:O3"/>
    <mergeCell ref="A54:O54"/>
  </mergeCells>
  <pageMargins left="0.70866141732283472" right="0.70866141732283472" top="0.74803149606299213" bottom="0.74803149606299213" header="0.31496062992125984" footer="0.31496062992125984"/>
  <pageSetup paperSize="9" scale="77" orientation="landscape" r:id="rId7"/>
  <rowBreaks count="1" manualBreakCount="1">
    <brk id="28" max="14"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A60A63"/>
  </sheetPr>
  <dimension ref="A1:O57"/>
  <sheetViews>
    <sheetView workbookViewId="0">
      <selection sqref="A1:O1"/>
    </sheetView>
  </sheetViews>
  <sheetFormatPr defaultColWidth="9.140625" defaultRowHeight="9"/>
  <cols>
    <col min="1" max="1" width="28.85546875" style="2" customWidth="1"/>
    <col min="2" max="14" width="8.140625" style="2" customWidth="1"/>
    <col min="15" max="15" width="21" style="2" customWidth="1"/>
    <col min="16" max="16384" width="9.140625" style="2"/>
  </cols>
  <sheetData>
    <row r="1" spans="1:15" s="1" customFormat="1" ht="12.75">
      <c r="A1" s="664" t="s">
        <v>9</v>
      </c>
      <c r="B1" s="665"/>
      <c r="C1" s="665"/>
      <c r="D1" s="665"/>
      <c r="E1" s="665"/>
      <c r="F1" s="665"/>
      <c r="G1" s="665"/>
      <c r="H1" s="665"/>
      <c r="I1" s="665"/>
      <c r="J1" s="665"/>
      <c r="K1" s="665"/>
      <c r="L1" s="665"/>
      <c r="M1" s="665"/>
      <c r="N1" s="665"/>
      <c r="O1" s="666"/>
    </row>
    <row r="2" spans="1:15" s="67" customFormat="1" ht="21" customHeight="1">
      <c r="A2" s="662" t="s">
        <v>294</v>
      </c>
      <c r="B2" s="659"/>
      <c r="C2" s="659"/>
      <c r="D2" s="659"/>
      <c r="E2" s="659"/>
      <c r="F2" s="659"/>
      <c r="G2" s="659"/>
      <c r="H2" s="659"/>
      <c r="I2" s="659"/>
      <c r="J2" s="659"/>
      <c r="K2" s="659"/>
      <c r="L2" s="659"/>
      <c r="M2" s="659"/>
      <c r="N2" s="659"/>
      <c r="O2" s="663"/>
    </row>
    <row r="3" spans="1:15" s="3" customFormat="1" ht="2.25" customHeight="1" thickBot="1">
      <c r="A3" s="70"/>
      <c r="B3" s="39"/>
      <c r="C3" s="39"/>
      <c r="D3" s="39"/>
      <c r="E3" s="39"/>
      <c r="F3" s="39"/>
      <c r="G3" s="39"/>
      <c r="H3" s="39"/>
      <c r="I3" s="39"/>
      <c r="J3" s="39"/>
      <c r="K3" s="39"/>
      <c r="L3" s="39"/>
      <c r="M3" s="39"/>
      <c r="N3" s="39"/>
      <c r="O3" s="66"/>
    </row>
    <row r="4" spans="1:15" ht="9.75" thickBot="1">
      <c r="A4" s="17" t="s">
        <v>3</v>
      </c>
      <c r="B4" s="18">
        <v>42552</v>
      </c>
      <c r="C4" s="18">
        <v>42583</v>
      </c>
      <c r="D4" s="18">
        <v>42614</v>
      </c>
      <c r="E4" s="18">
        <v>42644</v>
      </c>
      <c r="F4" s="18">
        <v>42675</v>
      </c>
      <c r="G4" s="18">
        <v>42705</v>
      </c>
      <c r="H4" s="18">
        <v>42736</v>
      </c>
      <c r="I4" s="18">
        <v>42767</v>
      </c>
      <c r="J4" s="18">
        <v>42795</v>
      </c>
      <c r="K4" s="18">
        <v>42826</v>
      </c>
      <c r="L4" s="18">
        <v>42856</v>
      </c>
      <c r="M4" s="18">
        <v>42887</v>
      </c>
      <c r="N4" s="18">
        <v>42917</v>
      </c>
      <c r="O4" s="200" t="s">
        <v>76</v>
      </c>
    </row>
    <row r="5" spans="1:15">
      <c r="A5" s="14" t="s">
        <v>792</v>
      </c>
      <c r="B5" s="182"/>
      <c r="C5" s="212"/>
      <c r="D5" s="212"/>
      <c r="E5" s="212"/>
      <c r="F5" s="212"/>
      <c r="G5" s="212"/>
      <c r="H5" s="213"/>
      <c r="I5" s="212"/>
      <c r="J5" s="212"/>
      <c r="K5" s="212"/>
      <c r="L5" s="212"/>
      <c r="M5" s="212"/>
      <c r="N5" s="212"/>
      <c r="O5" s="233" t="s">
        <v>102</v>
      </c>
    </row>
    <row r="6" spans="1:15">
      <c r="A6" s="53" t="s">
        <v>793</v>
      </c>
      <c r="B6" s="182"/>
      <c r="C6" s="212"/>
      <c r="D6" s="212"/>
      <c r="E6" s="212"/>
      <c r="F6" s="212"/>
      <c r="G6" s="212"/>
      <c r="H6" s="213"/>
      <c r="I6" s="212"/>
      <c r="J6" s="212"/>
      <c r="K6" s="212"/>
      <c r="L6" s="212"/>
      <c r="M6" s="212"/>
      <c r="N6" s="212"/>
      <c r="O6" s="235" t="s">
        <v>794</v>
      </c>
    </row>
    <row r="7" spans="1:15">
      <c r="A7" s="161" t="s">
        <v>795</v>
      </c>
      <c r="B7" s="182">
        <v>537.91080909000004</v>
      </c>
      <c r="C7" s="182">
        <v>518.49542394999992</v>
      </c>
      <c r="D7" s="182">
        <v>517.00438864</v>
      </c>
      <c r="E7" s="182">
        <v>472.83187652000004</v>
      </c>
      <c r="F7" s="182">
        <v>459.09514058000002</v>
      </c>
      <c r="G7" s="182">
        <v>428.77720485999998</v>
      </c>
      <c r="H7" s="182">
        <v>438.38203917999994</v>
      </c>
      <c r="I7" s="182">
        <v>445.47688486999994</v>
      </c>
      <c r="J7" s="182">
        <v>429.51735303999993</v>
      </c>
      <c r="K7" s="182">
        <v>407.81067530000001</v>
      </c>
      <c r="L7" s="182">
        <v>382.40673248999997</v>
      </c>
      <c r="M7" s="182">
        <v>611.14699002999998</v>
      </c>
      <c r="N7" s="182">
        <v>385.79759594000001</v>
      </c>
      <c r="O7" s="236" t="s">
        <v>796</v>
      </c>
    </row>
    <row r="8" spans="1:15">
      <c r="A8" s="161" t="s">
        <v>797</v>
      </c>
      <c r="B8" s="182">
        <v>0</v>
      </c>
      <c r="C8" s="182">
        <v>0</v>
      </c>
      <c r="D8" s="182">
        <v>0</v>
      </c>
      <c r="E8" s="182">
        <v>0</v>
      </c>
      <c r="F8" s="182">
        <v>0</v>
      </c>
      <c r="G8" s="182">
        <v>0</v>
      </c>
      <c r="H8" s="182">
        <v>0</v>
      </c>
      <c r="I8" s="182">
        <v>0</v>
      </c>
      <c r="J8" s="182">
        <v>0</v>
      </c>
      <c r="K8" s="182">
        <v>0</v>
      </c>
      <c r="L8" s="182">
        <v>0</v>
      </c>
      <c r="M8" s="182">
        <v>0</v>
      </c>
      <c r="N8" s="182">
        <v>0</v>
      </c>
      <c r="O8" s="236" t="s">
        <v>798</v>
      </c>
    </row>
    <row r="9" spans="1:15">
      <c r="A9" s="161" t="s">
        <v>799</v>
      </c>
      <c r="B9" s="182">
        <v>17.6647547</v>
      </c>
      <c r="C9" s="182">
        <v>17.56866952</v>
      </c>
      <c r="D9" s="182">
        <v>17.632880420000003</v>
      </c>
      <c r="E9" s="182">
        <v>17.509944169999997</v>
      </c>
      <c r="F9" s="182">
        <v>39.43816116</v>
      </c>
      <c r="G9" s="182">
        <v>49.995770000000007</v>
      </c>
      <c r="H9" s="182">
        <v>49.325923299999992</v>
      </c>
      <c r="I9" s="182">
        <v>48.44876137</v>
      </c>
      <c r="J9" s="182">
        <v>54.844587199999992</v>
      </c>
      <c r="K9" s="182">
        <v>74.736871399999998</v>
      </c>
      <c r="L9" s="182">
        <v>83.894565200000002</v>
      </c>
      <c r="M9" s="182">
        <v>113.99684239999999</v>
      </c>
      <c r="N9" s="182">
        <v>88.679350999999997</v>
      </c>
      <c r="O9" s="236" t="s">
        <v>800</v>
      </c>
    </row>
    <row r="10" spans="1:15">
      <c r="A10" s="161" t="s">
        <v>801</v>
      </c>
      <c r="B10" s="182">
        <v>23.272484169999998</v>
      </c>
      <c r="C10" s="182">
        <v>34.120190089999994</v>
      </c>
      <c r="D10" s="182">
        <v>27.070492819999998</v>
      </c>
      <c r="E10" s="182">
        <v>84.461511740000006</v>
      </c>
      <c r="F10" s="182">
        <v>81.654602199999999</v>
      </c>
      <c r="G10" s="182">
        <v>106.36483911000001</v>
      </c>
      <c r="H10" s="182">
        <v>108.33073935</v>
      </c>
      <c r="I10" s="182">
        <v>108.32542119000001</v>
      </c>
      <c r="J10" s="182">
        <v>121.63575079</v>
      </c>
      <c r="K10" s="182">
        <v>121.78771590000001</v>
      </c>
      <c r="L10" s="182">
        <v>133.11774478999999</v>
      </c>
      <c r="M10" s="182">
        <v>159.91679854</v>
      </c>
      <c r="N10" s="182">
        <v>138.14020760999998</v>
      </c>
      <c r="O10" s="236" t="s">
        <v>802</v>
      </c>
    </row>
    <row r="11" spans="1:15" ht="27">
      <c r="A11" s="161" t="s">
        <v>803</v>
      </c>
      <c r="B11" s="182">
        <v>0</v>
      </c>
      <c r="C11" s="182">
        <v>0</v>
      </c>
      <c r="D11" s="182">
        <v>0</v>
      </c>
      <c r="E11" s="182">
        <v>0</v>
      </c>
      <c r="F11" s="182">
        <v>0</v>
      </c>
      <c r="G11" s="182">
        <v>0</v>
      </c>
      <c r="H11" s="182">
        <v>0</v>
      </c>
      <c r="I11" s="182">
        <v>0</v>
      </c>
      <c r="J11" s="182">
        <v>0</v>
      </c>
      <c r="K11" s="182">
        <v>0</v>
      </c>
      <c r="L11" s="182">
        <v>0</v>
      </c>
      <c r="M11" s="182">
        <v>0</v>
      </c>
      <c r="N11" s="182">
        <v>0</v>
      </c>
      <c r="O11" s="236" t="s">
        <v>804</v>
      </c>
    </row>
    <row r="12" spans="1:15" ht="18">
      <c r="A12" s="161" t="s">
        <v>805</v>
      </c>
      <c r="B12" s="182">
        <v>0</v>
      </c>
      <c r="C12" s="182">
        <v>0</v>
      </c>
      <c r="D12" s="182">
        <v>0</v>
      </c>
      <c r="E12" s="182">
        <v>0</v>
      </c>
      <c r="F12" s="182">
        <v>0</v>
      </c>
      <c r="G12" s="182">
        <v>0</v>
      </c>
      <c r="H12" s="182">
        <v>0</v>
      </c>
      <c r="I12" s="182">
        <v>0</v>
      </c>
      <c r="J12" s="182">
        <v>0</v>
      </c>
      <c r="K12" s="182">
        <v>0</v>
      </c>
      <c r="L12" s="182">
        <v>0</v>
      </c>
      <c r="M12" s="182">
        <v>0</v>
      </c>
      <c r="N12" s="182">
        <v>0</v>
      </c>
      <c r="O12" s="236" t="s">
        <v>806</v>
      </c>
    </row>
    <row r="13" spans="1:15" ht="18">
      <c r="A13" s="161" t="s">
        <v>807</v>
      </c>
      <c r="B13" s="182">
        <v>0</v>
      </c>
      <c r="C13" s="182">
        <v>0</v>
      </c>
      <c r="D13" s="182">
        <v>0</v>
      </c>
      <c r="E13" s="182">
        <v>0</v>
      </c>
      <c r="F13" s="182">
        <v>0</v>
      </c>
      <c r="G13" s="182">
        <v>0</v>
      </c>
      <c r="H13" s="182">
        <v>0</v>
      </c>
      <c r="I13" s="182">
        <v>0</v>
      </c>
      <c r="J13" s="182">
        <v>0</v>
      </c>
      <c r="K13" s="182">
        <v>0</v>
      </c>
      <c r="L13" s="182">
        <v>0</v>
      </c>
      <c r="M13" s="182">
        <v>0</v>
      </c>
      <c r="N13" s="182">
        <v>0</v>
      </c>
      <c r="O13" s="236" t="s">
        <v>808</v>
      </c>
    </row>
    <row r="14" spans="1:15">
      <c r="A14" s="161" t="s">
        <v>809</v>
      </c>
      <c r="B14" s="182">
        <v>11.76387647</v>
      </c>
      <c r="C14" s="182">
        <v>26.789085979999999</v>
      </c>
      <c r="D14" s="182">
        <v>38.017869839999996</v>
      </c>
      <c r="E14" s="182">
        <v>26.738882669999999</v>
      </c>
      <c r="F14" s="182">
        <v>29.358668989999998</v>
      </c>
      <c r="G14" s="182">
        <v>29.798193299999998</v>
      </c>
      <c r="H14" s="182">
        <v>30.179774379999998</v>
      </c>
      <c r="I14" s="182">
        <v>30.380362890000001</v>
      </c>
      <c r="J14" s="182">
        <v>33.111727819999999</v>
      </c>
      <c r="K14" s="182">
        <v>33.126946609999997</v>
      </c>
      <c r="L14" s="182">
        <v>33.24873084</v>
      </c>
      <c r="M14" s="182">
        <v>58.962217829999993</v>
      </c>
      <c r="N14" s="182">
        <v>33.467295940000007</v>
      </c>
      <c r="O14" s="236" t="s">
        <v>810</v>
      </c>
    </row>
    <row r="15" spans="1:15" ht="18">
      <c r="A15" s="161" t="s">
        <v>811</v>
      </c>
      <c r="B15" s="182">
        <v>0</v>
      </c>
      <c r="C15" s="182">
        <v>0</v>
      </c>
      <c r="D15" s="182">
        <v>0</v>
      </c>
      <c r="E15" s="182">
        <v>0</v>
      </c>
      <c r="F15" s="182">
        <v>0</v>
      </c>
      <c r="G15" s="182">
        <v>0</v>
      </c>
      <c r="H15" s="182">
        <v>0</v>
      </c>
      <c r="I15" s="182">
        <v>0</v>
      </c>
      <c r="J15" s="182">
        <v>0</v>
      </c>
      <c r="K15" s="182">
        <v>0</v>
      </c>
      <c r="L15" s="182">
        <v>0</v>
      </c>
      <c r="M15" s="182">
        <v>0</v>
      </c>
      <c r="N15" s="182">
        <v>0</v>
      </c>
      <c r="O15" s="236" t="s">
        <v>812</v>
      </c>
    </row>
    <row r="16" spans="1:15" ht="18">
      <c r="A16" s="161" t="s">
        <v>813</v>
      </c>
      <c r="B16" s="182">
        <v>0</v>
      </c>
      <c r="C16" s="182">
        <v>0</v>
      </c>
      <c r="D16" s="182">
        <v>0</v>
      </c>
      <c r="E16" s="182">
        <v>0</v>
      </c>
      <c r="F16" s="182">
        <v>0</v>
      </c>
      <c r="G16" s="182">
        <v>0</v>
      </c>
      <c r="H16" s="182">
        <v>0</v>
      </c>
      <c r="I16" s="182">
        <v>0</v>
      </c>
      <c r="J16" s="182">
        <v>0</v>
      </c>
      <c r="K16" s="182">
        <v>0</v>
      </c>
      <c r="L16" s="182">
        <v>0</v>
      </c>
      <c r="M16" s="182">
        <v>0</v>
      </c>
      <c r="N16" s="182">
        <v>0</v>
      </c>
      <c r="O16" s="236" t="s">
        <v>814</v>
      </c>
    </row>
    <row r="17" spans="1:15">
      <c r="A17" s="161" t="s">
        <v>815</v>
      </c>
      <c r="B17" s="182">
        <v>0</v>
      </c>
      <c r="C17" s="182">
        <v>0</v>
      </c>
      <c r="D17" s="182">
        <v>0</v>
      </c>
      <c r="E17" s="182">
        <v>0</v>
      </c>
      <c r="F17" s="182">
        <v>0</v>
      </c>
      <c r="G17" s="182">
        <v>0</v>
      </c>
      <c r="H17" s="182">
        <v>0</v>
      </c>
      <c r="I17" s="182">
        <v>0</v>
      </c>
      <c r="J17" s="182">
        <v>0</v>
      </c>
      <c r="K17" s="182">
        <v>0</v>
      </c>
      <c r="L17" s="182">
        <v>0</v>
      </c>
      <c r="M17" s="182">
        <v>0</v>
      </c>
      <c r="N17" s="182">
        <v>0</v>
      </c>
      <c r="O17" s="236" t="s">
        <v>816</v>
      </c>
    </row>
    <row r="18" spans="1:15">
      <c r="A18" s="161" t="s">
        <v>817</v>
      </c>
      <c r="B18" s="182">
        <v>0</v>
      </c>
      <c r="C18" s="182">
        <v>0</v>
      </c>
      <c r="D18" s="182">
        <v>0</v>
      </c>
      <c r="E18" s="182">
        <v>0</v>
      </c>
      <c r="F18" s="182">
        <v>0</v>
      </c>
      <c r="G18" s="182">
        <v>0</v>
      </c>
      <c r="H18" s="182">
        <v>0</v>
      </c>
      <c r="I18" s="182">
        <v>0</v>
      </c>
      <c r="J18" s="182">
        <v>0</v>
      </c>
      <c r="K18" s="182">
        <v>0</v>
      </c>
      <c r="L18" s="182">
        <v>0</v>
      </c>
      <c r="M18" s="182">
        <v>0</v>
      </c>
      <c r="N18" s="182">
        <v>0</v>
      </c>
      <c r="O18" s="236" t="s">
        <v>818</v>
      </c>
    </row>
    <row r="19" spans="1:15" ht="18">
      <c r="A19" s="161" t="s">
        <v>819</v>
      </c>
      <c r="B19" s="182">
        <v>0</v>
      </c>
      <c r="C19" s="182">
        <v>0</v>
      </c>
      <c r="D19" s="182">
        <v>0</v>
      </c>
      <c r="E19" s="182">
        <v>0</v>
      </c>
      <c r="F19" s="182">
        <v>0</v>
      </c>
      <c r="G19" s="182">
        <v>0</v>
      </c>
      <c r="H19" s="182">
        <v>0</v>
      </c>
      <c r="I19" s="182">
        <v>0</v>
      </c>
      <c r="J19" s="182">
        <v>0</v>
      </c>
      <c r="K19" s="182">
        <v>0</v>
      </c>
      <c r="L19" s="182">
        <v>0</v>
      </c>
      <c r="M19" s="182">
        <v>0</v>
      </c>
      <c r="N19" s="182">
        <v>0</v>
      </c>
      <c r="O19" s="236" t="s">
        <v>820</v>
      </c>
    </row>
    <row r="20" spans="1:15">
      <c r="A20" s="161" t="s">
        <v>821</v>
      </c>
      <c r="B20" s="182">
        <v>0</v>
      </c>
      <c r="C20" s="182">
        <v>0</v>
      </c>
      <c r="D20" s="182">
        <v>0</v>
      </c>
      <c r="E20" s="182">
        <v>0</v>
      </c>
      <c r="F20" s="182">
        <v>0</v>
      </c>
      <c r="G20" s="182">
        <v>0</v>
      </c>
      <c r="H20" s="182">
        <v>0</v>
      </c>
      <c r="I20" s="182">
        <v>0</v>
      </c>
      <c r="J20" s="182">
        <v>0</v>
      </c>
      <c r="K20" s="182">
        <v>0</v>
      </c>
      <c r="L20" s="182">
        <v>0</v>
      </c>
      <c r="M20" s="182">
        <v>0</v>
      </c>
      <c r="N20" s="182">
        <v>0</v>
      </c>
      <c r="O20" s="237" t="s">
        <v>822</v>
      </c>
    </row>
    <row r="21" spans="1:15">
      <c r="A21" s="161" t="s">
        <v>823</v>
      </c>
      <c r="B21" s="182">
        <v>590.61192443000004</v>
      </c>
      <c r="C21" s="182">
        <v>596.97336954000002</v>
      </c>
      <c r="D21" s="182">
        <v>599.72563173000003</v>
      </c>
      <c r="E21" s="182">
        <v>601.54221512000004</v>
      </c>
      <c r="F21" s="182">
        <v>609.54657296000005</v>
      </c>
      <c r="G21" s="182">
        <v>614.93600726999989</v>
      </c>
      <c r="H21" s="182">
        <v>626.21847623000008</v>
      </c>
      <c r="I21" s="182">
        <v>632.63143033999995</v>
      </c>
      <c r="J21" s="182">
        <v>639.10941886000012</v>
      </c>
      <c r="K21" s="182">
        <v>637.46220922000009</v>
      </c>
      <c r="L21" s="182">
        <v>632.66777333000005</v>
      </c>
      <c r="M21" s="182">
        <v>944.02284880999991</v>
      </c>
      <c r="N21" s="182">
        <v>646.0844505</v>
      </c>
      <c r="O21" s="237" t="s">
        <v>824</v>
      </c>
    </row>
    <row r="22" spans="1:15">
      <c r="A22" s="53" t="s">
        <v>825</v>
      </c>
      <c r="B22" s="182"/>
      <c r="C22" s="182"/>
      <c r="D22" s="182"/>
      <c r="E22" s="182"/>
      <c r="F22" s="182"/>
      <c r="G22" s="182"/>
      <c r="H22" s="182"/>
      <c r="I22" s="182"/>
      <c r="J22" s="182"/>
      <c r="K22" s="182"/>
      <c r="L22" s="182"/>
      <c r="M22" s="182"/>
      <c r="N22" s="182"/>
      <c r="O22" s="235" t="s">
        <v>826</v>
      </c>
    </row>
    <row r="23" spans="1:15">
      <c r="A23" s="161" t="s">
        <v>827</v>
      </c>
      <c r="B23" s="182">
        <v>2.5831626600000002</v>
      </c>
      <c r="C23" s="182">
        <v>2.610023</v>
      </c>
      <c r="D23" s="182">
        <v>1.9342741799999998</v>
      </c>
      <c r="E23" s="182">
        <v>2.6357005199999999</v>
      </c>
      <c r="F23" s="182">
        <v>3.4290843100000004</v>
      </c>
      <c r="G23" s="182">
        <v>2.6094843700000001</v>
      </c>
      <c r="H23" s="182">
        <v>2.2862922299999999</v>
      </c>
      <c r="I23" s="182">
        <v>3.8594450500000002</v>
      </c>
      <c r="J23" s="182">
        <v>3.8935395200000005</v>
      </c>
      <c r="K23" s="182">
        <v>6.73023653</v>
      </c>
      <c r="L23" s="182">
        <v>6.8402627100000011</v>
      </c>
      <c r="M23" s="182">
        <v>7.6857868200000006</v>
      </c>
      <c r="N23" s="182">
        <v>7.4475789400000005</v>
      </c>
      <c r="O23" s="236" t="s">
        <v>828</v>
      </c>
    </row>
    <row r="24" spans="1:15">
      <c r="A24" s="161" t="s">
        <v>910</v>
      </c>
      <c r="B24" s="182">
        <v>0.45237259999999996</v>
      </c>
      <c r="C24" s="182">
        <v>0.44467944999999998</v>
      </c>
      <c r="D24" s="182">
        <v>0.44467944999999998</v>
      </c>
      <c r="E24" s="182">
        <v>2.7449290500000001</v>
      </c>
      <c r="F24" s="182">
        <v>1.8251613799999999</v>
      </c>
      <c r="G24" s="182">
        <v>1.9154103899999999</v>
      </c>
      <c r="H24" s="182">
        <v>2.5574043299999998</v>
      </c>
      <c r="I24" s="182">
        <v>1.4059855299999999</v>
      </c>
      <c r="J24" s="182">
        <v>2.01000574</v>
      </c>
      <c r="K24" s="182">
        <v>2.7218252900000004</v>
      </c>
      <c r="L24" s="182">
        <v>0</v>
      </c>
      <c r="M24" s="182">
        <v>0</v>
      </c>
      <c r="N24" s="182">
        <v>0</v>
      </c>
      <c r="O24" s="236" t="s">
        <v>911</v>
      </c>
    </row>
    <row r="25" spans="1:15" ht="18">
      <c r="A25" s="161" t="s">
        <v>912</v>
      </c>
      <c r="B25" s="182">
        <v>11.679698980000001</v>
      </c>
      <c r="C25" s="182">
        <v>14.977729719999999</v>
      </c>
      <c r="D25" s="182">
        <v>14.99688832</v>
      </c>
      <c r="E25" s="182">
        <v>21.618535829999999</v>
      </c>
      <c r="F25" s="182">
        <v>13.709233970000001</v>
      </c>
      <c r="G25" s="182">
        <v>16.595691849999998</v>
      </c>
      <c r="H25" s="182">
        <v>16.414605309999999</v>
      </c>
      <c r="I25" s="182">
        <v>20.042952870000001</v>
      </c>
      <c r="J25" s="182">
        <v>25.870481169999998</v>
      </c>
      <c r="K25" s="182">
        <v>25.715546569999997</v>
      </c>
      <c r="L25" s="182">
        <v>2.25297831</v>
      </c>
      <c r="M25" s="182">
        <v>54.702455149999992</v>
      </c>
      <c r="N25" s="182">
        <v>30.522113280000003</v>
      </c>
      <c r="O25" s="236" t="s">
        <v>913</v>
      </c>
    </row>
    <row r="26" spans="1:15" ht="18">
      <c r="A26" s="161" t="s">
        <v>914</v>
      </c>
      <c r="B26" s="182">
        <v>25.482559630000004</v>
      </c>
      <c r="C26" s="182">
        <v>26.097609360000003</v>
      </c>
      <c r="D26" s="182">
        <v>31.375352830000004</v>
      </c>
      <c r="E26" s="182">
        <v>34.121729520000002</v>
      </c>
      <c r="F26" s="182">
        <v>31.862292620000002</v>
      </c>
      <c r="G26" s="182">
        <v>20.58765043</v>
      </c>
      <c r="H26" s="182">
        <v>23.3571502</v>
      </c>
      <c r="I26" s="182">
        <v>25.851901480000002</v>
      </c>
      <c r="J26" s="182">
        <v>20.154579210000001</v>
      </c>
      <c r="K26" s="182">
        <v>27.149792780000002</v>
      </c>
      <c r="L26" s="182">
        <v>56.472473239999999</v>
      </c>
      <c r="M26" s="182">
        <v>25.247653079999999</v>
      </c>
      <c r="N26" s="182">
        <v>30.251840980000001</v>
      </c>
      <c r="O26" s="236" t="s">
        <v>915</v>
      </c>
    </row>
    <row r="27" spans="1:15" ht="18">
      <c r="A27" s="161" t="s">
        <v>916</v>
      </c>
      <c r="B27" s="182">
        <v>2.8643700000000001</v>
      </c>
      <c r="C27" s="182">
        <v>2.8643694700000002</v>
      </c>
      <c r="D27" s="182">
        <v>2.8643694700000002</v>
      </c>
      <c r="E27" s="182">
        <v>2.8643694700000002</v>
      </c>
      <c r="F27" s="182">
        <v>2.8643694700000002</v>
      </c>
      <c r="G27" s="182">
        <v>3.1635085399999996</v>
      </c>
      <c r="H27" s="182">
        <v>3.1635381300000001</v>
      </c>
      <c r="I27" s="182">
        <v>1.5291480799999999</v>
      </c>
      <c r="J27" s="182">
        <v>0</v>
      </c>
      <c r="K27" s="182">
        <v>0</v>
      </c>
      <c r="L27" s="182">
        <v>1.3713672400000001</v>
      </c>
      <c r="M27" s="182">
        <v>1.5998727100000001</v>
      </c>
      <c r="N27" s="182">
        <v>0.61427277000000002</v>
      </c>
      <c r="O27" s="236" t="s">
        <v>917</v>
      </c>
    </row>
    <row r="28" spans="1:15" ht="27">
      <c r="A28" s="161" t="s">
        <v>918</v>
      </c>
      <c r="B28" s="182">
        <v>0.752583</v>
      </c>
      <c r="C28" s="182">
        <v>0.752583</v>
      </c>
      <c r="D28" s="182">
        <v>0.752583</v>
      </c>
      <c r="E28" s="182">
        <v>0.752583</v>
      </c>
      <c r="F28" s="182">
        <v>0.752583</v>
      </c>
      <c r="G28" s="182">
        <v>0.752583</v>
      </c>
      <c r="H28" s="182">
        <v>0.75258000000000003</v>
      </c>
      <c r="I28" s="182">
        <v>0.752583</v>
      </c>
      <c r="J28" s="182">
        <v>0.752583</v>
      </c>
      <c r="K28" s="182">
        <v>0.752583</v>
      </c>
      <c r="L28" s="182">
        <v>0.752583</v>
      </c>
      <c r="M28" s="182">
        <v>0.752583</v>
      </c>
      <c r="N28" s="182">
        <v>0.752583</v>
      </c>
      <c r="O28" s="236" t="s">
        <v>919</v>
      </c>
    </row>
    <row r="29" spans="1:15">
      <c r="A29" s="161" t="s">
        <v>920</v>
      </c>
      <c r="B29" s="182">
        <v>5</v>
      </c>
      <c r="C29" s="182">
        <v>5</v>
      </c>
      <c r="D29" s="182">
        <v>5</v>
      </c>
      <c r="E29" s="182">
        <v>5</v>
      </c>
      <c r="F29" s="182">
        <v>5</v>
      </c>
      <c r="G29" s="182">
        <v>5</v>
      </c>
      <c r="H29" s="182">
        <v>5</v>
      </c>
      <c r="I29" s="182">
        <v>5</v>
      </c>
      <c r="J29" s="182">
        <v>5</v>
      </c>
      <c r="K29" s="182">
        <v>5</v>
      </c>
      <c r="L29" s="182">
        <v>5</v>
      </c>
      <c r="M29" s="182">
        <v>10</v>
      </c>
      <c r="N29" s="182">
        <v>0</v>
      </c>
      <c r="O29" s="236" t="s">
        <v>921</v>
      </c>
    </row>
    <row r="30" spans="1:15" ht="27">
      <c r="A30" s="161" t="s">
        <v>922</v>
      </c>
      <c r="B30" s="182">
        <v>0</v>
      </c>
      <c r="C30" s="182">
        <v>0</v>
      </c>
      <c r="D30" s="182">
        <v>0</v>
      </c>
      <c r="E30" s="182">
        <v>0</v>
      </c>
      <c r="F30" s="182">
        <v>0</v>
      </c>
      <c r="G30" s="182">
        <v>0</v>
      </c>
      <c r="H30" s="182">
        <v>0</v>
      </c>
      <c r="I30" s="182">
        <v>0</v>
      </c>
      <c r="J30" s="182">
        <v>5.7826619999999995E-2</v>
      </c>
      <c r="K30" s="182">
        <v>0</v>
      </c>
      <c r="L30" s="182">
        <v>0</v>
      </c>
      <c r="M30" s="182">
        <v>0</v>
      </c>
      <c r="N30" s="182">
        <v>0</v>
      </c>
      <c r="O30" s="236" t="s">
        <v>923</v>
      </c>
    </row>
    <row r="31" spans="1:15">
      <c r="A31" s="161" t="s">
        <v>924</v>
      </c>
      <c r="B31" s="182">
        <v>1.0146769999999999E-2</v>
      </c>
      <c r="C31" s="182">
        <v>1.746812E-2</v>
      </c>
      <c r="D31" s="182">
        <v>1.6189470000000001E-2</v>
      </c>
      <c r="E31" s="182">
        <v>1.491083E-2</v>
      </c>
      <c r="F31" s="182">
        <v>1.7716560000000003E-2</v>
      </c>
      <c r="G31" s="182">
        <v>1.6422289999999999E-2</v>
      </c>
      <c r="H31" s="182">
        <v>1.5671870000000001E-2</v>
      </c>
      <c r="I31" s="182">
        <v>1.4921449999999999E-2</v>
      </c>
      <c r="J31" s="182">
        <v>1.4171039999999999E-2</v>
      </c>
      <c r="K31" s="182">
        <v>0.15693212000000001</v>
      </c>
      <c r="L31" s="182">
        <v>0.50545781000000001</v>
      </c>
      <c r="M31" s="182">
        <v>2.00065347</v>
      </c>
      <c r="N31" s="182">
        <v>2.2290485699999998</v>
      </c>
      <c r="O31" s="236" t="s">
        <v>925</v>
      </c>
    </row>
    <row r="32" spans="1:15">
      <c r="A32" s="161" t="s">
        <v>926</v>
      </c>
      <c r="B32" s="182">
        <v>0.10011415999999999</v>
      </c>
      <c r="C32" s="182">
        <v>9.5077490000000001E-2</v>
      </c>
      <c r="D32" s="182">
        <v>9.5031660000000004E-2</v>
      </c>
      <c r="E32" s="182">
        <v>7.5544569999999991E-2</v>
      </c>
      <c r="F32" s="182">
        <v>7.5498739999999995E-2</v>
      </c>
      <c r="G32" s="182">
        <v>6.2383330000000001E-2</v>
      </c>
      <c r="H32" s="182">
        <v>6.2337489999999995E-2</v>
      </c>
      <c r="I32" s="182">
        <v>6.2291659999999999E-2</v>
      </c>
      <c r="J32" s="182">
        <v>6.2245829999999995E-2</v>
      </c>
      <c r="K32" s="182">
        <v>0.65010515999999996</v>
      </c>
      <c r="L32" s="182">
        <v>0.80005782999999997</v>
      </c>
      <c r="M32" s="182">
        <v>0.55818299999999998</v>
      </c>
      <c r="N32" s="182">
        <v>0.14281416</v>
      </c>
      <c r="O32" s="236" t="s">
        <v>927</v>
      </c>
    </row>
    <row r="33" spans="1:15">
      <c r="A33" s="161" t="s">
        <v>928</v>
      </c>
      <c r="B33" s="182">
        <v>3.65757252</v>
      </c>
      <c r="C33" s="182">
        <v>4.9874218599999995</v>
      </c>
      <c r="D33" s="182">
        <v>6.1469836399999993</v>
      </c>
      <c r="E33" s="182">
        <v>5.0454371599999996</v>
      </c>
      <c r="F33" s="182">
        <v>5.3253586799999999</v>
      </c>
      <c r="G33" s="182">
        <v>15.774450720000001</v>
      </c>
      <c r="H33" s="182">
        <v>12.845796229999999</v>
      </c>
      <c r="I33" s="182">
        <v>8.31140817</v>
      </c>
      <c r="J33" s="182">
        <v>14.294867680000001</v>
      </c>
      <c r="K33" s="182">
        <v>10.343146690000001</v>
      </c>
      <c r="L33" s="182">
        <v>8.4610152500000009</v>
      </c>
      <c r="M33" s="182">
        <v>7.5121663300000003</v>
      </c>
      <c r="N33" s="182">
        <v>12.47073005</v>
      </c>
      <c r="O33" s="236" t="s">
        <v>929</v>
      </c>
    </row>
    <row r="34" spans="1:15">
      <c r="A34" s="161" t="s">
        <v>837</v>
      </c>
      <c r="B34" s="182">
        <v>52.582580369999995</v>
      </c>
      <c r="C34" s="182">
        <v>57.846961530000002</v>
      </c>
      <c r="D34" s="182">
        <v>63.62635208999999</v>
      </c>
      <c r="E34" s="182">
        <v>74.873740010000006</v>
      </c>
      <c r="F34" s="182">
        <v>64.861298770000005</v>
      </c>
      <c r="G34" s="182">
        <v>66.477584989999997</v>
      </c>
      <c r="H34" s="182">
        <v>66.455375849999996</v>
      </c>
      <c r="I34" s="182">
        <v>66.830637369999991</v>
      </c>
      <c r="J34" s="182">
        <v>72.110299859999998</v>
      </c>
      <c r="K34" s="182">
        <v>79.220168220000005</v>
      </c>
      <c r="L34" s="182">
        <v>82.456195449999996</v>
      </c>
      <c r="M34" s="182">
        <v>110.05935363</v>
      </c>
      <c r="N34" s="182">
        <v>84.430981830000007</v>
      </c>
      <c r="O34" s="237" t="s">
        <v>838</v>
      </c>
    </row>
    <row r="35" spans="1:15" s="46" customFormat="1">
      <c r="A35" s="8" t="s">
        <v>839</v>
      </c>
      <c r="B35" s="182">
        <v>643.19450481000013</v>
      </c>
      <c r="C35" s="182">
        <v>654.82033108999997</v>
      </c>
      <c r="D35" s="182">
        <v>663.35198382999999</v>
      </c>
      <c r="E35" s="182">
        <v>676.41595515000006</v>
      </c>
      <c r="F35" s="182">
        <v>674.40787176000003</v>
      </c>
      <c r="G35" s="182">
        <v>681.41359226000009</v>
      </c>
      <c r="H35" s="182">
        <v>692.67385207999996</v>
      </c>
      <c r="I35" s="182">
        <v>699.46206773000006</v>
      </c>
      <c r="J35" s="182">
        <v>711.21971873000007</v>
      </c>
      <c r="K35" s="182">
        <v>716.68237744999999</v>
      </c>
      <c r="L35" s="182">
        <v>715.12396879000005</v>
      </c>
      <c r="M35" s="182">
        <v>1054.0822024399999</v>
      </c>
      <c r="N35" s="182">
        <v>730.51543232999995</v>
      </c>
      <c r="O35" s="238" t="s">
        <v>75</v>
      </c>
    </row>
    <row r="36" spans="1:15" ht="18">
      <c r="A36" s="40" t="s">
        <v>873</v>
      </c>
      <c r="B36" s="182"/>
      <c r="C36" s="182"/>
      <c r="D36" s="182"/>
      <c r="E36" s="182"/>
      <c r="F36" s="182"/>
      <c r="G36" s="182"/>
      <c r="H36" s="182"/>
      <c r="I36" s="182"/>
      <c r="J36" s="182"/>
      <c r="K36" s="182"/>
      <c r="L36" s="182"/>
      <c r="M36" s="182"/>
      <c r="N36" s="182"/>
      <c r="O36" s="262" t="s">
        <v>972</v>
      </c>
    </row>
    <row r="37" spans="1:15">
      <c r="A37" s="53" t="s">
        <v>842</v>
      </c>
      <c r="B37" s="182"/>
      <c r="C37" s="182"/>
      <c r="D37" s="182"/>
      <c r="E37" s="182"/>
      <c r="F37" s="182"/>
      <c r="G37" s="182"/>
      <c r="H37" s="182"/>
      <c r="I37" s="182"/>
      <c r="J37" s="182"/>
      <c r="K37" s="182"/>
      <c r="L37" s="182"/>
      <c r="M37" s="182"/>
      <c r="N37" s="182"/>
      <c r="O37" s="235" t="s">
        <v>843</v>
      </c>
    </row>
    <row r="38" spans="1:15">
      <c r="A38" s="54" t="s">
        <v>930</v>
      </c>
      <c r="B38" s="182">
        <v>0</v>
      </c>
      <c r="C38" s="182">
        <v>0</v>
      </c>
      <c r="D38" s="182">
        <v>0</v>
      </c>
      <c r="E38" s="182">
        <v>0</v>
      </c>
      <c r="F38" s="182">
        <v>0</v>
      </c>
      <c r="G38" s="182">
        <v>0</v>
      </c>
      <c r="H38" s="182">
        <v>0</v>
      </c>
      <c r="I38" s="182">
        <v>0</v>
      </c>
      <c r="J38" s="182">
        <v>0</v>
      </c>
      <c r="K38" s="182">
        <v>0</v>
      </c>
      <c r="L38" s="182">
        <v>0</v>
      </c>
      <c r="M38" s="182">
        <v>0</v>
      </c>
      <c r="N38" s="182">
        <v>0</v>
      </c>
      <c r="O38" s="236" t="s">
        <v>931</v>
      </c>
    </row>
    <row r="39" spans="1:15" ht="18">
      <c r="A39" s="54" t="s">
        <v>932</v>
      </c>
      <c r="B39" s="182">
        <v>0</v>
      </c>
      <c r="C39" s="182">
        <v>0</v>
      </c>
      <c r="D39" s="182">
        <v>0</v>
      </c>
      <c r="E39" s="182">
        <v>0</v>
      </c>
      <c r="F39" s="182">
        <v>0</v>
      </c>
      <c r="G39" s="182">
        <v>0</v>
      </c>
      <c r="H39" s="182">
        <v>0</v>
      </c>
      <c r="I39" s="182">
        <v>0</v>
      </c>
      <c r="J39" s="182">
        <v>0</v>
      </c>
      <c r="K39" s="182">
        <v>0</v>
      </c>
      <c r="L39" s="182">
        <v>0</v>
      </c>
      <c r="M39" s="182">
        <v>0</v>
      </c>
      <c r="N39" s="182">
        <v>0</v>
      </c>
      <c r="O39" s="236" t="s">
        <v>933</v>
      </c>
    </row>
    <row r="40" spans="1:15">
      <c r="A40" s="54" t="s">
        <v>934</v>
      </c>
      <c r="B40" s="182">
        <v>8.5509165399999993</v>
      </c>
      <c r="C40" s="182">
        <v>10.014417450000002</v>
      </c>
      <c r="D40" s="182">
        <v>11.844807299999999</v>
      </c>
      <c r="E40" s="182">
        <v>13.118431000000001</v>
      </c>
      <c r="F40" s="182">
        <v>13.061150250000001</v>
      </c>
      <c r="G40" s="182">
        <v>10.47705399</v>
      </c>
      <c r="H40" s="182">
        <v>10.70512248</v>
      </c>
      <c r="I40" s="182">
        <v>11.96606064</v>
      </c>
      <c r="J40" s="182">
        <v>11.748783189999999</v>
      </c>
      <c r="K40" s="182">
        <v>13.381069100000001</v>
      </c>
      <c r="L40" s="182">
        <v>5.6903767699999994</v>
      </c>
      <c r="M40" s="182">
        <v>4.2239899999999995E-3</v>
      </c>
      <c r="N40" s="182">
        <v>4.1167999999999999E-4</v>
      </c>
      <c r="O40" s="236" t="s">
        <v>935</v>
      </c>
    </row>
    <row r="41" spans="1:15">
      <c r="A41" s="54" t="s">
        <v>936</v>
      </c>
      <c r="B41" s="182">
        <v>1.30738336</v>
      </c>
      <c r="C41" s="182">
        <v>3.1301952300000004</v>
      </c>
      <c r="D41" s="182">
        <v>3.26041822</v>
      </c>
      <c r="E41" s="182">
        <v>5.6593243499999994</v>
      </c>
      <c r="F41" s="182">
        <v>3.64276629</v>
      </c>
      <c r="G41" s="182">
        <v>3.9010248199999999</v>
      </c>
      <c r="H41" s="182">
        <v>4.83390465</v>
      </c>
      <c r="I41" s="182">
        <v>4.9776173999999997</v>
      </c>
      <c r="J41" s="182">
        <v>5.4943269300000006</v>
      </c>
      <c r="K41" s="182">
        <v>8.0031684199999997</v>
      </c>
      <c r="L41" s="182">
        <v>5.6365661899999999</v>
      </c>
      <c r="M41" s="182">
        <v>17.364569470000003</v>
      </c>
      <c r="N41" s="182">
        <v>13.360883210000001</v>
      </c>
      <c r="O41" s="236" t="s">
        <v>937</v>
      </c>
    </row>
    <row r="42" spans="1:15">
      <c r="A42" s="54" t="s">
        <v>938</v>
      </c>
      <c r="B42" s="182">
        <v>0.28081650000000002</v>
      </c>
      <c r="C42" s="182">
        <v>0.36649329000000003</v>
      </c>
      <c r="D42" s="182">
        <v>0.36649329000000003</v>
      </c>
      <c r="E42" s="182">
        <v>0.54210535000000004</v>
      </c>
      <c r="F42" s="182">
        <v>0.58876757000000002</v>
      </c>
      <c r="G42" s="182">
        <v>0.74844527999999999</v>
      </c>
      <c r="H42" s="182">
        <v>2.00885303</v>
      </c>
      <c r="I42" s="182">
        <v>2.00885303</v>
      </c>
      <c r="J42" s="182">
        <v>2.0215730299999999</v>
      </c>
      <c r="K42" s="182">
        <v>1.5899740999999998</v>
      </c>
      <c r="L42" s="182">
        <v>0.52483303000000003</v>
      </c>
      <c r="M42" s="182">
        <v>0</v>
      </c>
      <c r="N42" s="182">
        <v>0</v>
      </c>
      <c r="O42" s="236" t="s">
        <v>939</v>
      </c>
    </row>
    <row r="43" spans="1:15">
      <c r="A43" s="54" t="s">
        <v>940</v>
      </c>
      <c r="B43" s="182">
        <v>4.2807683500000007</v>
      </c>
      <c r="C43" s="182">
        <v>3.45303446</v>
      </c>
      <c r="D43" s="182">
        <v>3.5206094599999997</v>
      </c>
      <c r="E43" s="182">
        <v>3.83823026</v>
      </c>
      <c r="F43" s="182">
        <v>4.8465811199999997</v>
      </c>
      <c r="G43" s="182">
        <v>8.7301657699999993</v>
      </c>
      <c r="H43" s="182">
        <v>10.390983</v>
      </c>
      <c r="I43" s="182">
        <v>8.8197046500000003</v>
      </c>
      <c r="J43" s="182">
        <v>6.2216454300000006</v>
      </c>
      <c r="K43" s="182">
        <v>6.3785579100000005</v>
      </c>
      <c r="L43" s="182">
        <v>7.1615631400000002</v>
      </c>
      <c r="M43" s="182">
        <v>13.589533039999999</v>
      </c>
      <c r="N43" s="182">
        <v>10.787882140000001</v>
      </c>
      <c r="O43" s="236" t="s">
        <v>941</v>
      </c>
    </row>
    <row r="44" spans="1:15">
      <c r="A44" s="54" t="s">
        <v>860</v>
      </c>
      <c r="B44" s="182">
        <v>14.41988478</v>
      </c>
      <c r="C44" s="182">
        <v>16.964140449999999</v>
      </c>
      <c r="D44" s="182">
        <v>18.992328280000002</v>
      </c>
      <c r="E44" s="182">
        <v>23.158090980000001</v>
      </c>
      <c r="F44" s="182">
        <v>22.13926524</v>
      </c>
      <c r="G44" s="182">
        <v>23.856689900000003</v>
      </c>
      <c r="H44" s="182">
        <v>27.9388632</v>
      </c>
      <c r="I44" s="182">
        <v>27.772235759999997</v>
      </c>
      <c r="J44" s="182">
        <v>25.486328610000001</v>
      </c>
      <c r="K44" s="182">
        <v>29.352769569999996</v>
      </c>
      <c r="L44" s="182">
        <v>19.013339160000005</v>
      </c>
      <c r="M44" s="182">
        <v>30.958326509999999</v>
      </c>
      <c r="N44" s="182">
        <v>24.149177039999998</v>
      </c>
      <c r="O44" s="236" t="s">
        <v>80</v>
      </c>
    </row>
    <row r="45" spans="1:15">
      <c r="A45" s="53" t="s">
        <v>861</v>
      </c>
      <c r="B45" s="182">
        <v>0</v>
      </c>
      <c r="C45" s="182">
        <v>0</v>
      </c>
      <c r="D45" s="182">
        <v>0</v>
      </c>
      <c r="E45" s="182">
        <v>0</v>
      </c>
      <c r="F45" s="182">
        <v>0</v>
      </c>
      <c r="G45" s="182">
        <v>0</v>
      </c>
      <c r="H45" s="182">
        <v>0</v>
      </c>
      <c r="I45" s="182">
        <v>0</v>
      </c>
      <c r="J45" s="182">
        <v>0</v>
      </c>
      <c r="K45" s="182">
        <v>0</v>
      </c>
      <c r="L45" s="182">
        <v>0</v>
      </c>
      <c r="M45" s="182">
        <v>0</v>
      </c>
      <c r="N45" s="182">
        <v>0</v>
      </c>
      <c r="O45" s="235" t="s">
        <v>862</v>
      </c>
    </row>
    <row r="46" spans="1:15">
      <c r="A46" s="53" t="s">
        <v>863</v>
      </c>
      <c r="B46" s="182"/>
      <c r="C46" s="182"/>
      <c r="D46" s="182"/>
      <c r="E46" s="182"/>
      <c r="F46" s="182"/>
      <c r="G46" s="182"/>
      <c r="H46" s="182"/>
      <c r="I46" s="182"/>
      <c r="J46" s="182"/>
      <c r="K46" s="182"/>
      <c r="L46" s="182"/>
      <c r="M46" s="182"/>
      <c r="N46" s="182"/>
      <c r="O46" s="235" t="s">
        <v>864</v>
      </c>
    </row>
    <row r="47" spans="1:15">
      <c r="A47" s="54" t="s">
        <v>865</v>
      </c>
      <c r="B47" s="182">
        <v>416</v>
      </c>
      <c r="C47" s="182">
        <v>411</v>
      </c>
      <c r="D47" s="182">
        <v>411</v>
      </c>
      <c r="E47" s="182">
        <v>416</v>
      </c>
      <c r="F47" s="182">
        <v>416</v>
      </c>
      <c r="G47" s="182">
        <v>416</v>
      </c>
      <c r="H47" s="182">
        <v>416</v>
      </c>
      <c r="I47" s="182">
        <v>416</v>
      </c>
      <c r="J47" s="182">
        <v>416</v>
      </c>
      <c r="K47" s="182">
        <v>416</v>
      </c>
      <c r="L47" s="182">
        <v>416</v>
      </c>
      <c r="M47" s="182">
        <v>599</v>
      </c>
      <c r="N47" s="182">
        <v>416</v>
      </c>
      <c r="O47" s="236" t="s">
        <v>866</v>
      </c>
    </row>
    <row r="48" spans="1:15">
      <c r="A48" s="54" t="s">
        <v>942</v>
      </c>
      <c r="B48" s="182">
        <v>0</v>
      </c>
      <c r="C48" s="182">
        <v>0</v>
      </c>
      <c r="D48" s="182">
        <v>0</v>
      </c>
      <c r="E48" s="182">
        <v>0</v>
      </c>
      <c r="F48" s="182">
        <v>0</v>
      </c>
      <c r="G48" s="182">
        <v>0</v>
      </c>
      <c r="H48" s="182">
        <v>0</v>
      </c>
      <c r="I48" s="182">
        <v>0</v>
      </c>
      <c r="J48" s="182">
        <v>0</v>
      </c>
      <c r="K48" s="182">
        <v>0</v>
      </c>
      <c r="L48" s="182">
        <v>0</v>
      </c>
      <c r="M48" s="182">
        <v>0</v>
      </c>
      <c r="N48" s="182">
        <v>0</v>
      </c>
      <c r="O48" s="236" t="s">
        <v>943</v>
      </c>
    </row>
    <row r="49" spans="1:15">
      <c r="A49" s="54" t="s">
        <v>944</v>
      </c>
      <c r="B49" s="182">
        <v>99.688890000000001</v>
      </c>
      <c r="C49" s="182">
        <v>104.68889186</v>
      </c>
      <c r="D49" s="182">
        <v>104.68889186</v>
      </c>
      <c r="E49" s="182">
        <v>99.688891859999998</v>
      </c>
      <c r="F49" s="182">
        <v>99.688891859999998</v>
      </c>
      <c r="G49" s="182">
        <v>99.688891859999998</v>
      </c>
      <c r="H49" s="182">
        <v>99.688891859999998</v>
      </c>
      <c r="I49" s="182">
        <v>99.688891859999998</v>
      </c>
      <c r="J49" s="182">
        <v>99.688891859999998</v>
      </c>
      <c r="K49" s="182">
        <v>99.688891859999998</v>
      </c>
      <c r="L49" s="182">
        <v>99.688891859999998</v>
      </c>
      <c r="M49" s="182">
        <v>199.37778372</v>
      </c>
      <c r="N49" s="182">
        <v>128.1772</v>
      </c>
      <c r="O49" s="236" t="s">
        <v>945</v>
      </c>
    </row>
    <row r="50" spans="1:15" ht="27">
      <c r="A50" s="54" t="s">
        <v>946</v>
      </c>
      <c r="B50" s="182">
        <v>0</v>
      </c>
      <c r="C50" s="182">
        <v>0</v>
      </c>
      <c r="D50" s="182">
        <v>0</v>
      </c>
      <c r="E50" s="182">
        <v>-0.75276768000000005</v>
      </c>
      <c r="F50" s="182">
        <v>-3.2960199600000002</v>
      </c>
      <c r="G50" s="182">
        <v>-5.1724262200000002</v>
      </c>
      <c r="H50" s="182">
        <v>-3.61435174</v>
      </c>
      <c r="I50" s="182">
        <v>-4.33090654</v>
      </c>
      <c r="J50" s="182">
        <v>0.77033302000000003</v>
      </c>
      <c r="K50" s="182">
        <v>0.69832033000000004</v>
      </c>
      <c r="L50" s="182">
        <v>1.2741630300000002</v>
      </c>
      <c r="M50" s="182">
        <v>1.9925019699999997</v>
      </c>
      <c r="N50" s="182">
        <v>1.09693164</v>
      </c>
      <c r="O50" s="236" t="s">
        <v>947</v>
      </c>
    </row>
    <row r="51" spans="1:15" ht="27">
      <c r="A51" s="54" t="s">
        <v>948</v>
      </c>
      <c r="B51" s="182">
        <v>0</v>
      </c>
      <c r="C51" s="182">
        <v>0</v>
      </c>
      <c r="D51" s="182">
        <v>0</v>
      </c>
      <c r="E51" s="182">
        <v>0</v>
      </c>
      <c r="F51" s="182">
        <v>0</v>
      </c>
      <c r="G51" s="182">
        <v>0</v>
      </c>
      <c r="H51" s="182">
        <v>28.488303160000001</v>
      </c>
      <c r="I51" s="182">
        <v>28.488303160000001</v>
      </c>
      <c r="J51" s="182">
        <v>28.488303160000001</v>
      </c>
      <c r="K51" s="182">
        <v>28.488303160000001</v>
      </c>
      <c r="L51" s="182">
        <v>28.488299999999999</v>
      </c>
      <c r="M51" s="182">
        <v>56.976606320000002</v>
      </c>
      <c r="N51" s="182">
        <v>0</v>
      </c>
      <c r="O51" s="236" t="s">
        <v>949</v>
      </c>
    </row>
    <row r="52" spans="1:15">
      <c r="A52" s="54" t="s">
        <v>950</v>
      </c>
      <c r="B52" s="182">
        <v>113.08573002</v>
      </c>
      <c r="C52" s="182">
        <v>122.16729876999999</v>
      </c>
      <c r="D52" s="182">
        <v>128.67076366000001</v>
      </c>
      <c r="E52" s="182">
        <v>138.32173996999998</v>
      </c>
      <c r="F52" s="182">
        <v>139.87573502000004</v>
      </c>
      <c r="G52" s="182">
        <v>147.04043738000001</v>
      </c>
      <c r="H52" s="182">
        <v>124.17214760999998</v>
      </c>
      <c r="I52" s="182">
        <v>131.84354345999998</v>
      </c>
      <c r="J52" s="182">
        <v>140.78585813999999</v>
      </c>
      <c r="K52" s="182">
        <v>142.45409249000002</v>
      </c>
      <c r="L52" s="182">
        <v>150.65928059000001</v>
      </c>
      <c r="M52" s="182">
        <v>165.77698387000004</v>
      </c>
      <c r="N52" s="182">
        <v>161.09212362</v>
      </c>
      <c r="O52" s="236" t="s">
        <v>951</v>
      </c>
    </row>
    <row r="53" spans="1:15">
      <c r="A53" s="54" t="s">
        <v>7</v>
      </c>
      <c r="B53" s="182">
        <v>628.77462002000004</v>
      </c>
      <c r="C53" s="182">
        <v>637.85619063000013</v>
      </c>
      <c r="D53" s="182">
        <v>644.35965552999994</v>
      </c>
      <c r="E53" s="182">
        <v>653.25786415000005</v>
      </c>
      <c r="F53" s="182">
        <v>652.26860693000003</v>
      </c>
      <c r="G53" s="182">
        <v>657.55690302999994</v>
      </c>
      <c r="H53" s="182">
        <v>664.73499090000007</v>
      </c>
      <c r="I53" s="182">
        <v>671.68983193999998</v>
      </c>
      <c r="J53" s="182">
        <v>685.73338621000005</v>
      </c>
      <c r="K53" s="182">
        <v>687.3296078699999</v>
      </c>
      <c r="L53" s="182">
        <v>696.11063548000004</v>
      </c>
      <c r="M53" s="182">
        <v>1023.12387592</v>
      </c>
      <c r="N53" s="182">
        <v>706.36625527000012</v>
      </c>
      <c r="O53" s="237" t="s">
        <v>869</v>
      </c>
    </row>
    <row r="54" spans="1:15" s="46" customFormat="1" ht="18.75" thickBot="1">
      <c r="A54" s="263" t="s">
        <v>8</v>
      </c>
      <c r="B54" s="187">
        <v>643.19450481000013</v>
      </c>
      <c r="C54" s="187">
        <v>654.82033108999997</v>
      </c>
      <c r="D54" s="187">
        <v>663.35198382999999</v>
      </c>
      <c r="E54" s="187">
        <v>676.41595515000006</v>
      </c>
      <c r="F54" s="187">
        <v>674.40787219999993</v>
      </c>
      <c r="G54" s="187">
        <v>681.41359294000006</v>
      </c>
      <c r="H54" s="187">
        <v>692.67385411999999</v>
      </c>
      <c r="I54" s="187">
        <v>699.46206773000006</v>
      </c>
      <c r="J54" s="187">
        <v>711.21971484000005</v>
      </c>
      <c r="K54" s="187">
        <v>716.68237744999999</v>
      </c>
      <c r="L54" s="187">
        <v>715.12397465000004</v>
      </c>
      <c r="M54" s="187">
        <v>1054.0822024399999</v>
      </c>
      <c r="N54" s="187">
        <v>730.51543232999995</v>
      </c>
      <c r="O54" s="264" t="s">
        <v>871</v>
      </c>
    </row>
    <row r="55" spans="1:15" ht="9.75" thickBot="1">
      <c r="A55" s="674"/>
      <c r="B55" s="675"/>
      <c r="C55" s="675"/>
      <c r="D55" s="675"/>
      <c r="E55" s="675"/>
      <c r="F55" s="675"/>
      <c r="G55" s="675"/>
      <c r="H55" s="675"/>
      <c r="I55" s="675"/>
      <c r="J55" s="675"/>
      <c r="K55" s="675"/>
      <c r="L55" s="675"/>
      <c r="M55" s="675"/>
      <c r="N55" s="675"/>
      <c r="O55" s="9"/>
    </row>
    <row r="57" spans="1:15">
      <c r="A57" s="2" t="s">
        <v>872</v>
      </c>
      <c r="B57" s="10">
        <v>-1.0000121619668789E-8</v>
      </c>
      <c r="C57" s="10">
        <v>-9.999894245993346E-9</v>
      </c>
      <c r="D57" s="10">
        <v>-2.0000015865662135E-8</v>
      </c>
      <c r="E57" s="10">
        <v>-2.0000015865662135E-8</v>
      </c>
      <c r="F57" s="10">
        <v>4.0999998418556061E-7</v>
      </c>
      <c r="G57" s="10">
        <v>6.699998493786552E-7</v>
      </c>
      <c r="H57" s="10">
        <v>2.0200001245029853E-6</v>
      </c>
      <c r="I57" s="10">
        <v>-3.0000137485330924E-8</v>
      </c>
      <c r="J57" s="10">
        <v>-3.9100000321923289E-6</v>
      </c>
      <c r="K57" s="10">
        <v>-1.0000121619668789E-8</v>
      </c>
      <c r="L57" s="10">
        <v>5.849999979545828E-6</v>
      </c>
      <c r="M57" s="10">
        <v>-9.999894245993346E-9</v>
      </c>
      <c r="N57" s="10">
        <v>-1.9999788491986692E-8</v>
      </c>
    </row>
  </sheetData>
  <customSheetViews>
    <customSheetView guid="{D1897E30-A26D-4F90-93C2-C61456FDB70A}" showPageBreaks="1" printArea="1" state="hidden">
      <selection sqref="A1:O1"/>
      <rowBreaks count="1" manualBreakCount="1">
        <brk id="35" max="14" man="1"/>
      </rowBreaks>
      <pageMargins left="0.70866141732283472" right="0.70866141732283472" top="0.74803149606299213" bottom="0.74803149606299213" header="0.31496062992125984" footer="0.31496062992125984"/>
      <pageSetup paperSize="9" scale="84" orientation="landscape" r:id="rId1"/>
    </customSheetView>
    <customSheetView guid="{0A4A6AE3-1FFA-40BD-BC03-A4BC47D93628}" showPageBreaks="1" printArea="1" state="hidden">
      <selection sqref="A1:O1"/>
      <rowBreaks count="1" manualBreakCount="1">
        <brk id="35" max="14" man="1"/>
      </rowBreaks>
      <pageMargins left="0.70866141732283472" right="0.70866141732283472" top="0.74803149606299213" bottom="0.74803149606299213" header="0.31496062992125984" footer="0.31496062992125984"/>
      <pageSetup paperSize="9" scale="84" orientation="landscape" r:id="rId2"/>
    </customSheetView>
    <customSheetView guid="{4E068CE9-76F0-4A79-8775-2B6748FBF524}" showPageBreaks="1" printArea="1" state="hidden">
      <selection sqref="A1:O1"/>
      <rowBreaks count="1" manualBreakCount="1">
        <brk id="35" max="14" man="1"/>
      </rowBreaks>
      <pageMargins left="0.70866141732283472" right="0.70866141732283472" top="0.74803149606299213" bottom="0.74803149606299213" header="0.31496062992125984" footer="0.31496062992125984"/>
      <pageSetup paperSize="9" scale="84" orientation="landscape" r:id="rId3"/>
    </customSheetView>
    <customSheetView guid="{D8C5A984-543E-4707-B504-B74A64840F53}" showPageBreaks="1" printArea="1" state="hidden">
      <selection sqref="A1:O1"/>
      <rowBreaks count="1" manualBreakCount="1">
        <brk id="35" max="14" man="1"/>
      </rowBreaks>
      <pageMargins left="0.70866141732283472" right="0.70866141732283472" top="0.74803149606299213" bottom="0.74803149606299213" header="0.31496062992125984" footer="0.31496062992125984"/>
      <pageSetup paperSize="9" scale="84" orientation="landscape" r:id="rId4"/>
    </customSheetView>
    <customSheetView guid="{D05C7363-D748-4E5D-B121-E30B6E64A380}" state="hidden">
      <selection sqref="A1:O1"/>
      <rowBreaks count="1" manualBreakCount="1">
        <brk id="35" max="14" man="1"/>
      </rowBreaks>
      <pageMargins left="0.70866141732283472" right="0.70866141732283472" top="0.74803149606299213" bottom="0.74803149606299213" header="0.31496062992125984" footer="0.31496062992125984"/>
      <pageSetup paperSize="9" scale="84" orientation="landscape" r:id="rId5"/>
    </customSheetView>
    <customSheetView guid="{A346EDBB-8F5D-48AE-8CF0-8B5C084A1557}" showPageBreaks="1" printArea="1" state="hidden">
      <selection sqref="A1:O1"/>
      <rowBreaks count="1" manualBreakCount="1">
        <brk id="35" max="14" man="1"/>
      </rowBreaks>
      <pageMargins left="0.70866141732283472" right="0.70866141732283472" top="0.74803149606299213" bottom="0.74803149606299213" header="0.31496062992125984" footer="0.31496062992125984"/>
      <pageSetup paperSize="9" scale="84" orientation="landscape" r:id="rId6"/>
    </customSheetView>
  </customSheetViews>
  <mergeCells count="3">
    <mergeCell ref="A1:O1"/>
    <mergeCell ref="A2:O2"/>
    <mergeCell ref="A55:N55"/>
  </mergeCells>
  <pageMargins left="0.70866141732283472" right="0.70866141732283472" top="0.74803149606299213" bottom="0.74803149606299213" header="0.31496062992125984" footer="0.31496062992125984"/>
  <pageSetup paperSize="9" scale="84" orientation="landscape" r:id="rId7"/>
  <rowBreaks count="1" manualBreakCount="1">
    <brk id="35" max="14"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3"/>
  <sheetViews>
    <sheetView view="pageBreakPreview" zoomScale="120" zoomScaleNormal="100" zoomScaleSheetLayoutView="120" workbookViewId="0">
      <selection activeCell="I19" sqref="I19"/>
    </sheetView>
  </sheetViews>
  <sheetFormatPr defaultColWidth="9.140625" defaultRowHeight="9"/>
  <cols>
    <col min="1" max="1" width="26.140625" style="2" customWidth="1"/>
    <col min="2" max="3" width="6.140625" style="2" customWidth="1"/>
    <col min="4" max="4" width="6.85546875" style="2" bestFit="1" customWidth="1"/>
    <col min="5" max="5" width="6.5703125" style="2" bestFit="1" customWidth="1"/>
    <col min="6" max="12" width="6.140625" style="2" customWidth="1"/>
    <col min="13" max="14" width="6.5703125" style="2" bestFit="1" customWidth="1"/>
    <col min="15" max="15" width="16.140625" style="2" customWidth="1"/>
    <col min="16" max="16384" width="9.140625" style="2"/>
  </cols>
  <sheetData>
    <row r="1" spans="1:17" s="1" customFormat="1" ht="12.75">
      <c r="A1" s="655" t="s">
        <v>85</v>
      </c>
      <c r="B1" s="656"/>
      <c r="C1" s="656"/>
      <c r="D1" s="656"/>
      <c r="E1" s="656"/>
      <c r="F1" s="656"/>
      <c r="G1" s="656"/>
      <c r="H1" s="656"/>
      <c r="I1" s="656"/>
      <c r="J1" s="656"/>
      <c r="K1" s="656"/>
      <c r="L1" s="656"/>
      <c r="M1" s="656"/>
      <c r="N1" s="656"/>
      <c r="O1" s="657"/>
    </row>
    <row r="2" spans="1:17" s="67" customFormat="1" ht="13.5" customHeight="1">
      <c r="A2" s="662" t="s">
        <v>278</v>
      </c>
      <c r="B2" s="659"/>
      <c r="C2" s="659"/>
      <c r="D2" s="659"/>
      <c r="E2" s="659"/>
      <c r="F2" s="659"/>
      <c r="G2" s="659"/>
      <c r="H2" s="659"/>
      <c r="I2" s="659"/>
      <c r="J2" s="659"/>
      <c r="K2" s="659"/>
      <c r="L2" s="659"/>
      <c r="M2" s="659"/>
      <c r="N2" s="659"/>
      <c r="O2" s="663"/>
    </row>
    <row r="3" spans="1:17" s="3" customFormat="1" ht="18" customHeight="1" thickBot="1">
      <c r="A3" s="134"/>
      <c r="B3" s="135"/>
      <c r="C3" s="135"/>
      <c r="D3" s="135"/>
      <c r="E3" s="135"/>
      <c r="F3" s="135"/>
      <c r="G3" s="135"/>
      <c r="H3" s="135"/>
      <c r="I3" s="135"/>
      <c r="J3" s="135"/>
      <c r="K3" s="135"/>
      <c r="L3" s="135"/>
      <c r="M3" s="135"/>
      <c r="N3" s="135"/>
      <c r="O3" s="136"/>
    </row>
    <row r="4" spans="1:17" ht="9.75" thickBot="1">
      <c r="A4" s="17" t="s">
        <v>3</v>
      </c>
      <c r="B4" s="18">
        <v>44621</v>
      </c>
      <c r="C4" s="18">
        <v>44652</v>
      </c>
      <c r="D4" s="18">
        <v>44682</v>
      </c>
      <c r="E4" s="18">
        <v>44713</v>
      </c>
      <c r="F4" s="18">
        <v>44743</v>
      </c>
      <c r="G4" s="18">
        <v>44774</v>
      </c>
      <c r="H4" s="475">
        <v>44805</v>
      </c>
      <c r="I4" s="18">
        <v>44835</v>
      </c>
      <c r="J4" s="18">
        <v>44866</v>
      </c>
      <c r="K4" s="18">
        <v>44896</v>
      </c>
      <c r="L4" s="18">
        <v>44927</v>
      </c>
      <c r="M4" s="18">
        <v>44958</v>
      </c>
      <c r="N4" s="18">
        <v>44986</v>
      </c>
      <c r="O4" s="137" t="s">
        <v>76</v>
      </c>
    </row>
    <row r="5" spans="1:17">
      <c r="A5" s="138" t="s">
        <v>753</v>
      </c>
      <c r="B5" s="35">
        <v>45167.778987220001</v>
      </c>
      <c r="C5" s="35">
        <v>45539.852849969997</v>
      </c>
      <c r="D5" s="35">
        <v>44226.562102029995</v>
      </c>
      <c r="E5" s="35">
        <v>45722.870714000004</v>
      </c>
      <c r="F5" s="35">
        <v>46061.793768449999</v>
      </c>
      <c r="G5" s="35">
        <v>45822.916174570011</v>
      </c>
      <c r="H5" s="35">
        <v>44990.323094619991</v>
      </c>
      <c r="I5" s="35">
        <v>45189.458472660001</v>
      </c>
      <c r="J5" s="35">
        <v>45199.225436730005</v>
      </c>
      <c r="K5" s="35">
        <v>45024.966849380005</v>
      </c>
      <c r="L5" s="35">
        <f>'Tabel 3.1'!L5+'Tabel 3.2'!L5+'Tabel 3.3'!L5</f>
        <v>45281.433501590007</v>
      </c>
      <c r="M5" s="35">
        <f>'Tabel 3.1'!M5+'Tabel 3.2'!M5+'Tabel 3.3'!M5</f>
        <v>45559.934977430006</v>
      </c>
      <c r="N5" s="35">
        <f>'Tabel 3.1'!N5+'Tabel 3.2'!N5+'Tabel 3.3'!N5</f>
        <v>45341.374251689995</v>
      </c>
      <c r="O5" s="4" t="s">
        <v>754</v>
      </c>
    </row>
    <row r="6" spans="1:17">
      <c r="A6" s="138" t="s">
        <v>755</v>
      </c>
      <c r="B6" s="35">
        <v>7100.53342548</v>
      </c>
      <c r="C6" s="35">
        <v>8852.9274366499994</v>
      </c>
      <c r="D6" s="35">
        <v>10040.848588790001</v>
      </c>
      <c r="E6" s="35">
        <v>13083.020635209999</v>
      </c>
      <c r="F6" s="35">
        <v>15081.774776480001</v>
      </c>
      <c r="G6" s="35">
        <v>17407.218219269995</v>
      </c>
      <c r="H6" s="35">
        <v>19957.550424260004</v>
      </c>
      <c r="I6" s="35">
        <v>21546.02803437</v>
      </c>
      <c r="J6" s="35">
        <v>23951.997370640001</v>
      </c>
      <c r="K6" s="35">
        <v>27571.36084492</v>
      </c>
      <c r="L6" s="35">
        <f>'Tabel 3.1'!L6+'Tabel 3.2'!L6+'Tabel 3.3'!L6</f>
        <v>2616.9977907000007</v>
      </c>
      <c r="M6" s="35">
        <f>'Tabel 3.1'!M6+'Tabel 3.2'!M6+'Tabel 3.3'!M6</f>
        <v>4394.2310213500004</v>
      </c>
      <c r="N6" s="35">
        <f>'Tabel 3.1'!N6+'Tabel 3.2'!N6+'Tabel 3.3'!N6</f>
        <v>6445.3671451599985</v>
      </c>
      <c r="O6" s="4" t="s">
        <v>756</v>
      </c>
    </row>
    <row r="7" spans="1:17">
      <c r="A7" s="138" t="s">
        <v>757</v>
      </c>
      <c r="B7" s="35">
        <v>4855.4350531500004</v>
      </c>
      <c r="C7" s="35">
        <v>5858.7868050099996</v>
      </c>
      <c r="D7" s="35">
        <v>7062.5648718999992</v>
      </c>
      <c r="E7" s="35">
        <v>8885.4060644900001</v>
      </c>
      <c r="F7" s="35">
        <v>10406.55029646</v>
      </c>
      <c r="G7" s="35">
        <v>12217.539632440001</v>
      </c>
      <c r="H7" s="35">
        <v>14401.012905529999</v>
      </c>
      <c r="I7" s="35">
        <v>15461.216423799999</v>
      </c>
      <c r="J7" s="35">
        <v>17197.53618033</v>
      </c>
      <c r="K7" s="35">
        <v>20042.850570400002</v>
      </c>
      <c r="L7" s="35">
        <f>'Tabel 3.1'!L7+'Tabel 3.2'!L7+'Tabel 3.3'!L7</f>
        <v>1817.2107724799998</v>
      </c>
      <c r="M7" s="35">
        <f>'Tabel 3.1'!M7+'Tabel 3.2'!M7+'Tabel 3.3'!M7</f>
        <v>3543.5888740599999</v>
      </c>
      <c r="N7" s="35">
        <f>'Tabel 3.1'!N7+'Tabel 3.2'!N7+'Tabel 3.3'!N7</f>
        <v>5311.4160774399998</v>
      </c>
      <c r="O7" s="4" t="s">
        <v>758</v>
      </c>
    </row>
    <row r="8" spans="1:17">
      <c r="A8" s="138" t="s">
        <v>759</v>
      </c>
      <c r="B8" s="35">
        <v>36644.418856030003</v>
      </c>
      <c r="C8" s="35">
        <v>37173.080820559997</v>
      </c>
      <c r="D8" s="35">
        <v>36351.433693929997</v>
      </c>
      <c r="E8" s="35">
        <v>35876.522092250001</v>
      </c>
      <c r="F8" s="35">
        <v>36552.894732770001</v>
      </c>
      <c r="G8" s="35">
        <v>36568.068047180008</v>
      </c>
      <c r="H8" s="35">
        <v>36906.566853409997</v>
      </c>
      <c r="I8" s="35">
        <v>36963.550603870004</v>
      </c>
      <c r="J8" s="35">
        <v>36561.094390760001</v>
      </c>
      <c r="K8" s="35">
        <v>36489.296768430002</v>
      </c>
      <c r="L8" s="35">
        <f>'Tabel 3.1'!L8+'Tabel 3.2'!L8+'Tabel 3.3'!L8</f>
        <v>36705.694608949991</v>
      </c>
      <c r="M8" s="35">
        <f>'Tabel 3.1'!M8+'Tabel 3.2'!M8+'Tabel 3.3'!M8</f>
        <v>36544.438258490001</v>
      </c>
      <c r="N8" s="35">
        <f>'Tabel 3.1'!N8+'Tabel 3.2'!N8+'Tabel 3.3'!N8</f>
        <v>36315.756296629996</v>
      </c>
      <c r="O8" s="4" t="s">
        <v>760</v>
      </c>
    </row>
    <row r="9" spans="1:17">
      <c r="A9" s="138" t="s">
        <v>761</v>
      </c>
      <c r="B9" s="35">
        <v>532.17663817000005</v>
      </c>
      <c r="C9" s="35">
        <v>811.47766890000003</v>
      </c>
      <c r="D9" s="35">
        <v>777.71519927999998</v>
      </c>
      <c r="E9" s="35">
        <v>399.21436474000001</v>
      </c>
      <c r="F9" s="35">
        <v>698.97936648999973</v>
      </c>
      <c r="G9" s="35">
        <v>1027.8398270999999</v>
      </c>
      <c r="H9" s="35">
        <v>936.43166713000028</v>
      </c>
      <c r="I9" s="35">
        <v>1107.4733887899999</v>
      </c>
      <c r="J9" s="35">
        <v>1264.7039297299998</v>
      </c>
      <c r="K9" s="35">
        <v>1194.5945244900001</v>
      </c>
      <c r="L9" s="35">
        <f>'Tabel 3.1'!L9+'Tabel 3.2'!L9+'Tabel 3.3'!L9</f>
        <v>44.076167929999997</v>
      </c>
      <c r="M9" s="35">
        <f>'Tabel 3.1'!M9+'Tabel 3.2'!M9+'Tabel 3.3'!M9</f>
        <v>136.43726881999999</v>
      </c>
      <c r="N9" s="35">
        <f>'Tabel 3.1'!N9+'Tabel 3.2'!N9+'Tabel 3.3'!N9</f>
        <v>209.41222262000002</v>
      </c>
      <c r="O9" s="4" t="s">
        <v>762</v>
      </c>
    </row>
    <row r="10" spans="1:17">
      <c r="A10" s="138" t="s">
        <v>1534</v>
      </c>
      <c r="B10" s="307">
        <v>1.4048246129752214E-3</v>
      </c>
      <c r="C10" s="307">
        <v>1.390634423566812E-3</v>
      </c>
      <c r="D10" s="307">
        <v>1.3852257072279365E-3</v>
      </c>
      <c r="E10" s="307">
        <v>1.4089123014191906E-3</v>
      </c>
      <c r="F10" s="307">
        <v>1.4171233049187658E-3</v>
      </c>
      <c r="G10" s="307">
        <v>1.4482231127470378E-3</v>
      </c>
      <c r="H10" s="307">
        <v>1.4920498673799255E-3</v>
      </c>
      <c r="I10" s="307">
        <v>1.4552256737096255E-3</v>
      </c>
      <c r="J10" s="307">
        <v>1.4618261534403395E-3</v>
      </c>
      <c r="K10" s="307">
        <v>1.5075018022864622E-3</v>
      </c>
      <c r="L10" s="307">
        <v>1.3314985580759914E-3</v>
      </c>
      <c r="M10" s="307">
        <v>1.4409172388910733E-3</v>
      </c>
      <c r="N10" s="307">
        <f>'Tabel 3.1'!N10+'Tabel 3.2'!N10</f>
        <v>1.2921148274485852E-3</v>
      </c>
      <c r="O10" s="4" t="s">
        <v>763</v>
      </c>
    </row>
    <row r="11" spans="1:17" ht="9.75" thickBot="1">
      <c r="A11" s="142" t="s">
        <v>1545</v>
      </c>
      <c r="B11" s="143">
        <v>87461.692931192869</v>
      </c>
      <c r="C11" s="143">
        <v>86578.23888489361</v>
      </c>
      <c r="D11" s="143">
        <v>86241.502552675738</v>
      </c>
      <c r="E11" s="143">
        <v>87716.184593840837</v>
      </c>
      <c r="F11" s="143">
        <v>88227.385963822409</v>
      </c>
      <c r="G11" s="143">
        <v>90163.600504322792</v>
      </c>
      <c r="H11" s="143">
        <v>92892.170405838304</v>
      </c>
      <c r="I11" s="143">
        <v>90599.566553739234</v>
      </c>
      <c r="J11" s="143">
        <v>91010.499794852993</v>
      </c>
      <c r="K11" s="143">
        <v>93854.178313093071</v>
      </c>
      <c r="L11" s="143">
        <v>94577.465558185737</v>
      </c>
      <c r="M11" s="143">
        <v>102349.56673955248</v>
      </c>
      <c r="N11" s="35">
        <f>'Tabel 3.1'!N11+'Tabel 3.2'!N11</f>
        <v>91780.005955714427</v>
      </c>
      <c r="O11" s="144" t="s">
        <v>764</v>
      </c>
    </row>
    <row r="12" spans="1:17" ht="10.5" customHeight="1" thickBot="1">
      <c r="A12" s="676"/>
      <c r="B12" s="677"/>
      <c r="C12" s="677"/>
      <c r="D12" s="677"/>
      <c r="E12" s="677"/>
      <c r="F12" s="677"/>
      <c r="G12" s="677"/>
      <c r="H12" s="677"/>
      <c r="I12" s="677"/>
      <c r="J12" s="677"/>
      <c r="K12" s="677"/>
      <c r="L12" s="677"/>
      <c r="M12" s="677"/>
      <c r="N12" s="677"/>
      <c r="O12" s="678"/>
    </row>
    <row r="13" spans="1:17">
      <c r="B13" s="308"/>
      <c r="C13" s="308"/>
      <c r="D13" s="308"/>
      <c r="E13" s="308"/>
      <c r="F13" s="308"/>
      <c r="G13" s="308"/>
      <c r="H13" s="308"/>
      <c r="I13" s="308"/>
      <c r="J13" s="308"/>
      <c r="K13" s="308"/>
      <c r="L13" s="308"/>
      <c r="M13" s="308"/>
      <c r="N13" s="308"/>
      <c r="Q13" s="121"/>
    </row>
  </sheetData>
  <customSheetViews>
    <customSheetView guid="{D1897E30-A26D-4F90-93C2-C61456FDB70A}" showPageBreaks="1" printArea="1" view="pageBreakPreview">
      <selection activeCell="B11" sqref="B11"/>
      <pageMargins left="0.7" right="0.7" top="0.75" bottom="0.75" header="0.3" footer="0.3"/>
      <pageSetup paperSize="9" scale="87" orientation="landscape" r:id="rId1"/>
    </customSheetView>
    <customSheetView guid="{0A4A6AE3-1FFA-40BD-BC03-A4BC47D93628}" showPageBreaks="1" printArea="1" view="pageBreakPreview">
      <selection activeCell="G21" sqref="G21"/>
      <pageMargins left="0.7" right="0.7" top="0.75" bottom="0.75" header="0.3" footer="0.3"/>
      <pageSetup paperSize="9" scale="87" orientation="landscape" r:id="rId2"/>
    </customSheetView>
    <customSheetView guid="{4E068CE9-76F0-4A79-8775-2B6748FBF524}" showPageBreaks="1" printArea="1" hiddenColumns="1">
      <selection activeCell="BM17" sqref="BM17"/>
      <pageMargins left="0.7" right="0.7" top="0.75" bottom="0.75" header="0.3" footer="0.3"/>
      <pageSetup paperSize="9" scale="87" orientation="landscape" r:id="rId3"/>
    </customSheetView>
    <customSheetView guid="{D8C5A984-543E-4707-B504-B74A64840F53}" showPageBreaks="1" printArea="1" view="pageBreakPreview">
      <selection activeCell="G21" sqref="G21"/>
      <pageMargins left="0.7" right="0.7" top="0.75" bottom="0.75" header="0.3" footer="0.3"/>
      <pageSetup paperSize="9" scale="87" orientation="landscape" r:id="rId4"/>
    </customSheetView>
    <customSheetView guid="{D05C7363-D748-4E5D-B121-E30B6E64A380}" showPageBreaks="1" printArea="1" view="pageBreakPreview">
      <selection activeCell="G21" sqref="G21"/>
      <pageMargins left="0.7" right="0.7" top="0.75" bottom="0.75" header="0.3" footer="0.3"/>
      <pageSetup paperSize="9" scale="87" orientation="landscape" r:id="rId5"/>
    </customSheetView>
    <customSheetView guid="{A346EDBB-8F5D-48AE-8CF0-8B5C084A1557}" printArea="1">
      <selection activeCell="BM17" sqref="BM17"/>
      <pageMargins left="0.7" right="0.7" top="0.75" bottom="0.75" header="0.3" footer="0.3"/>
      <pageSetup paperSize="9" scale="87" orientation="landscape" r:id="rId6"/>
    </customSheetView>
  </customSheetViews>
  <mergeCells count="3">
    <mergeCell ref="A1:O1"/>
    <mergeCell ref="A2:O2"/>
    <mergeCell ref="A12:O12"/>
  </mergeCells>
  <pageMargins left="0.7" right="0.7" top="0.75" bottom="0.75" header="0.3" footer="0.3"/>
  <pageSetup paperSize="9" scale="87" orientation="landscape" r:id="rId7"/>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6"/>
  <sheetViews>
    <sheetView view="pageBreakPreview" zoomScaleNormal="100" zoomScaleSheetLayoutView="100" workbookViewId="0">
      <selection activeCell="L20" sqref="L20"/>
    </sheetView>
  </sheetViews>
  <sheetFormatPr defaultColWidth="9.140625" defaultRowHeight="9"/>
  <cols>
    <col min="1" max="1" width="21.85546875" style="2" customWidth="1"/>
    <col min="2" max="14" width="7.85546875" style="2" customWidth="1"/>
    <col min="15" max="15" width="16.140625" style="2" customWidth="1"/>
    <col min="16" max="16" width="11" style="2" bestFit="1" customWidth="1"/>
    <col min="17" max="16384" width="9.140625" style="2"/>
  </cols>
  <sheetData>
    <row r="1" spans="1:17" s="1" customFormat="1" ht="12.75">
      <c r="A1" s="655" t="s">
        <v>87</v>
      </c>
      <c r="B1" s="656"/>
      <c r="C1" s="656"/>
      <c r="D1" s="656"/>
      <c r="E1" s="656"/>
      <c r="F1" s="656"/>
      <c r="G1" s="656"/>
      <c r="H1" s="656"/>
      <c r="I1" s="656"/>
      <c r="J1" s="656"/>
      <c r="K1" s="656"/>
      <c r="L1" s="656"/>
      <c r="M1" s="656"/>
      <c r="N1" s="656"/>
      <c r="O1" s="657"/>
    </row>
    <row r="2" spans="1:17" s="67" customFormat="1" ht="10.5" customHeight="1">
      <c r="A2" s="679" t="s">
        <v>279</v>
      </c>
      <c r="B2" s="680"/>
      <c r="C2" s="680"/>
      <c r="D2" s="680"/>
      <c r="E2" s="680"/>
      <c r="F2" s="680"/>
      <c r="G2" s="680"/>
      <c r="H2" s="680"/>
      <c r="I2" s="680"/>
      <c r="J2" s="680"/>
      <c r="K2" s="680"/>
      <c r="L2" s="680"/>
      <c r="M2" s="680"/>
      <c r="N2" s="680"/>
      <c r="O2" s="681"/>
    </row>
    <row r="3" spans="1:17" s="3" customFormat="1" ht="9" customHeight="1" thickBot="1">
      <c r="A3" s="145"/>
      <c r="B3" s="146"/>
      <c r="C3" s="146"/>
      <c r="D3" s="146"/>
      <c r="E3" s="146"/>
      <c r="F3" s="146"/>
      <c r="G3" s="146"/>
      <c r="H3" s="146"/>
      <c r="I3" s="146"/>
      <c r="J3" s="146"/>
      <c r="K3" s="146"/>
      <c r="L3" s="146"/>
      <c r="M3" s="146"/>
      <c r="N3" s="146"/>
      <c r="O3" s="66"/>
      <c r="P3" s="10"/>
      <c r="Q3" s="2"/>
    </row>
    <row r="4" spans="1:17" ht="9.75" thickBot="1">
      <c r="A4" s="311" t="s">
        <v>3</v>
      </c>
      <c r="B4" s="18">
        <v>44621</v>
      </c>
      <c r="C4" s="18">
        <v>44652</v>
      </c>
      <c r="D4" s="18">
        <v>44682</v>
      </c>
      <c r="E4" s="18">
        <v>44713</v>
      </c>
      <c r="F4" s="18">
        <v>44743</v>
      </c>
      <c r="G4" s="18">
        <v>44774</v>
      </c>
      <c r="H4" s="475">
        <v>44805</v>
      </c>
      <c r="I4" s="18">
        <v>44835</v>
      </c>
      <c r="J4" s="18">
        <v>44866</v>
      </c>
      <c r="K4" s="18">
        <v>44896</v>
      </c>
      <c r="L4" s="18">
        <v>44927</v>
      </c>
      <c r="M4" s="18">
        <v>44958</v>
      </c>
      <c r="N4" s="18">
        <v>44986</v>
      </c>
      <c r="O4" s="19" t="s">
        <v>76</v>
      </c>
      <c r="P4" s="509"/>
      <c r="Q4" s="509"/>
    </row>
    <row r="5" spans="1:17">
      <c r="A5" s="141" t="s">
        <v>753</v>
      </c>
      <c r="B5" s="359">
        <v>36516.692612079998</v>
      </c>
      <c r="C5" s="359">
        <v>36550</v>
      </c>
      <c r="D5" s="359">
        <v>35121.976589419995</v>
      </c>
      <c r="E5" s="359">
        <v>36405.473557689998</v>
      </c>
      <c r="F5" s="359">
        <v>36627.903583719999</v>
      </c>
      <c r="G5" s="359">
        <v>36238.949453550005</v>
      </c>
      <c r="H5" s="139">
        <v>35300.610733329995</v>
      </c>
      <c r="I5" s="139">
        <v>35358.299960259996</v>
      </c>
      <c r="J5" s="139">
        <v>35114.723291950002</v>
      </c>
      <c r="K5" s="139">
        <v>34891.114159390003</v>
      </c>
      <c r="L5" s="139">
        <v>35182.976802050012</v>
      </c>
      <c r="M5" s="139">
        <v>35348.393765530003</v>
      </c>
      <c r="N5" s="139">
        <v>34929.402294359999</v>
      </c>
      <c r="O5" s="4" t="s">
        <v>754</v>
      </c>
    </row>
    <row r="6" spans="1:17">
      <c r="A6" s="141" t="s">
        <v>755</v>
      </c>
      <c r="B6" s="359">
        <v>6036.0453371399999</v>
      </c>
      <c r="C6" s="359">
        <v>7392</v>
      </c>
      <c r="D6" s="359">
        <v>8283.3669430000009</v>
      </c>
      <c r="E6" s="359">
        <v>10851.164721959998</v>
      </c>
      <c r="F6" s="359">
        <v>12504.67601221</v>
      </c>
      <c r="G6" s="359">
        <v>14501.052802509997</v>
      </c>
      <c r="H6" s="139">
        <v>16669.594245150001</v>
      </c>
      <c r="I6" s="139">
        <v>17855.86911403</v>
      </c>
      <c r="J6" s="139">
        <v>19778.994516710001</v>
      </c>
      <c r="K6" s="139">
        <v>22851.020079720001</v>
      </c>
      <c r="L6" s="139">
        <v>2153.1519184000003</v>
      </c>
      <c r="M6" s="139">
        <v>3551.1717390000003</v>
      </c>
      <c r="N6" s="139">
        <v>5110.0946698999987</v>
      </c>
      <c r="O6" s="4" t="s">
        <v>756</v>
      </c>
    </row>
    <row r="7" spans="1:17">
      <c r="A7" s="141" t="s">
        <v>757</v>
      </c>
      <c r="B7" s="359">
        <v>4344.7260208100006</v>
      </c>
      <c r="C7" s="359">
        <v>5130</v>
      </c>
      <c r="D7" s="359">
        <v>6174.3740240999996</v>
      </c>
      <c r="E7" s="359">
        <v>7810.7336286399996</v>
      </c>
      <c r="F7" s="359">
        <v>9187.4035513199997</v>
      </c>
      <c r="G7" s="359">
        <v>10847.949080150001</v>
      </c>
      <c r="H7" s="139">
        <v>12818.546056329998</v>
      </c>
      <c r="I7" s="139">
        <v>13721.54762929</v>
      </c>
      <c r="J7" s="139">
        <v>15266.05636203</v>
      </c>
      <c r="K7" s="139">
        <v>17740.542838400001</v>
      </c>
      <c r="L7" s="139">
        <v>1640.20376863</v>
      </c>
      <c r="M7" s="139">
        <v>3190.9366163</v>
      </c>
      <c r="N7" s="139">
        <v>4750.35962922</v>
      </c>
      <c r="O7" s="4" t="s">
        <v>758</v>
      </c>
      <c r="P7" s="510"/>
      <c r="Q7" s="510"/>
    </row>
    <row r="8" spans="1:17">
      <c r="A8" s="141" t="s">
        <v>759</v>
      </c>
      <c r="B8" s="359">
        <v>30584.112592240002</v>
      </c>
      <c r="C8" s="359">
        <v>30857</v>
      </c>
      <c r="D8" s="359">
        <v>29951.761740329999</v>
      </c>
      <c r="E8" s="359">
        <v>29320.546017870001</v>
      </c>
      <c r="F8" s="359">
        <v>29889.471742539998</v>
      </c>
      <c r="G8" s="359">
        <v>29768.895632160005</v>
      </c>
      <c r="H8" s="139">
        <v>29984.515330589998</v>
      </c>
      <c r="I8" s="139">
        <v>29960.582469469999</v>
      </c>
      <c r="J8" s="139">
        <v>29412.71854509</v>
      </c>
      <c r="K8" s="139">
        <v>29156.928050860002</v>
      </c>
      <c r="L8" s="139">
        <v>29329.045550909996</v>
      </c>
      <c r="M8" s="139">
        <v>29110.618084980004</v>
      </c>
      <c r="N8" s="139">
        <v>28690.004384549997</v>
      </c>
      <c r="O8" s="4" t="s">
        <v>760</v>
      </c>
    </row>
    <row r="9" spans="1:17">
      <c r="A9" s="141" t="s">
        <v>761</v>
      </c>
      <c r="B9" s="359">
        <v>476.21341961000002</v>
      </c>
      <c r="C9" s="359">
        <v>737</v>
      </c>
      <c r="D9" s="359">
        <v>681.89923550999993</v>
      </c>
      <c r="E9" s="359">
        <v>270.35425183000001</v>
      </c>
      <c r="F9" s="359">
        <v>544.08677884999975</v>
      </c>
      <c r="G9" s="359">
        <v>846.42059805999997</v>
      </c>
      <c r="H9" s="139">
        <v>728.8165513900002</v>
      </c>
      <c r="I9" s="139">
        <v>876.70665697000004</v>
      </c>
      <c r="J9" s="139">
        <v>1003.8380608599999</v>
      </c>
      <c r="K9" s="139">
        <v>902.98239623000006</v>
      </c>
      <c r="L9" s="139">
        <v>10.443553759999999</v>
      </c>
      <c r="M9" s="139">
        <v>76.397059669999976</v>
      </c>
      <c r="N9" s="139">
        <v>118.37626192</v>
      </c>
      <c r="O9" s="4" t="s">
        <v>762</v>
      </c>
    </row>
    <row r="10" spans="1:17">
      <c r="A10" s="141" t="s">
        <v>1534</v>
      </c>
      <c r="B10" s="347">
        <v>1.2712364215351087E-3</v>
      </c>
      <c r="C10" s="347">
        <v>1.2538841829262746E-3</v>
      </c>
      <c r="D10" s="347">
        <v>1.2454531142665332E-3</v>
      </c>
      <c r="E10" s="347">
        <v>1.2619588846891174E-3</v>
      </c>
      <c r="F10" s="347">
        <v>1.2676539402125414E-3</v>
      </c>
      <c r="G10" s="347">
        <v>1.2947488224719272E-3</v>
      </c>
      <c r="H10" s="347">
        <v>1.3248547673507726E-3</v>
      </c>
      <c r="I10" s="347">
        <v>1.2852150385250581E-3</v>
      </c>
      <c r="J10" s="347">
        <v>1.2841755362116862E-3</v>
      </c>
      <c r="K10" s="347">
        <v>1.3460232237792775E-3</v>
      </c>
      <c r="L10" s="347">
        <v>1.1839288079310386E-3</v>
      </c>
      <c r="M10" s="347">
        <v>1.1631093614523449E-3</v>
      </c>
      <c r="N10" s="347">
        <v>1.1192858208453251E-3</v>
      </c>
      <c r="O10" s="4" t="s">
        <v>763</v>
      </c>
      <c r="Q10" s="511"/>
    </row>
    <row r="11" spans="1:17" ht="9.75" thickBot="1">
      <c r="A11" s="142" t="s">
        <v>1545</v>
      </c>
      <c r="B11" s="349">
        <v>79144.74769044586</v>
      </c>
      <c r="C11" s="349">
        <v>78064.430510025399</v>
      </c>
      <c r="D11" s="349">
        <v>77539.528304163279</v>
      </c>
      <c r="E11" s="349">
        <v>78567.14599462747</v>
      </c>
      <c r="F11" s="349">
        <v>78921.709256699658</v>
      </c>
      <c r="G11" s="349">
        <v>80608.584792826819</v>
      </c>
      <c r="H11" s="349">
        <v>82482.923327386263</v>
      </c>
      <c r="I11" s="349">
        <v>80015.029642716341</v>
      </c>
      <c r="J11" s="349">
        <v>79950.312217285667</v>
      </c>
      <c r="K11" s="348">
        <v>83800.830928717478</v>
      </c>
      <c r="L11" s="348">
        <v>84095.461745930908</v>
      </c>
      <c r="M11" s="348">
        <v>82616.638903550658</v>
      </c>
      <c r="N11" s="348">
        <v>79503.815853717795</v>
      </c>
      <c r="O11" s="4" t="s">
        <v>764</v>
      </c>
      <c r="Q11" s="520"/>
    </row>
    <row r="12" spans="1:17" ht="9.75" thickBot="1">
      <c r="A12" s="676"/>
      <c r="B12" s="677"/>
      <c r="C12" s="677"/>
      <c r="D12" s="677"/>
      <c r="E12" s="677"/>
      <c r="F12" s="677"/>
      <c r="G12" s="677"/>
      <c r="H12" s="677"/>
      <c r="I12" s="677"/>
      <c r="J12" s="677"/>
      <c r="K12" s="677"/>
      <c r="L12" s="677"/>
      <c r="M12" s="677"/>
      <c r="N12" s="677"/>
      <c r="O12" s="678"/>
    </row>
    <row r="15" spans="1:17">
      <c r="B15" s="10"/>
      <c r="C15" s="10"/>
      <c r="D15" s="10"/>
      <c r="E15" s="10"/>
      <c r="F15" s="10"/>
      <c r="G15" s="10"/>
      <c r="H15" s="10"/>
      <c r="I15" s="10"/>
      <c r="J15" s="10"/>
      <c r="K15" s="10"/>
      <c r="L15" s="10"/>
      <c r="M15" s="10"/>
      <c r="N15" s="10"/>
    </row>
    <row r="16" spans="1:17">
      <c r="B16" s="491"/>
      <c r="C16" s="491"/>
      <c r="D16" s="491"/>
      <c r="E16" s="491"/>
      <c r="F16" s="491"/>
      <c r="G16" s="491"/>
      <c r="H16" s="491"/>
      <c r="I16" s="491"/>
      <c r="J16" s="491"/>
      <c r="K16" s="491"/>
      <c r="L16" s="491"/>
      <c r="M16" s="491"/>
      <c r="N16" s="491"/>
    </row>
  </sheetData>
  <customSheetViews>
    <customSheetView guid="{D1897E30-A26D-4F90-93C2-C61456FDB70A}" showPageBreaks="1" printArea="1" view="pageBreakPreview">
      <selection activeCell="A10" sqref="A10:A11"/>
      <pageMargins left="0.7" right="0.7" top="0.75" bottom="0.75" header="0.3" footer="0.3"/>
      <pageSetup paperSize="9" scale="85" orientation="landscape" r:id="rId1"/>
    </customSheetView>
    <customSheetView guid="{0A4A6AE3-1FFA-40BD-BC03-A4BC47D93628}" showPageBreaks="1" printArea="1" view="pageBreakPreview">
      <selection activeCell="N13" sqref="N13"/>
      <pageMargins left="0.7" right="0.7" top="0.75" bottom="0.75" header="0.3" footer="0.3"/>
      <pageSetup paperSize="9" scale="85" orientation="landscape" r:id="rId2"/>
    </customSheetView>
    <customSheetView guid="{4E068CE9-76F0-4A79-8775-2B6748FBF524}" scale="90" showPageBreaks="1" printArea="1" hiddenColumns="1" topLeftCell="AW1">
      <selection activeCell="AZ4" sqref="AZ4:BL13"/>
      <pageMargins left="0.7" right="0.7" top="0.75" bottom="0.75" header="0.3" footer="0.3"/>
      <pageSetup paperSize="9" scale="85" orientation="landscape" r:id="rId3"/>
    </customSheetView>
    <customSheetView guid="{D8C5A984-543E-4707-B504-B74A64840F53}" showPageBreaks="1" printArea="1" view="pageBreakPreview">
      <selection activeCell="N13" sqref="N13"/>
      <pageMargins left="0.7" right="0.7" top="0.75" bottom="0.75" header="0.3" footer="0.3"/>
      <pageSetup paperSize="9" scale="85" orientation="landscape" r:id="rId4"/>
    </customSheetView>
    <customSheetView guid="{D05C7363-D748-4E5D-B121-E30B6E64A380}" showPageBreaks="1" printArea="1" view="pageBreakPreview">
      <selection activeCell="N13" sqref="N13"/>
      <pageMargins left="0.7" right="0.7" top="0.75" bottom="0.75" header="0.3" footer="0.3"/>
      <pageSetup paperSize="9" scale="85" orientation="landscape" r:id="rId5"/>
    </customSheetView>
    <customSheetView guid="{A346EDBB-8F5D-48AE-8CF0-8B5C084A1557}" printArea="1">
      <selection activeCell="N13" sqref="N13"/>
      <pageMargins left="0.7" right="0.7" top="0.75" bottom="0.75" header="0.3" footer="0.3"/>
      <pageSetup paperSize="9" scale="85" orientation="landscape" r:id="rId6"/>
    </customSheetView>
  </customSheetViews>
  <mergeCells count="3">
    <mergeCell ref="A1:O1"/>
    <mergeCell ref="A2:O2"/>
    <mergeCell ref="A12:O12"/>
  </mergeCells>
  <pageMargins left="0.7" right="0.7" top="0.75" bottom="0.75" header="0.3" footer="0.3"/>
  <pageSetup paperSize="9" scale="85" orientation="landscape" r:id="rId7"/>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0"/>
  <sheetViews>
    <sheetView view="pageBreakPreview" zoomScale="120" zoomScaleNormal="100" zoomScaleSheetLayoutView="120" workbookViewId="0">
      <selection activeCell="J10" sqref="J10"/>
    </sheetView>
  </sheetViews>
  <sheetFormatPr defaultColWidth="9.140625" defaultRowHeight="9"/>
  <cols>
    <col min="1" max="1" width="21.85546875" style="2" customWidth="1"/>
    <col min="2" max="14" width="7.85546875" style="2" customWidth="1"/>
    <col min="15" max="15" width="17" style="2" bestFit="1" customWidth="1"/>
    <col min="16" max="16384" width="9.140625" style="2"/>
  </cols>
  <sheetData>
    <row r="1" spans="1:16" s="1" customFormat="1" ht="12.75">
      <c r="A1" s="655" t="s">
        <v>88</v>
      </c>
      <c r="B1" s="656"/>
      <c r="C1" s="656"/>
      <c r="D1" s="656"/>
      <c r="E1" s="656"/>
      <c r="F1" s="656"/>
      <c r="G1" s="656"/>
      <c r="H1" s="656"/>
      <c r="I1" s="656"/>
      <c r="J1" s="656"/>
      <c r="K1" s="656"/>
      <c r="L1" s="656"/>
      <c r="M1" s="656"/>
      <c r="N1" s="656"/>
      <c r="O1" s="657"/>
    </row>
    <row r="2" spans="1:16" s="67" customFormat="1" ht="10.5" customHeight="1">
      <c r="A2" s="679" t="s">
        <v>765</v>
      </c>
      <c r="B2" s="680"/>
      <c r="C2" s="680"/>
      <c r="D2" s="680"/>
      <c r="E2" s="680"/>
      <c r="F2" s="680"/>
      <c r="G2" s="680"/>
      <c r="H2" s="680"/>
      <c r="I2" s="680"/>
      <c r="J2" s="680"/>
      <c r="K2" s="680"/>
      <c r="L2" s="680"/>
      <c r="M2" s="680"/>
      <c r="N2" s="680"/>
      <c r="O2" s="681"/>
    </row>
    <row r="3" spans="1:16" s="3" customFormat="1" ht="9" customHeight="1" thickBot="1">
      <c r="A3" s="145"/>
      <c r="B3" s="146"/>
      <c r="C3" s="146"/>
      <c r="D3" s="146"/>
      <c r="E3" s="146"/>
      <c r="F3" s="146"/>
      <c r="G3" s="146"/>
      <c r="H3" s="146"/>
      <c r="I3" s="146"/>
      <c r="J3" s="146"/>
      <c r="K3" s="146"/>
      <c r="L3" s="146"/>
      <c r="M3" s="146"/>
      <c r="N3" s="146"/>
      <c r="O3" s="66"/>
    </row>
    <row r="4" spans="1:16" ht="9.75" thickBot="1">
      <c r="A4" s="311" t="s">
        <v>3</v>
      </c>
      <c r="B4" s="18">
        <v>44621</v>
      </c>
      <c r="C4" s="18">
        <v>44652</v>
      </c>
      <c r="D4" s="18">
        <v>44682</v>
      </c>
      <c r="E4" s="18">
        <v>44713</v>
      </c>
      <c r="F4" s="18">
        <v>44743</v>
      </c>
      <c r="G4" s="18">
        <v>44774</v>
      </c>
      <c r="H4" s="18">
        <v>44805</v>
      </c>
      <c r="I4" s="18">
        <v>44835</v>
      </c>
      <c r="J4" s="18">
        <v>44866</v>
      </c>
      <c r="K4" s="18">
        <v>44896</v>
      </c>
      <c r="L4" s="18">
        <v>44927</v>
      </c>
      <c r="M4" s="18">
        <v>44958</v>
      </c>
      <c r="N4" s="18">
        <v>44986</v>
      </c>
      <c r="O4" s="19" t="s">
        <v>76</v>
      </c>
    </row>
    <row r="5" spans="1:16">
      <c r="A5" s="141" t="s">
        <v>753</v>
      </c>
      <c r="B5" s="139">
        <v>6629.7033132500001</v>
      </c>
      <c r="C5" s="139">
        <v>6944.8424962600002</v>
      </c>
      <c r="D5" s="139">
        <v>7012.2708600199994</v>
      </c>
      <c r="E5" s="139">
        <v>7167.1274297100008</v>
      </c>
      <c r="F5" s="139">
        <v>7239.3253916099993</v>
      </c>
      <c r="G5" s="139">
        <v>7338.4827878400001</v>
      </c>
      <c r="H5" s="139">
        <v>7450.5128037799986</v>
      </c>
      <c r="I5" s="139">
        <v>7527.3996449100005</v>
      </c>
      <c r="J5" s="139">
        <v>7737.3476319800002</v>
      </c>
      <c r="K5" s="139">
        <v>7727.8089384199984</v>
      </c>
      <c r="L5" s="139">
        <v>7756.7055938000003</v>
      </c>
      <c r="M5" s="139">
        <v>7832.0198375599985</v>
      </c>
      <c r="N5" s="139">
        <v>7954.1500776700004</v>
      </c>
      <c r="O5" s="4" t="s">
        <v>754</v>
      </c>
    </row>
    <row r="6" spans="1:16">
      <c r="A6" s="141" t="s">
        <v>755</v>
      </c>
      <c r="B6" s="139">
        <v>724.12682955999992</v>
      </c>
      <c r="C6" s="139">
        <v>976.11213586999997</v>
      </c>
      <c r="D6" s="139">
        <v>1171.16516561</v>
      </c>
      <c r="E6" s="139">
        <v>1465.7318750100001</v>
      </c>
      <c r="F6" s="139">
        <v>1683.59343098</v>
      </c>
      <c r="G6" s="139">
        <v>1924.9930715399998</v>
      </c>
      <c r="H6" s="139">
        <v>2172.2127777700002</v>
      </c>
      <c r="I6" s="139">
        <v>2414.1784148999996</v>
      </c>
      <c r="J6" s="139">
        <v>2747.5274442399991</v>
      </c>
      <c r="K6" s="139">
        <v>3096.6051475500003</v>
      </c>
      <c r="L6" s="139">
        <v>381.41165110000003</v>
      </c>
      <c r="M6" s="139">
        <v>656.51216238999996</v>
      </c>
      <c r="N6" s="139">
        <v>1031.0684214100002</v>
      </c>
      <c r="O6" s="4" t="s">
        <v>756</v>
      </c>
    </row>
    <row r="7" spans="1:16">
      <c r="A7" s="141" t="s">
        <v>757</v>
      </c>
      <c r="B7" s="139">
        <v>213.40025290000005</v>
      </c>
      <c r="C7" s="139">
        <v>280.44506957999999</v>
      </c>
      <c r="D7" s="139">
        <v>334.54770640000004</v>
      </c>
      <c r="E7" s="139">
        <v>392.59658137999998</v>
      </c>
      <c r="F7" s="139">
        <v>462.77898040000002</v>
      </c>
      <c r="G7" s="139">
        <v>526.74168885999995</v>
      </c>
      <c r="H7" s="139">
        <v>588.16067317</v>
      </c>
      <c r="I7" s="139">
        <v>654.80518260000008</v>
      </c>
      <c r="J7" s="139">
        <v>722.74117855000031</v>
      </c>
      <c r="K7" s="139">
        <v>943.11804234000033</v>
      </c>
      <c r="L7" s="139">
        <v>82.85786152</v>
      </c>
      <c r="M7" s="139">
        <v>171.30397740000001</v>
      </c>
      <c r="N7" s="139">
        <v>287.82038159000001</v>
      </c>
      <c r="O7" s="4" t="s">
        <v>758</v>
      </c>
    </row>
    <row r="8" spans="1:16">
      <c r="A8" s="141" t="s">
        <v>759</v>
      </c>
      <c r="B8" s="139">
        <v>4371.6426118499994</v>
      </c>
      <c r="C8" s="139">
        <v>4604.7853636500004</v>
      </c>
      <c r="D8" s="139">
        <v>4656.8413453700005</v>
      </c>
      <c r="E8" s="139">
        <v>4767.1377286900006</v>
      </c>
      <c r="F8" s="139">
        <v>4837.3299902600002</v>
      </c>
      <c r="G8" s="139">
        <v>4918.0622320100001</v>
      </c>
      <c r="H8" s="139">
        <v>5018.63262321</v>
      </c>
      <c r="I8" s="139">
        <v>5109.0334528200001</v>
      </c>
      <c r="J8" s="139">
        <v>5219.6123888000002</v>
      </c>
      <c r="K8" s="139">
        <v>5353.2581568499991</v>
      </c>
      <c r="L8" s="139">
        <v>5374.0550137599994</v>
      </c>
      <c r="M8" s="139">
        <v>5411.1175316500003</v>
      </c>
      <c r="N8" s="139">
        <v>5587.9396280099991</v>
      </c>
      <c r="O8" s="4" t="s">
        <v>760</v>
      </c>
    </row>
    <row r="9" spans="1:16">
      <c r="A9" s="141" t="s">
        <v>761</v>
      </c>
      <c r="B9" s="139">
        <v>35.704655989999999</v>
      </c>
      <c r="C9" s="139">
        <v>47.539605950000002</v>
      </c>
      <c r="D9" s="139">
        <v>59.095022630000024</v>
      </c>
      <c r="E9" s="139">
        <v>83.526088459999997</v>
      </c>
      <c r="F9" s="139">
        <v>101.53804064999999</v>
      </c>
      <c r="G9" s="139">
        <v>119.91946918999997</v>
      </c>
      <c r="H9" s="139">
        <v>138.51129615000002</v>
      </c>
      <c r="I9" s="139">
        <v>153.63031336</v>
      </c>
      <c r="J9" s="139">
        <v>172.86408253999997</v>
      </c>
      <c r="K9" s="139">
        <v>194.2123004</v>
      </c>
      <c r="L9" s="139">
        <v>24.16214033</v>
      </c>
      <c r="M9" s="139">
        <v>41.13617266</v>
      </c>
      <c r="N9" s="139">
        <v>63.431190800000003</v>
      </c>
      <c r="O9" s="4" t="s">
        <v>762</v>
      </c>
    </row>
    <row r="10" spans="1:16" ht="15">
      <c r="A10" s="141" t="s">
        <v>1534</v>
      </c>
      <c r="B10" s="307">
        <v>1.335881914401127E-4</v>
      </c>
      <c r="C10" s="307">
        <v>1.3675024064053754E-4</v>
      </c>
      <c r="D10" s="307">
        <v>1.3977259296140326E-4</v>
      </c>
      <c r="E10" s="307">
        <v>1.4695341673007323E-4</v>
      </c>
      <c r="F10" s="307">
        <v>1.4946936470622413E-4</v>
      </c>
      <c r="G10" s="307">
        <v>1.5347429027511063E-4</v>
      </c>
      <c r="H10" s="307">
        <v>1.6719510002915298E-4</v>
      </c>
      <c r="I10" s="307">
        <v>1.7001063518456722E-4</v>
      </c>
      <c r="J10" s="307">
        <v>1.7765061722865331E-4</v>
      </c>
      <c r="K10" s="307">
        <v>1.614785785071847E-4</v>
      </c>
      <c r="L10" s="307">
        <v>1.4756975014495281E-4</v>
      </c>
      <c r="M10" s="347">
        <v>1.4843012263259927E-4</v>
      </c>
      <c r="N10" s="347">
        <v>1.7282900660326001E-4</v>
      </c>
      <c r="O10" s="4" t="s">
        <v>763</v>
      </c>
      <c r="P10" s="506"/>
    </row>
    <row r="11" spans="1:16" ht="15.75" thickBot="1">
      <c r="A11" s="142" t="s">
        <v>1545</v>
      </c>
      <c r="B11" s="143">
        <v>8316.9452407470235</v>
      </c>
      <c r="C11" s="143">
        <v>8513.8083748682093</v>
      </c>
      <c r="D11" s="143">
        <v>8701.9742485124625</v>
      </c>
      <c r="E11" s="143">
        <v>9149.0385992133706</v>
      </c>
      <c r="F11" s="143">
        <v>9305.6767071227514</v>
      </c>
      <c r="G11" s="143">
        <v>9555.0157114959729</v>
      </c>
      <c r="H11" s="143">
        <v>10409.24707845205</v>
      </c>
      <c r="I11" s="143">
        <v>10584.536911022889</v>
      </c>
      <c r="J11" s="143">
        <v>11060.18757756732</v>
      </c>
      <c r="K11" s="140">
        <v>10053.347384375602</v>
      </c>
      <c r="L11" s="140">
        <v>10482.003812254827</v>
      </c>
      <c r="M11" s="140">
        <v>10543.11679568545</v>
      </c>
      <c r="N11" s="140">
        <v>12276.190101996635</v>
      </c>
      <c r="O11" s="4" t="s">
        <v>764</v>
      </c>
      <c r="P11" s="505"/>
    </row>
    <row r="12" spans="1:16" ht="9.75" thickBot="1">
      <c r="A12" s="311"/>
      <c r="B12" s="273"/>
      <c r="C12" s="273"/>
      <c r="D12" s="273"/>
      <c r="E12" s="273"/>
      <c r="F12" s="273"/>
      <c r="G12" s="273"/>
      <c r="H12" s="273"/>
      <c r="I12" s="273"/>
      <c r="J12" s="273"/>
      <c r="K12" s="273"/>
      <c r="L12" s="273"/>
      <c r="M12" s="273"/>
      <c r="N12" s="273"/>
      <c r="O12" s="9"/>
    </row>
    <row r="13" spans="1:16">
      <c r="B13" s="147"/>
      <c r="C13" s="147"/>
      <c r="D13" s="147"/>
      <c r="E13" s="147"/>
      <c r="F13" s="147"/>
      <c r="G13" s="147"/>
      <c r="H13" s="147"/>
      <c r="I13" s="147"/>
      <c r="J13" s="147"/>
      <c r="K13" s="147"/>
      <c r="L13" s="147"/>
      <c r="M13" s="147"/>
      <c r="N13" s="147"/>
    </row>
    <row r="15" spans="1:16">
      <c r="B15" s="121"/>
      <c r="C15" s="121"/>
      <c r="D15" s="121"/>
      <c r="E15" s="121"/>
      <c r="F15" s="121"/>
      <c r="G15" s="121"/>
      <c r="H15" s="121"/>
      <c r="I15" s="121"/>
      <c r="J15" s="121"/>
      <c r="K15" s="121"/>
      <c r="L15" s="121"/>
      <c r="M15" s="121"/>
      <c r="N15" s="121"/>
    </row>
    <row r="16" spans="1:16">
      <c r="B16" s="121"/>
      <c r="C16" s="121"/>
      <c r="D16" s="121"/>
      <c r="E16" s="121"/>
      <c r="F16" s="121"/>
      <c r="G16" s="121"/>
      <c r="H16" s="121"/>
      <c r="I16" s="121"/>
      <c r="J16" s="121"/>
      <c r="K16" s="121"/>
      <c r="L16" s="121"/>
      <c r="M16" s="121"/>
      <c r="N16" s="121"/>
    </row>
    <row r="17" spans="2:14">
      <c r="B17" s="121"/>
      <c r="C17" s="121"/>
      <c r="D17" s="121"/>
      <c r="E17" s="121"/>
      <c r="F17" s="121"/>
      <c r="G17" s="121"/>
      <c r="H17" s="121"/>
      <c r="I17" s="121"/>
      <c r="J17" s="121"/>
      <c r="K17" s="121"/>
      <c r="L17" s="121"/>
      <c r="M17" s="121"/>
      <c r="N17" s="121"/>
    </row>
    <row r="18" spans="2:14">
      <c r="B18" s="127"/>
      <c r="C18" s="127"/>
      <c r="D18" s="127"/>
      <c r="E18" s="127"/>
      <c r="F18" s="127"/>
      <c r="G18" s="127"/>
      <c r="H18" s="127"/>
      <c r="I18" s="127"/>
      <c r="J18" s="127"/>
      <c r="K18" s="127"/>
      <c r="L18" s="127"/>
      <c r="M18" s="127"/>
      <c r="N18" s="127"/>
    </row>
    <row r="19" spans="2:14">
      <c r="B19" s="127"/>
      <c r="C19" s="127"/>
      <c r="D19" s="127"/>
      <c r="E19" s="127"/>
      <c r="F19" s="127"/>
      <c r="G19" s="127"/>
      <c r="H19" s="127"/>
      <c r="I19" s="127"/>
      <c r="J19" s="127"/>
      <c r="K19" s="127"/>
      <c r="L19" s="127"/>
      <c r="M19" s="127"/>
      <c r="N19" s="127"/>
    </row>
    <row r="20" spans="2:14">
      <c r="B20" s="127"/>
      <c r="C20" s="127"/>
      <c r="D20" s="127"/>
      <c r="E20" s="127"/>
      <c r="F20" s="127"/>
      <c r="G20" s="127"/>
      <c r="H20" s="127"/>
      <c r="I20" s="127"/>
      <c r="J20" s="127"/>
      <c r="K20" s="127"/>
      <c r="L20" s="127"/>
      <c r="M20" s="127"/>
      <c r="N20" s="127"/>
    </row>
  </sheetData>
  <customSheetViews>
    <customSheetView guid="{D1897E30-A26D-4F90-93C2-C61456FDB70A}" showPageBreaks="1" printArea="1" view="pageBreakPreview">
      <selection activeCell="B10" sqref="B10"/>
      <pageMargins left="0.7" right="0.7" top="0.75" bottom="0.75" header="0.3" footer="0.3"/>
      <pageSetup paperSize="9" scale="84" orientation="landscape" r:id="rId1"/>
    </customSheetView>
    <customSheetView guid="{0A4A6AE3-1FFA-40BD-BC03-A4BC47D93628}" showPageBreaks="1" printArea="1" view="pageBreakPreview">
      <selection activeCell="N8" sqref="N8"/>
      <pageMargins left="0.7" right="0.7" top="0.75" bottom="0.75" header="0.3" footer="0.3"/>
      <pageSetup paperSize="9" scale="84" orientation="landscape" r:id="rId2"/>
    </customSheetView>
    <customSheetView guid="{4E068CE9-76F0-4A79-8775-2B6748FBF524}" scale="85" showPageBreaks="1" printArea="1" hiddenColumns="1">
      <selection activeCell="AZ4" sqref="AZ4:BL13"/>
      <pageMargins left="0.7" right="0.7" top="0.75" bottom="0.75" header="0.3" footer="0.3"/>
      <pageSetup paperSize="9" scale="84" orientation="landscape" r:id="rId3"/>
    </customSheetView>
    <customSheetView guid="{D8C5A984-543E-4707-B504-B74A64840F53}" showPageBreaks="1" printArea="1" view="pageBreakPreview">
      <selection activeCell="N8" sqref="N8"/>
      <pageMargins left="0.7" right="0.7" top="0.75" bottom="0.75" header="0.3" footer="0.3"/>
      <pageSetup paperSize="9" scale="84" orientation="landscape" r:id="rId4"/>
    </customSheetView>
    <customSheetView guid="{D05C7363-D748-4E5D-B121-E30B6E64A380}" showPageBreaks="1" printArea="1" view="pageBreakPreview">
      <selection activeCell="N8" sqref="N8"/>
      <pageMargins left="0.7" right="0.7" top="0.75" bottom="0.75" header="0.3" footer="0.3"/>
      <pageSetup paperSize="9" scale="84" orientation="landscape" r:id="rId5"/>
    </customSheetView>
    <customSheetView guid="{A346EDBB-8F5D-48AE-8CF0-8B5C084A1557}" scale="85" printArea="1">
      <selection activeCell="AZ4" sqref="AZ4:BL13"/>
      <pageMargins left="0.7" right="0.7" top="0.75" bottom="0.75" header="0.3" footer="0.3"/>
      <pageSetup paperSize="9" scale="84" orientation="landscape" r:id="rId6"/>
    </customSheetView>
  </customSheetViews>
  <mergeCells count="2">
    <mergeCell ref="A1:O1"/>
    <mergeCell ref="A2:O2"/>
  </mergeCells>
  <pageMargins left="0.7" right="0.7" top="0.75" bottom="0.75" header="0.3" footer="0.3"/>
  <pageSetup paperSize="9" scale="84" orientation="landscape" r:id="rId7"/>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4"/>
  <sheetViews>
    <sheetView view="pageBreakPreview" zoomScale="120" zoomScaleNormal="100" zoomScaleSheetLayoutView="120" workbookViewId="0">
      <selection activeCell="N21" sqref="N21"/>
    </sheetView>
  </sheetViews>
  <sheetFormatPr defaultColWidth="9.140625" defaultRowHeight="9"/>
  <cols>
    <col min="1" max="1" width="21.85546875" style="2" customWidth="1"/>
    <col min="2" max="14" width="7.85546875" style="2" customWidth="1"/>
    <col min="15" max="15" width="17" style="2" bestFit="1" customWidth="1"/>
    <col min="16" max="16384" width="9.140625" style="2"/>
  </cols>
  <sheetData>
    <row r="1" spans="1:15" s="1" customFormat="1" ht="12.75">
      <c r="A1" s="655" t="s">
        <v>89</v>
      </c>
      <c r="B1" s="656"/>
      <c r="C1" s="656"/>
      <c r="D1" s="656"/>
      <c r="E1" s="656"/>
      <c r="F1" s="656"/>
      <c r="G1" s="656"/>
      <c r="H1" s="656"/>
      <c r="I1" s="656"/>
      <c r="J1" s="656"/>
      <c r="K1" s="656"/>
      <c r="L1" s="656"/>
      <c r="M1" s="656"/>
      <c r="N1" s="656"/>
      <c r="O1" s="657"/>
    </row>
    <row r="2" spans="1:15" s="67" customFormat="1" ht="10.5" customHeight="1">
      <c r="A2" s="679" t="s">
        <v>281</v>
      </c>
      <c r="B2" s="680"/>
      <c r="C2" s="680"/>
      <c r="D2" s="680"/>
      <c r="E2" s="680"/>
      <c r="F2" s="680"/>
      <c r="G2" s="680"/>
      <c r="H2" s="680"/>
      <c r="I2" s="680"/>
      <c r="J2" s="680"/>
      <c r="K2" s="680"/>
      <c r="L2" s="680"/>
      <c r="M2" s="680"/>
      <c r="N2" s="680"/>
      <c r="O2" s="681"/>
    </row>
    <row r="3" spans="1:15" s="3" customFormat="1" ht="9" customHeight="1" thickBot="1">
      <c r="A3" s="145"/>
      <c r="B3" s="146"/>
      <c r="C3" s="146"/>
      <c r="D3" s="146"/>
      <c r="E3" s="146"/>
      <c r="F3" s="146"/>
      <c r="G3" s="146"/>
      <c r="H3" s="146"/>
      <c r="I3" s="146"/>
      <c r="J3" s="146"/>
      <c r="K3" s="146"/>
      <c r="L3" s="146"/>
      <c r="M3" s="146"/>
      <c r="N3" s="146"/>
      <c r="O3" s="66"/>
    </row>
    <row r="4" spans="1:15" ht="9.75" thickBot="1">
      <c r="A4" s="311" t="s">
        <v>3</v>
      </c>
      <c r="B4" s="18">
        <v>44621</v>
      </c>
      <c r="C4" s="18">
        <v>44652</v>
      </c>
      <c r="D4" s="18">
        <v>44682</v>
      </c>
      <c r="E4" s="18">
        <v>44713</v>
      </c>
      <c r="F4" s="18">
        <v>44743</v>
      </c>
      <c r="G4" s="18">
        <v>44774</v>
      </c>
      <c r="H4" s="18">
        <v>44805</v>
      </c>
      <c r="I4" s="18">
        <v>44835</v>
      </c>
      <c r="J4" s="18">
        <v>44866</v>
      </c>
      <c r="K4" s="18">
        <v>44896</v>
      </c>
      <c r="L4" s="18">
        <v>44927</v>
      </c>
      <c r="M4" s="18">
        <v>44958</v>
      </c>
      <c r="N4" s="18">
        <v>44986</v>
      </c>
      <c r="O4" s="19" t="s">
        <v>76</v>
      </c>
    </row>
    <row r="5" spans="1:15">
      <c r="A5" s="141" t="s">
        <v>753</v>
      </c>
      <c r="B5" s="139">
        <v>2021.3830618899999</v>
      </c>
      <c r="C5" s="139">
        <v>2045.0103537099997</v>
      </c>
      <c r="D5" s="139">
        <v>2092.3146525900002</v>
      </c>
      <c r="E5" s="139">
        <v>2150.2697266</v>
      </c>
      <c r="F5" s="139">
        <v>2194.5647931200001</v>
      </c>
      <c r="G5" s="139">
        <v>2245.4839331800003</v>
      </c>
      <c r="H5" s="139">
        <v>2239.1995575099995</v>
      </c>
      <c r="I5" s="139">
        <v>2303.7588674900003</v>
      </c>
      <c r="J5" s="139">
        <v>2347.1545127999998</v>
      </c>
      <c r="K5" s="139">
        <v>2406.0437515700005</v>
      </c>
      <c r="L5" s="139">
        <v>2341.7511057400002</v>
      </c>
      <c r="M5" s="139">
        <v>2379.5213743399995</v>
      </c>
      <c r="N5" s="139">
        <v>2457.8218796599999</v>
      </c>
      <c r="O5" s="4" t="s">
        <v>754</v>
      </c>
    </row>
    <row r="6" spans="1:15">
      <c r="A6" s="141" t="s">
        <v>755</v>
      </c>
      <c r="B6" s="139">
        <v>340.36125878000001</v>
      </c>
      <c r="C6" s="139">
        <v>484.81530078000003</v>
      </c>
      <c r="D6" s="139">
        <v>586.31648017999999</v>
      </c>
      <c r="E6" s="139">
        <v>766.12403824000012</v>
      </c>
      <c r="F6" s="139">
        <v>893.50533328999995</v>
      </c>
      <c r="G6" s="139">
        <v>981.17234522000001</v>
      </c>
      <c r="H6" s="139">
        <v>1115.74340134</v>
      </c>
      <c r="I6" s="139">
        <v>1275.9805054400001</v>
      </c>
      <c r="J6" s="139">
        <v>1425.4754096900001</v>
      </c>
      <c r="K6" s="139">
        <v>1623.73561765</v>
      </c>
      <c r="L6" s="139">
        <v>82.434221199999996</v>
      </c>
      <c r="M6" s="139">
        <v>186.54711995999997</v>
      </c>
      <c r="N6" s="139">
        <v>304.20405384999998</v>
      </c>
      <c r="O6" s="4" t="s">
        <v>756</v>
      </c>
    </row>
    <row r="7" spans="1:15">
      <c r="A7" s="141" t="s">
        <v>757</v>
      </c>
      <c r="B7" s="139">
        <v>297.30877944000002</v>
      </c>
      <c r="C7" s="139">
        <v>448.34173543000003</v>
      </c>
      <c r="D7" s="139">
        <v>553.64314139999999</v>
      </c>
      <c r="E7" s="139">
        <v>682.07585446999997</v>
      </c>
      <c r="F7" s="139">
        <v>756.36776473999998</v>
      </c>
      <c r="G7" s="139">
        <v>842.84886342999994</v>
      </c>
      <c r="H7" s="139">
        <v>994.30617603000007</v>
      </c>
      <c r="I7" s="139">
        <v>1084.8636119099999</v>
      </c>
      <c r="J7" s="139">
        <v>1208.7386397500002</v>
      </c>
      <c r="K7" s="139">
        <v>1359.1896896599999</v>
      </c>
      <c r="L7" s="139">
        <v>94.149142329999989</v>
      </c>
      <c r="M7" s="139">
        <v>181.34828036000002</v>
      </c>
      <c r="N7" s="139">
        <v>273.23606663000004</v>
      </c>
      <c r="O7" s="4" t="s">
        <v>758</v>
      </c>
    </row>
    <row r="8" spans="1:15">
      <c r="A8" s="141" t="s">
        <v>759</v>
      </c>
      <c r="B8" s="139">
        <v>1688.6636519399999</v>
      </c>
      <c r="C8" s="139">
        <v>1711.2954569099998</v>
      </c>
      <c r="D8" s="139">
        <v>1742.8306082299998</v>
      </c>
      <c r="E8" s="139">
        <v>1788.8383456900001</v>
      </c>
      <c r="F8" s="139">
        <v>1826.0929999700002</v>
      </c>
      <c r="G8" s="139">
        <v>1881.1101830100001</v>
      </c>
      <c r="H8" s="139">
        <v>1903.4188996099997</v>
      </c>
      <c r="I8" s="139">
        <v>1893.9346815800002</v>
      </c>
      <c r="J8" s="139">
        <v>1928.7634568699998</v>
      </c>
      <c r="K8" s="139">
        <v>1979.1105607200002</v>
      </c>
      <c r="L8" s="139">
        <v>2002.5940442799999</v>
      </c>
      <c r="M8" s="139">
        <v>2022.7026418599999</v>
      </c>
      <c r="N8" s="139">
        <v>2037.81228407</v>
      </c>
      <c r="O8" s="4" t="s">
        <v>760</v>
      </c>
    </row>
    <row r="9" spans="1:15" ht="9.75" thickBot="1">
      <c r="A9" s="141" t="s">
        <v>761</v>
      </c>
      <c r="B9" s="139">
        <v>20.258562570000002</v>
      </c>
      <c r="C9" s="139">
        <v>26.938062949999999</v>
      </c>
      <c r="D9" s="139">
        <v>36.720941139999994</v>
      </c>
      <c r="E9" s="139">
        <v>45.334024449999994</v>
      </c>
      <c r="F9" s="139">
        <v>53.354546990000003</v>
      </c>
      <c r="G9" s="139">
        <v>61.499759850000004</v>
      </c>
      <c r="H9" s="139">
        <v>69.103819590000001</v>
      </c>
      <c r="I9" s="139">
        <v>77.136418460000002</v>
      </c>
      <c r="J9" s="139">
        <v>88.001786330000002</v>
      </c>
      <c r="K9" s="139">
        <v>97.399827860000002</v>
      </c>
      <c r="L9" s="139">
        <v>9.4704738399999986</v>
      </c>
      <c r="M9" s="139">
        <v>18.904036490000003</v>
      </c>
      <c r="N9" s="139">
        <v>27.604769900000001</v>
      </c>
      <c r="O9" s="4" t="s">
        <v>762</v>
      </c>
    </row>
    <row r="10" spans="1:15" ht="9.75" thickBot="1">
      <c r="A10" s="311"/>
      <c r="B10" s="273"/>
      <c r="C10" s="273"/>
      <c r="D10" s="273"/>
      <c r="E10" s="273"/>
      <c r="F10" s="273"/>
      <c r="G10" s="273"/>
      <c r="H10" s="273"/>
      <c r="I10" s="273"/>
      <c r="J10" s="273"/>
      <c r="K10" s="273"/>
      <c r="L10" s="273"/>
      <c r="M10" s="273"/>
      <c r="N10" s="273"/>
      <c r="O10" s="9"/>
    </row>
    <row r="13" spans="1:15">
      <c r="B13" s="127"/>
      <c r="C13" s="127"/>
      <c r="D13" s="127"/>
      <c r="E13" s="127"/>
      <c r="F13" s="127"/>
      <c r="G13" s="127"/>
      <c r="H13" s="127"/>
      <c r="I13" s="127"/>
      <c r="J13" s="127"/>
      <c r="K13" s="127"/>
      <c r="L13" s="127"/>
      <c r="M13" s="127"/>
      <c r="N13" s="127"/>
    </row>
    <row r="14" spans="1:15">
      <c r="B14" s="127"/>
      <c r="C14" s="127"/>
      <c r="D14" s="127"/>
      <c r="E14" s="127"/>
      <c r="F14" s="127"/>
      <c r="G14" s="127"/>
      <c r="H14" s="127"/>
      <c r="I14" s="127"/>
      <c r="J14" s="127"/>
      <c r="K14" s="127"/>
      <c r="L14" s="127"/>
      <c r="M14" s="127"/>
      <c r="N14" s="127"/>
    </row>
  </sheetData>
  <customSheetViews>
    <customSheetView guid="{D1897E30-A26D-4F90-93C2-C61456FDB70A}" showPageBreaks="1" printArea="1" view="pageBreakPreview">
      <selection activeCell="M4" sqref="M4:N4"/>
      <pageMargins left="0.7" right="0.7" top="0.75" bottom="0.75" header="0.3" footer="0.3"/>
      <pageSetup paperSize="9" scale="84" orientation="landscape" r:id="rId1"/>
    </customSheetView>
    <customSheetView guid="{0A4A6AE3-1FFA-40BD-BC03-A4BC47D93628}" showPageBreaks="1" printArea="1" view="pageBreakPreview">
      <selection activeCell="M4" sqref="M4:N4"/>
      <pageMargins left="0.7" right="0.7" top="0.75" bottom="0.75" header="0.3" footer="0.3"/>
      <pageSetup paperSize="9" scale="84" orientation="landscape" r:id="rId2"/>
    </customSheetView>
    <customSheetView guid="{4E068CE9-76F0-4A79-8775-2B6748FBF524}" showPageBreaks="1" printArea="1" hiddenColumns="1" topLeftCell="AX1">
      <selection activeCell="AZ4" sqref="AZ4:BL13"/>
      <pageMargins left="0.7" right="0.7" top="0.75" bottom="0.75" header="0.3" footer="0.3"/>
      <pageSetup paperSize="9" scale="84" orientation="landscape" r:id="rId3"/>
    </customSheetView>
    <customSheetView guid="{D8C5A984-543E-4707-B504-B74A64840F53}" showPageBreaks="1" printArea="1" view="pageBreakPreview">
      <selection activeCell="M4" sqref="M4:N4"/>
      <pageMargins left="0.7" right="0.7" top="0.75" bottom="0.75" header="0.3" footer="0.3"/>
      <pageSetup paperSize="9" scale="84" orientation="landscape" r:id="rId4"/>
    </customSheetView>
    <customSheetView guid="{D05C7363-D748-4E5D-B121-E30B6E64A380}" showPageBreaks="1" printArea="1" view="pageBreakPreview">
      <selection activeCell="M4" sqref="M4:N4"/>
      <pageMargins left="0.7" right="0.7" top="0.75" bottom="0.75" header="0.3" footer="0.3"/>
      <pageSetup paperSize="9" scale="84" orientation="landscape" r:id="rId5"/>
    </customSheetView>
    <customSheetView guid="{A346EDBB-8F5D-48AE-8CF0-8B5C084A1557}" printArea="1" topLeftCell="AX1">
      <selection activeCell="AZ4" sqref="AZ4:BL13"/>
      <pageMargins left="0.7" right="0.7" top="0.75" bottom="0.75" header="0.3" footer="0.3"/>
      <pageSetup paperSize="9" scale="84" orientation="landscape" r:id="rId6"/>
    </customSheetView>
  </customSheetViews>
  <mergeCells count="2">
    <mergeCell ref="A1:O1"/>
    <mergeCell ref="A2:O2"/>
  </mergeCells>
  <pageMargins left="0.7" right="0.7" top="0.75" bottom="0.75" header="0.3" footer="0.3"/>
  <pageSetup paperSize="9" scale="84" orientation="landscape" r:id="rId7"/>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0"/>
  <sheetViews>
    <sheetView view="pageBreakPreview" zoomScale="110" zoomScaleNormal="100" zoomScaleSheetLayoutView="110" workbookViewId="0">
      <selection activeCell="L26" sqref="L26"/>
    </sheetView>
  </sheetViews>
  <sheetFormatPr defaultColWidth="9.140625" defaultRowHeight="9"/>
  <cols>
    <col min="1" max="1" width="28.5703125" style="2" customWidth="1"/>
    <col min="2" max="10" width="7.140625" style="2" bestFit="1" customWidth="1"/>
    <col min="11" max="14" width="7.140625" style="2" customWidth="1"/>
    <col min="15" max="15" width="20" style="2" customWidth="1"/>
    <col min="16" max="16384" width="9.140625" style="2"/>
  </cols>
  <sheetData>
    <row r="1" spans="1:15" s="1" customFormat="1" ht="12.75">
      <c r="A1" s="655" t="s">
        <v>97</v>
      </c>
      <c r="B1" s="656"/>
      <c r="C1" s="656"/>
      <c r="D1" s="656"/>
      <c r="E1" s="656"/>
      <c r="F1" s="656"/>
      <c r="G1" s="656"/>
      <c r="H1" s="656"/>
      <c r="I1" s="656"/>
      <c r="J1" s="656"/>
      <c r="K1" s="656"/>
      <c r="L1" s="656"/>
      <c r="M1" s="656"/>
      <c r="N1" s="656"/>
      <c r="O1" s="657"/>
    </row>
    <row r="2" spans="1:15" s="67" customFormat="1" ht="9" customHeight="1">
      <c r="A2" s="662" t="s">
        <v>280</v>
      </c>
      <c r="B2" s="659"/>
      <c r="C2" s="659"/>
      <c r="D2" s="659"/>
      <c r="E2" s="659"/>
      <c r="F2" s="659"/>
      <c r="G2" s="659"/>
      <c r="H2" s="659"/>
      <c r="I2" s="659"/>
      <c r="J2" s="659"/>
      <c r="K2" s="659"/>
      <c r="L2" s="659"/>
      <c r="M2" s="659"/>
      <c r="N2" s="659"/>
      <c r="O2" s="663"/>
    </row>
    <row r="3" spans="1:15" s="3" customFormat="1" ht="6" customHeight="1" thickBot="1">
      <c r="A3" s="145"/>
      <c r="B3" s="146"/>
      <c r="C3" s="146"/>
      <c r="D3" s="146"/>
      <c r="E3" s="146"/>
      <c r="F3" s="146"/>
      <c r="G3" s="146"/>
      <c r="H3" s="146"/>
      <c r="I3" s="146"/>
      <c r="J3" s="146"/>
      <c r="K3" s="146"/>
      <c r="L3" s="146"/>
      <c r="M3" s="146"/>
      <c r="N3" s="146"/>
      <c r="O3" s="66"/>
    </row>
    <row r="4" spans="1:15" ht="9.75" thickBot="1">
      <c r="A4" s="17" t="s">
        <v>3</v>
      </c>
      <c r="B4" s="18">
        <v>44621</v>
      </c>
      <c r="C4" s="18">
        <v>44652</v>
      </c>
      <c r="D4" s="18">
        <v>44682</v>
      </c>
      <c r="E4" s="18">
        <v>44713</v>
      </c>
      <c r="F4" s="18">
        <v>44743</v>
      </c>
      <c r="G4" s="18">
        <v>44774</v>
      </c>
      <c r="H4" s="475">
        <v>44805</v>
      </c>
      <c r="I4" s="18">
        <v>44835</v>
      </c>
      <c r="J4" s="18">
        <v>44866</v>
      </c>
      <c r="K4" s="18">
        <v>44896</v>
      </c>
      <c r="L4" s="18">
        <v>44927</v>
      </c>
      <c r="M4" s="18">
        <v>44958</v>
      </c>
      <c r="N4" s="18">
        <v>44986</v>
      </c>
      <c r="O4" s="137" t="s">
        <v>76</v>
      </c>
    </row>
    <row r="5" spans="1:15" s="46" customFormat="1">
      <c r="A5" s="148" t="s">
        <v>766</v>
      </c>
      <c r="B5" s="149">
        <v>6568.4427217699995</v>
      </c>
      <c r="C5" s="149">
        <v>6602.9557090400003</v>
      </c>
      <c r="D5" s="149">
        <v>6964.111123050001</v>
      </c>
      <c r="E5" s="149">
        <v>7058.9431283799995</v>
      </c>
      <c r="F5" s="149">
        <v>7170.2827440799992</v>
      </c>
      <c r="G5" s="149">
        <v>7050.9295582100003</v>
      </c>
      <c r="H5" s="149">
        <v>7098.8140647500004</v>
      </c>
      <c r="I5" s="149">
        <v>7165.5476408899995</v>
      </c>
      <c r="J5" s="149">
        <v>7217.0529768000006</v>
      </c>
      <c r="K5" s="149">
        <v>7370.3727420199994</v>
      </c>
      <c r="L5" s="149">
        <f>L6</f>
        <v>7316.1106829700002</v>
      </c>
      <c r="M5" s="149">
        <f>M6</f>
        <v>6944.2609879400006</v>
      </c>
      <c r="N5" s="149">
        <f>N6</f>
        <v>7113.2574478899987</v>
      </c>
      <c r="O5" s="150" t="s">
        <v>767</v>
      </c>
    </row>
    <row r="6" spans="1:15">
      <c r="A6" s="49" t="s">
        <v>768</v>
      </c>
      <c r="B6" s="140">
        <v>6568.4427217699995</v>
      </c>
      <c r="C6" s="140">
        <v>6602.9557090400003</v>
      </c>
      <c r="D6" s="140">
        <v>6964.111123050001</v>
      </c>
      <c r="E6" s="140">
        <v>7058.9431283799995</v>
      </c>
      <c r="F6" s="140">
        <v>7170.2827440799992</v>
      </c>
      <c r="G6" s="140">
        <v>7050.9295582100003</v>
      </c>
      <c r="H6" s="140">
        <v>7098.8140647500004</v>
      </c>
      <c r="I6" s="140">
        <v>7165.5476408899995</v>
      </c>
      <c r="J6" s="140">
        <v>7217.0529768000006</v>
      </c>
      <c r="K6" s="140">
        <v>7370.3727420199994</v>
      </c>
      <c r="L6" s="140">
        <f>'Tabel 4.1'!L6+'Tabel 4.2'!L6+'Tabel 4.3'!L6</f>
        <v>7316.1106829700002</v>
      </c>
      <c r="M6" s="140">
        <f>'Tabel 4.1'!M6+'Tabel 4.2'!M6+'Tabel 4.3'!M6</f>
        <v>6944.2609879400006</v>
      </c>
      <c r="N6" s="140">
        <f>'Tabel 4.1'!N6+'Tabel 4.2'!N6+'Tabel 4.3'!N6</f>
        <v>7113.2574478899987</v>
      </c>
      <c r="O6" s="6" t="s">
        <v>769</v>
      </c>
    </row>
    <row r="7" spans="1:15" s="46" customFormat="1">
      <c r="A7" s="148" t="s">
        <v>770</v>
      </c>
      <c r="B7" s="149">
        <v>29966.037674649997</v>
      </c>
      <c r="C7" s="149">
        <v>30459.22949509</v>
      </c>
      <c r="D7" s="149">
        <v>29273.213948650002</v>
      </c>
      <c r="E7" s="149">
        <v>28697.352322239996</v>
      </c>
      <c r="F7" s="149">
        <v>29258.094466299997</v>
      </c>
      <c r="G7" s="149">
        <v>29394.784014450001</v>
      </c>
      <c r="H7" s="149">
        <v>29683.199227910001</v>
      </c>
      <c r="I7" s="149">
        <v>29673.368989449995</v>
      </c>
      <c r="J7" s="149">
        <v>29222.401912810001</v>
      </c>
      <c r="K7" s="149">
        <v>28997.3423028</v>
      </c>
      <c r="L7" s="149">
        <f>SUM(L8:L11)</f>
        <v>29248.08418799</v>
      </c>
      <c r="M7" s="149">
        <f>SUM(M8:M11)</f>
        <v>29372.014706170005</v>
      </c>
      <c r="N7" s="149">
        <f>SUM(N8:N11)</f>
        <v>28983.533545530001</v>
      </c>
      <c r="O7" s="150" t="s">
        <v>771</v>
      </c>
    </row>
    <row r="8" spans="1:15">
      <c r="A8" s="49" t="s">
        <v>772</v>
      </c>
      <c r="B8" s="140">
        <v>11459.43975261</v>
      </c>
      <c r="C8" s="140">
        <v>11538.52399433</v>
      </c>
      <c r="D8" s="140">
        <v>11571.12484943</v>
      </c>
      <c r="E8" s="140">
        <v>10508.968745540002</v>
      </c>
      <c r="F8" s="140">
        <v>10868.868322519998</v>
      </c>
      <c r="G8" s="140">
        <v>10657.733613220002</v>
      </c>
      <c r="H8" s="140">
        <v>10629.690178519999</v>
      </c>
      <c r="I8" s="140">
        <v>10617.806229560001</v>
      </c>
      <c r="J8" s="140">
        <v>9806.9046940599983</v>
      </c>
      <c r="K8" s="140">
        <v>9832.7654285999997</v>
      </c>
      <c r="L8" s="140">
        <f>'Tabel 4.1'!L8+'Tabel 4.2'!L8+'Tabel 4.3'!L8</f>
        <v>9665.1271538300007</v>
      </c>
      <c r="M8" s="140">
        <f>'Tabel 4.1'!M8+'Tabel 4.2'!M8+'Tabel 4.3'!M8</f>
        <v>9595.9726225200011</v>
      </c>
      <c r="N8" s="140">
        <f>'Tabel 4.1'!N8+'Tabel 4.2'!N8+'Tabel 4.3'!N8</f>
        <v>9079.9973477000021</v>
      </c>
      <c r="O8" s="6" t="s">
        <v>773</v>
      </c>
    </row>
    <row r="9" spans="1:15">
      <c r="A9" s="49" t="s">
        <v>774</v>
      </c>
      <c r="B9" s="140">
        <v>2606.89436918</v>
      </c>
      <c r="C9" s="140">
        <v>2739.8638083200003</v>
      </c>
      <c r="D9" s="140">
        <v>2713.4470214399994</v>
      </c>
      <c r="E9" s="140">
        <v>2780.926192970001</v>
      </c>
      <c r="F9" s="140">
        <v>2738.9602724799993</v>
      </c>
      <c r="G9" s="140">
        <v>2985.7031558900003</v>
      </c>
      <c r="H9" s="140">
        <v>2940.6207437099993</v>
      </c>
      <c r="I9" s="140">
        <v>3211.0653995399994</v>
      </c>
      <c r="J9" s="140">
        <v>3317.1794873499998</v>
      </c>
      <c r="K9" s="140">
        <v>3452.9074987700001</v>
      </c>
      <c r="L9" s="140">
        <f>'Tabel 4.1'!L9+'Tabel 4.2'!L9+'Tabel 4.3'!L9</f>
        <v>3428.2086069099996</v>
      </c>
      <c r="M9" s="140">
        <f>'Tabel 4.1'!M9+'Tabel 4.2'!M9+'Tabel 4.3'!M9</f>
        <v>3545.2422152700001</v>
      </c>
      <c r="N9" s="140">
        <f>'Tabel 4.1'!N9+'Tabel 4.2'!N9+'Tabel 4.3'!N9</f>
        <v>3298.7573431700002</v>
      </c>
      <c r="O9" s="6" t="s">
        <v>775</v>
      </c>
    </row>
    <row r="10" spans="1:15">
      <c r="A10" s="49" t="s">
        <v>776</v>
      </c>
      <c r="B10" s="140">
        <v>7987.5500898800001</v>
      </c>
      <c r="C10" s="140">
        <v>8130.1691833200002</v>
      </c>
      <c r="D10" s="140">
        <v>7636.2238380199997</v>
      </c>
      <c r="E10" s="140">
        <v>7896.5789451599976</v>
      </c>
      <c r="F10" s="140">
        <v>8052.5379234700022</v>
      </c>
      <c r="G10" s="140">
        <v>8318.2942344100011</v>
      </c>
      <c r="H10" s="140">
        <v>8625.4338558200016</v>
      </c>
      <c r="I10" s="140">
        <v>8961.2840106500007</v>
      </c>
      <c r="J10" s="140">
        <v>9287.9669264599997</v>
      </c>
      <c r="K10" s="140">
        <v>9138.8668001299993</v>
      </c>
      <c r="L10" s="140">
        <f>'Tabel 4.1'!L10+'Tabel 4.2'!L10+'Tabel 4.3'!L10</f>
        <v>9440.6183955300003</v>
      </c>
      <c r="M10" s="140">
        <f>'Tabel 4.1'!M10+'Tabel 4.2'!M10+'Tabel 4.3'!M10</f>
        <v>9714.5129758900002</v>
      </c>
      <c r="N10" s="140">
        <f>'Tabel 4.1'!N10+'Tabel 4.2'!N10+'Tabel 4.3'!N10</f>
        <v>10137.831193739999</v>
      </c>
      <c r="O10" s="6" t="s">
        <v>777</v>
      </c>
    </row>
    <row r="11" spans="1:15">
      <c r="A11" s="49" t="s">
        <v>778</v>
      </c>
      <c r="B11" s="140">
        <v>7912.1534629800008</v>
      </c>
      <c r="C11" s="140">
        <v>8050.6725091199996</v>
      </c>
      <c r="D11" s="140">
        <v>7352.4182397599998</v>
      </c>
      <c r="E11" s="140">
        <v>7510.878438570001</v>
      </c>
      <c r="F11" s="140">
        <v>7597.7279478299997</v>
      </c>
      <c r="G11" s="140">
        <v>7433.0530109299998</v>
      </c>
      <c r="H11" s="140">
        <v>7487.4544498599989</v>
      </c>
      <c r="I11" s="140">
        <v>6883.2133496999995</v>
      </c>
      <c r="J11" s="140">
        <v>6810.3508049400016</v>
      </c>
      <c r="K11" s="140">
        <v>6572.8025753000029</v>
      </c>
      <c r="L11" s="140">
        <f>'Tabel 4.1'!L11+'Tabel 4.2'!L11+'Tabel 4.3'!L11</f>
        <v>6714.1300317200003</v>
      </c>
      <c r="M11" s="140">
        <f>'Tabel 4.1'!M11+'Tabel 4.2'!M11+'Tabel 4.3'!M11</f>
        <v>6516.2868924900013</v>
      </c>
      <c r="N11" s="140">
        <f>'Tabel 4.1'!N11+'Tabel 4.2'!N11+'Tabel 4.3'!N11</f>
        <v>6466.9476609200001</v>
      </c>
      <c r="O11" s="6" t="s">
        <v>779</v>
      </c>
    </row>
    <row r="12" spans="1:15" s="46" customFormat="1">
      <c r="A12" s="148" t="s">
        <v>780</v>
      </c>
      <c r="B12" s="149">
        <v>109.93845961</v>
      </c>
      <c r="C12" s="149">
        <v>110.89561643</v>
      </c>
      <c r="D12" s="149">
        <v>114.10862223000001</v>
      </c>
      <c r="E12" s="149">
        <v>120.22664163</v>
      </c>
      <c r="F12" s="149">
        <v>124.51752239000001</v>
      </c>
      <c r="G12" s="149">
        <v>122.35447452</v>
      </c>
      <c r="H12" s="149">
        <v>124.55356075</v>
      </c>
      <c r="I12" s="149">
        <v>124.63397353000001</v>
      </c>
      <c r="J12" s="149">
        <v>121.63950115</v>
      </c>
      <c r="K12" s="149">
        <v>121.58172361</v>
      </c>
      <c r="L12" s="149">
        <f>SUM(L13:L16)</f>
        <v>121.49973775999956</v>
      </c>
      <c r="M12" s="149">
        <f>SUM(M13:M16)</f>
        <v>208.16256414</v>
      </c>
      <c r="N12" s="149">
        <f>SUM(N13:N16)</f>
        <v>198.96530293999999</v>
      </c>
      <c r="O12" s="150" t="s">
        <v>781</v>
      </c>
    </row>
    <row r="13" spans="1:15">
      <c r="A13" s="49" t="s">
        <v>782</v>
      </c>
      <c r="B13" s="140">
        <v>0</v>
      </c>
      <c r="C13" s="140">
        <v>0</v>
      </c>
      <c r="D13" s="140">
        <v>0</v>
      </c>
      <c r="E13" s="140">
        <v>0</v>
      </c>
      <c r="F13" s="140">
        <v>0</v>
      </c>
      <c r="G13" s="140">
        <v>0</v>
      </c>
      <c r="H13" s="140">
        <v>0</v>
      </c>
      <c r="I13" s="140">
        <v>0</v>
      </c>
      <c r="J13" s="140">
        <v>0</v>
      </c>
      <c r="K13" s="140">
        <v>0</v>
      </c>
      <c r="L13" s="140">
        <f>'Tabel 4.1'!L13+'Tabel 4.2'!L13+'Tabel 4.3'!L13</f>
        <v>0</v>
      </c>
      <c r="M13" s="140">
        <f>'Tabel 4.1'!M13+'Tabel 4.2'!M13+'Tabel 4.3'!M13</f>
        <v>0</v>
      </c>
      <c r="N13" s="140">
        <f>'Tabel 4.1'!N13+'Tabel 4.2'!N13+'Tabel 4.3'!N13</f>
        <v>0</v>
      </c>
      <c r="O13" s="151" t="s">
        <v>783</v>
      </c>
    </row>
    <row r="14" spans="1:15">
      <c r="A14" s="49" t="s">
        <v>784</v>
      </c>
      <c r="B14" s="140">
        <v>28.54095598</v>
      </c>
      <c r="C14" s="140">
        <v>28.885741799999998</v>
      </c>
      <c r="D14" s="140">
        <v>28.54095598</v>
      </c>
      <c r="E14" s="140">
        <v>36.724266999999998</v>
      </c>
      <c r="F14" s="140">
        <v>38.075536999999997</v>
      </c>
      <c r="G14" s="140">
        <v>38.075536999999997</v>
      </c>
      <c r="H14" s="140">
        <v>38.075536999999997</v>
      </c>
      <c r="I14" s="140">
        <v>38.075536999999997</v>
      </c>
      <c r="J14" s="140">
        <v>38.075536999999997</v>
      </c>
      <c r="K14" s="140">
        <v>38.075536999999997</v>
      </c>
      <c r="L14" s="140">
        <f>'Tabel 4.1'!L14+'Tabel 4.2'!L14+'Tabel 4.3'!L14</f>
        <v>38.075536999999997</v>
      </c>
      <c r="M14" s="140">
        <f>'Tabel 4.1'!M14+'Tabel 4.2'!M14+'Tabel 4.3'!M14</f>
        <v>129.719537</v>
      </c>
      <c r="N14" s="140">
        <f>'Tabel 4.1'!N14+'Tabel 4.2'!N14+'Tabel 4.3'!N14</f>
        <v>120.947537</v>
      </c>
      <c r="O14" s="151" t="s">
        <v>785</v>
      </c>
    </row>
    <row r="15" spans="1:15" ht="18">
      <c r="A15" s="49" t="s">
        <v>786</v>
      </c>
      <c r="B15" s="140">
        <v>16.105003629999999</v>
      </c>
      <c r="C15" s="140">
        <v>16.159874630000001</v>
      </c>
      <c r="D15" s="140">
        <v>16.159874630000001</v>
      </c>
      <c r="E15" s="140">
        <v>16.159874630000001</v>
      </c>
      <c r="F15" s="140">
        <v>16.159874630000001</v>
      </c>
      <c r="G15" s="140">
        <v>16.159874630000001</v>
      </c>
      <c r="H15" s="140">
        <v>16.159874630000001</v>
      </c>
      <c r="I15" s="140">
        <v>16.159874630000001</v>
      </c>
      <c r="J15" s="140">
        <v>16.159874630000001</v>
      </c>
      <c r="K15" s="140">
        <v>15.950070669999999</v>
      </c>
      <c r="L15" s="140">
        <f>'Tabel 4.1'!L15+'Tabel 4.2'!L15+'Tabel 4.3'!L15</f>
        <v>15.950070669999999</v>
      </c>
      <c r="M15" s="140">
        <f>'Tabel 4.1'!M15+'Tabel 4.2'!M15+'Tabel 4.3'!M15</f>
        <v>15.950070669999999</v>
      </c>
      <c r="N15" s="140">
        <f>'Tabel 4.1'!N15+'Tabel 4.2'!N15+'Tabel 4.3'!N15</f>
        <v>15.950070669999999</v>
      </c>
      <c r="O15" s="151" t="s">
        <v>787</v>
      </c>
    </row>
    <row r="16" spans="1:15">
      <c r="A16" s="49" t="s">
        <v>788</v>
      </c>
      <c r="B16" s="140">
        <v>65.292500000000004</v>
      </c>
      <c r="C16" s="140">
        <v>65.849999999999994</v>
      </c>
      <c r="D16" s="140">
        <v>69.407791620000012</v>
      </c>
      <c r="E16" s="140">
        <v>67.342500000000001</v>
      </c>
      <c r="F16" s="140">
        <v>70.282110759999995</v>
      </c>
      <c r="G16" s="140">
        <v>68.119062889999995</v>
      </c>
      <c r="H16" s="140">
        <v>70.318149120000001</v>
      </c>
      <c r="I16" s="140">
        <v>70.398561900000004</v>
      </c>
      <c r="J16" s="140">
        <v>67.404089519999999</v>
      </c>
      <c r="K16" s="140">
        <v>67.556115939999998</v>
      </c>
      <c r="L16" s="140">
        <f>'Tabel 4.1'!L16+'Tabel 4.2'!L16+'Tabel 4.3'!L16</f>
        <v>67.474130089999562</v>
      </c>
      <c r="M16" s="140">
        <f>'Tabel 4.1'!M16+'Tabel 4.2'!M16+'Tabel 4.3'!M16</f>
        <v>62.492956469999996</v>
      </c>
      <c r="N16" s="140">
        <f>'Tabel 4.1'!N16+'Tabel 4.2'!N16+'Tabel 4.3'!N16</f>
        <v>62.067695269999994</v>
      </c>
      <c r="O16" s="6" t="s">
        <v>789</v>
      </c>
    </row>
    <row r="17" spans="1:15" s="46" customFormat="1" ht="9.75" thickBot="1">
      <c r="A17" s="152" t="s">
        <v>96</v>
      </c>
      <c r="B17" s="149">
        <v>36644.418856029995</v>
      </c>
      <c r="C17" s="149">
        <v>37173.080820560004</v>
      </c>
      <c r="D17" s="149">
        <v>36351.433693929997</v>
      </c>
      <c r="E17" s="149">
        <v>35876.522092249994</v>
      </c>
      <c r="F17" s="149">
        <v>36552.894732770001</v>
      </c>
      <c r="G17" s="149">
        <v>36568.068047180001</v>
      </c>
      <c r="H17" s="149">
        <v>36906.566853409997</v>
      </c>
      <c r="I17" s="149">
        <v>36963.550603869997</v>
      </c>
      <c r="J17" s="149">
        <v>36561.094390760001</v>
      </c>
      <c r="K17" s="149">
        <v>36489.296768430002</v>
      </c>
      <c r="L17" s="489">
        <f>L5+L7+L12</f>
        <v>36685.694608719998</v>
      </c>
      <c r="M17" s="489">
        <f>M5+M7+M12</f>
        <v>36524.438258250011</v>
      </c>
      <c r="N17" s="489">
        <f>N5+N7+N12</f>
        <v>36295.756296359999</v>
      </c>
      <c r="O17" s="154" t="s">
        <v>272</v>
      </c>
    </row>
    <row r="18" spans="1:15" ht="9.75" thickBot="1">
      <c r="A18" s="676"/>
      <c r="B18" s="677"/>
      <c r="C18" s="677"/>
      <c r="D18" s="677"/>
      <c r="E18" s="677"/>
      <c r="F18" s="677"/>
      <c r="G18" s="677"/>
      <c r="H18" s="677"/>
      <c r="I18" s="677"/>
      <c r="J18" s="677"/>
      <c r="K18" s="677"/>
      <c r="L18" s="677"/>
      <c r="M18" s="677"/>
      <c r="N18" s="677"/>
      <c r="O18" s="678"/>
    </row>
    <row r="19" spans="1:15">
      <c r="B19" s="10"/>
      <c r="C19" s="10"/>
      <c r="D19" s="10"/>
      <c r="E19" s="10"/>
      <c r="F19" s="10"/>
      <c r="G19" s="10"/>
      <c r="H19" s="10"/>
      <c r="I19" s="10"/>
      <c r="J19" s="10"/>
      <c r="K19" s="10"/>
      <c r="L19" s="10"/>
      <c r="M19" s="10"/>
      <c r="N19" s="10"/>
    </row>
    <row r="20" spans="1:15">
      <c r="B20" s="10"/>
      <c r="C20" s="10"/>
      <c r="D20" s="10"/>
      <c r="E20" s="10"/>
      <c r="F20" s="10"/>
      <c r="G20" s="10"/>
      <c r="H20" s="10"/>
      <c r="I20" s="10"/>
      <c r="J20" s="10"/>
      <c r="K20" s="10"/>
      <c r="L20" s="10"/>
      <c r="M20" s="10"/>
      <c r="N20" s="10"/>
    </row>
  </sheetData>
  <customSheetViews>
    <customSheetView guid="{D1897E30-A26D-4F90-93C2-C61456FDB70A}" scale="110" showPageBreaks="1" view="pageBreakPreview">
      <selection activeCell="N5" sqref="N5:N17"/>
      <pageMargins left="0.7" right="0.7" top="0.75" bottom="0.75" header="0.3" footer="0.3"/>
      <pageSetup paperSize="9" scale="91" orientation="landscape" r:id="rId1"/>
    </customSheetView>
    <customSheetView guid="{0A4A6AE3-1FFA-40BD-BC03-A4BC47D93628}" scale="110" showPageBreaks="1" view="pageBreakPreview">
      <selection activeCell="M4" sqref="M4:N4"/>
      <pageMargins left="0.7" right="0.7" top="0.75" bottom="0.75" header="0.3" footer="0.3"/>
      <pageSetup paperSize="9" scale="91" orientation="landscape" r:id="rId2"/>
    </customSheetView>
    <customSheetView guid="{4E068CE9-76F0-4A79-8775-2B6748FBF524}" hiddenColumns="1" topLeftCell="AW1">
      <selection activeCell="AZ4" sqref="AZ4:BL17"/>
      <pageMargins left="0.7" right="0.7" top="0.75" bottom="0.75" header="0.3" footer="0.3"/>
      <pageSetup paperSize="9" scale="93" orientation="landscape" r:id="rId3"/>
    </customSheetView>
    <customSheetView guid="{D8C5A984-543E-4707-B504-B74A64840F53}" scale="110" showPageBreaks="1" view="pageBreakPreview">
      <selection activeCell="M4" sqref="M4:N4"/>
      <pageMargins left="0.7" right="0.7" top="0.75" bottom="0.75" header="0.3" footer="0.3"/>
      <pageSetup paperSize="9" scale="91" orientation="landscape" r:id="rId4"/>
    </customSheetView>
    <customSheetView guid="{D05C7363-D748-4E5D-B121-E30B6E64A380}" scale="110" showPageBreaks="1" view="pageBreakPreview">
      <selection activeCell="M4" sqref="M4:N4"/>
      <pageMargins left="0.7" right="0.7" top="0.75" bottom="0.75" header="0.3" footer="0.3"/>
      <pageSetup paperSize="9" scale="91" orientation="landscape" r:id="rId5"/>
    </customSheetView>
    <customSheetView guid="{A346EDBB-8F5D-48AE-8CF0-8B5C084A1557}" topLeftCell="AW1">
      <selection activeCell="AZ4" sqref="AZ4:BL17"/>
      <pageMargins left="0.7" right="0.7" top="0.75" bottom="0.75" header="0.3" footer="0.3"/>
      <pageSetup paperSize="9" scale="93" orientation="landscape" r:id="rId6"/>
    </customSheetView>
  </customSheetViews>
  <mergeCells count="3">
    <mergeCell ref="A1:O1"/>
    <mergeCell ref="A2:O2"/>
    <mergeCell ref="A18:O18"/>
  </mergeCells>
  <pageMargins left="0.7" right="0.7" top="0.75" bottom="0.75" header="0.3" footer="0.3"/>
  <pageSetup paperSize="9" scale="91" orientation="landscape" r:id="rId7"/>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9"/>
  <sheetViews>
    <sheetView view="pageBreakPreview" zoomScaleNormal="100" zoomScaleSheetLayoutView="100" workbookViewId="0">
      <selection activeCell="F26" sqref="F26"/>
    </sheetView>
  </sheetViews>
  <sheetFormatPr defaultColWidth="9.140625" defaultRowHeight="9"/>
  <cols>
    <col min="1" max="1" width="28" style="2" customWidth="1"/>
    <col min="2" max="14" width="7.140625" style="2" customWidth="1"/>
    <col min="15" max="15" width="20.85546875" style="2" bestFit="1" customWidth="1"/>
    <col min="16" max="16384" width="9.140625" style="2"/>
  </cols>
  <sheetData>
    <row r="1" spans="1:16" s="1" customFormat="1" ht="12.75">
      <c r="A1" s="655" t="s">
        <v>98</v>
      </c>
      <c r="B1" s="656"/>
      <c r="C1" s="656"/>
      <c r="D1" s="656"/>
      <c r="E1" s="656"/>
      <c r="F1" s="656"/>
      <c r="G1" s="656"/>
      <c r="H1" s="656"/>
      <c r="I1" s="656"/>
      <c r="J1" s="656"/>
      <c r="K1" s="656"/>
      <c r="L1" s="656"/>
      <c r="M1" s="656"/>
      <c r="N1" s="656"/>
      <c r="O1" s="657"/>
    </row>
    <row r="2" spans="1:16" s="67" customFormat="1" ht="11.25" customHeight="1">
      <c r="A2" s="679" t="s">
        <v>282</v>
      </c>
      <c r="B2" s="680"/>
      <c r="C2" s="680"/>
      <c r="D2" s="680"/>
      <c r="E2" s="680"/>
      <c r="F2" s="680"/>
      <c r="G2" s="680"/>
      <c r="H2" s="680"/>
      <c r="I2" s="680"/>
      <c r="J2" s="680"/>
      <c r="K2" s="680"/>
      <c r="L2" s="680"/>
      <c r="M2" s="680"/>
      <c r="N2" s="680"/>
      <c r="O2" s="681"/>
    </row>
    <row r="3" spans="1:16" s="3" customFormat="1" ht="8.25" customHeight="1" thickBot="1">
      <c r="A3" s="145"/>
      <c r="B3" s="146"/>
      <c r="C3" s="146"/>
      <c r="D3" s="146"/>
      <c r="E3" s="146"/>
      <c r="F3" s="146"/>
      <c r="G3" s="146"/>
      <c r="H3" s="146"/>
      <c r="I3" s="146"/>
      <c r="J3" s="146"/>
      <c r="K3" s="146"/>
      <c r="L3" s="146"/>
      <c r="M3" s="146"/>
      <c r="N3" s="146"/>
      <c r="O3" s="66"/>
    </row>
    <row r="4" spans="1:16" ht="9.75" thickBot="1">
      <c r="A4" s="17" t="s">
        <v>3</v>
      </c>
      <c r="B4" s="300">
        <v>44621</v>
      </c>
      <c r="C4" s="300">
        <v>44652</v>
      </c>
      <c r="D4" s="300">
        <v>44682</v>
      </c>
      <c r="E4" s="300">
        <v>44713</v>
      </c>
      <c r="F4" s="300">
        <v>44743</v>
      </c>
      <c r="G4" s="300">
        <v>44774</v>
      </c>
      <c r="H4" s="475">
        <v>44805</v>
      </c>
      <c r="I4" s="300">
        <v>44835</v>
      </c>
      <c r="J4" s="300">
        <v>44866</v>
      </c>
      <c r="K4" s="300">
        <v>44896</v>
      </c>
      <c r="L4" s="300">
        <v>44927</v>
      </c>
      <c r="M4" s="300">
        <v>44958</v>
      </c>
      <c r="N4" s="300">
        <v>44986</v>
      </c>
      <c r="O4" s="155" t="s">
        <v>76</v>
      </c>
    </row>
    <row r="5" spans="1:16" s="46" customFormat="1">
      <c r="A5" s="148" t="s">
        <v>766</v>
      </c>
      <c r="B5" s="149">
        <v>3735.8538329399998</v>
      </c>
      <c r="C5" s="149">
        <v>3828</v>
      </c>
      <c r="D5" s="149">
        <v>4204.1774839500004</v>
      </c>
      <c r="E5" s="149">
        <v>4292.1383084399995</v>
      </c>
      <c r="F5" s="149">
        <v>4430.4182587799996</v>
      </c>
      <c r="G5" s="149">
        <v>4387.2483052600001</v>
      </c>
      <c r="H5" s="149">
        <v>4363.5397293800006</v>
      </c>
      <c r="I5" s="149">
        <v>4479.8002924299999</v>
      </c>
      <c r="J5" s="149">
        <v>4523.6508000200001</v>
      </c>
      <c r="K5" s="149">
        <v>4548.8722023499995</v>
      </c>
      <c r="L5" s="149">
        <f>L6</f>
        <v>4482.7190424600003</v>
      </c>
      <c r="M5" s="149">
        <f>M6</f>
        <v>4244.3374665000001</v>
      </c>
      <c r="N5" s="149">
        <f>N6</f>
        <v>4350.840719679999</v>
      </c>
      <c r="O5" s="156" t="s">
        <v>767</v>
      </c>
    </row>
    <row r="6" spans="1:16">
      <c r="A6" s="49" t="s">
        <v>768</v>
      </c>
      <c r="B6" s="140">
        <v>3735.8538329399998</v>
      </c>
      <c r="C6" s="140">
        <v>3828</v>
      </c>
      <c r="D6" s="140">
        <v>4204.1774839500004</v>
      </c>
      <c r="E6" s="140">
        <v>4292.1383084399995</v>
      </c>
      <c r="F6" s="140">
        <v>4430.4182587799996</v>
      </c>
      <c r="G6" s="140">
        <v>4387.2483052600001</v>
      </c>
      <c r="H6" s="140">
        <v>4363.5397293800006</v>
      </c>
      <c r="I6" s="140">
        <v>4479.8002924299999</v>
      </c>
      <c r="J6" s="140">
        <v>4523.6508000200001</v>
      </c>
      <c r="K6" s="140">
        <v>4548.8722023499995</v>
      </c>
      <c r="L6" s="140">
        <v>4482.7190424600003</v>
      </c>
      <c r="M6" s="140">
        <v>4244.3374665000001</v>
      </c>
      <c r="N6" s="140">
        <v>4350.840719679999</v>
      </c>
      <c r="O6" s="50" t="s">
        <v>769</v>
      </c>
      <c r="P6" s="10"/>
    </row>
    <row r="7" spans="1:16" s="46" customFormat="1">
      <c r="A7" s="148" t="s">
        <v>770</v>
      </c>
      <c r="B7" s="149">
        <v>26778.161045119999</v>
      </c>
      <c r="C7" s="149">
        <v>26959</v>
      </c>
      <c r="D7" s="149">
        <v>25675.421250579999</v>
      </c>
      <c r="E7" s="149">
        <v>24954.225209429998</v>
      </c>
      <c r="F7" s="149">
        <v>25383.031372999998</v>
      </c>
      <c r="G7" s="149">
        <v>25305.588264010003</v>
      </c>
      <c r="H7" s="149">
        <v>25544.717452090001</v>
      </c>
      <c r="I7" s="149">
        <v>25404.443615139997</v>
      </c>
      <c r="J7" s="149">
        <v>24812.723645550002</v>
      </c>
      <c r="K7" s="149">
        <v>24531.55973257</v>
      </c>
      <c r="L7" s="149">
        <f>SUM(L8:L11)</f>
        <v>24749.912378190002</v>
      </c>
      <c r="M7" s="149">
        <f>SUM(M8:M11)</f>
        <v>24771.847661830001</v>
      </c>
      <c r="N7" s="149">
        <f>SUM(N8:N11)</f>
        <v>24252.655969380001</v>
      </c>
      <c r="O7" s="156" t="s">
        <v>771</v>
      </c>
      <c r="P7" s="489"/>
    </row>
    <row r="8" spans="1:16">
      <c r="A8" s="49" t="s">
        <v>772</v>
      </c>
      <c r="B8" s="140">
        <v>11456.02542582</v>
      </c>
      <c r="C8" s="140">
        <v>11535</v>
      </c>
      <c r="D8" s="140">
        <v>11567.62653164</v>
      </c>
      <c r="E8" s="140">
        <v>10505.731862260001</v>
      </c>
      <c r="F8" s="140">
        <v>10865.577990669999</v>
      </c>
      <c r="G8" s="140">
        <v>10654.31761618</v>
      </c>
      <c r="H8" s="140">
        <v>10626.43509485</v>
      </c>
      <c r="I8" s="140">
        <v>10614.53022235</v>
      </c>
      <c r="J8" s="140">
        <v>9803.7096055899983</v>
      </c>
      <c r="K8" s="140">
        <v>9830.5857063799995</v>
      </c>
      <c r="L8" s="140">
        <v>9663.4806363299995</v>
      </c>
      <c r="M8" s="140">
        <v>9594.430142180001</v>
      </c>
      <c r="N8" s="140">
        <v>9078.6343097200006</v>
      </c>
      <c r="O8" s="50" t="s">
        <v>773</v>
      </c>
      <c r="P8" s="10"/>
    </row>
    <row r="9" spans="1:16">
      <c r="A9" s="49" t="s">
        <v>774</v>
      </c>
      <c r="B9" s="140">
        <v>2064.5124509399998</v>
      </c>
      <c r="C9" s="140">
        <v>2125</v>
      </c>
      <c r="D9" s="140">
        <v>2081.8141577599995</v>
      </c>
      <c r="E9" s="140">
        <v>2127.8618556700008</v>
      </c>
      <c r="F9" s="140">
        <v>2054.7065146799996</v>
      </c>
      <c r="G9" s="140">
        <v>2224.7922714800002</v>
      </c>
      <c r="H9" s="140">
        <v>2202.8560124699993</v>
      </c>
      <c r="I9" s="140">
        <v>2454.1343796299993</v>
      </c>
      <c r="J9" s="140">
        <v>2481.4143253599996</v>
      </c>
      <c r="K9" s="140">
        <v>2405.64056794</v>
      </c>
      <c r="L9" s="140">
        <v>2376.6080643199998</v>
      </c>
      <c r="M9" s="140">
        <v>2456.8414205399999</v>
      </c>
      <c r="N9" s="140">
        <v>2441.0927237000001</v>
      </c>
      <c r="O9" s="50" t="s">
        <v>775</v>
      </c>
      <c r="P9" s="10"/>
    </row>
    <row r="10" spans="1:16">
      <c r="A10" s="49" t="s">
        <v>776</v>
      </c>
      <c r="B10" s="140">
        <v>6269.84195955</v>
      </c>
      <c r="C10" s="140">
        <v>6301</v>
      </c>
      <c r="D10" s="140">
        <v>5719.2543958699998</v>
      </c>
      <c r="E10" s="140">
        <v>5924.7701975699983</v>
      </c>
      <c r="F10" s="140">
        <v>5981.6823150300015</v>
      </c>
      <c r="G10" s="140">
        <v>6151.8700189300007</v>
      </c>
      <c r="H10" s="140">
        <v>6370.4371803400009</v>
      </c>
      <c r="I10" s="140">
        <v>6562.9084842599996</v>
      </c>
      <c r="J10" s="140">
        <v>6813.5658410699998</v>
      </c>
      <c r="K10" s="140">
        <v>6802.1651906999987</v>
      </c>
      <c r="L10" s="140">
        <v>7081.5271526100014</v>
      </c>
      <c r="M10" s="140">
        <v>7238.8605364399991</v>
      </c>
      <c r="N10" s="140">
        <v>7367.6171992500003</v>
      </c>
      <c r="O10" s="50" t="s">
        <v>777</v>
      </c>
      <c r="P10" s="10"/>
    </row>
    <row r="11" spans="1:16">
      <c r="A11" s="49" t="s">
        <v>778</v>
      </c>
      <c r="B11" s="140">
        <v>6987.7812088100009</v>
      </c>
      <c r="C11" s="140">
        <v>6998</v>
      </c>
      <c r="D11" s="140">
        <v>6306.7261653099995</v>
      </c>
      <c r="E11" s="140">
        <v>6395.8612939300001</v>
      </c>
      <c r="F11" s="140">
        <v>6481.0645526199996</v>
      </c>
      <c r="G11" s="140">
        <v>6274.6083574200002</v>
      </c>
      <c r="H11" s="140">
        <v>6344.9891644299987</v>
      </c>
      <c r="I11" s="140">
        <v>5772.870528899999</v>
      </c>
      <c r="J11" s="140">
        <v>5714.0338735300011</v>
      </c>
      <c r="K11" s="140">
        <v>5493.1682675500024</v>
      </c>
      <c r="L11" s="140">
        <v>5628.2965249299996</v>
      </c>
      <c r="M11" s="140">
        <v>5481.7155626700014</v>
      </c>
      <c r="N11" s="140">
        <v>5365.3117367100003</v>
      </c>
      <c r="O11" s="50" t="s">
        <v>779</v>
      </c>
      <c r="P11" s="10"/>
    </row>
    <row r="12" spans="1:16" s="46" customFormat="1">
      <c r="A12" s="148" t="s">
        <v>780</v>
      </c>
      <c r="B12" s="149">
        <v>70.097714179999997</v>
      </c>
      <c r="C12" s="149">
        <v>70</v>
      </c>
      <c r="D12" s="149">
        <v>72.163005800000008</v>
      </c>
      <c r="E12" s="149">
        <v>74.182500000000005</v>
      </c>
      <c r="F12" s="149">
        <v>76.022110760000004</v>
      </c>
      <c r="G12" s="149">
        <v>76.059062889999993</v>
      </c>
      <c r="H12" s="149">
        <v>76.258149119999999</v>
      </c>
      <c r="I12" s="149">
        <v>76.338561900000002</v>
      </c>
      <c r="J12" s="149">
        <v>76.34409952</v>
      </c>
      <c r="K12" s="149">
        <v>76.496115939999996</v>
      </c>
      <c r="L12" s="149">
        <f>SUM(L13:L16)</f>
        <v>76.414130089999375</v>
      </c>
      <c r="M12" s="149">
        <f>SUM(M13:M16)</f>
        <v>74.432956469999993</v>
      </c>
      <c r="N12" s="149">
        <f>SUM(N13:N16)</f>
        <v>66.507695269999999</v>
      </c>
      <c r="O12" s="156" t="s">
        <v>781</v>
      </c>
    </row>
    <row r="13" spans="1:16">
      <c r="A13" s="49" t="s">
        <v>782</v>
      </c>
      <c r="B13" s="140">
        <v>0</v>
      </c>
      <c r="C13" s="140">
        <v>0</v>
      </c>
      <c r="D13" s="140">
        <v>0</v>
      </c>
      <c r="E13" s="140">
        <v>0</v>
      </c>
      <c r="F13" s="140">
        <v>0</v>
      </c>
      <c r="G13" s="140">
        <v>0</v>
      </c>
      <c r="H13" s="140">
        <v>0</v>
      </c>
      <c r="I13" s="140">
        <v>0</v>
      </c>
      <c r="J13" s="140">
        <v>0</v>
      </c>
      <c r="K13" s="140">
        <v>0</v>
      </c>
      <c r="L13" s="140">
        <v>0</v>
      </c>
      <c r="M13" s="140">
        <v>0</v>
      </c>
      <c r="N13" s="140">
        <v>0</v>
      </c>
      <c r="O13" s="50" t="s">
        <v>783</v>
      </c>
      <c r="P13" s="10"/>
    </row>
    <row r="14" spans="1:16">
      <c r="A14" s="49" t="s">
        <v>784</v>
      </c>
      <c r="B14" s="140">
        <v>11.655214180000002</v>
      </c>
      <c r="C14" s="140">
        <v>12</v>
      </c>
      <c r="D14" s="140">
        <v>11.655214180000002</v>
      </c>
      <c r="E14" s="140">
        <v>15.74</v>
      </c>
      <c r="F14" s="140">
        <v>15.74</v>
      </c>
      <c r="G14" s="140">
        <v>15.74</v>
      </c>
      <c r="H14" s="140">
        <v>15.74</v>
      </c>
      <c r="I14" s="140">
        <v>15.74</v>
      </c>
      <c r="J14" s="140">
        <v>15.74</v>
      </c>
      <c r="K14" s="140">
        <v>15.74</v>
      </c>
      <c r="L14" s="140">
        <v>15.74</v>
      </c>
      <c r="M14" s="140">
        <v>15.74</v>
      </c>
      <c r="N14" s="140">
        <v>8.24</v>
      </c>
      <c r="O14" s="50" t="s">
        <v>785</v>
      </c>
      <c r="P14" s="10"/>
    </row>
    <row r="15" spans="1:16" ht="18">
      <c r="A15" s="49" t="s">
        <v>786</v>
      </c>
      <c r="B15" s="140">
        <v>0</v>
      </c>
      <c r="C15" s="140">
        <v>0</v>
      </c>
      <c r="D15" s="140">
        <v>0</v>
      </c>
      <c r="E15" s="140">
        <v>0</v>
      </c>
      <c r="F15" s="140">
        <v>0</v>
      </c>
      <c r="G15" s="140">
        <v>0</v>
      </c>
      <c r="H15" s="140">
        <v>0</v>
      </c>
      <c r="I15" s="140">
        <v>0</v>
      </c>
      <c r="J15" s="140">
        <v>0</v>
      </c>
      <c r="K15" s="140">
        <v>0</v>
      </c>
      <c r="L15" s="140">
        <v>0</v>
      </c>
      <c r="M15" s="140">
        <v>0</v>
      </c>
      <c r="N15" s="140">
        <v>0</v>
      </c>
      <c r="O15" s="50" t="s">
        <v>787</v>
      </c>
      <c r="P15" s="10"/>
    </row>
    <row r="16" spans="1:16">
      <c r="A16" s="49" t="s">
        <v>788</v>
      </c>
      <c r="B16" s="140">
        <v>58.442500000000003</v>
      </c>
      <c r="C16" s="140">
        <v>58</v>
      </c>
      <c r="D16" s="140">
        <v>60.507791620000006</v>
      </c>
      <c r="E16" s="140">
        <v>58.442500000000003</v>
      </c>
      <c r="F16" s="140">
        <v>60.282110760000002</v>
      </c>
      <c r="G16" s="140">
        <v>60.319062889999998</v>
      </c>
      <c r="H16" s="140">
        <v>60.518149120000004</v>
      </c>
      <c r="I16" s="140">
        <v>60.5985619</v>
      </c>
      <c r="J16" s="140">
        <v>60.604099520000005</v>
      </c>
      <c r="K16" s="140">
        <v>60.756115940000001</v>
      </c>
      <c r="L16" s="140">
        <v>60.67413008999938</v>
      </c>
      <c r="M16" s="140">
        <v>58.692956469999999</v>
      </c>
      <c r="N16" s="140">
        <v>58.267695269999997</v>
      </c>
      <c r="O16" s="50" t="s">
        <v>789</v>
      </c>
      <c r="P16" s="10"/>
    </row>
    <row r="17" spans="1:16" s="46" customFormat="1" ht="9.75" thickBot="1">
      <c r="A17" s="152" t="s">
        <v>96</v>
      </c>
      <c r="B17" s="153">
        <v>30584.112592239999</v>
      </c>
      <c r="C17" s="153">
        <v>30857</v>
      </c>
      <c r="D17" s="153">
        <v>29951.761740329999</v>
      </c>
      <c r="E17" s="153">
        <v>29320.546017869998</v>
      </c>
      <c r="F17" s="153">
        <v>29889.471742539998</v>
      </c>
      <c r="G17" s="153">
        <v>29768.895632160002</v>
      </c>
      <c r="H17" s="153">
        <v>29984.515330590002</v>
      </c>
      <c r="I17" s="153">
        <v>29960.582469469995</v>
      </c>
      <c r="J17" s="153">
        <v>29412.718545090003</v>
      </c>
      <c r="K17" s="153">
        <v>29156.928050860002</v>
      </c>
      <c r="L17" s="489">
        <f>L5+L7+L12</f>
        <v>29309.045550740004</v>
      </c>
      <c r="M17" s="489">
        <f>M5+M7+M12</f>
        <v>29090.6180848</v>
      </c>
      <c r="N17" s="489">
        <f>N5+N7+N12</f>
        <v>28670.004384330001</v>
      </c>
      <c r="O17" s="157" t="s">
        <v>790</v>
      </c>
      <c r="P17" s="489"/>
    </row>
    <row r="18" spans="1:16" ht="9.75" thickBot="1">
      <c r="A18" s="676"/>
      <c r="B18" s="677"/>
      <c r="C18" s="677"/>
      <c r="D18" s="677"/>
      <c r="E18" s="677"/>
      <c r="F18" s="677"/>
      <c r="G18" s="677"/>
      <c r="H18" s="677"/>
      <c r="I18" s="677"/>
      <c r="J18" s="677"/>
      <c r="K18" s="677"/>
      <c r="L18" s="677"/>
      <c r="M18" s="677"/>
      <c r="N18" s="677"/>
      <c r="O18" s="678"/>
    </row>
    <row r="19" spans="1:16">
      <c r="L19" s="10"/>
      <c r="M19" s="10"/>
      <c r="N19" s="10"/>
    </row>
  </sheetData>
  <customSheetViews>
    <customSheetView guid="{D1897E30-A26D-4F90-93C2-C61456FDB70A}" showPageBreaks="1" view="pageBreakPreview">
      <selection activeCell="P7" sqref="P7"/>
      <pageMargins left="0.7" right="0.7" top="0.75" bottom="0.75" header="0.3" footer="0.3"/>
      <pageSetup paperSize="9" scale="88" orientation="landscape" r:id="rId1"/>
    </customSheetView>
    <customSheetView guid="{0A4A6AE3-1FFA-40BD-BC03-A4BC47D93628}" showPageBreaks="1" view="pageBreakPreview">
      <selection activeCell="O15" sqref="O15"/>
      <pageMargins left="0.7" right="0.7" top="0.75" bottom="0.75" header="0.3" footer="0.3"/>
      <pageSetup paperSize="9" scale="88" orientation="landscape" r:id="rId2"/>
    </customSheetView>
    <customSheetView guid="{4E068CE9-76F0-4A79-8775-2B6748FBF524}" scale="235" hiddenColumns="1">
      <selection activeCell="A11" sqref="A11"/>
      <pageMargins left="0.7" right="0.7" top="0.75" bottom="0.75" header="0.3" footer="0.3"/>
      <pageSetup paperSize="9" scale="88" orientation="landscape" r:id="rId3"/>
    </customSheetView>
    <customSheetView guid="{D8C5A984-543E-4707-B504-B74A64840F53}" showPageBreaks="1" view="pageBreakPreview">
      <selection activeCell="O15" sqref="O15"/>
      <pageMargins left="0.7" right="0.7" top="0.75" bottom="0.75" header="0.3" footer="0.3"/>
      <pageSetup paperSize="9" scale="88" orientation="landscape" r:id="rId4"/>
    </customSheetView>
    <customSheetView guid="{D05C7363-D748-4E5D-B121-E30B6E64A380}" showPageBreaks="1" view="pageBreakPreview">
      <selection activeCell="S15" sqref="S15"/>
      <pageMargins left="0.7" right="0.7" top="0.75" bottom="0.75" header="0.3" footer="0.3"/>
      <pageSetup paperSize="9" scale="88" orientation="landscape" r:id="rId5"/>
    </customSheetView>
    <customSheetView guid="{A346EDBB-8F5D-48AE-8CF0-8B5C084A1557}" scale="235">
      <selection activeCell="A11" sqref="A11"/>
      <pageMargins left="0.7" right="0.7" top="0.75" bottom="0.75" header="0.3" footer="0.3"/>
      <pageSetup paperSize="9" scale="88" orientation="landscape" r:id="rId6"/>
    </customSheetView>
  </customSheetViews>
  <mergeCells count="3">
    <mergeCell ref="A1:O1"/>
    <mergeCell ref="A2:O2"/>
    <mergeCell ref="A18:O18"/>
  </mergeCells>
  <pageMargins left="0.7" right="0.7" top="0.75" bottom="0.75" header="0.3" footer="0.3"/>
  <pageSetup paperSize="9" scale="88" orientation="landscape" r:id="rId7"/>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0"/>
  <sheetViews>
    <sheetView view="pageBreakPreview" zoomScale="110" zoomScaleNormal="100" zoomScaleSheetLayoutView="110" workbookViewId="0">
      <selection activeCell="H27" sqref="H27"/>
    </sheetView>
  </sheetViews>
  <sheetFormatPr defaultColWidth="9.140625" defaultRowHeight="9"/>
  <cols>
    <col min="1" max="1" width="33.5703125" style="2" customWidth="1"/>
    <col min="2" max="10" width="7.5703125" style="2" customWidth="1"/>
    <col min="11" max="14" width="6.5703125" style="2" customWidth="1"/>
    <col min="15" max="15" width="17.140625" style="2" bestFit="1" customWidth="1"/>
    <col min="16" max="16384" width="9.140625" style="2"/>
  </cols>
  <sheetData>
    <row r="1" spans="1:16" s="1" customFormat="1" ht="12.75">
      <c r="A1" s="655" t="s">
        <v>99</v>
      </c>
      <c r="B1" s="656"/>
      <c r="C1" s="656"/>
      <c r="D1" s="656"/>
      <c r="E1" s="656"/>
      <c r="F1" s="656"/>
      <c r="G1" s="656"/>
      <c r="H1" s="656"/>
      <c r="I1" s="656"/>
      <c r="J1" s="656"/>
      <c r="K1" s="656"/>
      <c r="L1" s="656"/>
      <c r="M1" s="656"/>
      <c r="N1" s="656"/>
      <c r="O1" s="657"/>
    </row>
    <row r="2" spans="1:16" s="67" customFormat="1" ht="12.75" customHeight="1">
      <c r="A2" s="662" t="s">
        <v>283</v>
      </c>
      <c r="B2" s="659"/>
      <c r="C2" s="659"/>
      <c r="D2" s="659"/>
      <c r="E2" s="659"/>
      <c r="F2" s="659"/>
      <c r="G2" s="659"/>
      <c r="H2" s="659"/>
      <c r="I2" s="659"/>
      <c r="J2" s="659"/>
      <c r="K2" s="659"/>
      <c r="L2" s="659"/>
      <c r="M2" s="659"/>
      <c r="N2" s="659"/>
      <c r="O2" s="663"/>
    </row>
    <row r="3" spans="1:16" s="3" customFormat="1" ht="5.25" customHeight="1" thickBot="1">
      <c r="A3" s="145"/>
      <c r="B3" s="146"/>
      <c r="C3" s="146"/>
      <c r="D3" s="146"/>
      <c r="E3" s="146"/>
      <c r="F3" s="146"/>
      <c r="G3" s="146"/>
      <c r="H3" s="146"/>
      <c r="I3" s="146"/>
      <c r="J3" s="146"/>
      <c r="K3" s="146"/>
      <c r="L3" s="146"/>
      <c r="M3" s="146"/>
      <c r="N3" s="146"/>
      <c r="O3" s="66"/>
    </row>
    <row r="4" spans="1:16" ht="9.75" thickBot="1">
      <c r="A4" s="17" t="s">
        <v>3</v>
      </c>
      <c r="B4" s="300">
        <v>44621</v>
      </c>
      <c r="C4" s="300">
        <v>44652</v>
      </c>
      <c r="D4" s="300">
        <v>44682</v>
      </c>
      <c r="E4" s="300">
        <v>44713</v>
      </c>
      <c r="F4" s="300">
        <v>44743</v>
      </c>
      <c r="G4" s="300">
        <v>44774</v>
      </c>
      <c r="H4" s="300">
        <v>44805</v>
      </c>
      <c r="I4" s="300">
        <v>44835</v>
      </c>
      <c r="J4" s="300">
        <v>44866</v>
      </c>
      <c r="K4" s="300">
        <v>44896</v>
      </c>
      <c r="L4" s="300">
        <v>44927</v>
      </c>
      <c r="M4" s="300">
        <v>44958</v>
      </c>
      <c r="N4" s="300">
        <v>44986</v>
      </c>
      <c r="O4" s="155" t="s">
        <v>76</v>
      </c>
    </row>
    <row r="5" spans="1:16" s="46" customFormat="1">
      <c r="A5" s="148" t="s">
        <v>766</v>
      </c>
      <c r="B5" s="149">
        <v>2160.6679428299999</v>
      </c>
      <c r="C5" s="149">
        <v>2217.6596290400003</v>
      </c>
      <c r="D5" s="149">
        <v>2189.5685191000002</v>
      </c>
      <c r="E5" s="149">
        <v>2200.9680299400002</v>
      </c>
      <c r="F5" s="149">
        <v>2160.2832952999997</v>
      </c>
      <c r="G5" s="149">
        <v>2120.5871129500001</v>
      </c>
      <c r="H5" s="149">
        <v>2195.7111753699996</v>
      </c>
      <c r="I5" s="149">
        <v>2111.9815564599999</v>
      </c>
      <c r="J5" s="149">
        <v>2140.8714927800002</v>
      </c>
      <c r="K5" s="149">
        <v>2196.8686789699996</v>
      </c>
      <c r="L5" s="617">
        <f>L6</f>
        <v>2171.5085385100001</v>
      </c>
      <c r="M5" s="617">
        <f>M6</f>
        <v>2112.79312144</v>
      </c>
      <c r="N5" s="617">
        <f>N6</f>
        <v>2209.5158982100002</v>
      </c>
      <c r="O5" s="156" t="s">
        <v>767</v>
      </c>
    </row>
    <row r="6" spans="1:16">
      <c r="A6" s="49" t="s">
        <v>768</v>
      </c>
      <c r="B6" s="140">
        <v>2160.6679428299999</v>
      </c>
      <c r="C6" s="140">
        <v>2217.6596290400003</v>
      </c>
      <c r="D6" s="140">
        <v>2189.5685191000002</v>
      </c>
      <c r="E6" s="140">
        <v>2200.9680299400002</v>
      </c>
      <c r="F6" s="140">
        <v>2160.2832952999997</v>
      </c>
      <c r="G6" s="140">
        <v>2120.5871129500001</v>
      </c>
      <c r="H6" s="140">
        <v>2195.7111753699996</v>
      </c>
      <c r="I6" s="140">
        <v>2111.9815564599999</v>
      </c>
      <c r="J6" s="140">
        <v>2140.8714927800002</v>
      </c>
      <c r="K6" s="140">
        <v>2196.8686789699996</v>
      </c>
      <c r="L6" s="140">
        <v>2171.5085385100001</v>
      </c>
      <c r="M6" s="140">
        <v>2112.79312144</v>
      </c>
      <c r="N6" s="140">
        <v>2209.5158982100002</v>
      </c>
      <c r="O6" s="50" t="s">
        <v>769</v>
      </c>
      <c r="P6" s="10"/>
    </row>
    <row r="7" spans="1:16" s="46" customFormat="1">
      <c r="A7" s="148" t="s">
        <v>770</v>
      </c>
      <c r="B7" s="149">
        <v>2187.2389272199998</v>
      </c>
      <c r="C7" s="149">
        <v>2362.38999281</v>
      </c>
      <c r="D7" s="149">
        <v>2441.4870844699999</v>
      </c>
      <c r="E7" s="149">
        <v>2536.28543175</v>
      </c>
      <c r="F7" s="149">
        <v>2644.71115796</v>
      </c>
      <c r="G7" s="149">
        <v>2767.3395820599999</v>
      </c>
      <c r="H7" s="149">
        <v>2790.7859108400003</v>
      </c>
      <c r="I7" s="149">
        <v>2964.9163593600006</v>
      </c>
      <c r="J7" s="149">
        <v>3049.6053690200001</v>
      </c>
      <c r="K7" s="149">
        <v>3127.2539408799998</v>
      </c>
      <c r="L7" s="149">
        <f>SUM(L8:L11)</f>
        <v>3173.4109382199999</v>
      </c>
      <c r="M7" s="149">
        <f>SUM(M8:M11)</f>
        <v>3272.1888731899999</v>
      </c>
      <c r="N7" s="149">
        <f>SUM(N8:N11)</f>
        <v>3352.2881927600001</v>
      </c>
      <c r="O7" s="156" t="s">
        <v>771</v>
      </c>
      <c r="P7" s="489"/>
    </row>
    <row r="8" spans="1:16">
      <c r="A8" s="49" t="s">
        <v>772</v>
      </c>
      <c r="B8" s="140">
        <v>2.3903287399999997</v>
      </c>
      <c r="C8" s="140">
        <v>2.5458002999999998</v>
      </c>
      <c r="D8" s="140">
        <v>2.48903023</v>
      </c>
      <c r="E8" s="140">
        <v>2.2295602300000001</v>
      </c>
      <c r="F8" s="140">
        <v>2.3313845900000003</v>
      </c>
      <c r="G8" s="140">
        <v>2.3531272300000001</v>
      </c>
      <c r="H8" s="140">
        <v>2.3128509199999998</v>
      </c>
      <c r="I8" s="140">
        <v>2.3585107299999999</v>
      </c>
      <c r="J8" s="140">
        <v>2.3105261500000003</v>
      </c>
      <c r="K8" s="140">
        <v>1.69847222</v>
      </c>
      <c r="L8" s="140">
        <v>1.1955674999999999</v>
      </c>
      <c r="M8" s="140">
        <v>1.1291303399999999</v>
      </c>
      <c r="N8" s="140">
        <v>0.99541298000000011</v>
      </c>
      <c r="O8" s="50" t="s">
        <v>773</v>
      </c>
      <c r="P8" s="10"/>
    </row>
    <row r="9" spans="1:16">
      <c r="A9" s="49" t="s">
        <v>774</v>
      </c>
      <c r="B9" s="140">
        <v>222.07034505000001</v>
      </c>
      <c r="C9" s="140">
        <v>271.99310902999997</v>
      </c>
      <c r="D9" s="140">
        <v>291.20955671000002</v>
      </c>
      <c r="E9" s="140">
        <v>331.06090578000004</v>
      </c>
      <c r="F9" s="140">
        <v>366.74813954999996</v>
      </c>
      <c r="G9" s="140">
        <v>432.88378804999996</v>
      </c>
      <c r="H9" s="140">
        <v>415.08593187999998</v>
      </c>
      <c r="I9" s="140">
        <v>435.05716505000004</v>
      </c>
      <c r="J9" s="140">
        <v>508.82073517999999</v>
      </c>
      <c r="K9" s="140">
        <v>496.96213299999999</v>
      </c>
      <c r="L9" s="140">
        <v>499.01293872999997</v>
      </c>
      <c r="M9" s="140">
        <v>528.50802538000005</v>
      </c>
      <c r="N9" s="140">
        <v>507.11004478000001</v>
      </c>
      <c r="O9" s="50" t="s">
        <v>775</v>
      </c>
      <c r="P9" s="10"/>
    </row>
    <row r="10" spans="1:16">
      <c r="A10" s="49" t="s">
        <v>776</v>
      </c>
      <c r="B10" s="140">
        <v>1241.6810153199999</v>
      </c>
      <c r="C10" s="140">
        <v>1346.96323742</v>
      </c>
      <c r="D10" s="140">
        <v>1401.2992628100001</v>
      </c>
      <c r="E10" s="140">
        <v>1424.0767793699997</v>
      </c>
      <c r="F10" s="140">
        <v>1495.1911771000002</v>
      </c>
      <c r="G10" s="140">
        <v>1555.44545913</v>
      </c>
      <c r="H10" s="140">
        <v>1619.4488286800001</v>
      </c>
      <c r="I10" s="140">
        <v>1773.6335562000004</v>
      </c>
      <c r="J10" s="140">
        <v>1816.2858521300002</v>
      </c>
      <c r="K10" s="140">
        <v>1901.8287452800002</v>
      </c>
      <c r="L10" s="140">
        <v>1940.82626854</v>
      </c>
      <c r="M10" s="140">
        <v>2049.8054616200002</v>
      </c>
      <c r="N10" s="140">
        <v>2097.1541718500002</v>
      </c>
      <c r="O10" s="50" t="s">
        <v>777</v>
      </c>
      <c r="P10" s="10"/>
    </row>
    <row r="11" spans="1:16">
      <c r="A11" s="49" t="s">
        <v>778</v>
      </c>
      <c r="B11" s="140">
        <v>721.09723810999992</v>
      </c>
      <c r="C11" s="140">
        <v>740.88784606000002</v>
      </c>
      <c r="D11" s="140">
        <v>746.48923472000001</v>
      </c>
      <c r="E11" s="140">
        <v>778.91818637000017</v>
      </c>
      <c r="F11" s="140">
        <v>780.44045671999993</v>
      </c>
      <c r="G11" s="140">
        <v>776.65720765000015</v>
      </c>
      <c r="H11" s="140">
        <v>753.93829936000009</v>
      </c>
      <c r="I11" s="140">
        <v>753.86712737999994</v>
      </c>
      <c r="J11" s="140">
        <v>722.18825556000002</v>
      </c>
      <c r="K11" s="140">
        <v>726.76459037999996</v>
      </c>
      <c r="L11" s="140">
        <v>732.37616345000015</v>
      </c>
      <c r="M11" s="140">
        <v>692.7462558499999</v>
      </c>
      <c r="N11" s="140">
        <v>747.02856315000008</v>
      </c>
      <c r="O11" s="50" t="s">
        <v>779</v>
      </c>
      <c r="P11" s="10"/>
    </row>
    <row r="12" spans="1:16" s="46" customFormat="1">
      <c r="A12" s="148" t="s">
        <v>780</v>
      </c>
      <c r="B12" s="149">
        <v>23.7357418</v>
      </c>
      <c r="C12" s="149">
        <v>24.7357418</v>
      </c>
      <c r="D12" s="149">
        <v>25.785741799999997</v>
      </c>
      <c r="E12" s="149">
        <v>29.884267000000001</v>
      </c>
      <c r="F12" s="149">
        <v>32.335537000000002</v>
      </c>
      <c r="G12" s="149">
        <v>30.135536999999999</v>
      </c>
      <c r="H12" s="149">
        <v>32.135536999999999</v>
      </c>
      <c r="I12" s="149">
        <v>32.135536999999999</v>
      </c>
      <c r="J12" s="149">
        <v>29.135527</v>
      </c>
      <c r="K12" s="149">
        <v>29.135536999999999</v>
      </c>
      <c r="L12" s="149">
        <f>SUM(L13:L16)</f>
        <v>29.135537000000181</v>
      </c>
      <c r="M12" s="149">
        <f>SUM(M13:M16)</f>
        <v>26.135536999999999</v>
      </c>
      <c r="N12" s="149">
        <f>SUM(N13:N16)</f>
        <v>26.135536999999999</v>
      </c>
      <c r="O12" s="156" t="s">
        <v>781</v>
      </c>
    </row>
    <row r="13" spans="1:16">
      <c r="A13" s="49" t="s">
        <v>782</v>
      </c>
      <c r="B13" s="140">
        <v>0</v>
      </c>
      <c r="C13" s="140">
        <v>0</v>
      </c>
      <c r="D13" s="140">
        <v>0</v>
      </c>
      <c r="E13" s="140">
        <v>0</v>
      </c>
      <c r="F13" s="140">
        <v>0</v>
      </c>
      <c r="G13" s="140">
        <v>0</v>
      </c>
      <c r="H13" s="140">
        <v>0</v>
      </c>
      <c r="I13" s="140">
        <v>0</v>
      </c>
      <c r="J13" s="140">
        <v>0</v>
      </c>
      <c r="K13" s="140">
        <v>0</v>
      </c>
      <c r="L13" s="140">
        <v>0</v>
      </c>
      <c r="M13" s="140">
        <v>0</v>
      </c>
      <c r="N13" s="140">
        <v>0</v>
      </c>
      <c r="O13" s="50" t="s">
        <v>783</v>
      </c>
      <c r="P13" s="10"/>
    </row>
    <row r="14" spans="1:16">
      <c r="A14" s="49" t="s">
        <v>784</v>
      </c>
      <c r="B14" s="140">
        <v>16.885741799999998</v>
      </c>
      <c r="C14" s="140">
        <v>16.885741799999998</v>
      </c>
      <c r="D14" s="140">
        <v>16.885741799999998</v>
      </c>
      <c r="E14" s="140">
        <v>20.984266999999999</v>
      </c>
      <c r="F14" s="140">
        <v>22.335536999999999</v>
      </c>
      <c r="G14" s="140">
        <v>22.335536999999999</v>
      </c>
      <c r="H14" s="140">
        <v>22.335536999999999</v>
      </c>
      <c r="I14" s="140">
        <v>22.335536999999999</v>
      </c>
      <c r="J14" s="140">
        <v>22.335536999999999</v>
      </c>
      <c r="K14" s="140">
        <v>22.335536999999999</v>
      </c>
      <c r="L14" s="140">
        <v>22.335536999999999</v>
      </c>
      <c r="M14" s="140">
        <v>22.335536999999999</v>
      </c>
      <c r="N14" s="140">
        <v>22.335536999999999</v>
      </c>
      <c r="O14" s="50" t="s">
        <v>785</v>
      </c>
      <c r="P14" s="10"/>
    </row>
    <row r="15" spans="1:16" ht="18">
      <c r="A15" s="49" t="s">
        <v>786</v>
      </c>
      <c r="B15" s="140">
        <v>0</v>
      </c>
      <c r="C15" s="140">
        <v>0</v>
      </c>
      <c r="D15" s="140">
        <v>0</v>
      </c>
      <c r="E15" s="140">
        <v>0</v>
      </c>
      <c r="F15" s="140">
        <v>0</v>
      </c>
      <c r="G15" s="140">
        <v>0</v>
      </c>
      <c r="H15" s="140">
        <v>0</v>
      </c>
      <c r="I15" s="140">
        <v>0</v>
      </c>
      <c r="J15" s="140">
        <v>0</v>
      </c>
      <c r="K15" s="140">
        <v>0</v>
      </c>
      <c r="L15" s="140">
        <v>0</v>
      </c>
      <c r="M15" s="140">
        <v>0</v>
      </c>
      <c r="N15" s="140">
        <v>0</v>
      </c>
      <c r="O15" s="50" t="s">
        <v>787</v>
      </c>
      <c r="P15" s="10"/>
    </row>
    <row r="16" spans="1:16">
      <c r="A16" s="49" t="s">
        <v>788</v>
      </c>
      <c r="B16" s="140">
        <v>6.85</v>
      </c>
      <c r="C16" s="140">
        <v>7.85</v>
      </c>
      <c r="D16" s="140">
        <v>8.9</v>
      </c>
      <c r="E16" s="140">
        <v>8.9</v>
      </c>
      <c r="F16" s="140">
        <v>10</v>
      </c>
      <c r="G16" s="140">
        <v>7.8</v>
      </c>
      <c r="H16" s="140">
        <v>9.8000000000000007</v>
      </c>
      <c r="I16" s="140">
        <v>9.8000000000000007</v>
      </c>
      <c r="J16" s="140">
        <v>6.7999900000000002</v>
      </c>
      <c r="K16" s="140">
        <v>6.8</v>
      </c>
      <c r="L16" s="140">
        <v>6.8000000000001819</v>
      </c>
      <c r="M16" s="140">
        <v>3.8</v>
      </c>
      <c r="N16" s="140">
        <v>3.8</v>
      </c>
      <c r="O16" s="50" t="s">
        <v>789</v>
      </c>
      <c r="P16" s="10"/>
    </row>
    <row r="17" spans="1:16" s="46" customFormat="1" ht="9.75" thickBot="1">
      <c r="A17" s="152" t="s">
        <v>96</v>
      </c>
      <c r="B17" s="153">
        <v>4371.6426118499994</v>
      </c>
      <c r="C17" s="153">
        <v>4604.7853636500004</v>
      </c>
      <c r="D17" s="153">
        <v>4656.8413453700005</v>
      </c>
      <c r="E17" s="153">
        <v>4767.1377286900006</v>
      </c>
      <c r="F17" s="153">
        <v>4837.3299902600002</v>
      </c>
      <c r="G17" s="153">
        <v>4918.0622320100001</v>
      </c>
      <c r="H17" s="149">
        <v>5018.63262321</v>
      </c>
      <c r="I17" s="149">
        <v>5109.0334528200001</v>
      </c>
      <c r="J17" s="149">
        <v>5219.6123888000002</v>
      </c>
      <c r="K17" s="149">
        <v>5353.2581568499991</v>
      </c>
      <c r="L17" s="618">
        <f>L5+L7+L12</f>
        <v>5374.0550137299997</v>
      </c>
      <c r="M17" s="618">
        <f>M5+M7+M12</f>
        <v>5411.1175316299996</v>
      </c>
      <c r="N17" s="618">
        <f>N5+N7+N12</f>
        <v>5587.9396279700004</v>
      </c>
      <c r="O17" s="157" t="s">
        <v>790</v>
      </c>
      <c r="P17" s="489"/>
    </row>
    <row r="18" spans="1:16" ht="9.75" thickBot="1">
      <c r="A18" s="311"/>
      <c r="B18" s="273"/>
      <c r="C18" s="273"/>
      <c r="D18" s="273"/>
      <c r="E18" s="273"/>
      <c r="F18" s="273"/>
      <c r="G18" s="273"/>
      <c r="H18" s="273"/>
      <c r="I18" s="273"/>
      <c r="J18" s="273"/>
      <c r="K18" s="273"/>
      <c r="L18" s="273"/>
      <c r="M18" s="273"/>
      <c r="N18" s="273"/>
      <c r="O18" s="9"/>
    </row>
    <row r="20" spans="1:16">
      <c r="L20" s="10"/>
      <c r="M20" s="10"/>
      <c r="N20" s="10"/>
    </row>
  </sheetData>
  <customSheetViews>
    <customSheetView guid="{D1897E30-A26D-4F90-93C2-C61456FDB70A}" showPageBreaks="1" view="pageBreakPreview">
      <selection activeCell="N17" sqref="N17"/>
      <pageMargins left="0.7" right="0.7" top="0.75" bottom="0.75" header="0.3" footer="0.3"/>
      <pageSetup paperSize="9" scale="88" orientation="landscape" r:id="rId1"/>
    </customSheetView>
    <customSheetView guid="{0A4A6AE3-1FFA-40BD-BC03-A4BC47D93628}" showPageBreaks="1" view="pageBreakPreview">
      <selection activeCell="P15" sqref="P15"/>
      <pageMargins left="0.7" right="0.7" top="0.75" bottom="0.75" header="0.3" footer="0.3"/>
      <pageSetup paperSize="9" scale="88" orientation="landscape" r:id="rId2"/>
    </customSheetView>
    <customSheetView guid="{4E068CE9-76F0-4A79-8775-2B6748FBF524}" hiddenColumns="1">
      <selection activeCell="AZ4" sqref="AZ4:BL17"/>
      <pageMargins left="0.7" right="0.7" top="0.75" bottom="0.75" header="0.3" footer="0.3"/>
      <pageSetup paperSize="9" scale="88" orientation="landscape" r:id="rId3"/>
    </customSheetView>
    <customSheetView guid="{D8C5A984-543E-4707-B504-B74A64840F53}" showPageBreaks="1" view="pageBreakPreview">
      <selection activeCell="P15" sqref="P15"/>
      <pageMargins left="0.7" right="0.7" top="0.75" bottom="0.75" header="0.3" footer="0.3"/>
      <pageSetup paperSize="9" scale="88" orientation="landscape" r:id="rId4"/>
    </customSheetView>
    <customSheetView guid="{D05C7363-D748-4E5D-B121-E30B6E64A380}" showPageBreaks="1" view="pageBreakPreview">
      <selection activeCell="P15" sqref="P15"/>
      <pageMargins left="0.7" right="0.7" top="0.75" bottom="0.75" header="0.3" footer="0.3"/>
      <pageSetup paperSize="9" scale="88" orientation="landscape" r:id="rId5"/>
    </customSheetView>
    <customSheetView guid="{A346EDBB-8F5D-48AE-8CF0-8B5C084A1557}">
      <selection activeCell="AZ4" sqref="AZ4:BL17"/>
      <pageMargins left="0.7" right="0.7" top="0.75" bottom="0.75" header="0.3" footer="0.3"/>
      <pageSetup paperSize="9" scale="88" orientation="landscape" r:id="rId6"/>
    </customSheetView>
  </customSheetViews>
  <mergeCells count="2">
    <mergeCell ref="A1:O1"/>
    <mergeCell ref="A2:O2"/>
  </mergeCells>
  <pageMargins left="0.7" right="0.7" top="0.75" bottom="0.75" header="0.3" footer="0.3"/>
  <pageSetup paperSize="9" scale="88" orientation="landscape" r:id="rId7"/>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8"/>
  <sheetViews>
    <sheetView view="pageBreakPreview" zoomScale="110" zoomScaleNormal="100" zoomScaleSheetLayoutView="110" workbookViewId="0">
      <selection activeCell="N12" sqref="N12"/>
    </sheetView>
  </sheetViews>
  <sheetFormatPr defaultColWidth="9.140625" defaultRowHeight="9"/>
  <cols>
    <col min="1" max="1" width="31.140625" style="2" customWidth="1"/>
    <col min="2" max="2" width="6.42578125" style="2" customWidth="1"/>
    <col min="3" max="3" width="6.140625" style="2" customWidth="1"/>
    <col min="4" max="4" width="6.5703125" style="2" customWidth="1"/>
    <col min="5" max="6" width="6.42578125" style="2" customWidth="1"/>
    <col min="7" max="7" width="6.5703125" style="2" customWidth="1"/>
    <col min="8" max="8" width="6.42578125" style="2" customWidth="1"/>
    <col min="9" max="9" width="6.140625" style="2" customWidth="1"/>
    <col min="10" max="14" width="6.5703125" style="2" customWidth="1"/>
    <col min="15" max="15" width="20.85546875" style="2" bestFit="1" customWidth="1"/>
    <col min="16" max="16384" width="9.140625" style="2"/>
  </cols>
  <sheetData>
    <row r="1" spans="1:16" s="1" customFormat="1" ht="12.75">
      <c r="A1" s="655" t="s">
        <v>100</v>
      </c>
      <c r="B1" s="656"/>
      <c r="C1" s="656"/>
      <c r="D1" s="656"/>
      <c r="E1" s="656"/>
      <c r="F1" s="656"/>
      <c r="G1" s="656"/>
      <c r="H1" s="656"/>
      <c r="I1" s="656"/>
      <c r="J1" s="656"/>
      <c r="K1" s="656"/>
      <c r="L1" s="656"/>
      <c r="M1" s="656"/>
      <c r="N1" s="656"/>
      <c r="O1" s="657"/>
    </row>
    <row r="2" spans="1:16" s="67" customFormat="1" ht="12.75" customHeight="1">
      <c r="A2" s="679" t="s">
        <v>791</v>
      </c>
      <c r="B2" s="680"/>
      <c r="C2" s="680"/>
      <c r="D2" s="680"/>
      <c r="E2" s="680"/>
      <c r="F2" s="680"/>
      <c r="G2" s="680"/>
      <c r="H2" s="680"/>
      <c r="I2" s="680"/>
      <c r="J2" s="680"/>
      <c r="K2" s="680"/>
      <c r="L2" s="680"/>
      <c r="M2" s="680"/>
      <c r="N2" s="680"/>
      <c r="O2" s="681"/>
    </row>
    <row r="3" spans="1:16" s="3" customFormat="1" ht="6" customHeight="1" thickBot="1">
      <c r="A3" s="145"/>
      <c r="B3" s="146"/>
      <c r="C3" s="146"/>
      <c r="D3" s="146"/>
      <c r="E3" s="146"/>
      <c r="F3" s="146"/>
      <c r="G3" s="146"/>
      <c r="H3" s="146"/>
      <c r="I3" s="146"/>
      <c r="J3" s="146"/>
      <c r="K3" s="146"/>
      <c r="L3" s="146"/>
      <c r="M3" s="146"/>
      <c r="N3" s="146"/>
      <c r="O3" s="66"/>
    </row>
    <row r="4" spans="1:16" ht="9.75" thickBot="1">
      <c r="A4" s="17" t="s">
        <v>3</v>
      </c>
      <c r="B4" s="300">
        <v>44621</v>
      </c>
      <c r="C4" s="300">
        <v>44652</v>
      </c>
      <c r="D4" s="300">
        <v>44682</v>
      </c>
      <c r="E4" s="300">
        <v>44713</v>
      </c>
      <c r="F4" s="300">
        <v>44743</v>
      </c>
      <c r="G4" s="300">
        <v>44774</v>
      </c>
      <c r="H4" s="300">
        <v>44805</v>
      </c>
      <c r="I4" s="300">
        <v>44835</v>
      </c>
      <c r="J4" s="300">
        <v>44866</v>
      </c>
      <c r="K4" s="300">
        <v>44896</v>
      </c>
      <c r="L4" s="300">
        <v>44927</v>
      </c>
      <c r="M4" s="300">
        <v>44958</v>
      </c>
      <c r="N4" s="300">
        <v>44986</v>
      </c>
      <c r="O4" s="155" t="s">
        <v>76</v>
      </c>
    </row>
    <row r="5" spans="1:16" s="46" customFormat="1">
      <c r="A5" s="148" t="s">
        <v>766</v>
      </c>
      <c r="B5" s="149">
        <v>671.92094599999996</v>
      </c>
      <c r="C5" s="149">
        <v>557.29607999999996</v>
      </c>
      <c r="D5" s="149">
        <v>570.36512000000005</v>
      </c>
      <c r="E5" s="149">
        <v>565.83679000000006</v>
      </c>
      <c r="F5" s="149">
        <v>579.58119000000011</v>
      </c>
      <c r="G5" s="149">
        <v>543.09414000000004</v>
      </c>
      <c r="H5" s="149">
        <v>539.56316000000004</v>
      </c>
      <c r="I5" s="149">
        <v>573.76579200000003</v>
      </c>
      <c r="J5" s="149">
        <v>552.53068400000006</v>
      </c>
      <c r="K5" s="149">
        <v>624.63186069999995</v>
      </c>
      <c r="L5" s="149">
        <f>L6</f>
        <v>661.88310200000001</v>
      </c>
      <c r="M5" s="149">
        <f>M6</f>
        <v>587.13040000000001</v>
      </c>
      <c r="N5" s="149">
        <f>N6</f>
        <v>552.90083000000004</v>
      </c>
      <c r="O5" s="156" t="s">
        <v>767</v>
      </c>
      <c r="P5" s="10"/>
    </row>
    <row r="6" spans="1:16">
      <c r="A6" s="49" t="s">
        <v>768</v>
      </c>
      <c r="B6" s="140">
        <v>671.92094599999996</v>
      </c>
      <c r="C6" s="140">
        <v>557.29607999999996</v>
      </c>
      <c r="D6" s="140">
        <v>570.36512000000005</v>
      </c>
      <c r="E6" s="140">
        <v>565.83679000000006</v>
      </c>
      <c r="F6" s="140">
        <v>579.58119000000011</v>
      </c>
      <c r="G6" s="140">
        <v>543.09414000000004</v>
      </c>
      <c r="H6" s="140">
        <v>539.56316000000004</v>
      </c>
      <c r="I6" s="140">
        <v>573.76579200000003</v>
      </c>
      <c r="J6" s="140">
        <v>552.53068400000006</v>
      </c>
      <c r="K6" s="140">
        <v>624.63186069999995</v>
      </c>
      <c r="L6" s="140">
        <v>661.88310200000001</v>
      </c>
      <c r="M6" s="140">
        <v>587.13040000000001</v>
      </c>
      <c r="N6" s="140">
        <v>552.90083000000004</v>
      </c>
      <c r="O6" s="50" t="s">
        <v>769</v>
      </c>
      <c r="P6" s="10"/>
    </row>
    <row r="7" spans="1:16" s="46" customFormat="1">
      <c r="A7" s="148" t="s">
        <v>770</v>
      </c>
      <c r="B7" s="149">
        <v>1000.63770231</v>
      </c>
      <c r="C7" s="149">
        <v>1137.83950228</v>
      </c>
      <c r="D7" s="149">
        <v>1156.3056136</v>
      </c>
      <c r="E7" s="149">
        <v>1206.8416810599999</v>
      </c>
      <c r="F7" s="149">
        <v>1230.35193534</v>
      </c>
      <c r="G7" s="149">
        <v>1321.8561683799999</v>
      </c>
      <c r="H7" s="149">
        <v>1347.6958649799999</v>
      </c>
      <c r="I7" s="149">
        <v>1304.0090149500002</v>
      </c>
      <c r="J7" s="149">
        <v>1360.0728982399999</v>
      </c>
      <c r="K7" s="149">
        <v>1338.5286293500003</v>
      </c>
      <c r="L7" s="149">
        <f>SUM(L8:L11)</f>
        <v>1324.7608715799997</v>
      </c>
      <c r="M7" s="149">
        <f>SUM(M8:M11)</f>
        <v>1327.97817115</v>
      </c>
      <c r="N7" s="149">
        <f>SUM(N8:N11)</f>
        <v>1378.58938339</v>
      </c>
      <c r="O7" s="156" t="s">
        <v>771</v>
      </c>
      <c r="P7" s="489"/>
    </row>
    <row r="8" spans="1:16">
      <c r="A8" s="49" t="s">
        <v>772</v>
      </c>
      <c r="B8" s="140">
        <v>1.0239980500000001</v>
      </c>
      <c r="C8" s="140">
        <v>0.97819403000000005</v>
      </c>
      <c r="D8" s="140">
        <v>1.00928756</v>
      </c>
      <c r="E8" s="140">
        <v>1.0073230499999999</v>
      </c>
      <c r="F8" s="140">
        <v>0.95894726000000008</v>
      </c>
      <c r="G8" s="140">
        <v>1.06286981</v>
      </c>
      <c r="H8" s="140">
        <v>0.94223275000000006</v>
      </c>
      <c r="I8" s="140">
        <v>0.91749647999999995</v>
      </c>
      <c r="J8" s="140">
        <v>0.88456232000000001</v>
      </c>
      <c r="K8" s="140">
        <v>0.48125000000000001</v>
      </c>
      <c r="L8" s="140">
        <v>0.45094999999999996</v>
      </c>
      <c r="M8" s="140">
        <v>0.41335</v>
      </c>
      <c r="N8" s="140">
        <v>0.36762499999999998</v>
      </c>
      <c r="O8" s="50" t="s">
        <v>773</v>
      </c>
      <c r="P8" s="10"/>
    </row>
    <row r="9" spans="1:16">
      <c r="A9" s="49" t="s">
        <v>774</v>
      </c>
      <c r="B9" s="140">
        <v>320.31157319000005</v>
      </c>
      <c r="C9" s="140">
        <v>342.87069928999995</v>
      </c>
      <c r="D9" s="140">
        <v>340.42330697000006</v>
      </c>
      <c r="E9" s="140">
        <v>322.00343151999999</v>
      </c>
      <c r="F9" s="140">
        <v>317.50561824999994</v>
      </c>
      <c r="G9" s="140">
        <v>328.02709636000003</v>
      </c>
      <c r="H9" s="140">
        <v>322.67879936000003</v>
      </c>
      <c r="I9" s="140">
        <v>321.87385485999999</v>
      </c>
      <c r="J9" s="140">
        <v>326.94442680999998</v>
      </c>
      <c r="K9" s="140">
        <v>550.3047978300001</v>
      </c>
      <c r="L9" s="140">
        <v>552.58760385999994</v>
      </c>
      <c r="M9" s="140">
        <v>559.89276934999998</v>
      </c>
      <c r="N9" s="140">
        <v>350.55457468999998</v>
      </c>
      <c r="O9" s="50" t="s">
        <v>775</v>
      </c>
      <c r="P9" s="10"/>
    </row>
    <row r="10" spans="1:16" ht="11.25" customHeight="1">
      <c r="A10" s="49" t="s">
        <v>776</v>
      </c>
      <c r="B10" s="140">
        <v>476.02711500999993</v>
      </c>
      <c r="C10" s="140">
        <v>482.20594590000002</v>
      </c>
      <c r="D10" s="140">
        <v>515.67017934</v>
      </c>
      <c r="E10" s="140">
        <v>547.73196821999989</v>
      </c>
      <c r="F10" s="140">
        <v>575.66443133999996</v>
      </c>
      <c r="G10" s="140">
        <v>610.97875634999991</v>
      </c>
      <c r="H10" s="140">
        <v>635.54784679999989</v>
      </c>
      <c r="I10" s="140">
        <v>624.74197019000007</v>
      </c>
      <c r="J10" s="140">
        <v>658.11523325999985</v>
      </c>
      <c r="K10" s="140">
        <v>434.87286415000005</v>
      </c>
      <c r="L10" s="140">
        <v>418.26497437999996</v>
      </c>
      <c r="M10" s="140">
        <v>425.84697783000001</v>
      </c>
      <c r="N10" s="140">
        <v>673.05982264000011</v>
      </c>
      <c r="O10" s="50" t="s">
        <v>777</v>
      </c>
      <c r="P10" s="10"/>
    </row>
    <row r="11" spans="1:16">
      <c r="A11" s="49" t="s">
        <v>778</v>
      </c>
      <c r="B11" s="140">
        <v>203.27501605999998</v>
      </c>
      <c r="C11" s="140">
        <v>311.78466306000007</v>
      </c>
      <c r="D11" s="140">
        <v>299.20283972999999</v>
      </c>
      <c r="E11" s="140">
        <v>336.09895827000003</v>
      </c>
      <c r="F11" s="140">
        <v>336.22293848999999</v>
      </c>
      <c r="G11" s="140">
        <v>381.78744586000005</v>
      </c>
      <c r="H11" s="140">
        <v>388.52698606999996</v>
      </c>
      <c r="I11" s="140">
        <v>356.47569342000003</v>
      </c>
      <c r="J11" s="140">
        <v>374.12867584999998</v>
      </c>
      <c r="K11" s="140">
        <v>352.86971736999999</v>
      </c>
      <c r="L11" s="140">
        <v>353.45734333999997</v>
      </c>
      <c r="M11" s="140">
        <v>341.82507396999995</v>
      </c>
      <c r="N11" s="140">
        <v>354.60736105999996</v>
      </c>
      <c r="O11" s="50" t="s">
        <v>779</v>
      </c>
      <c r="P11" s="10"/>
    </row>
    <row r="12" spans="1:16" s="46" customFormat="1">
      <c r="A12" s="148" t="s">
        <v>780</v>
      </c>
      <c r="B12" s="149">
        <v>16.105003629999999</v>
      </c>
      <c r="C12" s="149">
        <v>16.159874630000001</v>
      </c>
      <c r="D12" s="149">
        <v>16.159874630000001</v>
      </c>
      <c r="E12" s="149">
        <v>16.159874630000001</v>
      </c>
      <c r="F12" s="149">
        <v>16.159874630000001</v>
      </c>
      <c r="G12" s="149">
        <v>16.159874630000001</v>
      </c>
      <c r="H12" s="149">
        <v>16.159874630000001</v>
      </c>
      <c r="I12" s="149">
        <v>16.159874630000001</v>
      </c>
      <c r="J12" s="149">
        <v>16.159874630000001</v>
      </c>
      <c r="K12" s="149">
        <v>15.950070669999999</v>
      </c>
      <c r="L12" s="149">
        <f>SUM(L13:L16)</f>
        <v>15.950070669999999</v>
      </c>
      <c r="M12" s="149">
        <f>SUM(M13:M16)</f>
        <v>107.59407067000001</v>
      </c>
      <c r="N12" s="149">
        <f>SUM(N13:N16)</f>
        <v>106.32207067</v>
      </c>
      <c r="O12" s="156" t="s">
        <v>781</v>
      </c>
    </row>
    <row r="13" spans="1:16">
      <c r="A13" s="49" t="s">
        <v>782</v>
      </c>
      <c r="B13" s="140">
        <v>0</v>
      </c>
      <c r="C13" s="140">
        <v>0</v>
      </c>
      <c r="D13" s="140">
        <v>0</v>
      </c>
      <c r="E13" s="140">
        <v>0</v>
      </c>
      <c r="F13" s="140">
        <v>0</v>
      </c>
      <c r="G13" s="140">
        <v>0</v>
      </c>
      <c r="H13" s="140">
        <v>0</v>
      </c>
      <c r="I13" s="140">
        <v>0</v>
      </c>
      <c r="J13" s="140">
        <v>0</v>
      </c>
      <c r="K13" s="140">
        <v>0</v>
      </c>
      <c r="L13" s="140">
        <v>0</v>
      </c>
      <c r="M13" s="140">
        <v>0</v>
      </c>
      <c r="N13" s="140">
        <v>0</v>
      </c>
      <c r="O13" s="50" t="s">
        <v>783</v>
      </c>
      <c r="P13" s="10"/>
    </row>
    <row r="14" spans="1:16">
      <c r="A14" s="49" t="s">
        <v>784</v>
      </c>
      <c r="B14" s="140">
        <v>0</v>
      </c>
      <c r="C14" s="140">
        <v>0</v>
      </c>
      <c r="D14" s="140">
        <v>0</v>
      </c>
      <c r="E14" s="140">
        <v>0</v>
      </c>
      <c r="F14" s="140">
        <v>0</v>
      </c>
      <c r="G14" s="140">
        <v>0</v>
      </c>
      <c r="H14" s="140">
        <v>0</v>
      </c>
      <c r="I14" s="140">
        <v>0</v>
      </c>
      <c r="J14" s="140">
        <v>0</v>
      </c>
      <c r="K14" s="140">
        <v>0</v>
      </c>
      <c r="L14" s="140">
        <v>0</v>
      </c>
      <c r="M14" s="140">
        <v>91.644000000000005</v>
      </c>
      <c r="N14" s="140">
        <v>90.372</v>
      </c>
      <c r="O14" s="50" t="s">
        <v>785</v>
      </c>
      <c r="P14" s="10"/>
    </row>
    <row r="15" spans="1:16" ht="18">
      <c r="A15" s="49" t="s">
        <v>786</v>
      </c>
      <c r="B15" s="140">
        <v>16.105003629999999</v>
      </c>
      <c r="C15" s="140">
        <v>16.159874630000001</v>
      </c>
      <c r="D15" s="140">
        <v>16.159874630000001</v>
      </c>
      <c r="E15" s="140">
        <v>16.159874630000001</v>
      </c>
      <c r="F15" s="140">
        <v>16.159874630000001</v>
      </c>
      <c r="G15" s="140">
        <v>16.159874630000001</v>
      </c>
      <c r="H15" s="140">
        <v>16.159874630000001</v>
      </c>
      <c r="I15" s="140">
        <v>16.159874630000001</v>
      </c>
      <c r="J15" s="140">
        <v>16.159874630000001</v>
      </c>
      <c r="K15" s="140">
        <v>15.950070669999999</v>
      </c>
      <c r="L15" s="140">
        <v>15.950070669999999</v>
      </c>
      <c r="M15" s="140">
        <v>15.950070669999999</v>
      </c>
      <c r="N15" s="140">
        <v>15.950070669999999</v>
      </c>
      <c r="O15" s="50" t="s">
        <v>787</v>
      </c>
      <c r="P15" s="10"/>
    </row>
    <row r="16" spans="1:16">
      <c r="A16" s="49" t="s">
        <v>788</v>
      </c>
      <c r="B16" s="140">
        <v>0</v>
      </c>
      <c r="C16" s="140">
        <v>0</v>
      </c>
      <c r="D16" s="140">
        <v>0</v>
      </c>
      <c r="E16" s="140">
        <v>0</v>
      </c>
      <c r="F16" s="140">
        <v>0</v>
      </c>
      <c r="G16" s="140">
        <v>0</v>
      </c>
      <c r="H16" s="140">
        <v>0</v>
      </c>
      <c r="I16" s="140">
        <v>0</v>
      </c>
      <c r="J16" s="140">
        <v>0</v>
      </c>
      <c r="K16" s="140">
        <v>0</v>
      </c>
      <c r="L16" s="140">
        <v>0</v>
      </c>
      <c r="M16" s="140"/>
      <c r="N16" s="140"/>
      <c r="O16" s="50" t="s">
        <v>789</v>
      </c>
      <c r="P16" s="10"/>
    </row>
    <row r="17" spans="1:16" s="46" customFormat="1" ht="9.75" thickBot="1">
      <c r="A17" s="152" t="s">
        <v>96</v>
      </c>
      <c r="B17" s="153">
        <v>1688.6636519400001</v>
      </c>
      <c r="C17" s="153">
        <v>1711.2954569100002</v>
      </c>
      <c r="D17" s="153">
        <v>1742.8306082300001</v>
      </c>
      <c r="E17" s="153">
        <v>1788.8383456900001</v>
      </c>
      <c r="F17" s="153">
        <v>1826.0929999700002</v>
      </c>
      <c r="G17" s="153">
        <v>1881.1101830100001</v>
      </c>
      <c r="H17" s="153">
        <v>1903.4188996100002</v>
      </c>
      <c r="I17" s="153">
        <v>1893.9346815800004</v>
      </c>
      <c r="J17" s="153">
        <v>1928.76345687</v>
      </c>
      <c r="K17" s="153">
        <v>1979.1105607200002</v>
      </c>
      <c r="L17" s="149">
        <f>L5+L7+L12</f>
        <v>2002.5940442499998</v>
      </c>
      <c r="M17" s="149">
        <f>M5+M7+M12</f>
        <v>2022.7026418200001</v>
      </c>
      <c r="N17" s="149">
        <f>N5+N7+N12</f>
        <v>2037.8122840599999</v>
      </c>
      <c r="O17" s="157" t="s">
        <v>790</v>
      </c>
      <c r="P17" s="489"/>
    </row>
    <row r="18" spans="1:16" ht="9.75" thickBot="1">
      <c r="A18" s="311"/>
      <c r="B18" s="273"/>
      <c r="C18" s="273"/>
      <c r="D18" s="273"/>
      <c r="E18" s="273"/>
      <c r="F18" s="273"/>
      <c r="G18" s="273"/>
      <c r="H18" s="273"/>
      <c r="I18" s="273"/>
      <c r="J18" s="273"/>
      <c r="K18" s="273"/>
      <c r="L18" s="273"/>
      <c r="M18" s="273"/>
      <c r="N18" s="273"/>
      <c r="O18" s="9"/>
    </row>
  </sheetData>
  <customSheetViews>
    <customSheetView guid="{D1897E30-A26D-4F90-93C2-C61456FDB70A}" scale="110" showPageBreaks="1" view="pageBreakPreview" topLeftCell="B1">
      <selection activeCell="N18" sqref="N18"/>
      <pageMargins left="0.7" right="0.7" top="0.75" bottom="0.75" header="0.3" footer="0.3"/>
      <pageSetup paperSize="9" scale="85" orientation="landscape" r:id="rId1"/>
    </customSheetView>
    <customSheetView guid="{0A4A6AE3-1FFA-40BD-BC03-A4BC47D93628}" scale="110" showPageBreaks="1" view="pageBreakPreview">
      <selection activeCell="N17" sqref="M17:N17"/>
      <pageMargins left="0.7" right="0.7" top="0.75" bottom="0.75" header="0.3" footer="0.3"/>
      <pageSetup paperSize="9" scale="85" orientation="landscape" r:id="rId2"/>
    </customSheetView>
    <customSheetView guid="{4E068CE9-76F0-4A79-8775-2B6748FBF524}" hiddenColumns="1">
      <selection activeCell="AZ4" sqref="AZ4:BL17"/>
      <pageMargins left="0.7" right="0.7" top="0.75" bottom="0.75" header="0.3" footer="0.3"/>
      <pageSetup paperSize="9" scale="85" orientation="landscape" r:id="rId3"/>
    </customSheetView>
    <customSheetView guid="{D8C5A984-543E-4707-B504-B74A64840F53}" scale="110" showPageBreaks="1" view="pageBreakPreview">
      <selection activeCell="N17" sqref="M17:N17"/>
      <pageMargins left="0.7" right="0.7" top="0.75" bottom="0.75" header="0.3" footer="0.3"/>
      <pageSetup paperSize="9" scale="85" orientation="landscape" r:id="rId4"/>
    </customSheetView>
    <customSheetView guid="{D05C7363-D748-4E5D-B121-E30B6E64A380}" scale="110" showPageBreaks="1" view="pageBreakPreview">
      <selection activeCell="N17" sqref="M17:N17"/>
      <pageMargins left="0.7" right="0.7" top="0.75" bottom="0.75" header="0.3" footer="0.3"/>
      <pageSetup paperSize="9" scale="85" orientation="landscape" r:id="rId5"/>
    </customSheetView>
    <customSheetView guid="{A346EDBB-8F5D-48AE-8CF0-8B5C084A1557}">
      <selection activeCell="AZ4" sqref="AZ4:BL17"/>
      <pageMargins left="0.7" right="0.7" top="0.75" bottom="0.75" header="0.3" footer="0.3"/>
      <pageSetup paperSize="9" scale="85" orientation="landscape" r:id="rId6"/>
    </customSheetView>
  </customSheetViews>
  <mergeCells count="2">
    <mergeCell ref="A1:O1"/>
    <mergeCell ref="A2:O2"/>
  </mergeCells>
  <pageMargins left="0.7" right="0.7" top="0.75" bottom="0.75" header="0.3" footer="0.3"/>
  <pageSetup paperSize="9" scale="85" orientation="landscape" r:id="rId7"/>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7"/>
  <sheetViews>
    <sheetView view="pageBreakPreview" zoomScale="80" zoomScaleNormal="100" zoomScaleSheetLayoutView="80" workbookViewId="0">
      <selection activeCell="R14" sqref="R14"/>
    </sheetView>
  </sheetViews>
  <sheetFormatPr defaultColWidth="9.140625" defaultRowHeight="9"/>
  <cols>
    <col min="1" max="1" width="34.85546875" style="2" customWidth="1"/>
    <col min="2" max="10" width="9.140625" style="2" customWidth="1"/>
    <col min="11" max="11" width="9.140625" style="2" bestFit="1" customWidth="1"/>
    <col min="12" max="14" width="9.140625" style="2" customWidth="1"/>
    <col min="15" max="16384" width="9.140625" style="2"/>
  </cols>
  <sheetData>
    <row r="1" spans="1:14" s="1" customFormat="1" ht="15" customHeight="1">
      <c r="A1" s="682" t="s">
        <v>101</v>
      </c>
      <c r="B1" s="658"/>
      <c r="C1" s="658"/>
      <c r="D1" s="658"/>
      <c r="E1" s="658"/>
      <c r="F1" s="658"/>
      <c r="G1" s="658"/>
      <c r="H1" s="658"/>
      <c r="I1" s="658"/>
      <c r="J1" s="658"/>
      <c r="K1" s="433"/>
      <c r="L1" s="433"/>
      <c r="M1" s="683"/>
      <c r="N1" s="684"/>
    </row>
    <row r="2" spans="1:14" s="67" customFormat="1" ht="13.5" customHeight="1">
      <c r="A2" s="662" t="s">
        <v>284</v>
      </c>
      <c r="B2" s="659"/>
      <c r="C2" s="659"/>
      <c r="D2" s="659"/>
      <c r="E2" s="659"/>
      <c r="F2" s="659"/>
      <c r="G2" s="659"/>
      <c r="H2" s="659"/>
      <c r="I2" s="659"/>
      <c r="J2" s="659"/>
      <c r="K2" s="434"/>
      <c r="L2" s="434"/>
      <c r="M2" s="685"/>
      <c r="N2" s="663"/>
    </row>
    <row r="3" spans="1:14" s="3" customFormat="1" ht="6" customHeight="1" thickBot="1">
      <c r="A3" s="145"/>
      <c r="B3" s="146"/>
      <c r="C3" s="146"/>
      <c r="D3" s="146"/>
      <c r="E3" s="146"/>
      <c r="F3" s="146"/>
      <c r="G3" s="146"/>
      <c r="H3" s="146"/>
      <c r="I3" s="146"/>
      <c r="J3" s="146"/>
      <c r="K3" s="146"/>
      <c r="L3" s="522"/>
      <c r="M3" s="522"/>
      <c r="N3" s="522"/>
    </row>
    <row r="4" spans="1:14" s="47" customFormat="1" ht="9.75" thickBot="1">
      <c r="A4" s="17"/>
      <c r="B4" s="18">
        <v>44621</v>
      </c>
      <c r="C4" s="18">
        <v>44652</v>
      </c>
      <c r="D4" s="18">
        <v>44682</v>
      </c>
      <c r="E4" s="18">
        <v>44713</v>
      </c>
      <c r="F4" s="18">
        <v>44743</v>
      </c>
      <c r="G4" s="18">
        <v>44774</v>
      </c>
      <c r="H4" s="475">
        <v>44805</v>
      </c>
      <c r="I4" s="18">
        <v>44835</v>
      </c>
      <c r="J4" s="18">
        <v>44866</v>
      </c>
      <c r="K4" s="18">
        <v>44896</v>
      </c>
      <c r="L4" s="18">
        <v>44927</v>
      </c>
      <c r="M4" s="18">
        <v>44958</v>
      </c>
      <c r="N4" s="18">
        <v>44986</v>
      </c>
    </row>
    <row r="5" spans="1:14">
      <c r="A5" s="158" t="s">
        <v>792</v>
      </c>
      <c r="B5" s="159"/>
      <c r="C5" s="159"/>
      <c r="D5" s="159"/>
      <c r="E5" s="159"/>
      <c r="F5" s="159"/>
      <c r="G5" s="159"/>
      <c r="H5" s="159"/>
      <c r="I5" s="159"/>
      <c r="J5" s="159"/>
      <c r="K5" s="159"/>
      <c r="L5" s="301"/>
      <c r="M5" s="12"/>
      <c r="N5" s="12"/>
    </row>
    <row r="6" spans="1:14">
      <c r="A6" s="53" t="s">
        <v>793</v>
      </c>
      <c r="B6" s="160"/>
      <c r="C6" s="160"/>
      <c r="D6" s="160"/>
      <c r="E6" s="160"/>
      <c r="F6" s="160"/>
      <c r="G6" s="160"/>
      <c r="H6" s="160"/>
      <c r="I6" s="160"/>
      <c r="J6" s="160"/>
      <c r="K6" s="160"/>
      <c r="L6" s="302"/>
      <c r="M6" s="34"/>
      <c r="N6" s="34"/>
    </row>
    <row r="7" spans="1:14">
      <c r="A7" s="54" t="s">
        <v>1040</v>
      </c>
      <c r="B7" s="160">
        <v>6568.4427217699995</v>
      </c>
      <c r="C7" s="160">
        <v>6602.9557090400003</v>
      </c>
      <c r="D7" s="160">
        <v>6964.111123050001</v>
      </c>
      <c r="E7" s="160">
        <v>7058.9431283799995</v>
      </c>
      <c r="F7" s="160">
        <v>7170.2827440799992</v>
      </c>
      <c r="G7" s="160">
        <v>7050.9295582100003</v>
      </c>
      <c r="H7" s="160">
        <v>7098.8140647500004</v>
      </c>
      <c r="I7" s="160">
        <v>7165.5476408899995</v>
      </c>
      <c r="J7" s="160">
        <v>7217.0529768000006</v>
      </c>
      <c r="K7" s="160">
        <v>7370.3727420199994</v>
      </c>
      <c r="L7" s="302">
        <f>'Tabel 5.1'!L6+'Tabel 5.2'!L6+'Tabel 5.3'!L6</f>
        <v>7316.1106829700002</v>
      </c>
      <c r="M7" s="34">
        <f>'Tabel 5.1'!M6+'Tabel 5.2'!M6+'Tabel 5.3'!M6</f>
        <v>6944.2609879400006</v>
      </c>
      <c r="N7" s="34">
        <f>'Tabel 5.1'!N6+'Tabel 5.2'!N6+'Tabel 5.3'!N6</f>
        <v>7113.2574478899987</v>
      </c>
    </row>
    <row r="8" spans="1:14">
      <c r="A8" s="161" t="s">
        <v>797</v>
      </c>
      <c r="B8" s="160">
        <v>11459.43975261</v>
      </c>
      <c r="C8" s="160">
        <v>11538.52399433</v>
      </c>
      <c r="D8" s="160">
        <v>11571.12484943</v>
      </c>
      <c r="E8" s="160">
        <v>10508.968745540002</v>
      </c>
      <c r="F8" s="160">
        <v>10868.868322519998</v>
      </c>
      <c r="G8" s="160">
        <v>10657.733613220002</v>
      </c>
      <c r="H8" s="160">
        <v>10629.690178519999</v>
      </c>
      <c r="I8" s="160">
        <v>10617.806229560001</v>
      </c>
      <c r="J8" s="160">
        <v>9806.9046940599983</v>
      </c>
      <c r="K8" s="160">
        <v>9832.7654285999997</v>
      </c>
      <c r="L8" s="302">
        <f>'Tabel 5.1'!L7+'Tabel 5.2'!L7+'Tabel 5.3'!L7</f>
        <v>9665.1271538300007</v>
      </c>
      <c r="M8" s="34">
        <f>'Tabel 5.1'!M7+'Tabel 5.2'!M7+'Tabel 5.3'!M7</f>
        <v>9596.0102225200008</v>
      </c>
      <c r="N8" s="34">
        <f>'Tabel 5.1'!N7+'Tabel 5.2'!N7+'Tabel 5.3'!N7</f>
        <v>9079.9973477000021</v>
      </c>
    </row>
    <row r="9" spans="1:14">
      <c r="A9" s="161" t="s">
        <v>1041</v>
      </c>
      <c r="B9" s="160">
        <v>2606.89436918</v>
      </c>
      <c r="C9" s="160">
        <v>2739.8638083200003</v>
      </c>
      <c r="D9" s="160">
        <v>2713.4470214399994</v>
      </c>
      <c r="E9" s="160">
        <v>2780.926192970001</v>
      </c>
      <c r="F9" s="160">
        <v>2738.9602724799993</v>
      </c>
      <c r="G9" s="160">
        <v>2985.7031558900003</v>
      </c>
      <c r="H9" s="160">
        <v>2940.6207437099993</v>
      </c>
      <c r="I9" s="160">
        <v>3211.0653995399994</v>
      </c>
      <c r="J9" s="160">
        <v>3317.1794873499998</v>
      </c>
      <c r="K9" s="160">
        <v>3452.9074987700001</v>
      </c>
      <c r="L9" s="302">
        <f>'Tabel 5.1'!L8+'Tabel 5.2'!L8+'Tabel 5.3'!L8</f>
        <v>3428.2086069099996</v>
      </c>
      <c r="M9" s="34">
        <f>'Tabel 5.1'!M8+'Tabel 5.2'!M8+'Tabel 5.3'!M8</f>
        <v>3545.2422152700001</v>
      </c>
      <c r="N9" s="34">
        <f>'Tabel 5.1'!N8+'Tabel 5.2'!N8+'Tabel 5.3'!N8</f>
        <v>3298.7573431700002</v>
      </c>
    </row>
    <row r="10" spans="1:14">
      <c r="A10" s="161" t="s">
        <v>801</v>
      </c>
      <c r="B10" s="160">
        <v>7987.5500898800001</v>
      </c>
      <c r="C10" s="160">
        <v>8130.1691833200002</v>
      </c>
      <c r="D10" s="160">
        <v>7636.2238380199997</v>
      </c>
      <c r="E10" s="160">
        <v>7896.5789451599976</v>
      </c>
      <c r="F10" s="160">
        <v>8052.5379234700022</v>
      </c>
      <c r="G10" s="160">
        <v>8318.2942344100011</v>
      </c>
      <c r="H10" s="160">
        <v>8625.4338558200016</v>
      </c>
      <c r="I10" s="160">
        <v>8961.2840106500007</v>
      </c>
      <c r="J10" s="160">
        <v>9287.9669264599997</v>
      </c>
      <c r="K10" s="160">
        <v>9138.8668001299993</v>
      </c>
      <c r="L10" s="302">
        <f>'Tabel 5.1'!L9+'Tabel 5.2'!L9+'Tabel 5.3'!L9</f>
        <v>9440.6183955300003</v>
      </c>
      <c r="M10" s="34">
        <f>'Tabel 5.1'!M9+'Tabel 5.2'!M9+'Tabel 5.3'!M9</f>
        <v>9714.5129758900002</v>
      </c>
      <c r="N10" s="34">
        <f>'Tabel 5.1'!N9+'Tabel 5.2'!N9+'Tabel 5.3'!N9</f>
        <v>10137.831193739999</v>
      </c>
    </row>
    <row r="11" spans="1:14" ht="18">
      <c r="A11" s="161" t="s">
        <v>803</v>
      </c>
      <c r="B11" s="160">
        <v>0</v>
      </c>
      <c r="C11" s="160">
        <v>0</v>
      </c>
      <c r="D11" s="160">
        <v>0</v>
      </c>
      <c r="E11" s="160">
        <v>0</v>
      </c>
      <c r="F11" s="160">
        <v>0</v>
      </c>
      <c r="G11" s="160">
        <v>0</v>
      </c>
      <c r="H11" s="160">
        <v>0</v>
      </c>
      <c r="I11" s="160">
        <v>0</v>
      </c>
      <c r="J11" s="160">
        <v>0</v>
      </c>
      <c r="K11" s="160">
        <v>0</v>
      </c>
      <c r="L11" s="302">
        <f>'Tabel 5.1'!L10+'Tabel 5.2'!L10+'Tabel 5.3'!L10</f>
        <v>0</v>
      </c>
      <c r="M11" s="34">
        <f>'Tabel 5.1'!M10+'Tabel 5.2'!M10+'Tabel 5.3'!M10</f>
        <v>0</v>
      </c>
      <c r="N11" s="34">
        <f>'Tabel 5.1'!N10+'Tabel 5.2'!N10+'Tabel 5.3'!N10</f>
        <v>0</v>
      </c>
    </row>
    <row r="12" spans="1:14" ht="18">
      <c r="A12" s="161" t="s">
        <v>805</v>
      </c>
      <c r="B12" s="160">
        <v>0</v>
      </c>
      <c r="C12" s="160">
        <v>0</v>
      </c>
      <c r="D12" s="160">
        <v>0</v>
      </c>
      <c r="E12" s="160">
        <v>0</v>
      </c>
      <c r="F12" s="160">
        <v>0</v>
      </c>
      <c r="G12" s="160">
        <v>0</v>
      </c>
      <c r="H12" s="160">
        <v>0</v>
      </c>
      <c r="I12" s="160">
        <v>0</v>
      </c>
      <c r="J12" s="160">
        <v>0</v>
      </c>
      <c r="K12" s="160">
        <v>0</v>
      </c>
      <c r="L12" s="302">
        <f>'Tabel 5.1'!L11+'Tabel 5.2'!L11+'Tabel 5.3'!L11</f>
        <v>0</v>
      </c>
      <c r="M12" s="34">
        <f>'Tabel 5.1'!M11+'Tabel 5.2'!M11+'Tabel 5.3'!M11</f>
        <v>0</v>
      </c>
      <c r="N12" s="34">
        <f>'Tabel 5.1'!N11+'Tabel 5.2'!N11+'Tabel 5.3'!N11</f>
        <v>0</v>
      </c>
    </row>
    <row r="13" spans="1:14" ht="18">
      <c r="A13" s="161" t="s">
        <v>807</v>
      </c>
      <c r="B13" s="160">
        <v>0</v>
      </c>
      <c r="C13" s="160">
        <v>0</v>
      </c>
      <c r="D13" s="160">
        <v>0</v>
      </c>
      <c r="E13" s="160">
        <v>0</v>
      </c>
      <c r="F13" s="160">
        <v>0</v>
      </c>
      <c r="G13" s="160">
        <v>0</v>
      </c>
      <c r="H13" s="160">
        <v>0</v>
      </c>
      <c r="I13" s="160">
        <v>0</v>
      </c>
      <c r="J13" s="160">
        <v>0</v>
      </c>
      <c r="K13" s="160">
        <v>0</v>
      </c>
      <c r="L13" s="302">
        <f>'Tabel 5.1'!L12+'Tabel 5.2'!L12+'Tabel 5.3'!L12</f>
        <v>0</v>
      </c>
      <c r="M13" s="34">
        <f>'Tabel 5.1'!M12+'Tabel 5.2'!M12+'Tabel 5.3'!M12</f>
        <v>0</v>
      </c>
      <c r="N13" s="34">
        <f>'Tabel 5.1'!N12+'Tabel 5.2'!N12+'Tabel 5.3'!N12</f>
        <v>0</v>
      </c>
    </row>
    <row r="14" spans="1:14">
      <c r="A14" s="161" t="s">
        <v>809</v>
      </c>
      <c r="B14" s="160">
        <v>7912.1534629800008</v>
      </c>
      <c r="C14" s="160">
        <v>8050.6725091199996</v>
      </c>
      <c r="D14" s="160">
        <v>7352.4182397599998</v>
      </c>
      <c r="E14" s="160">
        <v>7510.878438570001</v>
      </c>
      <c r="F14" s="160">
        <v>7597.7279478299997</v>
      </c>
      <c r="G14" s="160">
        <v>7433.0530109299998</v>
      </c>
      <c r="H14" s="160">
        <v>7487.4544498599989</v>
      </c>
      <c r="I14" s="160">
        <v>6883.2133496999995</v>
      </c>
      <c r="J14" s="160">
        <v>6810.3508049400016</v>
      </c>
      <c r="K14" s="160">
        <v>6572.8025753000029</v>
      </c>
      <c r="L14" s="302">
        <f>'Tabel 5.1'!L13+'Tabel 5.2'!L13+'Tabel 5.3'!L13</f>
        <v>6714.1300317200003</v>
      </c>
      <c r="M14" s="34">
        <f>'Tabel 5.1'!M13+'Tabel 5.2'!M13+'Tabel 5.3'!M13</f>
        <v>6516.2868924900013</v>
      </c>
      <c r="N14" s="34">
        <f>'Tabel 5.1'!N13+'Tabel 5.2'!N13+'Tabel 5.3'!N13</f>
        <v>6466.9476609200001</v>
      </c>
    </row>
    <row r="15" spans="1:14">
      <c r="A15" s="161" t="s">
        <v>811</v>
      </c>
      <c r="B15" s="160">
        <v>0</v>
      </c>
      <c r="C15" s="160">
        <v>0</v>
      </c>
      <c r="D15" s="160">
        <v>0</v>
      </c>
      <c r="E15" s="160">
        <v>0</v>
      </c>
      <c r="F15" s="160">
        <v>0</v>
      </c>
      <c r="G15" s="160">
        <v>0</v>
      </c>
      <c r="H15" s="160">
        <v>0</v>
      </c>
      <c r="I15" s="160">
        <v>0</v>
      </c>
      <c r="J15" s="160">
        <v>0</v>
      </c>
      <c r="K15" s="160">
        <v>0</v>
      </c>
      <c r="L15" s="302">
        <f>'Tabel 5.1'!L14+'Tabel 5.2'!L14+'Tabel 5.3'!L14</f>
        <v>0</v>
      </c>
      <c r="M15" s="34">
        <f>'Tabel 5.1'!M14+'Tabel 5.2'!M14+'Tabel 5.3'!M14</f>
        <v>0</v>
      </c>
      <c r="N15" s="34">
        <f>'Tabel 5.1'!N14+'Tabel 5.2'!N14+'Tabel 5.3'!N14</f>
        <v>0</v>
      </c>
    </row>
    <row r="16" spans="1:14" ht="18">
      <c r="A16" s="161" t="s">
        <v>1042</v>
      </c>
      <c r="B16" s="160">
        <v>0</v>
      </c>
      <c r="C16" s="160">
        <v>0</v>
      </c>
      <c r="D16" s="160">
        <v>0</v>
      </c>
      <c r="E16" s="160">
        <v>0</v>
      </c>
      <c r="F16" s="160">
        <v>0</v>
      </c>
      <c r="G16" s="160">
        <v>0</v>
      </c>
      <c r="H16" s="160">
        <v>0</v>
      </c>
      <c r="I16" s="160">
        <v>0</v>
      </c>
      <c r="J16" s="160">
        <v>0</v>
      </c>
      <c r="K16" s="160">
        <v>0</v>
      </c>
      <c r="L16" s="302">
        <f>'Tabel 5.1'!L15+'Tabel 5.2'!L15+'Tabel 5.3'!L15</f>
        <v>0</v>
      </c>
      <c r="M16" s="34">
        <f>'Tabel 5.1'!M15+'Tabel 5.2'!M15+'Tabel 5.3'!M15</f>
        <v>0</v>
      </c>
      <c r="N16" s="34">
        <f>'Tabel 5.1'!N15+'Tabel 5.2'!N15+'Tabel 5.3'!N15</f>
        <v>0</v>
      </c>
    </row>
    <row r="17" spans="1:14">
      <c r="A17" s="161" t="s">
        <v>815</v>
      </c>
      <c r="B17" s="160">
        <v>0</v>
      </c>
      <c r="C17" s="160">
        <v>0</v>
      </c>
      <c r="D17" s="160">
        <v>0</v>
      </c>
      <c r="E17" s="160">
        <v>0</v>
      </c>
      <c r="F17" s="160">
        <v>0</v>
      </c>
      <c r="G17" s="160">
        <v>0</v>
      </c>
      <c r="H17" s="160">
        <v>0</v>
      </c>
      <c r="I17" s="160">
        <v>0</v>
      </c>
      <c r="J17" s="160">
        <v>0</v>
      </c>
      <c r="K17" s="160">
        <v>0</v>
      </c>
      <c r="L17" s="302">
        <f>'Tabel 5.1'!L16+'Tabel 5.2'!L16+'Tabel 5.3'!L16</f>
        <v>0</v>
      </c>
      <c r="M17" s="34">
        <f>'Tabel 5.1'!M16+'Tabel 5.2'!M16+'Tabel 5.3'!M16</f>
        <v>0</v>
      </c>
      <c r="N17" s="34">
        <f>'Tabel 5.1'!N16+'Tabel 5.2'!N16+'Tabel 5.3'!N16</f>
        <v>0</v>
      </c>
    </row>
    <row r="18" spans="1:14">
      <c r="A18" s="161" t="s">
        <v>817</v>
      </c>
      <c r="B18" s="160">
        <v>28.54095598</v>
      </c>
      <c r="C18" s="160">
        <v>28.885741799999998</v>
      </c>
      <c r="D18" s="160">
        <v>28.54095598</v>
      </c>
      <c r="E18" s="160">
        <v>36.724266999999998</v>
      </c>
      <c r="F18" s="160">
        <v>38.075536999999997</v>
      </c>
      <c r="G18" s="160">
        <v>38.075536999999997</v>
      </c>
      <c r="H18" s="160">
        <v>38.075536999999997</v>
      </c>
      <c r="I18" s="160">
        <v>38.075536999999997</v>
      </c>
      <c r="J18" s="160">
        <v>38.075536999999997</v>
      </c>
      <c r="K18" s="160">
        <v>38.075536999999997</v>
      </c>
      <c r="L18" s="302">
        <f>'Tabel 5.1'!L17+'Tabel 5.2'!L17+'Tabel 5.3'!L17</f>
        <v>38.075536999999997</v>
      </c>
      <c r="M18" s="34">
        <f>'Tabel 5.1'!M17+'Tabel 5.2'!M17+'Tabel 5.3'!M17</f>
        <v>129.719537</v>
      </c>
      <c r="N18" s="34">
        <f>'Tabel 5.1'!N17+'Tabel 5.2'!N17+'Tabel 5.3'!N17</f>
        <v>120.947537</v>
      </c>
    </row>
    <row r="19" spans="1:14">
      <c r="A19" s="54" t="s">
        <v>1043</v>
      </c>
      <c r="B19" s="160">
        <v>16.105003629999999</v>
      </c>
      <c r="C19" s="160">
        <v>16.159874630000001</v>
      </c>
      <c r="D19" s="160">
        <v>16.159874630000001</v>
      </c>
      <c r="E19" s="160">
        <v>16.159874630000001</v>
      </c>
      <c r="F19" s="160">
        <v>16.159874630000001</v>
      </c>
      <c r="G19" s="160">
        <v>16.159874630000001</v>
      </c>
      <c r="H19" s="160">
        <v>16.159874630000001</v>
      </c>
      <c r="I19" s="160">
        <v>16.159874630000001</v>
      </c>
      <c r="J19" s="160">
        <v>16.159874630000001</v>
      </c>
      <c r="K19" s="160">
        <v>15.950070669999999</v>
      </c>
      <c r="L19" s="302">
        <f>'Tabel 5.1'!L18+'Tabel 5.2'!L18+'Tabel 5.3'!L18</f>
        <v>15.950070669999999</v>
      </c>
      <c r="M19" s="34">
        <f>'Tabel 5.1'!M18+'Tabel 5.2'!M18+'Tabel 5.3'!M18</f>
        <v>15.950070669999999</v>
      </c>
      <c r="N19" s="34">
        <f>'Tabel 5.1'!N18+'Tabel 5.2'!N18+'Tabel 5.3'!N18</f>
        <v>15.950070669999999</v>
      </c>
    </row>
    <row r="20" spans="1:14">
      <c r="A20" s="161" t="s">
        <v>821</v>
      </c>
      <c r="B20" s="160">
        <v>65.292500000000004</v>
      </c>
      <c r="C20" s="160">
        <v>65.849999999999994</v>
      </c>
      <c r="D20" s="160">
        <v>69.407791620000012</v>
      </c>
      <c r="E20" s="160">
        <v>67.342500000000001</v>
      </c>
      <c r="F20" s="160">
        <v>70.282110759999995</v>
      </c>
      <c r="G20" s="160">
        <v>68.119062889999995</v>
      </c>
      <c r="H20" s="160">
        <v>70.318149120000001</v>
      </c>
      <c r="I20" s="160">
        <v>70.398561900000004</v>
      </c>
      <c r="J20" s="160">
        <v>67.404089519999999</v>
      </c>
      <c r="K20" s="160">
        <v>67.556115939999998</v>
      </c>
      <c r="L20" s="302">
        <f>'Tabel 5.1'!L19+'Tabel 5.2'!L19+'Tabel 5.3'!L19</f>
        <v>67.474130090000003</v>
      </c>
      <c r="M20" s="34">
        <f>'Tabel 5.1'!M19+'Tabel 5.2'!M19+'Tabel 5.3'!M19</f>
        <v>62.492956469999996</v>
      </c>
      <c r="N20" s="34">
        <f>'Tabel 5.1'!N19+'Tabel 5.2'!N19+'Tabel 5.3'!N19</f>
        <v>62.067695269999994</v>
      </c>
    </row>
    <row r="21" spans="1:14">
      <c r="A21" s="161" t="s">
        <v>823</v>
      </c>
      <c r="B21" s="160">
        <v>36644.418856030003</v>
      </c>
      <c r="C21" s="160">
        <v>37173.080820559997</v>
      </c>
      <c r="D21" s="160">
        <v>36351.433693929997</v>
      </c>
      <c r="E21" s="160">
        <v>35876.522092250001</v>
      </c>
      <c r="F21" s="160">
        <v>36552.894732770001</v>
      </c>
      <c r="G21" s="160">
        <v>36568.068047180008</v>
      </c>
      <c r="H21" s="160">
        <v>36906.566853409997</v>
      </c>
      <c r="I21" s="160">
        <v>36963.550603870004</v>
      </c>
      <c r="J21" s="160">
        <v>36561.094390760001</v>
      </c>
      <c r="K21" s="160">
        <v>36489.296768430002</v>
      </c>
      <c r="L21" s="302">
        <f>'Tabel 5.1'!L20+'Tabel 5.2'!L20+'Tabel 5.3'!L20</f>
        <v>36705.694608719998</v>
      </c>
      <c r="M21" s="34">
        <f>'Tabel 5.1'!M20+'Tabel 5.2'!M20+'Tabel 5.3'!M20</f>
        <v>36544.438258490001</v>
      </c>
      <c r="N21" s="34">
        <f>'Tabel 5.1'!N20+'Tabel 5.2'!N20+'Tabel 5.3'!N20</f>
        <v>36315.756296629996</v>
      </c>
    </row>
    <row r="22" spans="1:14">
      <c r="A22" s="53" t="s">
        <v>825</v>
      </c>
      <c r="B22" s="160">
        <v>0</v>
      </c>
      <c r="C22" s="160">
        <v>0</v>
      </c>
      <c r="D22" s="160">
        <v>0</v>
      </c>
      <c r="E22" s="160">
        <v>0</v>
      </c>
      <c r="F22" s="160">
        <v>0</v>
      </c>
      <c r="G22" s="160">
        <v>0</v>
      </c>
      <c r="H22" s="160">
        <v>0</v>
      </c>
      <c r="I22" s="160">
        <v>0</v>
      </c>
      <c r="J22" s="160">
        <v>0</v>
      </c>
      <c r="K22" s="160">
        <v>0</v>
      </c>
      <c r="L22" s="302">
        <f>'Tabel 5.1'!L21+'Tabel 5.2'!L21+'Tabel 5.3'!L21</f>
        <v>0</v>
      </c>
      <c r="M22" s="34">
        <f>'Tabel 5.1'!M21+'Tabel 5.2'!M21+'Tabel 5.3'!M21</f>
        <v>0</v>
      </c>
      <c r="N22" s="34">
        <f>'Tabel 5.1'!N21+'Tabel 5.2'!N21+'Tabel 5.3'!N21</f>
        <v>0</v>
      </c>
    </row>
    <row r="23" spans="1:14">
      <c r="A23" s="54" t="s">
        <v>827</v>
      </c>
      <c r="B23" s="160">
        <v>1799.7785408999998</v>
      </c>
      <c r="C23" s="160">
        <v>1784.4281042800003</v>
      </c>
      <c r="D23" s="160">
        <v>1764.2401578399999</v>
      </c>
      <c r="E23" s="160">
        <v>2217.04234898</v>
      </c>
      <c r="F23" s="160">
        <v>2125.8947974400003</v>
      </c>
      <c r="G23" s="160">
        <v>2100.4073001100001</v>
      </c>
      <c r="H23" s="160">
        <v>1589.2141798800003</v>
      </c>
      <c r="I23" s="160">
        <v>1723.1979830400001</v>
      </c>
      <c r="J23" s="160">
        <v>1823.2483237999998</v>
      </c>
      <c r="K23" s="160">
        <v>1591.6239973699996</v>
      </c>
      <c r="L23" s="302">
        <f>'Tabel 5.1'!L22+'Tabel 5.2'!L22+'Tabel 5.3'!L22</f>
        <v>1531.4162578600001</v>
      </c>
      <c r="M23" s="34">
        <f>'Tabel 5.1'!M22+'Tabel 5.2'!M22+'Tabel 5.3'!M22</f>
        <v>1708.1591310399999</v>
      </c>
      <c r="N23" s="34">
        <f>'Tabel 5.1'!N22+'Tabel 5.2'!N22+'Tabel 5.3'!N22</f>
        <v>1748.0825358500003</v>
      </c>
    </row>
    <row r="24" spans="1:14">
      <c r="A24" s="54" t="s">
        <v>829</v>
      </c>
      <c r="B24" s="160">
        <v>2359.5722275099997</v>
      </c>
      <c r="C24" s="160">
        <v>2346.0312506</v>
      </c>
      <c r="D24" s="160">
        <v>2227.1610212200003</v>
      </c>
      <c r="E24" s="160">
        <v>2582.7962962000006</v>
      </c>
      <c r="F24" s="160">
        <v>2378.67156811</v>
      </c>
      <c r="G24" s="160">
        <v>2106.2903315900003</v>
      </c>
      <c r="H24" s="160">
        <v>2108.3143151000004</v>
      </c>
      <c r="I24" s="160">
        <v>2143.79978364</v>
      </c>
      <c r="J24" s="160">
        <v>2257.2203910100002</v>
      </c>
      <c r="K24" s="160">
        <v>2105.5504681799998</v>
      </c>
      <c r="L24" s="302">
        <f>'Tabel 5.1'!L23+'Tabel 5.2'!L23+'Tabel 5.3'!L23</f>
        <v>2292.8826332999997</v>
      </c>
      <c r="M24" s="34">
        <f>'Tabel 5.1'!M23+'Tabel 5.2'!M23+'Tabel 5.3'!M23</f>
        <v>2303.9758230399998</v>
      </c>
      <c r="N24" s="34">
        <f>'Tabel 5.1'!N23+'Tabel 5.2'!N23+'Tabel 5.3'!N23</f>
        <v>2292.4720782300001</v>
      </c>
    </row>
    <row r="25" spans="1:14">
      <c r="A25" s="54" t="s">
        <v>1044</v>
      </c>
      <c r="B25" s="160">
        <v>232.00920791999999</v>
      </c>
      <c r="C25" s="160">
        <v>235.49151509000001</v>
      </c>
      <c r="D25" s="160">
        <v>235.11703083999998</v>
      </c>
      <c r="E25" s="160">
        <v>239.35859683999996</v>
      </c>
      <c r="F25" s="160">
        <v>243.79467115999998</v>
      </c>
      <c r="G25" s="160">
        <v>248.58877795000001</v>
      </c>
      <c r="H25" s="160">
        <v>257.95465101000002</v>
      </c>
      <c r="I25" s="160">
        <v>261.16525174000003</v>
      </c>
      <c r="J25" s="160">
        <v>266.23109984000001</v>
      </c>
      <c r="K25" s="160">
        <v>282.51045225999997</v>
      </c>
      <c r="L25" s="302">
        <f>'Tabel 5.1'!L24+'Tabel 5.2'!L24+'Tabel 5.3'!L24</f>
        <v>282.56059727000002</v>
      </c>
      <c r="M25" s="34">
        <f>'Tabel 5.1'!M24+'Tabel 5.2'!M24+'Tabel 5.3'!M24</f>
        <v>285.48323312999997</v>
      </c>
      <c r="N25" s="34">
        <f>'Tabel 5.1'!N24+'Tabel 5.2'!N24+'Tabel 5.3'!N24</f>
        <v>292.38363009999995</v>
      </c>
    </row>
    <row r="26" spans="1:14">
      <c r="A26" s="54" t="s">
        <v>1045</v>
      </c>
      <c r="B26" s="160">
        <v>2056.2316550200003</v>
      </c>
      <c r="C26" s="160">
        <v>1903.54692811</v>
      </c>
      <c r="D26" s="160">
        <v>1945.6443116399998</v>
      </c>
      <c r="E26" s="160">
        <v>2055.11520157</v>
      </c>
      <c r="F26" s="160">
        <v>2098.2180787100001</v>
      </c>
      <c r="G26" s="160">
        <v>2102.1440780900007</v>
      </c>
      <c r="H26" s="160">
        <v>2114.92495594</v>
      </c>
      <c r="I26" s="160">
        <v>2121.21151242</v>
      </c>
      <c r="J26" s="160">
        <v>2103.4372965500002</v>
      </c>
      <c r="K26" s="160">
        <v>2122.4415095300001</v>
      </c>
      <c r="L26" s="302">
        <f>'Tabel 5.1'!L25+'Tabel 5.2'!L25+'Tabel 5.3'!L25</f>
        <v>2141.9069176100006</v>
      </c>
      <c r="M26" s="34">
        <f>'Tabel 5.1'!M25+'Tabel 5.2'!M25+'Tabel 5.3'!M25</f>
        <v>2187.2540008200003</v>
      </c>
      <c r="N26" s="34">
        <f>'Tabel 5.1'!N25+'Tabel 5.2'!N25+'Tabel 5.3'!N25</f>
        <v>2167.2301410799996</v>
      </c>
    </row>
    <row r="27" spans="1:14" ht="18">
      <c r="A27" s="161" t="s">
        <v>1046</v>
      </c>
      <c r="B27" s="160">
        <v>126.86722228000001</v>
      </c>
      <c r="C27" s="160">
        <v>127.43403085</v>
      </c>
      <c r="D27" s="160">
        <v>126.94708152999999</v>
      </c>
      <c r="E27" s="160">
        <v>128.18628036999999</v>
      </c>
      <c r="F27" s="160">
        <v>128.05329687</v>
      </c>
      <c r="G27" s="160">
        <v>127.26224916000001</v>
      </c>
      <c r="H27" s="160">
        <v>127.82828294000001</v>
      </c>
      <c r="I27" s="160">
        <v>127.41514538999999</v>
      </c>
      <c r="J27" s="160">
        <v>127.39654306</v>
      </c>
      <c r="K27" s="160">
        <v>127.33303100000001</v>
      </c>
      <c r="L27" s="302">
        <f>'Tabel 5.1'!L26+'Tabel 5.2'!L26+'Tabel 5.3'!L26</f>
        <v>126.94617164</v>
      </c>
      <c r="M27" s="34">
        <f>'Tabel 5.1'!M26+'Tabel 5.2'!M26+'Tabel 5.3'!M26</f>
        <v>130.87625002999999</v>
      </c>
      <c r="N27" s="34">
        <f>'Tabel 5.1'!N26+'Tabel 5.2'!N26+'Tabel 5.3'!N26</f>
        <v>135.67085846999998</v>
      </c>
    </row>
    <row r="28" spans="1:14">
      <c r="A28" s="54" t="s">
        <v>882</v>
      </c>
      <c r="B28" s="160">
        <v>1948.9012775600004</v>
      </c>
      <c r="C28" s="160">
        <v>1969.84020048</v>
      </c>
      <c r="D28" s="160">
        <v>1576.0188050299998</v>
      </c>
      <c r="E28" s="160">
        <v>2623.8498977899999</v>
      </c>
      <c r="F28" s="160">
        <v>2534.2666233899995</v>
      </c>
      <c r="G28" s="160">
        <v>2570.1553904900002</v>
      </c>
      <c r="H28" s="160">
        <v>1885.5198563399999</v>
      </c>
      <c r="I28" s="160">
        <v>1849.1181925600004</v>
      </c>
      <c r="J28" s="160">
        <v>2060.59739171</v>
      </c>
      <c r="K28" s="160">
        <v>2306.2106226099995</v>
      </c>
      <c r="L28" s="302">
        <f>'Tabel 5.1'!L27+'Tabel 5.2'!L27+'Tabel 5.3'!L27</f>
        <v>2200.0263138900004</v>
      </c>
      <c r="M28" s="34">
        <f>'Tabel 5.1'!M27+'Tabel 5.2'!M27+'Tabel 5.3'!M27</f>
        <v>2399.74827985</v>
      </c>
      <c r="N28" s="34">
        <f>'Tabel 5.1'!N27+'Tabel 5.2'!N27+'Tabel 5.3'!N27</f>
        <v>2389.7787103300002</v>
      </c>
    </row>
    <row r="29" spans="1:14">
      <c r="A29" s="54" t="s">
        <v>837</v>
      </c>
      <c r="B29" s="160">
        <v>8523.3601311900002</v>
      </c>
      <c r="C29" s="160">
        <v>8366.77202941</v>
      </c>
      <c r="D29" s="160">
        <v>7875.1284080999985</v>
      </c>
      <c r="E29" s="160">
        <v>9846.3486217500013</v>
      </c>
      <c r="F29" s="160">
        <v>9508.8990356800005</v>
      </c>
      <c r="G29" s="160">
        <v>9254.8481273900015</v>
      </c>
      <c r="H29" s="160">
        <v>8083.7562412100006</v>
      </c>
      <c r="I29" s="160">
        <v>8225.9078687900001</v>
      </c>
      <c r="J29" s="160">
        <v>8638.1310459700017</v>
      </c>
      <c r="K29" s="160">
        <v>8535.6700809499998</v>
      </c>
      <c r="L29" s="302">
        <f>'Tabel 5.1'!L28+'Tabel 5.2'!L28+'Tabel 5.3'!L28</f>
        <v>8575.738892379999</v>
      </c>
      <c r="M29" s="34">
        <f>'Tabel 5.1'!M28+'Tabel 5.2'!M28+'Tabel 5.3'!M28</f>
        <v>9015.4967187399998</v>
      </c>
      <c r="N29" s="34">
        <f>'Tabel 5.1'!N28+'Tabel 5.2'!N28+'Tabel 5.3'!N28</f>
        <v>9025.6179548500022</v>
      </c>
    </row>
    <row r="30" spans="1:14" s="46" customFormat="1">
      <c r="A30" s="13" t="s">
        <v>839</v>
      </c>
      <c r="B30" s="318">
        <v>45167.778987220001</v>
      </c>
      <c r="C30" s="318">
        <v>45539.852849970004</v>
      </c>
      <c r="D30" s="318">
        <v>44226.562102029995</v>
      </c>
      <c r="E30" s="318">
        <v>45722.870714000004</v>
      </c>
      <c r="F30" s="318">
        <v>46061.793768449999</v>
      </c>
      <c r="G30" s="318">
        <v>45822.916174570011</v>
      </c>
      <c r="H30" s="318">
        <v>44990.323094619998</v>
      </c>
      <c r="I30" s="318">
        <v>45189.458472660001</v>
      </c>
      <c r="J30" s="318">
        <v>45199.225436730005</v>
      </c>
      <c r="K30" s="318">
        <v>45024.966849380005</v>
      </c>
      <c r="L30" s="521">
        <f>'Tabel 5.1'!L29+'Tabel 5.2'!L29+'Tabel 5.3'!L29</f>
        <v>45281.433501590007</v>
      </c>
      <c r="M30" s="52">
        <f>'Tabel 5.1'!M29+'Tabel 5.2'!M29+'Tabel 5.3'!M29</f>
        <v>45559.934977430006</v>
      </c>
      <c r="N30" s="52">
        <f>'Tabel 5.1'!N29+'Tabel 5.2'!N29+'Tabel 5.3'!N29</f>
        <v>45341.374251689995</v>
      </c>
    </row>
    <row r="31" spans="1:14">
      <c r="A31" s="14" t="s">
        <v>840</v>
      </c>
      <c r="B31" s="160">
        <v>0</v>
      </c>
      <c r="C31" s="160">
        <v>0</v>
      </c>
      <c r="D31" s="160">
        <v>0</v>
      </c>
      <c r="E31" s="160">
        <v>0</v>
      </c>
      <c r="F31" s="160">
        <v>0</v>
      </c>
      <c r="G31" s="160">
        <v>0</v>
      </c>
      <c r="H31" s="160">
        <v>0</v>
      </c>
      <c r="I31" s="160">
        <v>0</v>
      </c>
      <c r="J31" s="160">
        <v>0</v>
      </c>
      <c r="K31" s="160">
        <v>0</v>
      </c>
      <c r="L31" s="302">
        <f>'Tabel 5.1'!L30+'Tabel 5.2'!L30+'Tabel 5.3'!L30</f>
        <v>0</v>
      </c>
      <c r="M31" s="34">
        <f>'Tabel 5.1'!M30+'Tabel 5.2'!M30+'Tabel 5.3'!M30</f>
        <v>0</v>
      </c>
      <c r="N31" s="34">
        <f>'Tabel 5.1'!N30+'Tabel 5.2'!N30+'Tabel 5.3'!N30</f>
        <v>0</v>
      </c>
    </row>
    <row r="32" spans="1:14">
      <c r="A32" s="53" t="s">
        <v>842</v>
      </c>
      <c r="B32" s="160">
        <v>0</v>
      </c>
      <c r="C32" s="160">
        <v>0</v>
      </c>
      <c r="D32" s="160">
        <v>0</v>
      </c>
      <c r="E32" s="160">
        <v>0</v>
      </c>
      <c r="F32" s="160">
        <v>0</v>
      </c>
      <c r="G32" s="160">
        <v>0</v>
      </c>
      <c r="H32" s="160">
        <v>0</v>
      </c>
      <c r="I32" s="160">
        <v>0</v>
      </c>
      <c r="J32" s="160">
        <v>0</v>
      </c>
      <c r="K32" s="160">
        <v>0</v>
      </c>
      <c r="L32" s="302">
        <f>'Tabel 5.1'!L31+'Tabel 5.2'!L31+'Tabel 5.3'!L31</f>
        <v>0</v>
      </c>
      <c r="M32" s="34">
        <f>'Tabel 5.1'!M31+'Tabel 5.2'!M31+'Tabel 5.3'!M31</f>
        <v>0</v>
      </c>
      <c r="N32" s="34">
        <f>'Tabel 5.1'!N31+'Tabel 5.2'!N31+'Tabel 5.3'!N31</f>
        <v>0</v>
      </c>
    </row>
    <row r="33" spans="1:14">
      <c r="A33" s="54" t="s">
        <v>1048</v>
      </c>
      <c r="B33" s="160">
        <v>0</v>
      </c>
      <c r="C33" s="160">
        <v>0</v>
      </c>
      <c r="D33" s="160">
        <v>0</v>
      </c>
      <c r="E33" s="160">
        <v>0</v>
      </c>
      <c r="F33" s="160">
        <v>0</v>
      </c>
      <c r="G33" s="160">
        <v>0</v>
      </c>
      <c r="H33" s="160">
        <v>0</v>
      </c>
      <c r="I33" s="160">
        <v>0</v>
      </c>
      <c r="J33" s="160">
        <v>0</v>
      </c>
      <c r="K33" s="160">
        <v>0</v>
      </c>
      <c r="L33" s="302">
        <f>'Tabel 5.1'!L32+'Tabel 5.2'!L32+'Tabel 5.3'!L32</f>
        <v>0</v>
      </c>
      <c r="M33" s="34">
        <f>'Tabel 5.1'!M32+'Tabel 5.2'!M32+'Tabel 5.3'!M32</f>
        <v>0</v>
      </c>
      <c r="N33" s="34">
        <f>'Tabel 5.1'!N32+'Tabel 5.2'!N32+'Tabel 5.3'!N32</f>
        <v>0</v>
      </c>
    </row>
    <row r="34" spans="1:14">
      <c r="A34" s="285" t="s">
        <v>1049</v>
      </c>
      <c r="B34" s="160">
        <v>421.40414930000009</v>
      </c>
      <c r="C34" s="160">
        <v>443.77022568999996</v>
      </c>
      <c r="D34" s="160">
        <v>469.18008992</v>
      </c>
      <c r="E34" s="160">
        <v>458.60148973999998</v>
      </c>
      <c r="F34" s="160">
        <v>452.81209537999996</v>
      </c>
      <c r="G34" s="160">
        <v>461.94638492999997</v>
      </c>
      <c r="H34" s="160">
        <v>439.11015832999999</v>
      </c>
      <c r="I34" s="160">
        <v>432.03505094999997</v>
      </c>
      <c r="J34" s="160">
        <v>447.79420944999998</v>
      </c>
      <c r="K34" s="160">
        <v>449.76540269000009</v>
      </c>
      <c r="L34" s="302">
        <f>'Tabel 5.1'!L33+'Tabel 5.2'!L33+'Tabel 5.3'!L33</f>
        <v>447.40291413</v>
      </c>
      <c r="M34" s="34">
        <f>'Tabel 5.1'!M33+'Tabel 5.2'!M33+'Tabel 5.3'!M33</f>
        <v>450.59624065000003</v>
      </c>
      <c r="N34" s="34">
        <f>'Tabel 5.1'!N33+'Tabel 5.2'!N33+'Tabel 5.3'!N33</f>
        <v>469.65185022000003</v>
      </c>
    </row>
    <row r="35" spans="1:14">
      <c r="A35" s="164" t="s">
        <v>1050</v>
      </c>
      <c r="B35" s="160">
        <v>301.68548270999997</v>
      </c>
      <c r="C35" s="160">
        <v>295.24222664000001</v>
      </c>
      <c r="D35" s="160">
        <v>291.05702754999999</v>
      </c>
      <c r="E35" s="160">
        <v>376.73215331000006</v>
      </c>
      <c r="F35" s="160">
        <v>359.85449297000014</v>
      </c>
      <c r="G35" s="160">
        <v>438.59252125000006</v>
      </c>
      <c r="H35" s="160">
        <v>421.14088436000003</v>
      </c>
      <c r="I35" s="160">
        <v>451.81291815000003</v>
      </c>
      <c r="J35" s="160">
        <v>438.13540950000004</v>
      </c>
      <c r="K35" s="160">
        <v>378.77534940999999</v>
      </c>
      <c r="L35" s="302">
        <f>'Tabel 5.1'!L34+'Tabel 5.2'!L34+'Tabel 5.3'!L34</f>
        <v>415.86871730000001</v>
      </c>
      <c r="M35" s="34">
        <f>'Tabel 5.1'!M34+'Tabel 5.2'!M34+'Tabel 5.3'!M34</f>
        <v>431.20980080000004</v>
      </c>
      <c r="N35" s="34">
        <f>'Tabel 5.1'!N34+'Tabel 5.2'!N34+'Tabel 5.3'!N34</f>
        <v>436.85301399000002</v>
      </c>
    </row>
    <row r="36" spans="1:14">
      <c r="A36" s="164" t="s">
        <v>1047</v>
      </c>
      <c r="B36" s="160">
        <v>3802.4683183299999</v>
      </c>
      <c r="C36" s="160">
        <v>3883.6058715200002</v>
      </c>
      <c r="D36" s="160">
        <v>3653.7985341899998</v>
      </c>
      <c r="E36" s="160">
        <v>4216.4135036500002</v>
      </c>
      <c r="F36" s="160">
        <v>4199.7373114299999</v>
      </c>
      <c r="G36" s="160">
        <v>3613.3039697100007</v>
      </c>
      <c r="H36" s="160">
        <v>3997.2145407499997</v>
      </c>
      <c r="I36" s="160">
        <v>3937.7365998800005</v>
      </c>
      <c r="J36" s="160">
        <v>3990.4309731799995</v>
      </c>
      <c r="K36" s="160">
        <v>3737.1682135099995</v>
      </c>
      <c r="L36" s="302">
        <f>'Tabel 5.1'!L35+'Tabel 5.2'!L35+'Tabel 5.3'!L35</f>
        <v>3742.0637750599999</v>
      </c>
      <c r="M36" s="34">
        <f>'Tabel 5.1'!M35+'Tabel 5.2'!M35+'Tabel 5.3'!M35</f>
        <v>4350.2849418599999</v>
      </c>
      <c r="N36" s="34">
        <f>'Tabel 5.1'!N35+'Tabel 5.2'!N35+'Tabel 5.3'!N35</f>
        <v>4386.8661115100003</v>
      </c>
    </row>
    <row r="37" spans="1:14" s="46" customFormat="1">
      <c r="A37" s="164" t="s">
        <v>850</v>
      </c>
      <c r="B37" s="160">
        <v>4525.5579503400004</v>
      </c>
      <c r="C37" s="160">
        <v>4621.6183238499998</v>
      </c>
      <c r="D37" s="160">
        <v>4414.0356516599995</v>
      </c>
      <c r="E37" s="160">
        <v>5051.7471467000005</v>
      </c>
      <c r="F37" s="160">
        <v>5012.4038997799998</v>
      </c>
      <c r="G37" s="160">
        <v>4513.84287589</v>
      </c>
      <c r="H37" s="160">
        <v>4857.46558344</v>
      </c>
      <c r="I37" s="160">
        <v>4821.5845689800008</v>
      </c>
      <c r="J37" s="160">
        <v>4876.3605921299995</v>
      </c>
      <c r="K37" s="160">
        <v>4565.7089656099997</v>
      </c>
      <c r="L37" s="302">
        <f>'Tabel 5.1'!L36+'Tabel 5.2'!L36+'Tabel 5.3'!L36</f>
        <v>4605.3354064900004</v>
      </c>
      <c r="M37" s="34">
        <f>'Tabel 5.1'!M36+'Tabel 5.2'!M36+'Tabel 5.3'!M36</f>
        <v>5232.0909833099995</v>
      </c>
      <c r="N37" s="34">
        <f>'Tabel 5.1'!N36+'Tabel 5.2'!N36+'Tabel 5.3'!N36</f>
        <v>5293.3709757199995</v>
      </c>
    </row>
    <row r="38" spans="1:14">
      <c r="A38" s="54" t="s">
        <v>851</v>
      </c>
      <c r="B38" s="160">
        <v>0</v>
      </c>
      <c r="C38" s="160">
        <v>0</v>
      </c>
      <c r="D38" s="160">
        <v>0</v>
      </c>
      <c r="E38" s="160">
        <v>0</v>
      </c>
      <c r="F38" s="160">
        <v>0</v>
      </c>
      <c r="G38" s="160">
        <v>0</v>
      </c>
      <c r="H38" s="160">
        <v>0</v>
      </c>
      <c r="I38" s="160">
        <v>0</v>
      </c>
      <c r="J38" s="160">
        <v>0</v>
      </c>
      <c r="K38" s="160">
        <v>0</v>
      </c>
      <c r="L38" s="302">
        <f>'Tabel 5.1'!L37+'Tabel 5.2'!L37+'Tabel 5.3'!L37</f>
        <v>0</v>
      </c>
      <c r="M38" s="34">
        <f>'Tabel 5.1'!M37+'Tabel 5.2'!M37+'Tabel 5.3'!M37</f>
        <v>0</v>
      </c>
      <c r="N38" s="34">
        <f>'Tabel 5.1'!N37+'Tabel 5.2'!N37+'Tabel 5.3'!N37</f>
        <v>0</v>
      </c>
    </row>
    <row r="39" spans="1:14">
      <c r="A39" s="163" t="s">
        <v>853</v>
      </c>
      <c r="B39" s="160">
        <v>3839.3469670100003</v>
      </c>
      <c r="C39" s="160">
        <v>3771.5629761099999</v>
      </c>
      <c r="D39" s="160">
        <v>3783.7638332400011</v>
      </c>
      <c r="E39" s="160">
        <v>3891.3688523800001</v>
      </c>
      <c r="F39" s="160">
        <v>4017.9625643600002</v>
      </c>
      <c r="G39" s="160">
        <v>4157.4835013699994</v>
      </c>
      <c r="H39" s="160">
        <v>4604.5788065799998</v>
      </c>
      <c r="I39" s="160">
        <v>4757.5271173800002</v>
      </c>
      <c r="J39" s="160">
        <v>5118.3757150799993</v>
      </c>
      <c r="K39" s="160">
        <v>4992.0229959799999</v>
      </c>
      <c r="L39" s="302">
        <f>'Tabel 5.1'!L38+'Tabel 5.2'!L38+'Tabel 5.3'!L38</f>
        <v>5134.2057641600004</v>
      </c>
      <c r="M39" s="34">
        <f>'Tabel 5.1'!M38+'Tabel 5.2'!M38+'Tabel 5.3'!M38</f>
        <v>5202.8506630799993</v>
      </c>
      <c r="N39" s="34">
        <f>'Tabel 5.1'!N38+'Tabel 5.2'!N38+'Tabel 5.3'!N38</f>
        <v>5293.8228607299989</v>
      </c>
    </row>
    <row r="40" spans="1:14" ht="18">
      <c r="A40" s="163" t="s">
        <v>854</v>
      </c>
      <c r="B40" s="160">
        <v>784.35722831000021</v>
      </c>
      <c r="C40" s="160">
        <v>765.48305230999995</v>
      </c>
      <c r="D40" s="160">
        <v>732.71349706000001</v>
      </c>
      <c r="E40" s="160">
        <v>893.02068692</v>
      </c>
      <c r="F40" s="160">
        <v>866.99579683000002</v>
      </c>
      <c r="G40" s="160">
        <v>1190.3028936399999</v>
      </c>
      <c r="H40" s="160">
        <v>781.10585386000002</v>
      </c>
      <c r="I40" s="160">
        <v>748.9881082500001</v>
      </c>
      <c r="J40" s="160">
        <v>729.28146946999993</v>
      </c>
      <c r="K40" s="160">
        <v>747.83765592999987</v>
      </c>
      <c r="L40" s="302">
        <f>'Tabel 5.1'!L39+'Tabel 5.2'!L39+'Tabel 5.3'!L39</f>
        <v>807.25080776000004</v>
      </c>
      <c r="M40" s="34">
        <f>'Tabel 5.1'!M39+'Tabel 5.2'!M39+'Tabel 5.3'!M39</f>
        <v>829.89902447999998</v>
      </c>
      <c r="N40" s="34">
        <f>'Tabel 5.1'!N39+'Tabel 5.2'!N39+'Tabel 5.3'!N39</f>
        <v>845.88923408000005</v>
      </c>
    </row>
    <row r="41" spans="1:14">
      <c r="A41" s="163" t="s">
        <v>855</v>
      </c>
      <c r="B41" s="160">
        <v>1675.8231228600002</v>
      </c>
      <c r="C41" s="160">
        <v>1667.60733519</v>
      </c>
      <c r="D41" s="160">
        <v>1736.0507745199998</v>
      </c>
      <c r="E41" s="160">
        <v>1770.3481218299999</v>
      </c>
      <c r="F41" s="160">
        <v>1815.6212462799999</v>
      </c>
      <c r="G41" s="160">
        <v>1709.8386956099998</v>
      </c>
      <c r="H41" s="160">
        <v>1709.2564337799997</v>
      </c>
      <c r="I41" s="160">
        <v>1756.4970081400002</v>
      </c>
      <c r="J41" s="160">
        <v>1734.6311074499997</v>
      </c>
      <c r="K41" s="160">
        <v>1747.2218229699997</v>
      </c>
      <c r="L41" s="302">
        <f>'Tabel 5.1'!L40+'Tabel 5.2'!L40+'Tabel 5.3'!L40</f>
        <v>1767.25899835</v>
      </c>
      <c r="M41" s="34">
        <f>'Tabel 5.1'!M40+'Tabel 5.2'!M40+'Tabel 5.3'!M40</f>
        <v>1817.05881892</v>
      </c>
      <c r="N41" s="34">
        <f>'Tabel 5.1'!N40+'Tabel 5.2'!N40+'Tabel 5.3'!N40</f>
        <v>1871.92964704</v>
      </c>
    </row>
    <row r="42" spans="1:14">
      <c r="A42" s="163" t="s">
        <v>1051</v>
      </c>
      <c r="B42" s="160">
        <v>1581.10993136</v>
      </c>
      <c r="C42" s="160">
        <v>1602.70365124</v>
      </c>
      <c r="D42" s="160">
        <v>1627.4726072399997</v>
      </c>
      <c r="E42" s="160">
        <v>1697.52867874</v>
      </c>
      <c r="F42" s="160">
        <v>1728.4247228800002</v>
      </c>
      <c r="G42" s="160">
        <v>1772.6544555999999</v>
      </c>
      <c r="H42" s="160">
        <v>1831.6150318099997</v>
      </c>
      <c r="I42" s="160">
        <v>1858.1816184400002</v>
      </c>
      <c r="J42" s="160">
        <v>1898.71689595</v>
      </c>
      <c r="K42" s="160">
        <v>2019.4636358500002</v>
      </c>
      <c r="L42" s="302">
        <f>'Tabel 5.1'!L41+'Tabel 5.2'!L41+'Tabel 5.3'!L41</f>
        <v>1681.52513241</v>
      </c>
      <c r="M42" s="34">
        <f>'Tabel 5.1'!M41+'Tabel 5.2'!M41+'Tabel 5.3'!M41</f>
        <v>1717.0294452600001</v>
      </c>
      <c r="N42" s="34">
        <f>'Tabel 5.1'!N41+'Tabel 5.2'!N41+'Tabel 5.3'!N41</f>
        <v>2056.05511346</v>
      </c>
    </row>
    <row r="43" spans="1:14">
      <c r="A43" s="163" t="s">
        <v>857</v>
      </c>
      <c r="B43" s="160">
        <v>7880.637249540001</v>
      </c>
      <c r="C43" s="160">
        <v>7806.3570148500003</v>
      </c>
      <c r="D43" s="160">
        <v>7880.0007120600003</v>
      </c>
      <c r="E43" s="160">
        <v>8252.2663398700006</v>
      </c>
      <c r="F43" s="160">
        <v>8429.0043303499988</v>
      </c>
      <c r="G43" s="160">
        <v>8830.2795462199992</v>
      </c>
      <c r="H43" s="160">
        <v>8926.5561260300001</v>
      </c>
      <c r="I43" s="160">
        <v>9121.1938522100008</v>
      </c>
      <c r="J43" s="160">
        <v>9481.0051879499988</v>
      </c>
      <c r="K43" s="160">
        <v>9506.5461107299998</v>
      </c>
      <c r="L43" s="302">
        <f>'Tabel 5.1'!L42+'Tabel 5.2'!L42+'Tabel 5.3'!L42</f>
        <v>9538.8729644699997</v>
      </c>
      <c r="M43" s="34">
        <f>'Tabel 5.1'!M42+'Tabel 5.2'!M42+'Tabel 5.3'!M42</f>
        <v>9702.2144708300002</v>
      </c>
      <c r="N43" s="34">
        <f>'Tabel 5.1'!N42+'Tabel 5.2'!N42+'Tabel 5.3'!N42</f>
        <v>10222.81567455</v>
      </c>
    </row>
    <row r="44" spans="1:14" s="46" customFormat="1">
      <c r="A44" s="319" t="s">
        <v>860</v>
      </c>
      <c r="B44" s="318">
        <v>12406.19519988</v>
      </c>
      <c r="C44" s="318">
        <v>12427.9753387</v>
      </c>
      <c r="D44" s="318">
        <v>12294.036363719999</v>
      </c>
      <c r="E44" s="318">
        <v>13304.01348657</v>
      </c>
      <c r="F44" s="318">
        <v>13441.408230129999</v>
      </c>
      <c r="G44" s="318">
        <v>13344.12242211</v>
      </c>
      <c r="H44" s="318">
        <v>13784.021709470002</v>
      </c>
      <c r="I44" s="318">
        <v>13942.77842119</v>
      </c>
      <c r="J44" s="318">
        <v>14357.365780079999</v>
      </c>
      <c r="K44" s="318">
        <v>14072.255076340001</v>
      </c>
      <c r="L44" s="521">
        <f>'Tabel 5.1'!L43+'Tabel 5.2'!L43+'Tabel 5.3'!L43</f>
        <v>14144.20837217</v>
      </c>
      <c r="M44" s="52">
        <f>'Tabel 5.1'!M43+'Tabel 5.2'!M43+'Tabel 5.3'!M43</f>
        <v>14934.40647294</v>
      </c>
      <c r="N44" s="52">
        <f>'Tabel 5.1'!N43+'Tabel 5.2'!N43+'Tabel 5.3'!N43</f>
        <v>15516.186650810001</v>
      </c>
    </row>
    <row r="45" spans="1:14">
      <c r="A45" s="53" t="s">
        <v>1057</v>
      </c>
      <c r="B45" s="160">
        <v>80.483817240000008</v>
      </c>
      <c r="C45" s="160">
        <v>78</v>
      </c>
      <c r="D45" s="160">
        <v>76.293817239999996</v>
      </c>
      <c r="E45" s="160">
        <v>64.093817239999993</v>
      </c>
      <c r="F45" s="160">
        <v>68.715317240000005</v>
      </c>
      <c r="G45" s="160">
        <v>70.715317240000005</v>
      </c>
      <c r="H45" s="160">
        <v>72.215317240000005</v>
      </c>
      <c r="I45" s="160">
        <v>65.851500000000001</v>
      </c>
      <c r="J45" s="160">
        <v>85</v>
      </c>
      <c r="K45" s="160">
        <v>276.65226854000002</v>
      </c>
      <c r="L45" s="302">
        <f>'Tabel 5.1'!L44+'Tabel 5.2'!L44+'Tabel 5.3'!L44</f>
        <v>322.21371081000001</v>
      </c>
      <c r="M45" s="34">
        <f>'Tabel 5.1'!M44+'Tabel 5.2'!M44+'Tabel 5.3'!M44</f>
        <v>363.10780515000005</v>
      </c>
      <c r="N45" s="34">
        <f>'Tabel 5.1'!N44+'Tabel 5.2'!N44+'Tabel 5.3'!N44</f>
        <v>407.17143226000002</v>
      </c>
    </row>
    <row r="46" spans="1:14">
      <c r="A46" s="53" t="s">
        <v>863</v>
      </c>
      <c r="B46" s="160">
        <v>0</v>
      </c>
      <c r="C46" s="160">
        <v>0</v>
      </c>
      <c r="D46" s="160">
        <v>0</v>
      </c>
      <c r="E46" s="160">
        <v>0</v>
      </c>
      <c r="F46" s="160">
        <v>0</v>
      </c>
      <c r="G46" s="160">
        <v>0</v>
      </c>
      <c r="H46" s="160">
        <v>0</v>
      </c>
      <c r="I46" s="160">
        <v>0</v>
      </c>
      <c r="J46" s="160">
        <v>0</v>
      </c>
      <c r="K46" s="160">
        <v>0</v>
      </c>
      <c r="L46" s="302">
        <f>'Tabel 5.1'!L45+'Tabel 5.2'!L45+'Tabel 5.3'!L45</f>
        <v>0</v>
      </c>
      <c r="M46" s="34">
        <f>'Tabel 5.1'!M45+'Tabel 5.2'!M45+'Tabel 5.3'!M45</f>
        <v>0</v>
      </c>
      <c r="N46" s="34">
        <f>'Tabel 5.1'!N45+'Tabel 5.2'!N45+'Tabel 5.3'!N45</f>
        <v>0</v>
      </c>
    </row>
    <row r="47" spans="1:14">
      <c r="A47" s="54" t="s">
        <v>865</v>
      </c>
      <c r="B47" s="160">
        <v>4942.1512051200007</v>
      </c>
      <c r="C47" s="160">
        <v>4957.3237430299996</v>
      </c>
      <c r="D47" s="160">
        <v>5078.1512051200007</v>
      </c>
      <c r="E47" s="160">
        <v>5083.1512051200007</v>
      </c>
      <c r="F47" s="160">
        <v>5083.1512051200007</v>
      </c>
      <c r="G47" s="160">
        <v>5103.1512051200007</v>
      </c>
      <c r="H47" s="160">
        <v>5103.1511976000002</v>
      </c>
      <c r="I47" s="160">
        <v>5124.0511975999998</v>
      </c>
      <c r="J47" s="160">
        <v>5097.2511976000005</v>
      </c>
      <c r="K47" s="160">
        <v>5097.2512051200001</v>
      </c>
      <c r="L47" s="302">
        <f>'Tabel 5.1'!L46+'Tabel 5.2'!L46+'Tabel 5.3'!L46</f>
        <v>5158.0777626199997</v>
      </c>
      <c r="M47" s="34">
        <f>'Tabel 5.1'!M46+'Tabel 5.2'!M46+'Tabel 5.3'!M46</f>
        <v>5117.2512051200001</v>
      </c>
      <c r="N47" s="34">
        <f>'Tabel 5.1'!N46+'Tabel 5.2'!N46+'Tabel 5.3'!N46</f>
        <v>5137.2512051200001</v>
      </c>
    </row>
    <row r="48" spans="1:14">
      <c r="A48" s="54" t="s">
        <v>1052</v>
      </c>
      <c r="B48" s="160">
        <v>22113.299309810005</v>
      </c>
      <c r="C48" s="160">
        <v>22490.743439379999</v>
      </c>
      <c r="D48" s="160">
        <v>22243.426179769998</v>
      </c>
      <c r="E48" s="160">
        <v>21518.050537150004</v>
      </c>
      <c r="F48" s="160">
        <v>21571.805044770004</v>
      </c>
      <c r="G48" s="160">
        <v>21507.501551330006</v>
      </c>
      <c r="H48" s="160">
        <v>21305.132902500012</v>
      </c>
      <c r="I48" s="160">
        <v>21276.070635519998</v>
      </c>
      <c r="J48" s="160">
        <v>20894.88715671</v>
      </c>
      <c r="K48" s="160">
        <v>20889.463365219999</v>
      </c>
      <c r="L48" s="302">
        <f>'Tabel 5.1'!L47+'Tabel 5.2'!L47+'Tabel 5.3'!L47</f>
        <v>20892.317785889998</v>
      </c>
      <c r="M48" s="34">
        <f>'Tabel 5.1'!M47+'Tabel 5.2'!M47+'Tabel 5.3'!M47</f>
        <v>20337.780831730001</v>
      </c>
      <c r="N48" s="34">
        <f>'Tabel 5.1'!N47+'Tabel 5.2'!N47+'Tabel 5.3'!N47</f>
        <v>19446.867536200003</v>
      </c>
    </row>
    <row r="49" spans="1:14">
      <c r="A49" s="54" t="s">
        <v>867</v>
      </c>
      <c r="B49" s="160">
        <v>16.435525979999998</v>
      </c>
      <c r="C49" s="160">
        <v>14</v>
      </c>
      <c r="D49" s="160">
        <v>13.935525979999998</v>
      </c>
      <c r="E49" s="160">
        <v>13.935525979999998</v>
      </c>
      <c r="F49" s="160">
        <v>13.935525979999998</v>
      </c>
      <c r="G49" s="160">
        <v>16.435525979999998</v>
      </c>
      <c r="H49" s="160">
        <v>16.435525979999998</v>
      </c>
      <c r="I49" s="160">
        <v>16.435525979999998</v>
      </c>
      <c r="J49" s="160">
        <v>16.435525979999998</v>
      </c>
      <c r="K49" s="160">
        <v>16.435525979999998</v>
      </c>
      <c r="L49" s="302">
        <f>'Tabel 5.1'!L48+'Tabel 5.2'!L48+'Tabel 5.3'!L48</f>
        <v>17.460645979999999</v>
      </c>
      <c r="M49" s="34">
        <f>'Tabel 5.1'!M48+'Tabel 5.2'!M48+'Tabel 5.3'!M48</f>
        <v>17.460645979999999</v>
      </c>
      <c r="N49" s="34">
        <f>'Tabel 5.1'!N48+'Tabel 5.2'!N48+'Tabel 5.3'!N48</f>
        <v>17.460645979999999</v>
      </c>
    </row>
    <row r="50" spans="1:14">
      <c r="A50" s="54" t="s">
        <v>1053</v>
      </c>
      <c r="B50" s="160">
        <v>178.35462342</v>
      </c>
      <c r="C50" s="160">
        <v>-12.934052979999999</v>
      </c>
      <c r="D50" s="160">
        <v>-36.427603600000012</v>
      </c>
      <c r="E50" s="160">
        <v>-257.81082548000001</v>
      </c>
      <c r="F50" s="160">
        <v>-265.54091292999999</v>
      </c>
      <c r="G50" s="160">
        <v>-504.64894639999994</v>
      </c>
      <c r="H50" s="160">
        <v>-443.40961873999998</v>
      </c>
      <c r="I50" s="160">
        <v>-487.69712461</v>
      </c>
      <c r="J50" s="160">
        <v>-692.30890133999992</v>
      </c>
      <c r="K50" s="160">
        <v>-733.92089053999996</v>
      </c>
      <c r="L50" s="302">
        <f>'Tabel 5.1'!L49+'Tabel 5.2'!L49+'Tabel 5.3'!L49</f>
        <v>-754.57083779000004</v>
      </c>
      <c r="M50" s="34">
        <f>'Tabel 5.1'!M49+'Tabel 5.2'!M49+'Tabel 5.3'!M49</f>
        <v>-830.7882993500001</v>
      </c>
      <c r="N50" s="34">
        <f>'Tabel 5.1'!N49+'Tabel 5.2'!N49+'Tabel 5.3'!N49</f>
        <v>-849.69446211000002</v>
      </c>
    </row>
    <row r="51" spans="1:14">
      <c r="A51" s="54" t="s">
        <v>1054</v>
      </c>
      <c r="B51" s="160">
        <v>0</v>
      </c>
      <c r="C51" s="160">
        <v>0</v>
      </c>
      <c r="D51" s="160">
        <v>0</v>
      </c>
      <c r="E51" s="160">
        <v>0</v>
      </c>
      <c r="F51" s="160">
        <v>0</v>
      </c>
      <c r="G51" s="160">
        <v>0</v>
      </c>
      <c r="H51" s="160">
        <v>0</v>
      </c>
      <c r="I51" s="160">
        <v>0</v>
      </c>
      <c r="J51" s="160">
        <v>0</v>
      </c>
      <c r="K51" s="160">
        <v>0</v>
      </c>
      <c r="L51" s="302">
        <f>'Tabel 5.1'!L50+'Tabel 5.2'!L50+'Tabel 5.3'!L50</f>
        <v>12.89857158</v>
      </c>
      <c r="M51" s="34">
        <f>'Tabel 5.1'!M50+'Tabel 5.2'!M50+'Tabel 5.3'!M50</f>
        <v>17.295319259999999</v>
      </c>
      <c r="N51" s="34">
        <f>'Tabel 5.1'!N50+'Tabel 5.2'!N50+'Tabel 5.3'!N50</f>
        <v>23.810995029999997</v>
      </c>
    </row>
    <row r="52" spans="1:14" hidden="1">
      <c r="A52" s="165" t="s">
        <v>1055</v>
      </c>
      <c r="B52" s="160">
        <v>0</v>
      </c>
      <c r="C52" s="160">
        <v>0</v>
      </c>
      <c r="D52" s="160">
        <v>0</v>
      </c>
      <c r="E52" s="160">
        <v>0</v>
      </c>
      <c r="F52" s="160">
        <v>0</v>
      </c>
      <c r="G52" s="160">
        <v>0</v>
      </c>
      <c r="H52" s="160">
        <v>0</v>
      </c>
      <c r="I52" s="160">
        <v>0</v>
      </c>
      <c r="J52" s="160">
        <v>0</v>
      </c>
      <c r="K52" s="160">
        <v>0</v>
      </c>
      <c r="L52" s="302">
        <f>'Tabel 5.1'!L51+'Tabel 5.2'!L51+'Tabel 5.3'!L51</f>
        <v>0</v>
      </c>
      <c r="M52" s="34">
        <f>'Tabel 5.1'!M51+'Tabel 5.2'!M51+'Tabel 5.3'!M51</f>
        <v>3885.9903938200009</v>
      </c>
      <c r="N52" s="34">
        <f>'Tabel 5.1'!N51+'Tabel 5.2'!N51+'Tabel 5.3'!N51</f>
        <v>3919.2370526499994</v>
      </c>
    </row>
    <row r="53" spans="1:14">
      <c r="A53" s="54" t="s">
        <v>950</v>
      </c>
      <c r="B53" s="160">
        <v>5417.1353650700003</v>
      </c>
      <c r="C53" s="160">
        <v>5571.7443521200003</v>
      </c>
      <c r="D53" s="160">
        <v>4544.4566201500002</v>
      </c>
      <c r="E53" s="160">
        <v>5984.9388473500003</v>
      </c>
      <c r="F53" s="160">
        <v>6140.7757538199994</v>
      </c>
      <c r="G53" s="160">
        <v>6272.4887134000028</v>
      </c>
      <c r="H53" s="160">
        <v>5133.0491568600009</v>
      </c>
      <c r="I53" s="160">
        <v>5232.2414128499986</v>
      </c>
      <c r="J53" s="160">
        <v>5422.294738919999</v>
      </c>
      <c r="K53" s="160">
        <v>5391.7093757900011</v>
      </c>
      <c r="L53" s="302">
        <f>'Tabel 5.1'!L52+'Tabel 5.2'!L52+'Tabel 5.3'!L52</f>
        <v>5488.8275123599988</v>
      </c>
      <c r="M53" s="34">
        <f>'Tabel 5.1'!M52+'Tabel 5.2'!M52+'Tabel 5.3'!M52</f>
        <v>5603.4210280100006</v>
      </c>
      <c r="N53" s="34">
        <f>'Tabel 5.1'!N52+'Tabel 5.2'!N52+'Tabel 5.3'!N52</f>
        <v>5642.32026124</v>
      </c>
    </row>
    <row r="54" spans="1:14">
      <c r="A54" s="54" t="s">
        <v>1056</v>
      </c>
      <c r="B54" s="160">
        <v>0</v>
      </c>
      <c r="C54" s="160">
        <v>0</v>
      </c>
      <c r="D54" s="160">
        <v>0</v>
      </c>
      <c r="E54" s="160">
        <v>0</v>
      </c>
      <c r="F54" s="160">
        <v>0</v>
      </c>
      <c r="G54" s="160">
        <v>0</v>
      </c>
      <c r="H54" s="160">
        <v>0</v>
      </c>
      <c r="I54" s="160">
        <v>0</v>
      </c>
      <c r="J54" s="160">
        <v>0</v>
      </c>
      <c r="K54" s="160">
        <v>0</v>
      </c>
      <c r="L54" s="302">
        <f>'Tabel 5.1'!L53+'Tabel 5.2'!L53+'Tabel 5.3'!L53</f>
        <v>0</v>
      </c>
      <c r="M54" s="34">
        <f>'Tabel 5.1'!M53+'Tabel 5.2'!M53+'Tabel 5.3'!M53</f>
        <v>0</v>
      </c>
      <c r="N54" s="34">
        <f>'Tabel 5.1'!N53+'Tabel 5.2'!N53+'Tabel 5.3'!N53</f>
        <v>0</v>
      </c>
    </row>
    <row r="55" spans="1:14" s="46" customFormat="1">
      <c r="A55" s="319" t="s">
        <v>7</v>
      </c>
      <c r="B55" s="318">
        <v>32681.099963940007</v>
      </c>
      <c r="C55" s="318">
        <v>33033.87748155</v>
      </c>
      <c r="D55" s="318">
        <v>31856.231914649994</v>
      </c>
      <c r="E55" s="318">
        <v>32354.763412380002</v>
      </c>
      <c r="F55" s="318">
        <v>32551.670221610006</v>
      </c>
      <c r="G55" s="318">
        <v>32408.078438540004</v>
      </c>
      <c r="H55" s="318">
        <v>31134.086071460009</v>
      </c>
      <c r="I55" s="318">
        <v>31180.828554599997</v>
      </c>
      <c r="J55" s="318">
        <v>30756.859633960001</v>
      </c>
      <c r="K55" s="318">
        <v>30676.059485279999</v>
      </c>
      <c r="L55" s="521">
        <f>'Tabel 5.1'!L54+'Tabel 5.2'!L54+'Tabel 5.3'!L54</f>
        <v>30815.011440809998</v>
      </c>
      <c r="M55" s="52">
        <f>'Tabel 5.1'!M54+'Tabel 5.2'!M54+'Tabel 5.3'!M54</f>
        <v>30262.420730909995</v>
      </c>
      <c r="N55" s="52">
        <f>'Tabel 5.1'!N54+'Tabel 5.2'!N54+'Tabel 5.3'!N54</f>
        <v>29418.016181629999</v>
      </c>
    </row>
    <row r="56" spans="1:14" s="46" customFormat="1" ht="9.75" thickBot="1">
      <c r="A56" s="167" t="s">
        <v>870</v>
      </c>
      <c r="B56" s="318">
        <v>45167.778981060001</v>
      </c>
      <c r="C56" s="318">
        <v>45539.852820250002</v>
      </c>
      <c r="D56" s="318">
        <v>44226.562095609988</v>
      </c>
      <c r="E56" s="318">
        <v>45722.870716189995</v>
      </c>
      <c r="F56" s="318">
        <v>46061.793768980002</v>
      </c>
      <c r="G56" s="318">
        <v>45822.916177890009</v>
      </c>
      <c r="H56" s="318">
        <v>44990.323098170004</v>
      </c>
      <c r="I56" s="318">
        <v>45189.458475789994</v>
      </c>
      <c r="J56" s="318">
        <v>45199.225414040004</v>
      </c>
      <c r="K56" s="318">
        <v>45024.966830160003</v>
      </c>
      <c r="L56" s="521">
        <f>'Tabel 5.1'!L55+'Tabel 5.2'!L55+'Tabel 5.3'!L55</f>
        <v>45281.43352405</v>
      </c>
      <c r="M56" s="52">
        <f>'Tabel 5.1'!M55+'Tabel 5.2'!M55+'Tabel 5.3'!M55</f>
        <v>45559.935009189983</v>
      </c>
      <c r="N56" s="52">
        <f>'Tabel 5.1'!N55+'Tabel 5.2'!N55+'Tabel 5.3'!N55</f>
        <v>45341.374264999991</v>
      </c>
    </row>
    <row r="57" spans="1:14" ht="9.75" thickBot="1">
      <c r="A57" s="677"/>
      <c r="B57" s="677"/>
      <c r="C57" s="677"/>
      <c r="D57" s="677"/>
      <c r="E57" s="677"/>
      <c r="F57" s="677"/>
      <c r="G57" s="677"/>
      <c r="H57" s="677"/>
      <c r="I57" s="677"/>
      <c r="J57" s="677"/>
      <c r="K57" s="677"/>
      <c r="L57" s="677"/>
      <c r="M57" s="513"/>
      <c r="N57" s="513"/>
    </row>
  </sheetData>
  <customSheetViews>
    <customSheetView guid="{D1897E30-A26D-4F90-93C2-C61456FDB70A}" scale="85" showPageBreaks="1" printArea="1" hiddenRows="1" view="pageBreakPreview">
      <selection activeCell="L10" sqref="L10"/>
      <pageMargins left="0.70866141732283472" right="0.70866141732283472" top="0.74803149606299213" bottom="0.74803149606299213" header="0.31496062992125984" footer="0.31496062992125984"/>
      <pageSetup paperSize="9" scale="82" orientation="landscape" r:id="rId1"/>
    </customSheetView>
    <customSheetView guid="{0A4A6AE3-1FFA-40BD-BC03-A4BC47D93628}" scale="85" showPageBreaks="1" printArea="1" hiddenRows="1" view="pageBreakPreview">
      <selection activeCell="M4" sqref="M4:N4"/>
      <pageMargins left="0.70866141732283472" right="0.70866141732283472" top="0.74803149606299213" bottom="0.74803149606299213" header="0.31496062992125984" footer="0.31496062992125984"/>
      <pageSetup paperSize="9" scale="82" orientation="landscape" r:id="rId2"/>
    </customSheetView>
    <customSheetView guid="{4E068CE9-76F0-4A79-8775-2B6748FBF524}" showPageBreaks="1" printArea="1" hiddenRows="1" hiddenColumns="1" topLeftCell="AY1">
      <selection activeCell="AZ4" sqref="AZ4:BL56"/>
      <rowBreaks count="1" manualBreakCount="1">
        <brk id="37" max="14" man="1"/>
      </rowBreaks>
      <pageMargins left="0.70866141732283472" right="0.70866141732283472" top="0.74803149606299213" bottom="0.74803149606299213" header="0.31496062992125984" footer="0.31496062992125984"/>
      <pageSetup paperSize="9" scale="83" orientation="landscape" r:id="rId3"/>
    </customSheetView>
    <customSheetView guid="{D8C5A984-543E-4707-B504-B74A64840F53}" scale="85" showPageBreaks="1" printArea="1" hiddenRows="1" view="pageBreakPreview">
      <selection activeCell="M4" sqref="M4:N4"/>
      <pageMargins left="0.70866141732283472" right="0.70866141732283472" top="0.74803149606299213" bottom="0.74803149606299213" header="0.31496062992125984" footer="0.31496062992125984"/>
      <pageSetup paperSize="9" scale="82" orientation="landscape" r:id="rId4"/>
    </customSheetView>
    <customSheetView guid="{D05C7363-D748-4E5D-B121-E30B6E64A380}" scale="85" showPageBreaks="1" printArea="1" hiddenRows="1" view="pageBreakPreview">
      <selection activeCell="M4" sqref="M4:N4"/>
      <pageMargins left="0.70866141732283472" right="0.70866141732283472" top="0.74803149606299213" bottom="0.74803149606299213" header="0.31496062992125984" footer="0.31496062992125984"/>
      <pageSetup paperSize="9" scale="82" orientation="landscape" r:id="rId5"/>
    </customSheetView>
    <customSheetView guid="{A346EDBB-8F5D-48AE-8CF0-8B5C084A1557}" printArea="1" hiddenRows="1" topLeftCell="AY1">
      <selection activeCell="AZ4" sqref="AZ4:BL56"/>
      <rowBreaks count="1" manualBreakCount="1">
        <brk id="37" max="14" man="1"/>
      </rowBreaks>
      <pageMargins left="0.70866141732283472" right="0.70866141732283472" top="0.74803149606299213" bottom="0.74803149606299213" header="0.31496062992125984" footer="0.31496062992125984"/>
      <pageSetup paperSize="9" scale="83" orientation="landscape" r:id="rId6"/>
    </customSheetView>
  </customSheetViews>
  <mergeCells count="5">
    <mergeCell ref="A1:J1"/>
    <mergeCell ref="A2:J2"/>
    <mergeCell ref="A57:L57"/>
    <mergeCell ref="M1:N1"/>
    <mergeCell ref="M2:N2"/>
  </mergeCells>
  <pageMargins left="0.70866141732283472" right="0.70866141732283472" top="0.74803149606299213" bottom="0.74803149606299213" header="0.31496062992125984" footer="0.31496062992125984"/>
  <pageSetup paperSize="9" scale="82" orientation="landscape" r:id="rId7"/>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8"/>
  <sheetViews>
    <sheetView view="pageBreakPreview" zoomScaleNormal="100" zoomScaleSheetLayoutView="100" workbookViewId="0">
      <selection activeCell="B11" sqref="B11"/>
    </sheetView>
  </sheetViews>
  <sheetFormatPr defaultColWidth="8" defaultRowHeight="9"/>
  <cols>
    <col min="1" max="1" width="47.85546875" style="2" customWidth="1"/>
    <col min="2" max="12" width="8" style="2" customWidth="1"/>
    <col min="13" max="16384" width="8" style="2"/>
  </cols>
  <sheetData>
    <row r="1" spans="1:14" s="1" customFormat="1" ht="15" customHeight="1">
      <c r="A1" s="686" t="s">
        <v>103</v>
      </c>
      <c r="B1" s="667"/>
      <c r="C1" s="667"/>
      <c r="D1" s="667"/>
      <c r="E1" s="667"/>
      <c r="F1" s="667"/>
      <c r="G1" s="667"/>
      <c r="H1" s="667"/>
      <c r="I1" s="667"/>
      <c r="J1" s="667"/>
      <c r="K1" s="667"/>
      <c r="L1" s="667"/>
      <c r="M1" s="667"/>
      <c r="N1" s="637"/>
    </row>
    <row r="2" spans="1:14" s="67" customFormat="1" ht="15.75" customHeight="1" thickBot="1">
      <c r="A2" s="662" t="s">
        <v>285</v>
      </c>
      <c r="B2" s="659"/>
      <c r="C2" s="659"/>
      <c r="D2" s="659"/>
      <c r="E2" s="659"/>
      <c r="F2" s="659"/>
      <c r="G2" s="659"/>
      <c r="H2" s="659"/>
      <c r="I2" s="659"/>
      <c r="J2" s="659"/>
      <c r="K2" s="659"/>
      <c r="L2" s="659"/>
      <c r="M2" s="659"/>
      <c r="N2" s="434"/>
    </row>
    <row r="3" spans="1:14" ht="9.75" thickBot="1">
      <c r="A3" s="17" t="s">
        <v>3</v>
      </c>
      <c r="B3" s="18">
        <v>44621</v>
      </c>
      <c r="C3" s="18">
        <v>44652</v>
      </c>
      <c r="D3" s="18">
        <v>44682</v>
      </c>
      <c r="E3" s="18">
        <v>44713</v>
      </c>
      <c r="F3" s="18">
        <v>44743</v>
      </c>
      <c r="G3" s="18">
        <v>44774</v>
      </c>
      <c r="H3" s="475">
        <v>44805</v>
      </c>
      <c r="I3" s="18">
        <v>44835</v>
      </c>
      <c r="J3" s="18">
        <v>44866</v>
      </c>
      <c r="K3" s="18">
        <v>44896</v>
      </c>
      <c r="L3" s="18">
        <v>44927</v>
      </c>
      <c r="M3" s="18">
        <v>44958</v>
      </c>
      <c r="N3" s="18">
        <v>44986</v>
      </c>
    </row>
    <row r="4" spans="1:14">
      <c r="A4" s="350" t="s">
        <v>792</v>
      </c>
      <c r="B4" s="301"/>
      <c r="C4" s="301"/>
      <c r="D4" s="301"/>
      <c r="E4" s="301"/>
      <c r="F4" s="301"/>
      <c r="G4" s="301"/>
      <c r="H4" s="301"/>
      <c r="I4" s="301"/>
      <c r="J4" s="301"/>
      <c r="K4" s="328"/>
      <c r="L4" s="328"/>
      <c r="M4" s="328"/>
      <c r="N4" s="328"/>
    </row>
    <row r="5" spans="1:14">
      <c r="A5" s="42" t="s">
        <v>793</v>
      </c>
      <c r="B5" s="302"/>
      <c r="C5" s="302"/>
      <c r="D5" s="302"/>
      <c r="E5" s="302"/>
      <c r="F5" s="302"/>
      <c r="G5" s="302"/>
      <c r="H5" s="302"/>
      <c r="I5" s="302"/>
      <c r="J5" s="302"/>
      <c r="K5" s="328"/>
      <c r="L5" s="328"/>
      <c r="M5" s="328"/>
      <c r="N5" s="328"/>
    </row>
    <row r="6" spans="1:14">
      <c r="A6" s="43" t="s">
        <v>1040</v>
      </c>
      <c r="B6" s="302">
        <v>3735.8538329399998</v>
      </c>
      <c r="C6" s="302">
        <v>3828</v>
      </c>
      <c r="D6" s="302">
        <v>4204.1774839500004</v>
      </c>
      <c r="E6" s="302">
        <v>4292.1383084399995</v>
      </c>
      <c r="F6" s="302">
        <v>4430.4182587799996</v>
      </c>
      <c r="G6" s="302">
        <v>4387.2483052600001</v>
      </c>
      <c r="H6" s="302">
        <v>4363.5397293800006</v>
      </c>
      <c r="I6" s="302">
        <v>4479.8002924299999</v>
      </c>
      <c r="J6" s="302">
        <v>4523.6508000200001</v>
      </c>
      <c r="K6" s="34">
        <v>4548.8722023499995</v>
      </c>
      <c r="L6" s="34">
        <v>4482.7190424600003</v>
      </c>
      <c r="M6" s="34">
        <v>4244.3374665000001</v>
      </c>
      <c r="N6" s="34">
        <v>4350.840719679999</v>
      </c>
    </row>
    <row r="7" spans="1:14">
      <c r="A7" s="51" t="s">
        <v>797</v>
      </c>
      <c r="B7" s="302">
        <v>11456.02542582</v>
      </c>
      <c r="C7" s="302">
        <v>11535</v>
      </c>
      <c r="D7" s="302">
        <v>11567.62653164</v>
      </c>
      <c r="E7" s="302">
        <v>10505.731862260001</v>
      </c>
      <c r="F7" s="302">
        <v>10865.577990669999</v>
      </c>
      <c r="G7" s="302">
        <v>10654.31761618</v>
      </c>
      <c r="H7" s="302">
        <v>10626.43509485</v>
      </c>
      <c r="I7" s="302">
        <v>10614.53022235</v>
      </c>
      <c r="J7" s="302">
        <v>9803.7096055899983</v>
      </c>
      <c r="K7" s="34">
        <v>9830.5857063799995</v>
      </c>
      <c r="L7" s="34">
        <v>9663.4806363299995</v>
      </c>
      <c r="M7" s="34">
        <v>9594.430142180001</v>
      </c>
      <c r="N7" s="34">
        <v>9078.6343097200006</v>
      </c>
    </row>
    <row r="8" spans="1:14">
      <c r="A8" s="51" t="s">
        <v>1041</v>
      </c>
      <c r="B8" s="302">
        <v>2064.5124509399998</v>
      </c>
      <c r="C8" s="302">
        <v>2125</v>
      </c>
      <c r="D8" s="302">
        <v>2081.8141577599995</v>
      </c>
      <c r="E8" s="302">
        <v>2127.8618556700008</v>
      </c>
      <c r="F8" s="302">
        <v>2054.7065146799996</v>
      </c>
      <c r="G8" s="302">
        <v>2224.7922714800002</v>
      </c>
      <c r="H8" s="302">
        <v>2202.8560124699993</v>
      </c>
      <c r="I8" s="302">
        <v>2454.1343796299993</v>
      </c>
      <c r="J8" s="302">
        <v>2481.4143253599996</v>
      </c>
      <c r="K8" s="34">
        <v>2405.64056794</v>
      </c>
      <c r="L8" s="34">
        <v>2376.6080643199998</v>
      </c>
      <c r="M8" s="34">
        <v>2456.8414205399999</v>
      </c>
      <c r="N8" s="34">
        <v>2441.0927237000001</v>
      </c>
    </row>
    <row r="9" spans="1:14">
      <c r="A9" s="51" t="s">
        <v>801</v>
      </c>
      <c r="B9" s="302">
        <v>6269.84195955</v>
      </c>
      <c r="C9" s="302">
        <v>6301</v>
      </c>
      <c r="D9" s="302">
        <v>5719.2543958699998</v>
      </c>
      <c r="E9" s="302">
        <v>5924.7701975699983</v>
      </c>
      <c r="F9" s="302">
        <v>5981.6823150300015</v>
      </c>
      <c r="G9" s="302">
        <v>6151.8700189300007</v>
      </c>
      <c r="H9" s="302">
        <v>6370.4371803400009</v>
      </c>
      <c r="I9" s="302">
        <v>6562.9084842599996</v>
      </c>
      <c r="J9" s="302">
        <v>6813.5658410699998</v>
      </c>
      <c r="K9" s="34">
        <v>6802.1651906999987</v>
      </c>
      <c r="L9" s="34">
        <v>7081.5271526100014</v>
      </c>
      <c r="M9" s="34">
        <v>7238.8605364399991</v>
      </c>
      <c r="N9" s="34">
        <v>7367.6171992500003</v>
      </c>
    </row>
    <row r="10" spans="1:14">
      <c r="A10" s="51" t="s">
        <v>803</v>
      </c>
      <c r="B10" s="303">
        <v>0</v>
      </c>
      <c r="C10" s="303">
        <v>0</v>
      </c>
      <c r="D10" s="303">
        <v>0</v>
      </c>
      <c r="E10" s="303">
        <v>0</v>
      </c>
      <c r="F10" s="303">
        <v>0</v>
      </c>
      <c r="G10" s="303">
        <v>0</v>
      </c>
      <c r="H10" s="303">
        <v>0</v>
      </c>
      <c r="I10" s="303">
        <v>0</v>
      </c>
      <c r="J10" s="303">
        <v>0</v>
      </c>
      <c r="K10" s="34">
        <v>0</v>
      </c>
      <c r="L10" s="34">
        <v>0</v>
      </c>
      <c r="M10" s="34">
        <v>0</v>
      </c>
      <c r="N10" s="34">
        <v>0</v>
      </c>
    </row>
    <row r="11" spans="1:14" ht="18">
      <c r="A11" s="51" t="s">
        <v>805</v>
      </c>
      <c r="B11" s="303">
        <v>0</v>
      </c>
      <c r="C11" s="303">
        <v>0</v>
      </c>
      <c r="D11" s="303">
        <v>0</v>
      </c>
      <c r="E11" s="303">
        <v>0</v>
      </c>
      <c r="F11" s="303">
        <v>0</v>
      </c>
      <c r="G11" s="303">
        <v>0</v>
      </c>
      <c r="H11" s="303">
        <v>0</v>
      </c>
      <c r="I11" s="303">
        <v>0</v>
      </c>
      <c r="J11" s="303">
        <v>0</v>
      </c>
      <c r="K11" s="34">
        <v>0</v>
      </c>
      <c r="L11" s="34">
        <v>0</v>
      </c>
      <c r="M11" s="34">
        <v>0</v>
      </c>
      <c r="N11" s="34">
        <v>0</v>
      </c>
    </row>
    <row r="12" spans="1:14">
      <c r="A12" s="51" t="s">
        <v>807</v>
      </c>
      <c r="B12" s="303">
        <v>0</v>
      </c>
      <c r="C12" s="303">
        <v>0</v>
      </c>
      <c r="D12" s="303">
        <v>0</v>
      </c>
      <c r="E12" s="303">
        <v>0</v>
      </c>
      <c r="F12" s="303">
        <v>0</v>
      </c>
      <c r="G12" s="303">
        <v>0</v>
      </c>
      <c r="H12" s="303">
        <v>0</v>
      </c>
      <c r="I12" s="303">
        <v>0</v>
      </c>
      <c r="J12" s="303">
        <v>0</v>
      </c>
      <c r="K12" s="34">
        <v>0</v>
      </c>
      <c r="L12" s="34">
        <v>0</v>
      </c>
      <c r="M12" s="34">
        <v>0</v>
      </c>
      <c r="N12" s="34">
        <v>0</v>
      </c>
    </row>
    <row r="13" spans="1:14">
      <c r="A13" s="51" t="s">
        <v>809</v>
      </c>
      <c r="B13" s="304">
        <v>6987.7812088100009</v>
      </c>
      <c r="C13" s="304">
        <v>6998</v>
      </c>
      <c r="D13" s="304">
        <v>6306.7261653099995</v>
      </c>
      <c r="E13" s="304">
        <v>6395.8612939300001</v>
      </c>
      <c r="F13" s="304">
        <v>6481.0645526199996</v>
      </c>
      <c r="G13" s="304">
        <v>6274.6083574200002</v>
      </c>
      <c r="H13" s="304">
        <v>6344.9891644299987</v>
      </c>
      <c r="I13" s="304">
        <v>5772.870528899999</v>
      </c>
      <c r="J13" s="304">
        <v>5714.0338735300011</v>
      </c>
      <c r="K13" s="34">
        <v>5493.1682675500024</v>
      </c>
      <c r="L13" s="34">
        <v>5628.2965249299996</v>
      </c>
      <c r="M13" s="34">
        <v>5481.7155626700014</v>
      </c>
      <c r="N13" s="34">
        <v>5365.3117367100003</v>
      </c>
    </row>
    <row r="14" spans="1:14">
      <c r="A14" s="51" t="s">
        <v>811</v>
      </c>
      <c r="B14" s="304">
        <v>0</v>
      </c>
      <c r="C14" s="304">
        <v>0</v>
      </c>
      <c r="D14" s="304">
        <v>0</v>
      </c>
      <c r="E14" s="304">
        <v>0</v>
      </c>
      <c r="F14" s="304">
        <v>0</v>
      </c>
      <c r="G14" s="304">
        <v>0</v>
      </c>
      <c r="H14" s="304">
        <v>0</v>
      </c>
      <c r="I14" s="304">
        <v>0</v>
      </c>
      <c r="J14" s="304">
        <v>0</v>
      </c>
      <c r="K14" s="34">
        <v>0</v>
      </c>
      <c r="L14" s="34">
        <v>0</v>
      </c>
      <c r="M14" s="34">
        <v>0</v>
      </c>
      <c r="N14" s="34">
        <v>0</v>
      </c>
    </row>
    <row r="15" spans="1:14" ht="18">
      <c r="A15" s="51" t="s">
        <v>1042</v>
      </c>
      <c r="B15" s="304">
        <v>0</v>
      </c>
      <c r="C15" s="304">
        <v>0</v>
      </c>
      <c r="D15" s="304">
        <v>0</v>
      </c>
      <c r="E15" s="304">
        <v>0</v>
      </c>
      <c r="F15" s="304">
        <v>0</v>
      </c>
      <c r="G15" s="304">
        <v>0</v>
      </c>
      <c r="H15" s="304">
        <v>0</v>
      </c>
      <c r="I15" s="304">
        <v>0</v>
      </c>
      <c r="J15" s="304">
        <v>0</v>
      </c>
      <c r="K15" s="34">
        <v>0</v>
      </c>
      <c r="L15" s="34">
        <v>0</v>
      </c>
      <c r="M15" s="34">
        <v>0</v>
      </c>
      <c r="N15" s="34">
        <v>0</v>
      </c>
    </row>
    <row r="16" spans="1:14">
      <c r="A16" s="51" t="s">
        <v>815</v>
      </c>
      <c r="B16" s="304">
        <v>0</v>
      </c>
      <c r="C16" s="304">
        <v>0</v>
      </c>
      <c r="D16" s="304">
        <v>0</v>
      </c>
      <c r="E16" s="304">
        <v>0</v>
      </c>
      <c r="F16" s="304">
        <v>0</v>
      </c>
      <c r="G16" s="304">
        <v>0</v>
      </c>
      <c r="H16" s="304">
        <v>0</v>
      </c>
      <c r="I16" s="304">
        <v>0</v>
      </c>
      <c r="J16" s="304">
        <v>0</v>
      </c>
      <c r="K16" s="34">
        <v>0</v>
      </c>
      <c r="L16" s="34">
        <v>0</v>
      </c>
      <c r="M16" s="34">
        <v>0</v>
      </c>
      <c r="N16" s="34">
        <v>0</v>
      </c>
    </row>
    <row r="17" spans="1:14">
      <c r="A17" s="51" t="s">
        <v>817</v>
      </c>
      <c r="B17" s="304">
        <v>11.655214180000002</v>
      </c>
      <c r="C17" s="304">
        <v>12</v>
      </c>
      <c r="D17" s="304">
        <v>11.655214180000002</v>
      </c>
      <c r="E17" s="304">
        <v>15.74</v>
      </c>
      <c r="F17" s="304">
        <v>15.74</v>
      </c>
      <c r="G17" s="304">
        <v>15.74</v>
      </c>
      <c r="H17" s="304">
        <v>15.74</v>
      </c>
      <c r="I17" s="304">
        <v>15.74</v>
      </c>
      <c r="J17" s="304">
        <v>15.74</v>
      </c>
      <c r="K17" s="34">
        <v>15.74</v>
      </c>
      <c r="L17" s="34">
        <v>15.74</v>
      </c>
      <c r="M17" s="34">
        <v>15.74</v>
      </c>
      <c r="N17" s="34">
        <v>8.24</v>
      </c>
    </row>
    <row r="18" spans="1:14">
      <c r="A18" s="43" t="s">
        <v>1043</v>
      </c>
      <c r="B18" s="304">
        <v>0</v>
      </c>
      <c r="C18" s="304">
        <v>0</v>
      </c>
      <c r="D18" s="304">
        <v>0</v>
      </c>
      <c r="E18" s="304">
        <v>0</v>
      </c>
      <c r="F18" s="304">
        <v>0</v>
      </c>
      <c r="G18" s="304">
        <v>0</v>
      </c>
      <c r="H18" s="304">
        <v>0</v>
      </c>
      <c r="I18" s="304">
        <v>0</v>
      </c>
      <c r="J18" s="304">
        <v>0</v>
      </c>
      <c r="K18" s="34">
        <v>0</v>
      </c>
      <c r="L18" s="34">
        <v>0</v>
      </c>
      <c r="M18" s="34">
        <v>0</v>
      </c>
      <c r="N18" s="34">
        <v>0</v>
      </c>
    </row>
    <row r="19" spans="1:14">
      <c r="A19" s="51" t="s">
        <v>821</v>
      </c>
      <c r="B19" s="304">
        <v>58.442500000000003</v>
      </c>
      <c r="C19" s="304">
        <v>58</v>
      </c>
      <c r="D19" s="304">
        <v>60.507791620000006</v>
      </c>
      <c r="E19" s="304">
        <v>58.442500000000003</v>
      </c>
      <c r="F19" s="304">
        <v>60.282110760000002</v>
      </c>
      <c r="G19" s="304">
        <v>60.319062889999998</v>
      </c>
      <c r="H19" s="304">
        <v>60.518149120000004</v>
      </c>
      <c r="I19" s="304">
        <v>60.5985619</v>
      </c>
      <c r="J19" s="304">
        <v>60.604099520000005</v>
      </c>
      <c r="K19" s="34">
        <v>60.756115940000001</v>
      </c>
      <c r="L19" s="34">
        <v>60.674130089999998</v>
      </c>
      <c r="M19" s="34">
        <v>58.692956469999999</v>
      </c>
      <c r="N19" s="34">
        <v>58.267695269999997</v>
      </c>
    </row>
    <row r="20" spans="1:14">
      <c r="A20" s="51" t="s">
        <v>823</v>
      </c>
      <c r="B20" s="304">
        <v>30584.112592240002</v>
      </c>
      <c r="C20" s="304">
        <v>30857</v>
      </c>
      <c r="D20" s="304">
        <v>29951.761740329999</v>
      </c>
      <c r="E20" s="304">
        <v>29320.546017870001</v>
      </c>
      <c r="F20" s="304">
        <v>29889.471742539998</v>
      </c>
      <c r="G20" s="304">
        <v>29768.895632160005</v>
      </c>
      <c r="H20" s="304">
        <v>29984.515330589998</v>
      </c>
      <c r="I20" s="304">
        <v>29960.582469469999</v>
      </c>
      <c r="J20" s="304">
        <v>29412.71854509</v>
      </c>
      <c r="K20" s="34">
        <v>29156.928050860002</v>
      </c>
      <c r="L20" s="34">
        <v>29329.04555074</v>
      </c>
      <c r="M20" s="34">
        <v>29110.618084980004</v>
      </c>
      <c r="N20" s="34">
        <v>28690.004384549997</v>
      </c>
    </row>
    <row r="21" spans="1:14">
      <c r="A21" s="42" t="s">
        <v>825</v>
      </c>
      <c r="B21" s="304"/>
      <c r="C21" s="304"/>
      <c r="D21" s="304"/>
      <c r="E21" s="304"/>
      <c r="F21" s="304"/>
      <c r="G21" s="304"/>
      <c r="H21" s="304"/>
      <c r="I21" s="304"/>
      <c r="J21" s="304"/>
      <c r="K21" s="34"/>
      <c r="L21" s="34"/>
      <c r="M21" s="34"/>
      <c r="N21" s="34"/>
    </row>
    <row r="22" spans="1:14">
      <c r="A22" s="43" t="s">
        <v>827</v>
      </c>
      <c r="B22" s="304">
        <v>1424.3645160999999</v>
      </c>
      <c r="C22" s="304">
        <v>1413</v>
      </c>
      <c r="D22" s="304">
        <v>1345.1035980199997</v>
      </c>
      <c r="E22" s="304">
        <v>1808.5883506499999</v>
      </c>
      <c r="F22" s="304">
        <v>1700.0508216700002</v>
      </c>
      <c r="G22" s="304">
        <v>1660.82333167</v>
      </c>
      <c r="H22" s="304">
        <v>1173.5841523300003</v>
      </c>
      <c r="I22" s="304">
        <v>1311.5712519200001</v>
      </c>
      <c r="J22" s="304">
        <v>1398.2552856</v>
      </c>
      <c r="K22" s="34">
        <v>1266.3704267899998</v>
      </c>
      <c r="L22" s="34">
        <v>1161.7718153600001</v>
      </c>
      <c r="M22" s="34">
        <v>1287.8636497399998</v>
      </c>
      <c r="N22" s="34">
        <v>1353.1884566600004</v>
      </c>
    </row>
    <row r="23" spans="1:14">
      <c r="A23" s="43" t="s">
        <v>829</v>
      </c>
      <c r="B23" s="304">
        <v>1566.7465867000001</v>
      </c>
      <c r="C23" s="304">
        <v>1467</v>
      </c>
      <c r="D23" s="304">
        <v>1424.6782143600001</v>
      </c>
      <c r="E23" s="304">
        <v>1785.7144289000003</v>
      </c>
      <c r="F23" s="304">
        <v>1582.2381791</v>
      </c>
      <c r="G23" s="304">
        <v>1302.6823849600003</v>
      </c>
      <c r="H23" s="304">
        <v>1313.1076882400002</v>
      </c>
      <c r="I23" s="304">
        <v>1297.27511506</v>
      </c>
      <c r="J23" s="304">
        <v>1339.7305333700003</v>
      </c>
      <c r="K23" s="35">
        <v>1259.3074811099998</v>
      </c>
      <c r="L23" s="35">
        <v>1345.2569699999999</v>
      </c>
      <c r="M23" s="35">
        <v>1333.7103919900001</v>
      </c>
      <c r="N23" s="35">
        <v>1348.9401134699999</v>
      </c>
    </row>
    <row r="24" spans="1:14">
      <c r="A24" s="43" t="s">
        <v>1044</v>
      </c>
      <c r="B24" s="304">
        <v>199.87568873999999</v>
      </c>
      <c r="C24" s="304">
        <v>201</v>
      </c>
      <c r="D24" s="304">
        <v>200.08905442</v>
      </c>
      <c r="E24" s="304">
        <v>203.18851442999997</v>
      </c>
      <c r="F24" s="304">
        <v>207.04816265999997</v>
      </c>
      <c r="G24" s="304">
        <v>210.86593641000002</v>
      </c>
      <c r="H24" s="304">
        <v>216.06634174000001</v>
      </c>
      <c r="I24" s="304">
        <v>217.36430605000001</v>
      </c>
      <c r="J24" s="304">
        <v>223.11322127</v>
      </c>
      <c r="K24" s="35">
        <v>236.84772199</v>
      </c>
      <c r="L24" s="35">
        <v>238.82131333999999</v>
      </c>
      <c r="M24" s="35">
        <v>242.25027053999997</v>
      </c>
      <c r="N24" s="35">
        <v>249.26598198999997</v>
      </c>
    </row>
    <row r="25" spans="1:14">
      <c r="A25" s="43" t="s">
        <v>1045</v>
      </c>
      <c r="B25" s="304">
        <v>1511.3314967200004</v>
      </c>
      <c r="C25" s="304">
        <v>1356</v>
      </c>
      <c r="D25" s="304">
        <v>1345.4104320500001</v>
      </c>
      <c r="E25" s="304">
        <v>1376.1373901299999</v>
      </c>
      <c r="F25" s="304">
        <v>1438.2134572500001</v>
      </c>
      <c r="G25" s="304">
        <v>1468.1263195500005</v>
      </c>
      <c r="H25" s="304">
        <v>1485.74978356</v>
      </c>
      <c r="I25" s="304">
        <v>1492.4776174299998</v>
      </c>
      <c r="J25" s="304">
        <v>1486.64706387</v>
      </c>
      <c r="K25" s="35">
        <v>1517.1555953500001</v>
      </c>
      <c r="L25" s="35">
        <v>1529.2212234800004</v>
      </c>
      <c r="M25" s="35">
        <v>1565.6738177000002</v>
      </c>
      <c r="N25" s="35">
        <v>1520.6751516899994</v>
      </c>
    </row>
    <row r="26" spans="1:14" ht="18">
      <c r="A26" s="51" t="s">
        <v>1046</v>
      </c>
      <c r="B26" s="304">
        <v>57.143135829999999</v>
      </c>
      <c r="C26" s="304">
        <v>57</v>
      </c>
      <c r="D26" s="304">
        <v>56.79309855999999</v>
      </c>
      <c r="E26" s="304">
        <v>58.304672279999998</v>
      </c>
      <c r="F26" s="304">
        <v>58.294316870000003</v>
      </c>
      <c r="G26" s="304">
        <v>57.740638650000001</v>
      </c>
      <c r="H26" s="304">
        <v>57.593067540000007</v>
      </c>
      <c r="I26" s="304">
        <v>57.445609619999999</v>
      </c>
      <c r="J26" s="304">
        <v>57.30003791</v>
      </c>
      <c r="K26" s="35">
        <v>57.445157779999995</v>
      </c>
      <c r="L26" s="35">
        <v>57.30615761</v>
      </c>
      <c r="M26" s="35">
        <v>61.335307419999999</v>
      </c>
      <c r="N26" s="35">
        <v>66.382094329999987</v>
      </c>
    </row>
    <row r="27" spans="1:14">
      <c r="A27" s="43" t="s">
        <v>882</v>
      </c>
      <c r="B27" s="304">
        <v>1173.1185957500002</v>
      </c>
      <c r="C27" s="304">
        <v>1199</v>
      </c>
      <c r="D27" s="304">
        <v>798.14045167999996</v>
      </c>
      <c r="E27" s="304">
        <v>1852.99418343</v>
      </c>
      <c r="F27" s="304">
        <v>1752.5869036299998</v>
      </c>
      <c r="G27" s="304">
        <v>1769.81521015</v>
      </c>
      <c r="H27" s="304">
        <v>1069.9943693299999</v>
      </c>
      <c r="I27" s="304">
        <v>1021.5835907100002</v>
      </c>
      <c r="J27" s="304">
        <v>1196.9586048399999</v>
      </c>
      <c r="K27" s="35">
        <v>1397.0597255099997</v>
      </c>
      <c r="L27" s="35">
        <v>1521.55377079</v>
      </c>
      <c r="M27" s="35">
        <v>1746.94224261</v>
      </c>
      <c r="N27" s="35">
        <v>1700.9461111199998</v>
      </c>
    </row>
    <row r="28" spans="1:14">
      <c r="A28" s="43" t="s">
        <v>837</v>
      </c>
      <c r="B28" s="304">
        <v>5932.5800198400011</v>
      </c>
      <c r="C28" s="304">
        <v>5693</v>
      </c>
      <c r="D28" s="304">
        <v>5170.2148490899999</v>
      </c>
      <c r="E28" s="304">
        <v>7084.9275398199998</v>
      </c>
      <c r="F28" s="304">
        <v>6738.4318411800004</v>
      </c>
      <c r="G28" s="304">
        <v>6470.0538213900008</v>
      </c>
      <c r="H28" s="304">
        <v>5316.0954027400012</v>
      </c>
      <c r="I28" s="304">
        <v>5397.7174907899998</v>
      </c>
      <c r="J28" s="304">
        <v>5702.0047468600014</v>
      </c>
      <c r="K28" s="35">
        <v>5734.1861085299997</v>
      </c>
      <c r="L28" s="35">
        <v>5853.9312509899992</v>
      </c>
      <c r="M28" s="35">
        <v>6237.7756804299997</v>
      </c>
      <c r="N28" s="35">
        <v>6239.39790971</v>
      </c>
    </row>
    <row r="29" spans="1:14">
      <c r="A29" s="8" t="s">
        <v>839</v>
      </c>
      <c r="B29" s="305">
        <v>36516.692612079998</v>
      </c>
      <c r="C29" s="305">
        <v>36550</v>
      </c>
      <c r="D29" s="305">
        <v>35121.976589419995</v>
      </c>
      <c r="E29" s="305">
        <v>36405.473557689998</v>
      </c>
      <c r="F29" s="305">
        <v>36627.903583719999</v>
      </c>
      <c r="G29" s="305">
        <v>36238.949453550005</v>
      </c>
      <c r="H29" s="305">
        <v>35300.610733329995</v>
      </c>
      <c r="I29" s="305">
        <v>35358.299960259996</v>
      </c>
      <c r="J29" s="305">
        <v>35114.723291950002</v>
      </c>
      <c r="K29" s="305">
        <v>34891.114159390003</v>
      </c>
      <c r="L29" s="305">
        <v>35182.976802050012</v>
      </c>
      <c r="M29" s="305">
        <v>35348.393765530003</v>
      </c>
      <c r="N29" s="305">
        <v>34929.402294359999</v>
      </c>
    </row>
    <row r="30" spans="1:14">
      <c r="A30" s="40" t="s">
        <v>840</v>
      </c>
      <c r="B30" s="305"/>
      <c r="C30" s="305"/>
      <c r="D30" s="305"/>
      <c r="E30" s="305"/>
      <c r="F30" s="305"/>
      <c r="G30" s="305"/>
      <c r="H30" s="305"/>
      <c r="I30" s="305"/>
      <c r="J30" s="305"/>
      <c r="K30" s="35"/>
      <c r="L30" s="35"/>
      <c r="M30" s="35"/>
      <c r="N30" s="35"/>
    </row>
    <row r="31" spans="1:14">
      <c r="A31" s="42" t="s">
        <v>842</v>
      </c>
      <c r="B31" s="304"/>
      <c r="C31" s="304"/>
      <c r="D31" s="304"/>
      <c r="E31" s="304"/>
      <c r="F31" s="304"/>
      <c r="G31" s="304"/>
      <c r="H31" s="304"/>
      <c r="I31" s="304"/>
      <c r="J31" s="304"/>
      <c r="K31" s="35"/>
      <c r="L31" s="35"/>
      <c r="M31" s="35"/>
      <c r="N31" s="35"/>
    </row>
    <row r="32" spans="1:14">
      <c r="A32" s="43" t="s">
        <v>1048</v>
      </c>
      <c r="B32" s="304"/>
      <c r="C32" s="304"/>
      <c r="D32" s="304"/>
      <c r="E32" s="304"/>
      <c r="F32" s="304"/>
      <c r="G32" s="304"/>
      <c r="H32" s="304"/>
      <c r="I32" s="304"/>
      <c r="J32" s="304"/>
      <c r="K32" s="35"/>
      <c r="L32" s="35"/>
      <c r="M32" s="35"/>
      <c r="N32" s="35"/>
    </row>
    <row r="33" spans="1:14">
      <c r="A33" s="351" t="s">
        <v>1049</v>
      </c>
      <c r="B33" s="304">
        <v>248.89459286000007</v>
      </c>
      <c r="C33" s="304">
        <v>260</v>
      </c>
      <c r="D33" s="304">
        <v>263.66496384999999</v>
      </c>
      <c r="E33" s="304">
        <v>272.65393496999997</v>
      </c>
      <c r="F33" s="304">
        <v>273.50808433999998</v>
      </c>
      <c r="G33" s="304">
        <v>271.89097256999997</v>
      </c>
      <c r="H33" s="304">
        <v>231.32529798999997</v>
      </c>
      <c r="I33" s="304">
        <v>246.00860397</v>
      </c>
      <c r="J33" s="304">
        <v>240.68543180999998</v>
      </c>
      <c r="K33" s="35">
        <v>263.37800486000003</v>
      </c>
      <c r="L33" s="35">
        <v>267.61967988999999</v>
      </c>
      <c r="M33" s="35">
        <v>264.29977988000007</v>
      </c>
      <c r="N33" s="35">
        <v>289.74770473999996</v>
      </c>
    </row>
    <row r="34" spans="1:14">
      <c r="A34" s="352" t="s">
        <v>1050</v>
      </c>
      <c r="B34" s="304">
        <v>175.77673098999998</v>
      </c>
      <c r="C34" s="304">
        <v>164</v>
      </c>
      <c r="D34" s="304">
        <v>156.21044343999998</v>
      </c>
      <c r="E34" s="304">
        <v>234.74815876000002</v>
      </c>
      <c r="F34" s="304">
        <v>213.66862700000007</v>
      </c>
      <c r="G34" s="304">
        <v>282.22873626000006</v>
      </c>
      <c r="H34" s="304">
        <v>255.01345755000003</v>
      </c>
      <c r="I34" s="304">
        <v>272.01746433</v>
      </c>
      <c r="J34" s="304">
        <v>265.27604141999996</v>
      </c>
      <c r="K34" s="35">
        <v>216.50260115</v>
      </c>
      <c r="L34" s="35">
        <v>246.28448896</v>
      </c>
      <c r="M34" s="35">
        <v>263.17482847000002</v>
      </c>
      <c r="N34" s="35">
        <v>269.46742114</v>
      </c>
    </row>
    <row r="35" spans="1:14">
      <c r="A35" s="352" t="s">
        <v>1047</v>
      </c>
      <c r="B35" s="304">
        <v>2699.4793962700001</v>
      </c>
      <c r="C35" s="304">
        <v>2686</v>
      </c>
      <c r="D35" s="304">
        <v>2469.8445433500001</v>
      </c>
      <c r="E35" s="304">
        <v>3026.7207891900002</v>
      </c>
      <c r="F35" s="304">
        <v>3011.9202195399994</v>
      </c>
      <c r="G35" s="304">
        <v>2419.9394739600007</v>
      </c>
      <c r="H35" s="304">
        <v>2778.4702972099994</v>
      </c>
      <c r="I35" s="304">
        <v>2691.5365257300004</v>
      </c>
      <c r="J35" s="304">
        <v>2740.8223840999995</v>
      </c>
      <c r="K35" s="35">
        <v>2476.5809434399994</v>
      </c>
      <c r="L35" s="35">
        <v>2437.7336723200001</v>
      </c>
      <c r="M35" s="35">
        <v>2983.2866200900003</v>
      </c>
      <c r="N35" s="35">
        <v>2966.9124152899999</v>
      </c>
    </row>
    <row r="36" spans="1:14" s="46" customFormat="1">
      <c r="A36" s="352" t="s">
        <v>850</v>
      </c>
      <c r="B36" s="304">
        <v>3124.1507201199997</v>
      </c>
      <c r="C36" s="304">
        <v>3109</v>
      </c>
      <c r="D36" s="304">
        <v>2889.7199506399998</v>
      </c>
      <c r="E36" s="304">
        <v>3534.1228829200004</v>
      </c>
      <c r="F36" s="304">
        <v>3499.0969308799995</v>
      </c>
      <c r="G36" s="304">
        <v>2974.0591827900002</v>
      </c>
      <c r="H36" s="304">
        <v>3264.8090527499994</v>
      </c>
      <c r="I36" s="304">
        <v>3209.5625940300001</v>
      </c>
      <c r="J36" s="304">
        <v>3246.7838573299996</v>
      </c>
      <c r="K36" s="35">
        <v>2956.4615494499999</v>
      </c>
      <c r="L36" s="35">
        <v>2951.6378411700002</v>
      </c>
      <c r="M36" s="35">
        <v>3510.7612284400002</v>
      </c>
      <c r="N36" s="35">
        <v>3526.1275411699999</v>
      </c>
    </row>
    <row r="37" spans="1:14">
      <c r="A37" s="43" t="s">
        <v>851</v>
      </c>
      <c r="B37" s="304"/>
      <c r="C37" s="304"/>
      <c r="D37" s="304"/>
      <c r="E37" s="304"/>
      <c r="F37" s="304"/>
      <c r="G37" s="304"/>
      <c r="H37" s="304"/>
      <c r="I37" s="304"/>
      <c r="J37" s="304"/>
      <c r="K37" s="35"/>
      <c r="L37" s="35"/>
      <c r="M37" s="35"/>
      <c r="N37" s="35"/>
    </row>
    <row r="38" spans="1:14">
      <c r="A38" s="352" t="s">
        <v>853</v>
      </c>
      <c r="B38" s="304">
        <v>2669.4282369700004</v>
      </c>
      <c r="C38" s="304">
        <v>2491</v>
      </c>
      <c r="D38" s="304">
        <v>2500.1875252700006</v>
      </c>
      <c r="E38" s="304">
        <v>2536.1476025800002</v>
      </c>
      <c r="F38" s="304">
        <v>2609.9516943200001</v>
      </c>
      <c r="G38" s="304">
        <v>2699.7871955599999</v>
      </c>
      <c r="H38" s="304">
        <v>2722.7610911400002</v>
      </c>
      <c r="I38" s="304">
        <v>2760.0475396400002</v>
      </c>
      <c r="J38" s="304">
        <v>2785.9254571299998</v>
      </c>
      <c r="K38" s="35">
        <v>2853.2958671300003</v>
      </c>
      <c r="L38" s="35">
        <v>2907.18983703</v>
      </c>
      <c r="M38" s="35">
        <v>2920.6270532299995</v>
      </c>
      <c r="N38" s="35">
        <v>2929.0960453099992</v>
      </c>
    </row>
    <row r="39" spans="1:14">
      <c r="A39" s="352" t="s">
        <v>854</v>
      </c>
      <c r="B39" s="304">
        <v>197.53441752000003</v>
      </c>
      <c r="C39" s="304">
        <v>192</v>
      </c>
      <c r="D39" s="304">
        <v>182.62533271000001</v>
      </c>
      <c r="E39" s="304">
        <v>261.46003428</v>
      </c>
      <c r="F39" s="304">
        <v>260.20318904999999</v>
      </c>
      <c r="G39" s="304">
        <v>242.86578716999992</v>
      </c>
      <c r="H39" s="304">
        <v>228.93999675999999</v>
      </c>
      <c r="I39" s="304">
        <v>219.64065485</v>
      </c>
      <c r="J39" s="304">
        <v>202.61810714000001</v>
      </c>
      <c r="K39" s="35">
        <v>194.79173233</v>
      </c>
      <c r="L39" s="35">
        <v>229.60931518000004</v>
      </c>
      <c r="M39" s="35">
        <v>250.00347902999999</v>
      </c>
      <c r="N39" s="35">
        <v>253.22458431999993</v>
      </c>
    </row>
    <row r="40" spans="1:14">
      <c r="A40" s="352" t="s">
        <v>855</v>
      </c>
      <c r="B40" s="304">
        <v>769.67795833000014</v>
      </c>
      <c r="C40" s="304">
        <v>778</v>
      </c>
      <c r="D40" s="304">
        <v>763.88026551999997</v>
      </c>
      <c r="E40" s="304">
        <v>774.41593213999988</v>
      </c>
      <c r="F40" s="304">
        <v>783.13799895</v>
      </c>
      <c r="G40" s="304">
        <v>776.42396030999998</v>
      </c>
      <c r="H40" s="304">
        <v>828.47729867999976</v>
      </c>
      <c r="I40" s="304">
        <v>830.68161483000006</v>
      </c>
      <c r="J40" s="304">
        <v>840.63808796999979</v>
      </c>
      <c r="K40" s="35">
        <v>819.4682501399999</v>
      </c>
      <c r="L40" s="35">
        <v>823.34541429000001</v>
      </c>
      <c r="M40" s="35">
        <v>873.71679862999997</v>
      </c>
      <c r="N40" s="35">
        <v>871.49222045999988</v>
      </c>
    </row>
    <row r="41" spans="1:14">
      <c r="A41" s="352" t="s">
        <v>1051</v>
      </c>
      <c r="B41" s="304">
        <v>908.18170459999988</v>
      </c>
      <c r="C41" s="304">
        <v>897</v>
      </c>
      <c r="D41" s="304">
        <v>912.75023966999981</v>
      </c>
      <c r="E41" s="304">
        <v>960.21713582000007</v>
      </c>
      <c r="F41" s="304">
        <v>970.27779542000019</v>
      </c>
      <c r="G41" s="304">
        <v>991.41373021999993</v>
      </c>
      <c r="H41" s="304">
        <v>1027.7431398999997</v>
      </c>
      <c r="I41" s="304">
        <v>1039.65800268</v>
      </c>
      <c r="J41" s="304">
        <v>1054.9201040799999</v>
      </c>
      <c r="K41" s="35">
        <v>1146.5464854500003</v>
      </c>
      <c r="L41" s="35">
        <v>1165.18720461</v>
      </c>
      <c r="M41" s="35">
        <v>1172</v>
      </c>
      <c r="N41" s="35">
        <v>1499</v>
      </c>
    </row>
    <row r="42" spans="1:14">
      <c r="A42" s="352" t="s">
        <v>857</v>
      </c>
      <c r="B42" s="304">
        <v>4544.8223174200002</v>
      </c>
      <c r="C42" s="304">
        <v>4357</v>
      </c>
      <c r="D42" s="304">
        <v>4359.4433631700003</v>
      </c>
      <c r="E42" s="304">
        <v>4532.2407048200002</v>
      </c>
      <c r="F42" s="304">
        <v>4623.5706777400001</v>
      </c>
      <c r="G42" s="304">
        <v>4710.4906732599993</v>
      </c>
      <c r="H42" s="304">
        <v>4807.9215264799996</v>
      </c>
      <c r="I42" s="304">
        <v>4850.0278120000003</v>
      </c>
      <c r="J42" s="304">
        <v>4884.1017563199994</v>
      </c>
      <c r="K42" s="35">
        <v>5014.1023350500009</v>
      </c>
      <c r="L42" s="35">
        <f>SUM(L38:L41)</f>
        <v>5125.3317711099999</v>
      </c>
      <c r="M42" s="35">
        <v>5217</v>
      </c>
      <c r="N42" s="35">
        <v>5551.6139979099999</v>
      </c>
    </row>
    <row r="43" spans="1:14">
      <c r="A43" s="43" t="s">
        <v>860</v>
      </c>
      <c r="B43" s="305">
        <v>7668.9730375399995</v>
      </c>
      <c r="C43" s="305">
        <v>7466</v>
      </c>
      <c r="D43" s="305">
        <v>7249.1633138100005</v>
      </c>
      <c r="E43" s="305">
        <v>8066.3635877400002</v>
      </c>
      <c r="F43" s="305">
        <v>8122.6676086199996</v>
      </c>
      <c r="G43" s="305">
        <v>7684.54985605</v>
      </c>
      <c r="H43" s="305">
        <v>8072.7305792299994</v>
      </c>
      <c r="I43" s="305">
        <v>8059.5904060299999</v>
      </c>
      <c r="J43" s="305">
        <v>8130.8856136499999</v>
      </c>
      <c r="K43" s="44">
        <v>7970.5638845000003</v>
      </c>
      <c r="L43" s="44">
        <v>8076.9696130100019</v>
      </c>
      <c r="M43" s="44">
        <v>8727.7316007600002</v>
      </c>
      <c r="N43" s="44">
        <v>9077.741539390001</v>
      </c>
    </row>
    <row r="44" spans="1:14">
      <c r="A44" s="42" t="s">
        <v>1057</v>
      </c>
      <c r="B44" s="305">
        <v>30.48381724</v>
      </c>
      <c r="C44" s="305">
        <v>28</v>
      </c>
      <c r="D44" s="305">
        <v>26.293817239999999</v>
      </c>
      <c r="E44" s="305">
        <v>14.09381724</v>
      </c>
      <c r="F44" s="305">
        <v>18.715317240000001</v>
      </c>
      <c r="G44" s="305">
        <v>20.715317240000001</v>
      </c>
      <c r="H44" s="305">
        <v>22.215317240000001</v>
      </c>
      <c r="I44" s="305">
        <v>15.8515</v>
      </c>
      <c r="J44" s="305">
        <v>35</v>
      </c>
      <c r="K44" s="44">
        <v>226.65226853999999</v>
      </c>
      <c r="L44" s="44">
        <v>272.21371081000001</v>
      </c>
      <c r="M44" s="44">
        <v>313.10780515000005</v>
      </c>
      <c r="N44" s="44">
        <v>357.17143226000002</v>
      </c>
    </row>
    <row r="45" spans="1:14">
      <c r="A45" s="42" t="s">
        <v>863</v>
      </c>
      <c r="B45" s="304">
        <v>0</v>
      </c>
      <c r="C45" s="304">
        <v>0</v>
      </c>
      <c r="D45" s="304">
        <v>0</v>
      </c>
      <c r="E45" s="304">
        <v>0</v>
      </c>
      <c r="F45" s="304">
        <v>0</v>
      </c>
      <c r="G45" s="304">
        <v>0</v>
      </c>
      <c r="H45" s="304">
        <v>0</v>
      </c>
      <c r="I45" s="304">
        <v>0</v>
      </c>
      <c r="J45" s="304">
        <v>0</v>
      </c>
      <c r="K45" s="35">
        <v>0</v>
      </c>
      <c r="L45" s="35"/>
      <c r="M45" s="35"/>
      <c r="N45" s="35"/>
    </row>
    <row r="46" spans="1:14">
      <c r="A46" s="43" t="s">
        <v>865</v>
      </c>
      <c r="B46" s="304">
        <v>2624.8274620900002</v>
      </c>
      <c r="C46" s="304">
        <v>2625</v>
      </c>
      <c r="D46" s="304">
        <v>2745.8274620900002</v>
      </c>
      <c r="E46" s="304">
        <v>2750.8274620900002</v>
      </c>
      <c r="F46" s="304">
        <v>2750.8274620900002</v>
      </c>
      <c r="G46" s="304">
        <v>2760.8274620900002</v>
      </c>
      <c r="H46" s="304">
        <v>2760.8274620900002</v>
      </c>
      <c r="I46" s="304">
        <v>2781.7274620900002</v>
      </c>
      <c r="J46" s="304">
        <v>2739.8274620900002</v>
      </c>
      <c r="K46" s="35">
        <v>2739.8274620900002</v>
      </c>
      <c r="L46" s="35">
        <v>2800.6540195900002</v>
      </c>
      <c r="M46" s="35">
        <v>2759.8274620900002</v>
      </c>
      <c r="N46" s="35">
        <v>2779.8274620900002</v>
      </c>
    </row>
    <row r="47" spans="1:14">
      <c r="A47" s="43" t="s">
        <v>1052</v>
      </c>
      <c r="B47" s="304">
        <v>21926.959370710003</v>
      </c>
      <c r="C47" s="304">
        <v>22306</v>
      </c>
      <c r="D47" s="304">
        <v>22056.720498779996</v>
      </c>
      <c r="E47" s="304">
        <v>21355.522879630003</v>
      </c>
      <c r="F47" s="304">
        <v>21406.722719090005</v>
      </c>
      <c r="G47" s="304">
        <v>21579.978296970006</v>
      </c>
      <c r="H47" s="304">
        <v>21319.363254550011</v>
      </c>
      <c r="I47" s="304">
        <v>21324.359515049997</v>
      </c>
      <c r="J47" s="304">
        <v>21118.796448109999</v>
      </c>
      <c r="K47" s="35">
        <v>20947.37623134</v>
      </c>
      <c r="L47" s="35">
        <v>21010.95375457</v>
      </c>
      <c r="M47" s="35">
        <v>20458.648044080001</v>
      </c>
      <c r="N47" s="35">
        <v>19611.944919410005</v>
      </c>
    </row>
    <row r="48" spans="1:14">
      <c r="A48" s="43" t="s">
        <v>867</v>
      </c>
      <c r="B48" s="304">
        <v>13.935525979999998</v>
      </c>
      <c r="C48" s="304">
        <v>14</v>
      </c>
      <c r="D48" s="304">
        <v>13.935525979999998</v>
      </c>
      <c r="E48" s="304">
        <v>13.935525979999998</v>
      </c>
      <c r="F48" s="304">
        <v>13.935525979999998</v>
      </c>
      <c r="G48" s="304">
        <v>13.935525979999998</v>
      </c>
      <c r="H48" s="304">
        <v>13.935525979999998</v>
      </c>
      <c r="I48" s="304">
        <v>13.935525979999998</v>
      </c>
      <c r="J48" s="304">
        <v>13.935525979999998</v>
      </c>
      <c r="K48" s="35">
        <v>13.935525979999998</v>
      </c>
      <c r="L48" s="35">
        <v>13.935525979999998</v>
      </c>
      <c r="M48" s="35">
        <v>13.935525979999998</v>
      </c>
      <c r="N48" s="35">
        <v>13.935525979999998</v>
      </c>
    </row>
    <row r="49" spans="1:14">
      <c r="A49" s="43" t="s">
        <v>1053</v>
      </c>
      <c r="B49" s="304">
        <v>121.87218197</v>
      </c>
      <c r="C49" s="304">
        <v>-59</v>
      </c>
      <c r="D49" s="304">
        <v>-68.00736117000001</v>
      </c>
      <c r="E49" s="304">
        <v>-282.33421814999997</v>
      </c>
      <c r="F49" s="304">
        <v>-279.05881935999997</v>
      </c>
      <c r="G49" s="304">
        <v>-520.89782190999995</v>
      </c>
      <c r="H49" s="304">
        <v>-430.64928341000001</v>
      </c>
      <c r="I49" s="304">
        <v>-458.24434022999998</v>
      </c>
      <c r="J49" s="304">
        <v>-695.98750081999992</v>
      </c>
      <c r="K49" s="35">
        <v>-733.55586639000001</v>
      </c>
      <c r="L49" s="35">
        <v>-758.89888848999999</v>
      </c>
      <c r="M49" s="35">
        <v>-828.14235946000008</v>
      </c>
      <c r="N49" s="35">
        <v>-854.26662345</v>
      </c>
    </row>
    <row r="50" spans="1:14">
      <c r="A50" s="43" t="s">
        <v>1054</v>
      </c>
      <c r="B50" s="303">
        <v>0</v>
      </c>
      <c r="C50" s="303">
        <v>0</v>
      </c>
      <c r="D50" s="303">
        <v>0</v>
      </c>
      <c r="E50" s="303">
        <v>0</v>
      </c>
      <c r="F50" s="303">
        <v>0</v>
      </c>
      <c r="G50" s="303">
        <v>0</v>
      </c>
      <c r="H50" s="303">
        <v>0</v>
      </c>
      <c r="I50" s="303">
        <v>0</v>
      </c>
      <c r="J50" s="303">
        <v>0</v>
      </c>
      <c r="K50" s="303">
        <v>0</v>
      </c>
      <c r="L50" s="303">
        <v>12.89857158</v>
      </c>
      <c r="M50" s="303">
        <v>17.295319259999999</v>
      </c>
      <c r="N50" s="303">
        <v>23.810995029999997</v>
      </c>
    </row>
    <row r="51" spans="1:14" hidden="1">
      <c r="A51" s="353" t="s">
        <v>1055</v>
      </c>
      <c r="B51" s="303">
        <v>0</v>
      </c>
      <c r="C51" s="303">
        <v>0</v>
      </c>
      <c r="D51" s="303">
        <v>0</v>
      </c>
      <c r="E51" s="303">
        <v>0</v>
      </c>
      <c r="F51" s="303">
        <v>0</v>
      </c>
      <c r="G51" s="303">
        <v>0</v>
      </c>
      <c r="H51" s="303">
        <v>0</v>
      </c>
      <c r="I51" s="303">
        <v>0</v>
      </c>
      <c r="J51" s="303">
        <v>0</v>
      </c>
      <c r="K51" s="35">
        <v>0</v>
      </c>
      <c r="L51" s="35">
        <v>0</v>
      </c>
      <c r="M51" s="35">
        <v>3885.9903938200009</v>
      </c>
      <c r="N51" s="35">
        <v>3919.2370526499994</v>
      </c>
    </row>
    <row r="52" spans="1:14">
      <c r="A52" s="43" t="s">
        <v>950</v>
      </c>
      <c r="B52" s="303">
        <v>4115.9172885999997</v>
      </c>
      <c r="C52" s="303">
        <v>4157</v>
      </c>
      <c r="D52" s="303">
        <v>3085.3533469700005</v>
      </c>
      <c r="E52" s="303">
        <v>4474.5663746700002</v>
      </c>
      <c r="F52" s="303">
        <v>4586.5501743599998</v>
      </c>
      <c r="G52" s="303">
        <v>4686.6904343800024</v>
      </c>
      <c r="H52" s="303">
        <v>3522.4609594200001</v>
      </c>
      <c r="I52" s="303">
        <v>3601.3530035999993</v>
      </c>
      <c r="J52" s="303">
        <v>3753.9658170999996</v>
      </c>
      <c r="K52" s="35">
        <v>3711.1937347600006</v>
      </c>
      <c r="L52" s="35">
        <v>3754.2504948099995</v>
      </c>
      <c r="M52" s="35">
        <v>3885.9903938200009</v>
      </c>
      <c r="N52" s="35">
        <v>3919.2370526499994</v>
      </c>
    </row>
    <row r="53" spans="1:14">
      <c r="A53" s="43" t="s">
        <v>1056</v>
      </c>
      <c r="B53" s="303">
        <v>0</v>
      </c>
      <c r="C53" s="303">
        <v>0</v>
      </c>
      <c r="D53" s="303">
        <v>0</v>
      </c>
      <c r="E53" s="303">
        <v>0</v>
      </c>
      <c r="F53" s="303">
        <v>0</v>
      </c>
      <c r="G53" s="303">
        <v>0</v>
      </c>
      <c r="H53" s="303">
        <v>0</v>
      </c>
      <c r="I53" s="303">
        <v>0</v>
      </c>
      <c r="J53" s="303">
        <v>0</v>
      </c>
      <c r="K53" s="303">
        <v>0</v>
      </c>
      <c r="L53" s="303">
        <v>0</v>
      </c>
      <c r="M53" s="303">
        <v>0</v>
      </c>
      <c r="N53" s="303">
        <v>0</v>
      </c>
    </row>
    <row r="54" spans="1:14">
      <c r="A54" s="43" t="s">
        <v>7</v>
      </c>
      <c r="B54" s="303">
        <v>28817.235763890007</v>
      </c>
      <c r="C54" s="303">
        <v>29056</v>
      </c>
      <c r="D54" s="303">
        <v>27846.519459879994</v>
      </c>
      <c r="E54" s="303">
        <v>28325.01614648</v>
      </c>
      <c r="F54" s="303">
        <v>28486.520667010005</v>
      </c>
      <c r="G54" s="303">
        <v>28533.684286620006</v>
      </c>
      <c r="H54" s="303">
        <v>27205.66482589001</v>
      </c>
      <c r="I54" s="303">
        <v>27282.858073749998</v>
      </c>
      <c r="J54" s="303">
        <v>26948.837668550001</v>
      </c>
      <c r="K54" s="35">
        <v>26693.897991489997</v>
      </c>
      <c r="L54" s="35">
        <v>26833.79347809</v>
      </c>
      <c r="M54" s="35">
        <v>26307.554385819996</v>
      </c>
      <c r="N54" s="35">
        <v>25494.489331819997</v>
      </c>
    </row>
    <row r="55" spans="1:14" ht="9.75" thickBot="1">
      <c r="A55" s="354" t="s">
        <v>870</v>
      </c>
      <c r="B55" s="306">
        <v>36516.69261867</v>
      </c>
      <c r="C55" s="306">
        <v>36550</v>
      </c>
      <c r="D55" s="306">
        <v>35121.976590929989</v>
      </c>
      <c r="E55" s="306">
        <v>36405.473551459996</v>
      </c>
      <c r="F55" s="306">
        <v>36627.903592870003</v>
      </c>
      <c r="G55" s="306">
        <v>36238.949459910007</v>
      </c>
      <c r="H55" s="306">
        <v>35300.610722360005</v>
      </c>
      <c r="I55" s="306">
        <v>35358.299979779993</v>
      </c>
      <c r="J55" s="306">
        <v>35114.723282200001</v>
      </c>
      <c r="K55" s="306">
        <v>34891.114144530002</v>
      </c>
      <c r="L55" s="306">
        <v>35182.976802049998</v>
      </c>
      <c r="M55" s="306">
        <v>35348.393791829985</v>
      </c>
      <c r="N55" s="306">
        <v>34929.402303629991</v>
      </c>
    </row>
    <row r="56" spans="1:14" ht="15.75" customHeight="1" thickBot="1">
      <c r="A56" s="687"/>
      <c r="B56" s="688"/>
      <c r="C56" s="688"/>
      <c r="D56" s="688"/>
      <c r="E56" s="688"/>
      <c r="F56" s="688"/>
      <c r="G56" s="688"/>
      <c r="H56" s="688"/>
      <c r="I56" s="688"/>
      <c r="J56" s="688"/>
      <c r="K56" s="688"/>
      <c r="L56" s="688"/>
      <c r="M56" s="688"/>
      <c r="N56" s="642"/>
    </row>
    <row r="57" spans="1:14">
      <c r="B57" s="78"/>
      <c r="C57" s="78"/>
      <c r="D57" s="78"/>
      <c r="E57" s="78"/>
      <c r="F57" s="78"/>
      <c r="G57" s="78"/>
      <c r="H57" s="78"/>
      <c r="I57" s="78"/>
      <c r="J57" s="78"/>
    </row>
    <row r="58" spans="1:14">
      <c r="A58" s="169"/>
    </row>
  </sheetData>
  <customSheetViews>
    <customSheetView guid="{D1897E30-A26D-4F90-93C2-C61456FDB70A}" showPageBreaks="1" printArea="1" hiddenRows="1" view="pageBreakPreview" topLeftCell="A19">
      <selection activeCell="M20" sqref="M20"/>
      <pageMargins left="0.70866141732283472" right="0.70866141732283472" top="0.74803149606299213" bottom="0.74803149606299213" header="0.31496062992125984" footer="0.31496062992125984"/>
      <pageSetup paperSize="9" scale="74" orientation="landscape" r:id="rId1"/>
    </customSheetView>
    <customSheetView guid="{0A4A6AE3-1FFA-40BD-BC03-A4BC47D93628}" showPageBreaks="1" printArea="1" hiddenRows="1" view="pageBreakPreview">
      <selection activeCell="P20" sqref="P20"/>
      <pageMargins left="0.70866141732283472" right="0.70866141732283472" top="0.74803149606299213" bottom="0.74803149606299213" header="0.31496062992125984" footer="0.31496062992125984"/>
      <pageSetup paperSize="9" scale="74" orientation="landscape" r:id="rId2"/>
    </customSheetView>
    <customSheetView guid="{4E068CE9-76F0-4A79-8775-2B6748FBF524}" scale="115" showPageBreaks="1" printArea="1" hiddenRows="1" hiddenColumns="1">
      <selection activeCell="A19" sqref="A19"/>
      <pageMargins left="0.70866141732283472" right="0.70866141732283472" top="0.74803149606299213" bottom="0.74803149606299213" header="0.31496062992125984" footer="0.31496062992125984"/>
      <pageSetup paperSize="9" scale="74" orientation="landscape" r:id="rId3"/>
    </customSheetView>
    <customSheetView guid="{D8C5A984-543E-4707-B504-B74A64840F53}" showPageBreaks="1" printArea="1" hiddenRows="1" view="pageBreakPreview">
      <selection activeCell="P20" sqref="P20"/>
      <pageMargins left="0.70866141732283472" right="0.70866141732283472" top="0.74803149606299213" bottom="0.74803149606299213" header="0.31496062992125984" footer="0.31496062992125984"/>
      <pageSetup paperSize="9" scale="74" orientation="landscape" r:id="rId4"/>
    </customSheetView>
    <customSheetView guid="{D05C7363-D748-4E5D-B121-E30B6E64A380}" showPageBreaks="1" printArea="1" hiddenRows="1" view="pageBreakPreview">
      <selection activeCell="P20" sqref="P20"/>
      <pageMargins left="0.70866141732283472" right="0.70866141732283472" top="0.74803149606299213" bottom="0.74803149606299213" header="0.31496062992125984" footer="0.31496062992125984"/>
      <pageSetup paperSize="9" scale="74" orientation="landscape" r:id="rId5"/>
    </customSheetView>
    <customSheetView guid="{A346EDBB-8F5D-48AE-8CF0-8B5C084A1557}" scale="115" printArea="1" hiddenRows="1">
      <selection activeCell="A19" sqref="A19"/>
      <pageMargins left="0.70866141732283472" right="0.70866141732283472" top="0.74803149606299213" bottom="0.74803149606299213" header="0.31496062992125984" footer="0.31496062992125984"/>
      <pageSetup paperSize="9" scale="74" orientation="landscape" r:id="rId6"/>
    </customSheetView>
  </customSheetViews>
  <mergeCells count="3">
    <mergeCell ref="A1:M1"/>
    <mergeCell ref="A2:M2"/>
    <mergeCell ref="A56:M56"/>
  </mergeCells>
  <pageMargins left="0.70866141732283472" right="0.70866141732283472" top="0.74803149606299213" bottom="0.74803149606299213" header="0.31496062992125984" footer="0.31496062992125984"/>
  <pageSetup paperSize="9" scale="74" orientation="landscape" r:id="rId7"/>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6"/>
  <sheetViews>
    <sheetView view="pageBreakPreview" topLeftCell="B1" zoomScale="110" zoomScaleNormal="100" zoomScaleSheetLayoutView="110" workbookViewId="0">
      <selection activeCell="C15" sqref="C15"/>
    </sheetView>
  </sheetViews>
  <sheetFormatPr defaultColWidth="9.140625" defaultRowHeight="9"/>
  <cols>
    <col min="1" max="1" width="41.85546875" style="169" customWidth="1"/>
    <col min="2" max="12" width="9.140625" style="169" customWidth="1"/>
    <col min="13" max="16384" width="9.140625" style="169"/>
  </cols>
  <sheetData>
    <row r="1" spans="1:14" s="222" customFormat="1" ht="17.25" customHeight="1">
      <c r="A1" s="686" t="s">
        <v>109</v>
      </c>
      <c r="B1" s="667"/>
      <c r="C1" s="667"/>
      <c r="D1" s="667"/>
      <c r="E1" s="667"/>
      <c r="F1" s="667"/>
      <c r="G1" s="667"/>
      <c r="H1" s="667"/>
      <c r="I1" s="667"/>
      <c r="J1" s="667"/>
      <c r="K1" s="667"/>
      <c r="L1" s="667"/>
      <c r="M1" s="667"/>
      <c r="N1" s="637"/>
    </row>
    <row r="2" spans="1:14" s="223" customFormat="1" ht="17.25" customHeight="1" thickBot="1">
      <c r="A2" s="662" t="s">
        <v>289</v>
      </c>
      <c r="B2" s="659"/>
      <c r="C2" s="659"/>
      <c r="D2" s="659"/>
      <c r="E2" s="659"/>
      <c r="F2" s="659"/>
      <c r="G2" s="659"/>
      <c r="H2" s="659"/>
      <c r="I2" s="659"/>
      <c r="J2" s="659"/>
      <c r="K2" s="659"/>
      <c r="L2" s="659"/>
      <c r="M2" s="659"/>
      <c r="N2" s="434"/>
    </row>
    <row r="3" spans="1:14" s="224" customFormat="1" ht="9.75" thickBot="1">
      <c r="A3" s="17" t="s">
        <v>3</v>
      </c>
      <c r="B3" s="18">
        <v>44621</v>
      </c>
      <c r="C3" s="18">
        <v>44652</v>
      </c>
      <c r="D3" s="18">
        <v>44682</v>
      </c>
      <c r="E3" s="18">
        <v>44713</v>
      </c>
      <c r="F3" s="18">
        <v>44743</v>
      </c>
      <c r="G3" s="18">
        <v>44774</v>
      </c>
      <c r="H3" s="18">
        <v>44805</v>
      </c>
      <c r="I3" s="18">
        <v>44835</v>
      </c>
      <c r="J3" s="18">
        <v>44866</v>
      </c>
      <c r="K3" s="18">
        <v>44896</v>
      </c>
      <c r="L3" s="18">
        <v>44927</v>
      </c>
      <c r="M3" s="18">
        <v>44958</v>
      </c>
      <c r="N3" s="18">
        <v>44986</v>
      </c>
    </row>
    <row r="4" spans="1:14">
      <c r="A4" s="350" t="s">
        <v>792</v>
      </c>
      <c r="B4" s="355"/>
      <c r="C4" s="355"/>
      <c r="D4" s="355"/>
      <c r="E4" s="355"/>
      <c r="F4" s="355"/>
      <c r="G4" s="355"/>
      <c r="H4" s="355"/>
      <c r="I4" s="355"/>
      <c r="J4" s="355"/>
      <c r="K4" s="436"/>
      <c r="L4" s="436"/>
      <c r="M4" s="436"/>
      <c r="N4" s="436"/>
    </row>
    <row r="5" spans="1:14">
      <c r="A5" s="42" t="s">
        <v>793</v>
      </c>
      <c r="B5" s="356"/>
      <c r="C5" s="356"/>
      <c r="D5" s="356"/>
      <c r="E5" s="356"/>
      <c r="F5" s="356"/>
      <c r="G5" s="356"/>
      <c r="H5" s="356"/>
      <c r="I5" s="356"/>
      <c r="J5" s="356"/>
      <c r="K5" s="436"/>
      <c r="L5" s="436"/>
      <c r="M5" s="436"/>
      <c r="N5" s="436"/>
    </row>
    <row r="6" spans="1:14">
      <c r="A6" s="43" t="s">
        <v>1040</v>
      </c>
      <c r="B6" s="140">
        <v>2160.6679428299999</v>
      </c>
      <c r="C6" s="140">
        <v>2217.6596290400003</v>
      </c>
      <c r="D6" s="140">
        <v>2189.5685191000002</v>
      </c>
      <c r="E6" s="140">
        <v>2200.9680299400002</v>
      </c>
      <c r="F6" s="140">
        <v>2160.2832952999997</v>
      </c>
      <c r="G6" s="140">
        <v>2120.5871129500001</v>
      </c>
      <c r="H6" s="140">
        <v>2195.7111753699996</v>
      </c>
      <c r="I6" s="140">
        <v>2111.9815564599999</v>
      </c>
      <c r="J6" s="140">
        <v>2140.8714927800002</v>
      </c>
      <c r="K6" s="140">
        <v>2196.8686789699996</v>
      </c>
      <c r="L6" s="140">
        <v>2171.5085385100001</v>
      </c>
      <c r="M6" s="140">
        <v>2112.79312144</v>
      </c>
      <c r="N6" s="140">
        <v>2209.5158982100002</v>
      </c>
    </row>
    <row r="7" spans="1:14">
      <c r="A7" s="51" t="s">
        <v>797</v>
      </c>
      <c r="B7" s="140">
        <v>2.3903287399999997</v>
      </c>
      <c r="C7" s="140">
        <v>2.5458002999999998</v>
      </c>
      <c r="D7" s="140">
        <v>2.48903023</v>
      </c>
      <c r="E7" s="140">
        <v>2.2295602300000001</v>
      </c>
      <c r="F7" s="140">
        <v>2.3313845900000003</v>
      </c>
      <c r="G7" s="140">
        <v>2.3531272300000001</v>
      </c>
      <c r="H7" s="140">
        <v>2.3128509199999998</v>
      </c>
      <c r="I7" s="140">
        <v>2.3585107299999999</v>
      </c>
      <c r="J7" s="140">
        <v>2.3105261500000003</v>
      </c>
      <c r="K7" s="140">
        <v>1.69847222</v>
      </c>
      <c r="L7" s="140">
        <v>1.1955674999999999</v>
      </c>
      <c r="M7" s="140">
        <v>1.1291303399999999</v>
      </c>
      <c r="N7" s="140">
        <v>0.99541298000000011</v>
      </c>
    </row>
    <row r="8" spans="1:14">
      <c r="A8" s="51" t="s">
        <v>1041</v>
      </c>
      <c r="B8" s="140">
        <v>222.07034505000001</v>
      </c>
      <c r="C8" s="140">
        <v>271.99310902999997</v>
      </c>
      <c r="D8" s="140">
        <v>291.20955671000002</v>
      </c>
      <c r="E8" s="140">
        <v>331.06090578000004</v>
      </c>
      <c r="F8" s="140">
        <v>366.74813954999996</v>
      </c>
      <c r="G8" s="140">
        <v>432.88378804999996</v>
      </c>
      <c r="H8" s="140">
        <v>415.08593187999998</v>
      </c>
      <c r="I8" s="140">
        <v>435.05716505000004</v>
      </c>
      <c r="J8" s="140">
        <v>508.82073517999999</v>
      </c>
      <c r="K8" s="140">
        <v>496.96213299999999</v>
      </c>
      <c r="L8" s="140">
        <v>499.01293872999997</v>
      </c>
      <c r="M8" s="140">
        <v>528.50802538000005</v>
      </c>
      <c r="N8" s="140">
        <v>507.11004478000001</v>
      </c>
    </row>
    <row r="9" spans="1:14">
      <c r="A9" s="51" t="s">
        <v>801</v>
      </c>
      <c r="B9" s="140">
        <v>1241.6810153199999</v>
      </c>
      <c r="C9" s="140">
        <v>1346.96323742</v>
      </c>
      <c r="D9" s="140">
        <v>1401.2992628100001</v>
      </c>
      <c r="E9" s="140">
        <v>1424.0767793699997</v>
      </c>
      <c r="F9" s="140">
        <v>1495.1911771000002</v>
      </c>
      <c r="G9" s="140">
        <v>1555.44545913</v>
      </c>
      <c r="H9" s="140">
        <v>1619.4488286800001</v>
      </c>
      <c r="I9" s="140">
        <v>1773.6335562000004</v>
      </c>
      <c r="J9" s="140">
        <v>1816.2858521300002</v>
      </c>
      <c r="K9" s="140">
        <v>1901.8287452800002</v>
      </c>
      <c r="L9" s="140">
        <v>1940.82626854</v>
      </c>
      <c r="M9" s="140">
        <v>2049.8054616200002</v>
      </c>
      <c r="N9" s="140">
        <v>2097.1541718500002</v>
      </c>
    </row>
    <row r="10" spans="1:14">
      <c r="A10" s="51" t="s">
        <v>803</v>
      </c>
      <c r="B10" s="140">
        <v>0</v>
      </c>
      <c r="C10" s="140">
        <v>0</v>
      </c>
      <c r="D10" s="140">
        <v>0</v>
      </c>
      <c r="E10" s="140">
        <v>0</v>
      </c>
      <c r="F10" s="140">
        <v>0</v>
      </c>
      <c r="G10" s="140">
        <v>0</v>
      </c>
      <c r="H10" s="140">
        <v>0</v>
      </c>
      <c r="I10" s="140">
        <v>0</v>
      </c>
      <c r="J10" s="140">
        <v>0</v>
      </c>
      <c r="K10" s="140">
        <v>0</v>
      </c>
      <c r="L10" s="140">
        <v>0</v>
      </c>
      <c r="M10" s="140">
        <v>0</v>
      </c>
      <c r="N10" s="140">
        <v>0</v>
      </c>
    </row>
    <row r="11" spans="1:14" ht="18">
      <c r="A11" s="51" t="s">
        <v>805</v>
      </c>
      <c r="B11" s="140">
        <v>0</v>
      </c>
      <c r="C11" s="140">
        <v>0</v>
      </c>
      <c r="D11" s="140">
        <v>0</v>
      </c>
      <c r="E11" s="140">
        <v>0</v>
      </c>
      <c r="F11" s="140">
        <v>0</v>
      </c>
      <c r="G11" s="140">
        <v>0</v>
      </c>
      <c r="H11" s="140">
        <v>0</v>
      </c>
      <c r="I11" s="140">
        <v>0</v>
      </c>
      <c r="J11" s="140">
        <v>0</v>
      </c>
      <c r="K11" s="140">
        <v>0</v>
      </c>
      <c r="L11" s="140">
        <v>0</v>
      </c>
      <c r="M11" s="140">
        <v>0</v>
      </c>
      <c r="N11" s="140">
        <v>0</v>
      </c>
    </row>
    <row r="12" spans="1:14" ht="18">
      <c r="A12" s="51" t="s">
        <v>807</v>
      </c>
      <c r="B12" s="140">
        <v>0</v>
      </c>
      <c r="C12" s="140">
        <v>0</v>
      </c>
      <c r="D12" s="140">
        <v>0</v>
      </c>
      <c r="E12" s="140">
        <v>0</v>
      </c>
      <c r="F12" s="140">
        <v>0</v>
      </c>
      <c r="G12" s="140">
        <v>0</v>
      </c>
      <c r="H12" s="140">
        <v>0</v>
      </c>
      <c r="I12" s="140">
        <v>0</v>
      </c>
      <c r="J12" s="140">
        <v>0</v>
      </c>
      <c r="K12" s="140">
        <v>0</v>
      </c>
      <c r="L12" s="140">
        <v>0</v>
      </c>
      <c r="M12" s="140">
        <v>0</v>
      </c>
      <c r="N12" s="140">
        <v>0</v>
      </c>
    </row>
    <row r="13" spans="1:14">
      <c r="A13" s="51" t="s">
        <v>809</v>
      </c>
      <c r="B13" s="140">
        <v>721.09723810999992</v>
      </c>
      <c r="C13" s="140">
        <v>740.88784606000002</v>
      </c>
      <c r="D13" s="140">
        <v>746.48923472000001</v>
      </c>
      <c r="E13" s="140">
        <v>778.91818637000017</v>
      </c>
      <c r="F13" s="140">
        <v>780.44045671999993</v>
      </c>
      <c r="G13" s="140">
        <v>776.65720765000015</v>
      </c>
      <c r="H13" s="140">
        <v>753.93829936000009</v>
      </c>
      <c r="I13" s="140">
        <v>753.86712737999994</v>
      </c>
      <c r="J13" s="140">
        <v>722.18825556000002</v>
      </c>
      <c r="K13" s="140">
        <v>726.76459037999996</v>
      </c>
      <c r="L13" s="140">
        <v>732.37616345000015</v>
      </c>
      <c r="M13" s="140">
        <v>692.7462558499999</v>
      </c>
      <c r="N13" s="140">
        <v>747.02856315000008</v>
      </c>
    </row>
    <row r="14" spans="1:14">
      <c r="A14" s="51" t="s">
        <v>811</v>
      </c>
      <c r="B14" s="140">
        <v>0</v>
      </c>
      <c r="C14" s="140">
        <v>0</v>
      </c>
      <c r="D14" s="140">
        <v>0</v>
      </c>
      <c r="E14" s="140">
        <v>0</v>
      </c>
      <c r="F14" s="140">
        <v>0</v>
      </c>
      <c r="G14" s="140">
        <v>0</v>
      </c>
      <c r="H14" s="140">
        <v>0</v>
      </c>
      <c r="I14" s="140">
        <v>0</v>
      </c>
      <c r="J14" s="140">
        <v>0</v>
      </c>
      <c r="K14" s="140">
        <v>0</v>
      </c>
      <c r="L14" s="140">
        <v>0</v>
      </c>
      <c r="M14" s="140">
        <v>0</v>
      </c>
      <c r="N14" s="140">
        <v>0</v>
      </c>
    </row>
    <row r="15" spans="1:14" ht="18">
      <c r="A15" s="51" t="s">
        <v>1042</v>
      </c>
      <c r="B15" s="140">
        <v>0</v>
      </c>
      <c r="C15" s="140">
        <v>0</v>
      </c>
      <c r="D15" s="140">
        <v>0</v>
      </c>
      <c r="E15" s="140">
        <v>0</v>
      </c>
      <c r="F15" s="140">
        <v>0</v>
      </c>
      <c r="G15" s="140">
        <v>0</v>
      </c>
      <c r="H15" s="140">
        <v>0</v>
      </c>
      <c r="I15" s="140">
        <v>0</v>
      </c>
      <c r="J15" s="140">
        <v>0</v>
      </c>
      <c r="K15" s="140">
        <v>0</v>
      </c>
      <c r="L15" s="140">
        <v>0</v>
      </c>
      <c r="M15" s="140">
        <v>0</v>
      </c>
      <c r="N15" s="140">
        <v>0</v>
      </c>
    </row>
    <row r="16" spans="1:14">
      <c r="A16" s="51" t="s">
        <v>815</v>
      </c>
      <c r="B16" s="140">
        <v>0</v>
      </c>
      <c r="C16" s="140">
        <v>0</v>
      </c>
      <c r="D16" s="140">
        <v>0</v>
      </c>
      <c r="E16" s="140">
        <v>0</v>
      </c>
      <c r="F16" s="140">
        <v>0</v>
      </c>
      <c r="G16" s="140">
        <v>0</v>
      </c>
      <c r="H16" s="140">
        <v>0</v>
      </c>
      <c r="I16" s="140">
        <v>0</v>
      </c>
      <c r="J16" s="140">
        <v>0</v>
      </c>
      <c r="K16" s="140">
        <v>0</v>
      </c>
      <c r="L16" s="140">
        <v>0</v>
      </c>
      <c r="M16" s="140">
        <v>0</v>
      </c>
      <c r="N16" s="140">
        <v>0</v>
      </c>
    </row>
    <row r="17" spans="1:14">
      <c r="A17" s="51" t="s">
        <v>817</v>
      </c>
      <c r="B17" s="140">
        <v>16.885741799999998</v>
      </c>
      <c r="C17" s="140">
        <v>16.885741799999998</v>
      </c>
      <c r="D17" s="140">
        <v>16.885741799999998</v>
      </c>
      <c r="E17" s="140">
        <v>20.984266999999999</v>
      </c>
      <c r="F17" s="140">
        <v>22.335536999999999</v>
      </c>
      <c r="G17" s="140">
        <v>22.335536999999999</v>
      </c>
      <c r="H17" s="140">
        <v>22.335536999999999</v>
      </c>
      <c r="I17" s="140">
        <v>22.335536999999999</v>
      </c>
      <c r="J17" s="140">
        <v>22.335536999999999</v>
      </c>
      <c r="K17" s="140">
        <v>22.335536999999999</v>
      </c>
      <c r="L17" s="140">
        <v>22.335536999999999</v>
      </c>
      <c r="M17" s="140">
        <v>22.335536999999999</v>
      </c>
      <c r="N17" s="140">
        <v>22.335536999999999</v>
      </c>
    </row>
    <row r="18" spans="1:14">
      <c r="A18" s="43" t="s">
        <v>1043</v>
      </c>
      <c r="B18" s="140">
        <v>0</v>
      </c>
      <c r="C18" s="140">
        <v>0</v>
      </c>
      <c r="D18" s="140">
        <v>0</v>
      </c>
      <c r="E18" s="140">
        <v>0</v>
      </c>
      <c r="F18" s="140">
        <v>0</v>
      </c>
      <c r="G18" s="140">
        <v>0</v>
      </c>
      <c r="H18" s="140">
        <v>0</v>
      </c>
      <c r="I18" s="140">
        <v>0</v>
      </c>
      <c r="J18" s="140">
        <v>0</v>
      </c>
      <c r="K18" s="140">
        <v>0</v>
      </c>
      <c r="L18" s="140">
        <v>0</v>
      </c>
      <c r="M18" s="140">
        <v>0</v>
      </c>
      <c r="N18" s="140">
        <v>0</v>
      </c>
    </row>
    <row r="19" spans="1:14">
      <c r="A19" s="51" t="s">
        <v>821</v>
      </c>
      <c r="B19" s="140">
        <v>6.85</v>
      </c>
      <c r="C19" s="140">
        <v>7.85</v>
      </c>
      <c r="D19" s="140">
        <v>8.9</v>
      </c>
      <c r="E19" s="140">
        <v>8.9</v>
      </c>
      <c r="F19" s="140">
        <v>10</v>
      </c>
      <c r="G19" s="140">
        <v>7.8</v>
      </c>
      <c r="H19" s="140">
        <v>9.8000000000000007</v>
      </c>
      <c r="I19" s="140">
        <v>9.8000000000000007</v>
      </c>
      <c r="J19" s="140">
        <v>6.7999900000000002</v>
      </c>
      <c r="K19" s="140">
        <v>6.8</v>
      </c>
      <c r="L19" s="140">
        <v>6.8</v>
      </c>
      <c r="M19" s="140">
        <v>3.8</v>
      </c>
      <c r="N19" s="140">
        <v>3.8</v>
      </c>
    </row>
    <row r="20" spans="1:14">
      <c r="A20" s="51" t="s">
        <v>823</v>
      </c>
      <c r="B20" s="140">
        <v>4371.6426118499994</v>
      </c>
      <c r="C20" s="140">
        <v>4604.7853636500004</v>
      </c>
      <c r="D20" s="140">
        <v>4656.8413453699995</v>
      </c>
      <c r="E20" s="140">
        <v>4767.1377286899997</v>
      </c>
      <c r="F20" s="140">
        <v>4837.3299902600002</v>
      </c>
      <c r="G20" s="140">
        <v>4918.062232010001</v>
      </c>
      <c r="H20" s="140">
        <v>5018.63262321</v>
      </c>
      <c r="I20" s="140">
        <v>5109.033452820001</v>
      </c>
      <c r="J20" s="140">
        <v>5219.6123888000002</v>
      </c>
      <c r="K20" s="140">
        <v>5353.25815685</v>
      </c>
      <c r="L20" s="140">
        <v>5374.0550137299997</v>
      </c>
      <c r="M20" s="140">
        <v>5411.1175316500003</v>
      </c>
      <c r="N20" s="140">
        <v>5587.9396280099991</v>
      </c>
    </row>
    <row r="21" spans="1:14">
      <c r="A21" s="42" t="s">
        <v>825</v>
      </c>
      <c r="B21" s="140">
        <v>0</v>
      </c>
      <c r="C21" s="140">
        <v>0</v>
      </c>
      <c r="D21" s="140">
        <v>0</v>
      </c>
      <c r="E21" s="140">
        <v>0</v>
      </c>
      <c r="F21" s="140">
        <v>0</v>
      </c>
      <c r="G21" s="140">
        <v>0</v>
      </c>
      <c r="H21" s="140">
        <v>0</v>
      </c>
      <c r="I21" s="140">
        <v>0</v>
      </c>
      <c r="J21" s="140">
        <v>0</v>
      </c>
      <c r="K21" s="140">
        <v>0</v>
      </c>
      <c r="L21" s="140">
        <v>0</v>
      </c>
      <c r="M21" s="140">
        <v>0</v>
      </c>
      <c r="N21" s="140">
        <v>0</v>
      </c>
    </row>
    <row r="22" spans="1:14">
      <c r="A22" s="43" t="s">
        <v>827</v>
      </c>
      <c r="B22" s="140">
        <v>347.04568797999997</v>
      </c>
      <c r="C22" s="140">
        <v>360.74007121000011</v>
      </c>
      <c r="D22" s="140">
        <v>389.26206065000008</v>
      </c>
      <c r="E22" s="140">
        <v>384.09923505</v>
      </c>
      <c r="F22" s="140">
        <v>390.48478396000002</v>
      </c>
      <c r="G22" s="140">
        <v>419.74743203000003</v>
      </c>
      <c r="H22" s="140">
        <v>403.16791691999993</v>
      </c>
      <c r="I22" s="140">
        <v>392.97984376999995</v>
      </c>
      <c r="J22" s="140">
        <v>408.04021952999989</v>
      </c>
      <c r="K22" s="140">
        <v>320.64813935999996</v>
      </c>
      <c r="L22" s="140">
        <v>346.22551470000008</v>
      </c>
      <c r="M22" s="140">
        <v>409.63112322000001</v>
      </c>
      <c r="N22" s="140">
        <v>382.28937169999995</v>
      </c>
    </row>
    <row r="23" spans="1:14">
      <c r="A23" s="43" t="s">
        <v>829</v>
      </c>
      <c r="B23" s="140">
        <v>612.57720792999976</v>
      </c>
      <c r="C23" s="140">
        <v>683.26423595000017</v>
      </c>
      <c r="D23" s="140">
        <v>644.95580831999996</v>
      </c>
      <c r="E23" s="140">
        <v>620.08468920000018</v>
      </c>
      <c r="F23" s="140">
        <v>615.6577306600002</v>
      </c>
      <c r="G23" s="140">
        <v>588.90938353999991</v>
      </c>
      <c r="H23" s="140">
        <v>598.17937731000006</v>
      </c>
      <c r="I23" s="140">
        <v>593.63141626000004</v>
      </c>
      <c r="J23" s="140">
        <v>642.66189473999998</v>
      </c>
      <c r="K23" s="140">
        <v>569.41439580999997</v>
      </c>
      <c r="L23" s="140">
        <v>755.03209271999992</v>
      </c>
      <c r="M23" s="140">
        <v>744.87890801999993</v>
      </c>
      <c r="N23" s="140">
        <v>669.9066832200001</v>
      </c>
    </row>
    <row r="24" spans="1:14">
      <c r="A24" s="43" t="s">
        <v>1044</v>
      </c>
      <c r="B24" s="140">
        <v>32.13351918</v>
      </c>
      <c r="C24" s="140">
        <v>34.491515090000007</v>
      </c>
      <c r="D24" s="140">
        <v>35.027976420000002</v>
      </c>
      <c r="E24" s="140">
        <v>36.170082410000006</v>
      </c>
      <c r="F24" s="140">
        <v>36.746508500000004</v>
      </c>
      <c r="G24" s="140">
        <v>37.722841540000005</v>
      </c>
      <c r="H24" s="140">
        <v>41.888309270000008</v>
      </c>
      <c r="I24" s="140">
        <v>43.800945689999999</v>
      </c>
      <c r="J24" s="140">
        <v>43.117878570000002</v>
      </c>
      <c r="K24" s="140">
        <v>45.662730269999997</v>
      </c>
      <c r="L24" s="140">
        <v>43.739283930000006</v>
      </c>
      <c r="M24" s="140">
        <v>43.232962589999993</v>
      </c>
      <c r="N24" s="140">
        <v>43.117648109999998</v>
      </c>
    </row>
    <row r="25" spans="1:14">
      <c r="A25" s="43" t="s">
        <v>1045</v>
      </c>
      <c r="B25" s="140">
        <v>455.87653661999997</v>
      </c>
      <c r="C25" s="140">
        <v>464.46056507000014</v>
      </c>
      <c r="D25" s="140">
        <v>476.28492031999986</v>
      </c>
      <c r="E25" s="140">
        <v>555.0663571099999</v>
      </c>
      <c r="F25" s="140">
        <v>547.87774114999991</v>
      </c>
      <c r="G25" s="140">
        <v>545.45693849000008</v>
      </c>
      <c r="H25" s="140">
        <v>540.33465559000012</v>
      </c>
      <c r="I25" s="140">
        <v>527.13646440000002</v>
      </c>
      <c r="J25" s="140">
        <v>528.01578817000006</v>
      </c>
      <c r="K25" s="140">
        <v>508.06730016</v>
      </c>
      <c r="L25" s="140">
        <v>519.07004240000003</v>
      </c>
      <c r="M25" s="140">
        <v>529.67292523000003</v>
      </c>
      <c r="N25" s="140">
        <v>542.3572413899999</v>
      </c>
    </row>
    <row r="26" spans="1:14" ht="18">
      <c r="A26" s="51" t="s">
        <v>1046</v>
      </c>
      <c r="B26" s="140">
        <v>51.880921749999999</v>
      </c>
      <c r="C26" s="140">
        <v>52.113100060000008</v>
      </c>
      <c r="D26" s="140">
        <v>51.988495650000004</v>
      </c>
      <c r="E26" s="140">
        <v>51.856341839999992</v>
      </c>
      <c r="F26" s="140">
        <v>51.74135029</v>
      </c>
      <c r="G26" s="140">
        <v>51.62406979</v>
      </c>
      <c r="H26" s="140">
        <v>52.468968599999997</v>
      </c>
      <c r="I26" s="140">
        <v>52.347431589999999</v>
      </c>
      <c r="J26" s="140">
        <v>52.584151309999996</v>
      </c>
      <c r="K26" s="140">
        <v>52.48008892</v>
      </c>
      <c r="L26" s="140">
        <v>52.373699270000003</v>
      </c>
      <c r="M26" s="140">
        <v>52.398736350000007</v>
      </c>
      <c r="N26" s="140">
        <v>52.270631569999999</v>
      </c>
    </row>
    <row r="27" spans="1:14">
      <c r="A27" s="43" t="s">
        <v>882</v>
      </c>
      <c r="B27" s="140">
        <v>758.54682794000007</v>
      </c>
      <c r="C27" s="140">
        <v>744.98764523000011</v>
      </c>
      <c r="D27" s="140">
        <v>757.91025328999979</v>
      </c>
      <c r="E27" s="140">
        <v>752.71299540999996</v>
      </c>
      <c r="F27" s="140">
        <v>759.48728678999987</v>
      </c>
      <c r="G27" s="140">
        <v>776.95989043999998</v>
      </c>
      <c r="H27" s="140">
        <v>795.84095288000003</v>
      </c>
      <c r="I27" s="140">
        <v>808.4700903800001</v>
      </c>
      <c r="J27" s="140">
        <v>843.31531085999995</v>
      </c>
      <c r="K27" s="140">
        <v>878.27812704999985</v>
      </c>
      <c r="L27" s="140">
        <v>666.20994660000008</v>
      </c>
      <c r="M27" s="140">
        <v>641.08765008</v>
      </c>
      <c r="N27" s="140">
        <v>676.26887328000009</v>
      </c>
    </row>
    <row r="28" spans="1:14">
      <c r="A28" s="43" t="s">
        <v>837</v>
      </c>
      <c r="B28" s="140">
        <v>2258.0607013999997</v>
      </c>
      <c r="C28" s="140">
        <v>2340.0571326100007</v>
      </c>
      <c r="D28" s="140">
        <v>2355.4295146499994</v>
      </c>
      <c r="E28" s="140">
        <v>2399.9897010200002</v>
      </c>
      <c r="F28" s="140">
        <v>2401.9954013500001</v>
      </c>
      <c r="G28" s="140">
        <v>2420.42055583</v>
      </c>
      <c r="H28" s="140">
        <v>2431.88018057</v>
      </c>
      <c r="I28" s="140">
        <v>2418.3661920900004</v>
      </c>
      <c r="J28" s="140">
        <v>2517.7352431799995</v>
      </c>
      <c r="K28" s="140">
        <v>2374.5507815699998</v>
      </c>
      <c r="L28" s="140">
        <v>2382.6505799299998</v>
      </c>
      <c r="M28" s="140">
        <v>2420.9023058299999</v>
      </c>
      <c r="N28" s="140">
        <v>2366.2104495600006</v>
      </c>
    </row>
    <row r="29" spans="1:14">
      <c r="A29" s="8" t="s">
        <v>839</v>
      </c>
      <c r="B29" s="149">
        <v>6629.7033132499992</v>
      </c>
      <c r="C29" s="149">
        <v>6944.8424962600011</v>
      </c>
      <c r="D29" s="149">
        <v>7012.2708600199985</v>
      </c>
      <c r="E29" s="149">
        <v>7167.1274297099999</v>
      </c>
      <c r="F29" s="149">
        <v>7239.3253916100002</v>
      </c>
      <c r="G29" s="149">
        <v>7338.482787840001</v>
      </c>
      <c r="H29" s="149">
        <v>7450.5128037800005</v>
      </c>
      <c r="I29" s="149">
        <v>7527.3996449100014</v>
      </c>
      <c r="J29" s="149">
        <v>7737.3476319799993</v>
      </c>
      <c r="K29" s="149">
        <v>7727.8089384199993</v>
      </c>
      <c r="L29" s="149">
        <v>7756.7055938000003</v>
      </c>
      <c r="M29" s="149">
        <v>7832.0198375599985</v>
      </c>
      <c r="N29" s="149">
        <v>7954.1500776700004</v>
      </c>
    </row>
    <row r="30" spans="1:14">
      <c r="A30" s="40" t="s">
        <v>840</v>
      </c>
      <c r="B30" s="140"/>
      <c r="C30" s="140"/>
      <c r="D30" s="140"/>
      <c r="E30" s="140"/>
      <c r="F30" s="140"/>
      <c r="G30" s="140"/>
      <c r="H30" s="140"/>
      <c r="I30" s="140"/>
      <c r="J30" s="140"/>
      <c r="K30" s="140"/>
      <c r="L30" s="140"/>
      <c r="M30" s="140"/>
      <c r="N30" s="140"/>
    </row>
    <row r="31" spans="1:14">
      <c r="A31" s="42" t="s">
        <v>842</v>
      </c>
      <c r="B31" s="140"/>
      <c r="C31" s="140"/>
      <c r="D31" s="140"/>
      <c r="E31" s="140"/>
      <c r="F31" s="140"/>
      <c r="G31" s="140"/>
      <c r="H31" s="140"/>
      <c r="I31" s="140"/>
      <c r="J31" s="140"/>
      <c r="K31" s="140"/>
      <c r="L31" s="140"/>
      <c r="M31" s="140"/>
      <c r="N31" s="140"/>
    </row>
    <row r="32" spans="1:14">
      <c r="A32" s="43" t="s">
        <v>1048</v>
      </c>
      <c r="B32" s="140"/>
      <c r="C32" s="140"/>
      <c r="D32" s="140"/>
      <c r="E32" s="140"/>
      <c r="F32" s="140"/>
      <c r="G32" s="140"/>
      <c r="H32" s="140"/>
      <c r="I32" s="140"/>
      <c r="J32" s="140"/>
      <c r="K32" s="140"/>
      <c r="L32" s="140"/>
      <c r="M32" s="140"/>
      <c r="N32" s="140"/>
    </row>
    <row r="33" spans="1:14">
      <c r="A33" s="351" t="s">
        <v>1049</v>
      </c>
      <c r="B33" s="140">
        <v>44.880575929999999</v>
      </c>
      <c r="C33" s="140">
        <v>41.199798440000002</v>
      </c>
      <c r="D33" s="140">
        <v>48.448942209999991</v>
      </c>
      <c r="E33" s="140">
        <v>34.738397899999995</v>
      </c>
      <c r="F33" s="140">
        <v>43.542383730000005</v>
      </c>
      <c r="G33" s="140">
        <v>48.842132030000002</v>
      </c>
      <c r="H33" s="140">
        <v>56.475475899999999</v>
      </c>
      <c r="I33" s="140">
        <v>51.121053479999993</v>
      </c>
      <c r="J33" s="140">
        <v>54.209588200000006</v>
      </c>
      <c r="K33" s="140">
        <v>53.290434460000014</v>
      </c>
      <c r="L33" s="140">
        <v>57.658643869999999</v>
      </c>
      <c r="M33" s="140">
        <v>54.817080939999997</v>
      </c>
      <c r="N33" s="140">
        <v>54.390738680000005</v>
      </c>
    </row>
    <row r="34" spans="1:14">
      <c r="A34" s="352" t="s">
        <v>1050</v>
      </c>
      <c r="B34" s="140">
        <v>116.17825761</v>
      </c>
      <c r="C34" s="140">
        <v>121.69847099000002</v>
      </c>
      <c r="D34" s="140">
        <v>125.17515405</v>
      </c>
      <c r="E34" s="140">
        <v>132.08355617000001</v>
      </c>
      <c r="F34" s="140">
        <v>136.38514144000001</v>
      </c>
      <c r="G34" s="140">
        <v>145.97731853999997</v>
      </c>
      <c r="H34" s="140">
        <v>155.65014523000002</v>
      </c>
      <c r="I34" s="140">
        <v>169.23042384000001</v>
      </c>
      <c r="J34" s="140">
        <v>155.99957687000003</v>
      </c>
      <c r="K34" s="140">
        <v>146.55512494999999</v>
      </c>
      <c r="L34" s="140">
        <v>153.74149901000001</v>
      </c>
      <c r="M34" s="140">
        <v>152.49185693000004</v>
      </c>
      <c r="N34" s="140">
        <v>152.41836687</v>
      </c>
    </row>
    <row r="35" spans="1:14">
      <c r="A35" s="352" t="s">
        <v>1047</v>
      </c>
      <c r="B35" s="140">
        <v>1008.4002072999999</v>
      </c>
      <c r="C35" s="140">
        <v>1097.1257062</v>
      </c>
      <c r="D35" s="140">
        <v>1098.7093225199997</v>
      </c>
      <c r="E35" s="140">
        <v>1105.5426304699999</v>
      </c>
      <c r="F35" s="140">
        <v>1102.2654113399999</v>
      </c>
      <c r="G35" s="140">
        <v>1110.6770812300001</v>
      </c>
      <c r="H35" s="140">
        <v>1129.3014208300001</v>
      </c>
      <c r="I35" s="140">
        <v>1157.7292997100001</v>
      </c>
      <c r="J35" s="140">
        <v>1169.3713958999999</v>
      </c>
      <c r="K35" s="140">
        <v>1155.9386421900001</v>
      </c>
      <c r="L35" s="140">
        <v>1237.6591766600002</v>
      </c>
      <c r="M35" s="140">
        <v>1276.4497442099998</v>
      </c>
      <c r="N35" s="140">
        <v>1277.6445347900001</v>
      </c>
    </row>
    <row r="36" spans="1:14" s="225" customFormat="1">
      <c r="A36" s="352" t="s">
        <v>850</v>
      </c>
      <c r="B36" s="149">
        <v>1169.4590408399999</v>
      </c>
      <c r="C36" s="149">
        <v>1260.02397563</v>
      </c>
      <c r="D36" s="149">
        <v>1272.3334187799996</v>
      </c>
      <c r="E36" s="149">
        <v>1272.3645845399999</v>
      </c>
      <c r="F36" s="149">
        <v>1282.19293651</v>
      </c>
      <c r="G36" s="149">
        <v>1305.4965318</v>
      </c>
      <c r="H36" s="149">
        <v>1341.4270419600002</v>
      </c>
      <c r="I36" s="149">
        <v>1378.08077703</v>
      </c>
      <c r="J36" s="149">
        <v>1379.5805609700001</v>
      </c>
      <c r="K36" s="149">
        <v>1355.7842016000002</v>
      </c>
      <c r="L36" s="149">
        <v>1449.0593195400002</v>
      </c>
      <c r="M36" s="149">
        <v>1483.7586820799997</v>
      </c>
      <c r="N36" s="149">
        <v>1484.45364034</v>
      </c>
    </row>
    <row r="37" spans="1:14" s="225" customFormat="1">
      <c r="A37" s="43" t="s">
        <v>851</v>
      </c>
      <c r="B37" s="357"/>
      <c r="C37" s="357"/>
      <c r="D37" s="357"/>
      <c r="E37" s="357"/>
      <c r="F37" s="357"/>
      <c r="G37" s="357"/>
      <c r="H37" s="357"/>
      <c r="I37" s="357"/>
      <c r="J37" s="357"/>
      <c r="K37" s="357"/>
      <c r="L37" s="357"/>
      <c r="M37" s="357"/>
      <c r="N37" s="357"/>
    </row>
    <row r="38" spans="1:14">
      <c r="A38" s="352" t="s">
        <v>853</v>
      </c>
      <c r="B38" s="35">
        <v>595.78220718000023</v>
      </c>
      <c r="C38" s="35">
        <v>676.04364225999996</v>
      </c>
      <c r="D38" s="35">
        <v>699.43951269000013</v>
      </c>
      <c r="E38" s="35">
        <v>725.35170718000018</v>
      </c>
      <c r="F38" s="35">
        <v>742.24707653999997</v>
      </c>
      <c r="G38" s="35">
        <v>766.68196823999983</v>
      </c>
      <c r="H38" s="35">
        <v>778.79829322999979</v>
      </c>
      <c r="I38" s="35">
        <v>797.88101531000007</v>
      </c>
      <c r="J38" s="35">
        <v>824.61815294999985</v>
      </c>
      <c r="K38" s="140">
        <v>811.26251469999977</v>
      </c>
      <c r="L38" s="140">
        <v>852.90814060000002</v>
      </c>
      <c r="M38" s="140">
        <v>865.05098309000005</v>
      </c>
      <c r="N38" s="140">
        <v>925.67217729000004</v>
      </c>
    </row>
    <row r="39" spans="1:14" ht="18">
      <c r="A39" s="352" t="s">
        <v>854</v>
      </c>
      <c r="B39" s="35">
        <v>341.25882816000006</v>
      </c>
      <c r="C39" s="35">
        <v>347.45594739999996</v>
      </c>
      <c r="D39" s="35">
        <v>339.45410747999995</v>
      </c>
      <c r="E39" s="35">
        <v>394.19323563999995</v>
      </c>
      <c r="F39" s="35">
        <v>378.87279194999996</v>
      </c>
      <c r="G39" s="35">
        <v>378.02660199999985</v>
      </c>
      <c r="H39" s="35">
        <v>371.28466479999997</v>
      </c>
      <c r="I39" s="35">
        <v>359.78311210000004</v>
      </c>
      <c r="J39" s="35">
        <v>366.55536873</v>
      </c>
      <c r="K39" s="140">
        <v>378.28912015999992</v>
      </c>
      <c r="L39" s="140">
        <v>399.10012325000002</v>
      </c>
      <c r="M39" s="140">
        <v>406.34695623999994</v>
      </c>
      <c r="N39" s="140">
        <v>403.12494885000007</v>
      </c>
    </row>
    <row r="40" spans="1:14">
      <c r="A40" s="352" t="s">
        <v>855</v>
      </c>
      <c r="B40" s="35">
        <v>395.65784324999998</v>
      </c>
      <c r="C40" s="35">
        <v>351.64760720000004</v>
      </c>
      <c r="D40" s="35">
        <v>362.71389536000004</v>
      </c>
      <c r="E40" s="35">
        <v>414.67133029000001</v>
      </c>
      <c r="F40" s="35">
        <v>436.67047825999998</v>
      </c>
      <c r="G40" s="35">
        <v>453.95098762999993</v>
      </c>
      <c r="H40" s="35">
        <v>478.28601691000011</v>
      </c>
      <c r="I40" s="35">
        <v>489.54936113000008</v>
      </c>
      <c r="J40" s="35">
        <v>490.77535964999998</v>
      </c>
      <c r="K40" s="140">
        <v>476.84487652999996</v>
      </c>
      <c r="L40" s="140">
        <v>480.57221626</v>
      </c>
      <c r="M40" s="140">
        <v>479.29340331999998</v>
      </c>
      <c r="N40" s="140">
        <v>525.55585280000003</v>
      </c>
    </row>
    <row r="41" spans="1:14">
      <c r="A41" s="352" t="s">
        <v>1051</v>
      </c>
      <c r="B41" s="641">
        <v>583.94499090000011</v>
      </c>
      <c r="C41" s="641">
        <v>617.90352356000005</v>
      </c>
      <c r="D41" s="641">
        <v>627.16574462999995</v>
      </c>
      <c r="E41" s="641">
        <v>639.52178074999995</v>
      </c>
      <c r="F41" s="641">
        <v>653.28929475999996</v>
      </c>
      <c r="G41" s="641">
        <v>666.70330062999994</v>
      </c>
      <c r="H41" s="641">
        <v>683.37034832999984</v>
      </c>
      <c r="I41" s="641">
        <v>693.0201639600001</v>
      </c>
      <c r="J41" s="641">
        <v>714.15267455000003</v>
      </c>
      <c r="K41" s="140">
        <v>723.82201082999984</v>
      </c>
      <c r="L41" s="140">
        <v>516.33439773000009</v>
      </c>
      <c r="M41" s="140">
        <v>545</v>
      </c>
      <c r="N41" s="140">
        <v>557</v>
      </c>
    </row>
    <row r="42" spans="1:14">
      <c r="A42" s="352" t="s">
        <v>857</v>
      </c>
      <c r="B42" s="35">
        <v>1916.6438694900005</v>
      </c>
      <c r="C42" s="35">
        <v>1993.0507204200001</v>
      </c>
      <c r="D42" s="35">
        <v>2028.7732601600001</v>
      </c>
      <c r="E42" s="35">
        <v>2173.73805386</v>
      </c>
      <c r="F42" s="35">
        <v>2211.0796415099994</v>
      </c>
      <c r="G42" s="35">
        <v>2265.3628584999997</v>
      </c>
      <c r="H42" s="35">
        <v>2311.7393232700001</v>
      </c>
      <c r="I42" s="35">
        <v>2340.2336525000005</v>
      </c>
      <c r="J42" s="35">
        <v>2396.10155588</v>
      </c>
      <c r="K42" s="140">
        <v>2390.2185222199996</v>
      </c>
      <c r="L42" s="140">
        <f>SUM(L38:L41)</f>
        <v>2248.9148778400004</v>
      </c>
      <c r="M42" s="140">
        <v>2295</v>
      </c>
      <c r="N42" s="140">
        <v>2411.5405373500002</v>
      </c>
    </row>
    <row r="43" spans="1:14">
      <c r="A43" s="43" t="s">
        <v>860</v>
      </c>
      <c r="B43" s="35">
        <v>3086.1029103300002</v>
      </c>
      <c r="C43" s="35">
        <v>3253.0746960500005</v>
      </c>
      <c r="D43" s="35">
        <v>3301.1066789400002</v>
      </c>
      <c r="E43" s="35">
        <v>3446.1026383999997</v>
      </c>
      <c r="F43" s="35">
        <v>3493.2725780199994</v>
      </c>
      <c r="G43" s="35">
        <v>3570.8593902999996</v>
      </c>
      <c r="H43" s="35">
        <v>3653.1663652300008</v>
      </c>
      <c r="I43" s="35">
        <v>3718.3144295300003</v>
      </c>
      <c r="J43" s="35">
        <v>3775.6821168500001</v>
      </c>
      <c r="K43" s="140">
        <v>3746.00272382</v>
      </c>
      <c r="L43" s="140">
        <v>3697.9741978099996</v>
      </c>
      <c r="M43" s="140">
        <v>3778.8893285000004</v>
      </c>
      <c r="N43" s="140">
        <v>3895.9941778500006</v>
      </c>
    </row>
    <row r="44" spans="1:14">
      <c r="A44" s="42" t="s">
        <v>1057</v>
      </c>
      <c r="B44" s="35">
        <v>50</v>
      </c>
      <c r="C44" s="35">
        <v>50</v>
      </c>
      <c r="D44" s="35">
        <v>50</v>
      </c>
      <c r="E44" s="35">
        <v>50</v>
      </c>
      <c r="F44" s="35">
        <v>50</v>
      </c>
      <c r="G44" s="35">
        <v>50</v>
      </c>
      <c r="H44" s="35">
        <v>50</v>
      </c>
      <c r="I44" s="35">
        <v>50</v>
      </c>
      <c r="J44" s="35">
        <v>50</v>
      </c>
      <c r="K44" s="140">
        <v>50</v>
      </c>
      <c r="L44" s="140">
        <v>50</v>
      </c>
      <c r="M44" s="140">
        <v>50</v>
      </c>
      <c r="N44" s="140">
        <v>50</v>
      </c>
    </row>
    <row r="45" spans="1:14">
      <c r="A45" s="42" t="s">
        <v>863</v>
      </c>
      <c r="B45" s="35">
        <v>0</v>
      </c>
      <c r="C45" s="35">
        <v>0</v>
      </c>
      <c r="D45" s="35">
        <v>0</v>
      </c>
      <c r="E45" s="35">
        <v>0</v>
      </c>
      <c r="F45" s="35">
        <v>0</v>
      </c>
      <c r="G45" s="35">
        <v>0</v>
      </c>
      <c r="H45" s="35">
        <v>0</v>
      </c>
      <c r="I45" s="35">
        <v>0</v>
      </c>
      <c r="J45" s="35">
        <v>0</v>
      </c>
      <c r="K45" s="140">
        <v>0</v>
      </c>
      <c r="L45" s="140">
        <v>0</v>
      </c>
      <c r="M45" s="140">
        <v>0</v>
      </c>
      <c r="N45" s="140"/>
    </row>
    <row r="46" spans="1:14">
      <c r="A46" s="43" t="s">
        <v>865</v>
      </c>
      <c r="B46" s="35">
        <v>1826.3237430300001</v>
      </c>
      <c r="C46" s="35">
        <v>1841.3237430300001</v>
      </c>
      <c r="D46" s="35">
        <v>1841.3237430300001</v>
      </c>
      <c r="E46" s="35">
        <v>1841.3237430300001</v>
      </c>
      <c r="F46" s="35">
        <v>1841.3237430300001</v>
      </c>
      <c r="G46" s="35">
        <v>1851.3237430300001</v>
      </c>
      <c r="H46" s="35">
        <v>1851.3237355099998</v>
      </c>
      <c r="I46" s="35">
        <v>1851.32373551</v>
      </c>
      <c r="J46" s="35">
        <v>1866.4237355099999</v>
      </c>
      <c r="K46" s="140">
        <v>1866.42374303</v>
      </c>
      <c r="L46" s="140">
        <v>1866.42374303</v>
      </c>
      <c r="M46" s="140">
        <v>1866.42374303</v>
      </c>
      <c r="N46" s="140">
        <v>1866.42374303</v>
      </c>
    </row>
    <row r="47" spans="1:14">
      <c r="A47" s="43" t="s">
        <v>1052</v>
      </c>
      <c r="B47" s="35">
        <v>833.4990501699998</v>
      </c>
      <c r="C47" s="35">
        <v>887.81950900000004</v>
      </c>
      <c r="D47" s="35">
        <v>895.97460134999994</v>
      </c>
      <c r="E47" s="35">
        <v>883.39407331000029</v>
      </c>
      <c r="F47" s="35">
        <v>896.82266344999994</v>
      </c>
      <c r="G47" s="35">
        <v>903.85799857999973</v>
      </c>
      <c r="H47" s="35">
        <v>919.14195283999993</v>
      </c>
      <c r="I47" s="35">
        <v>928.43091037000011</v>
      </c>
      <c r="J47" s="35">
        <v>1018.9443431099999</v>
      </c>
      <c r="K47" s="140">
        <v>1026.8302177399999</v>
      </c>
      <c r="L47" s="140">
        <v>1059.2700710400002</v>
      </c>
      <c r="M47" s="140">
        <v>1100.99727822</v>
      </c>
      <c r="N47" s="140">
        <v>1085.18248664</v>
      </c>
    </row>
    <row r="48" spans="1:14">
      <c r="A48" s="43" t="s">
        <v>867</v>
      </c>
      <c r="B48" s="35">
        <v>2.5</v>
      </c>
      <c r="C48" s="35">
        <v>0</v>
      </c>
      <c r="D48" s="35">
        <v>0</v>
      </c>
      <c r="E48" s="35">
        <v>0</v>
      </c>
      <c r="F48" s="35">
        <v>0</v>
      </c>
      <c r="G48" s="35">
        <v>2.5</v>
      </c>
      <c r="H48" s="35">
        <v>2.5</v>
      </c>
      <c r="I48" s="35">
        <v>2.5</v>
      </c>
      <c r="J48" s="35">
        <v>2.5</v>
      </c>
      <c r="K48" s="140">
        <v>2.5</v>
      </c>
      <c r="L48" s="140">
        <v>3.5251199999999998</v>
      </c>
      <c r="M48" s="140">
        <v>3.5251199999999998</v>
      </c>
      <c r="N48" s="140">
        <v>3.5251199999999998</v>
      </c>
    </row>
    <row r="49" spans="1:14">
      <c r="A49" s="43" t="s">
        <v>1053</v>
      </c>
      <c r="B49" s="35">
        <v>34.785713569999999</v>
      </c>
      <c r="C49" s="35">
        <v>33.136525470000002</v>
      </c>
      <c r="D49" s="35">
        <v>30.693250589999998</v>
      </c>
      <c r="E49" s="35">
        <v>23.890946850000002</v>
      </c>
      <c r="F49" s="35">
        <v>16.452685730000006</v>
      </c>
      <c r="G49" s="35">
        <v>5.7495177799999979</v>
      </c>
      <c r="H49" s="35">
        <v>-3.1168386700000008</v>
      </c>
      <c r="I49" s="35">
        <v>-12.03308311</v>
      </c>
      <c r="J49" s="35">
        <v>6.6328944400000003</v>
      </c>
      <c r="K49" s="140">
        <v>5.2211326100000006</v>
      </c>
      <c r="L49" s="140">
        <v>6.8750207599999991</v>
      </c>
      <c r="M49" s="140">
        <v>2.2351282699999997</v>
      </c>
      <c r="N49" s="140">
        <v>6.3841349600000008</v>
      </c>
    </row>
    <row r="50" spans="1:14">
      <c r="A50" s="43" t="s">
        <v>1054</v>
      </c>
      <c r="B50" s="35">
        <v>0</v>
      </c>
      <c r="C50" s="35">
        <v>0</v>
      </c>
      <c r="D50" s="35">
        <v>0</v>
      </c>
      <c r="E50" s="35">
        <v>0</v>
      </c>
      <c r="F50" s="35">
        <v>0</v>
      </c>
      <c r="G50" s="35">
        <v>0</v>
      </c>
      <c r="H50" s="35">
        <v>0</v>
      </c>
      <c r="I50" s="35">
        <v>0</v>
      </c>
      <c r="J50" s="35">
        <v>0</v>
      </c>
      <c r="K50" s="35">
        <v>0</v>
      </c>
      <c r="L50" s="35">
        <v>0</v>
      </c>
      <c r="M50" s="35">
        <v>0</v>
      </c>
      <c r="N50" s="35"/>
    </row>
    <row r="51" spans="1:14" hidden="1">
      <c r="A51" s="353" t="s">
        <v>1055</v>
      </c>
      <c r="B51" s="35">
        <v>0</v>
      </c>
      <c r="C51" s="35">
        <v>0</v>
      </c>
      <c r="D51" s="35">
        <v>0</v>
      </c>
      <c r="E51" s="35">
        <v>0</v>
      </c>
      <c r="F51" s="35">
        <v>0</v>
      </c>
      <c r="G51" s="35">
        <v>0</v>
      </c>
      <c r="H51" s="35">
        <v>0</v>
      </c>
      <c r="I51" s="35">
        <v>0</v>
      </c>
      <c r="J51" s="35">
        <v>0</v>
      </c>
      <c r="K51" s="140">
        <v>0</v>
      </c>
      <c r="L51" s="140">
        <v>0</v>
      </c>
      <c r="M51" s="140"/>
      <c r="N51" s="140"/>
    </row>
    <row r="52" spans="1:14">
      <c r="A52" s="43" t="s">
        <v>950</v>
      </c>
      <c r="B52" s="35">
        <v>796.49188347000006</v>
      </c>
      <c r="C52" s="35">
        <v>879.48799304999989</v>
      </c>
      <c r="D52" s="35">
        <v>893.17257823</v>
      </c>
      <c r="E52" s="35">
        <v>922.41603979000024</v>
      </c>
      <c r="F52" s="35">
        <v>941.45371276000003</v>
      </c>
      <c r="G52" s="35">
        <v>954.19213679999996</v>
      </c>
      <c r="H52" s="35">
        <v>977.4976029300002</v>
      </c>
      <c r="I52" s="35">
        <v>988.86363941999969</v>
      </c>
      <c r="J52" s="35">
        <v>1017.1645285300001</v>
      </c>
      <c r="K52" s="140">
        <v>1030.8311218399999</v>
      </c>
      <c r="L52" s="140">
        <v>1072.6374520899994</v>
      </c>
      <c r="M52" s="140">
        <v>1029.9492459000001</v>
      </c>
      <c r="N52" s="140">
        <v>1046.6404166500001</v>
      </c>
    </row>
    <row r="53" spans="1:14">
      <c r="A53" s="43" t="s">
        <v>1056</v>
      </c>
      <c r="B53" s="35">
        <v>0</v>
      </c>
      <c r="C53" s="35">
        <v>0</v>
      </c>
      <c r="D53" s="35">
        <v>0</v>
      </c>
      <c r="E53" s="35">
        <v>0</v>
      </c>
      <c r="F53" s="35">
        <v>0</v>
      </c>
      <c r="G53" s="35">
        <v>0</v>
      </c>
      <c r="H53" s="35">
        <v>0</v>
      </c>
      <c r="I53" s="35">
        <v>0</v>
      </c>
      <c r="J53" s="35">
        <v>0</v>
      </c>
      <c r="K53" s="35">
        <v>0</v>
      </c>
      <c r="L53" s="35">
        <v>0</v>
      </c>
      <c r="M53" s="35">
        <v>0</v>
      </c>
      <c r="N53" s="35">
        <v>0</v>
      </c>
    </row>
    <row r="54" spans="1:14">
      <c r="A54" s="43" t="s">
        <v>7</v>
      </c>
      <c r="B54" s="35">
        <v>3493.6003902400003</v>
      </c>
      <c r="C54" s="35">
        <v>3641.7677705500005</v>
      </c>
      <c r="D54" s="35">
        <v>3661.1641731999998</v>
      </c>
      <c r="E54" s="35">
        <v>3671.0248029800005</v>
      </c>
      <c r="F54" s="35">
        <v>3696.0528049700001</v>
      </c>
      <c r="G54" s="35">
        <v>3717.6233961899998</v>
      </c>
      <c r="H54" s="35">
        <v>3747.3464526099997</v>
      </c>
      <c r="I54" s="35">
        <v>3759.0852021899996</v>
      </c>
      <c r="J54" s="35">
        <v>3911.6655015900001</v>
      </c>
      <c r="K54" s="140">
        <v>3931.8062152199996</v>
      </c>
      <c r="L54" s="140">
        <v>4008.7314070399993</v>
      </c>
      <c r="M54" s="140">
        <v>4003.1305155300001</v>
      </c>
      <c r="N54" s="140">
        <v>4008.15590135</v>
      </c>
    </row>
    <row r="55" spans="1:14" ht="16.5" customHeight="1" thickBot="1">
      <c r="A55" s="354" t="s">
        <v>870</v>
      </c>
      <c r="B55" s="58">
        <v>6629.7033005699996</v>
      </c>
      <c r="C55" s="58">
        <v>6944.842466600001</v>
      </c>
      <c r="D55" s="58">
        <v>7012.27085214</v>
      </c>
      <c r="E55" s="58">
        <v>7167.1274413800002</v>
      </c>
      <c r="F55" s="58">
        <v>7239.3253829899986</v>
      </c>
      <c r="G55" s="58">
        <v>7338.4827864899989</v>
      </c>
      <c r="H55" s="58">
        <v>7450.5128178400009</v>
      </c>
      <c r="I55" s="58">
        <v>7527.3996317199999</v>
      </c>
      <c r="J55" s="58">
        <v>7737.3476184400006</v>
      </c>
      <c r="K55" s="149">
        <v>7727.80893904</v>
      </c>
      <c r="L55" s="149">
        <v>7756.7056049499997</v>
      </c>
      <c r="M55" s="149">
        <v>7832.0198441199991</v>
      </c>
      <c r="N55" s="149">
        <v>7954.1500793300002</v>
      </c>
    </row>
    <row r="56" spans="1:14" ht="9.75" thickBot="1">
      <c r="A56" s="311"/>
      <c r="B56" s="365"/>
      <c r="C56" s="365"/>
      <c r="D56" s="365"/>
      <c r="E56" s="365"/>
      <c r="F56" s="365"/>
      <c r="G56" s="365"/>
      <c r="H56" s="365"/>
      <c r="I56" s="365"/>
      <c r="J56" s="365"/>
      <c r="K56" s="365"/>
      <c r="L56" s="365"/>
      <c r="M56" s="17"/>
      <c r="N56" s="17"/>
    </row>
  </sheetData>
  <customSheetViews>
    <customSheetView guid="{D1897E30-A26D-4F90-93C2-C61456FDB70A}" scale="85" showPageBreaks="1" printArea="1" hiddenRows="1" view="pageBreakPreview">
      <selection activeCell="R18" sqref="R18"/>
      <pageMargins left="0.70866141732283472" right="0.70866141732283472" top="0.74803149606299213" bottom="0.74803149606299213" header="0.31496062992125984" footer="0.31496062992125984"/>
      <pageSetup paperSize="9" scale="70" orientation="landscape" r:id="rId1"/>
    </customSheetView>
    <customSheetView guid="{0A4A6AE3-1FFA-40BD-BC03-A4BC47D93628}" scale="85" showPageBreaks="1" printArea="1" hiddenRows="1" view="pageBreakPreview">
      <selection activeCell="R18" sqref="R18"/>
      <pageMargins left="0.70866141732283472" right="0.70866141732283472" top="0.74803149606299213" bottom="0.74803149606299213" header="0.31496062992125984" footer="0.31496062992125984"/>
      <pageSetup paperSize="9" scale="70" orientation="landscape" r:id="rId2"/>
    </customSheetView>
    <customSheetView guid="{4E068CE9-76F0-4A79-8775-2B6748FBF524}" showPageBreaks="1" printArea="1" hiddenRows="1" hiddenColumns="1" topLeftCell="AW1">
      <selection activeCell="AZ3" sqref="AZ3:BL55"/>
      <pageMargins left="0.70866141732283472" right="0.70866141732283472" top="0.74803149606299213" bottom="0.74803149606299213" header="0.31496062992125984" footer="0.31496062992125984"/>
      <pageSetup paperSize="9" scale="70" orientation="landscape" r:id="rId3"/>
    </customSheetView>
    <customSheetView guid="{D8C5A984-543E-4707-B504-B74A64840F53}" scale="85" showPageBreaks="1" printArea="1" hiddenRows="1" view="pageBreakPreview">
      <selection activeCell="R18" sqref="R18"/>
      <pageMargins left="0.70866141732283472" right="0.70866141732283472" top="0.74803149606299213" bottom="0.74803149606299213" header="0.31496062992125984" footer="0.31496062992125984"/>
      <pageSetup paperSize="9" scale="70" orientation="landscape" r:id="rId4"/>
    </customSheetView>
    <customSheetView guid="{D05C7363-D748-4E5D-B121-E30B6E64A380}" scale="85" showPageBreaks="1" printArea="1" hiddenRows="1" view="pageBreakPreview">
      <selection activeCell="R18" sqref="R18"/>
      <pageMargins left="0.70866141732283472" right="0.70866141732283472" top="0.74803149606299213" bottom="0.74803149606299213" header="0.31496062992125984" footer="0.31496062992125984"/>
      <pageSetup paperSize="9" scale="70" orientation="landscape" r:id="rId5"/>
    </customSheetView>
    <customSheetView guid="{A346EDBB-8F5D-48AE-8CF0-8B5C084A1557}" printArea="1" hiddenRows="1" topLeftCell="AW1">
      <selection activeCell="AZ3" sqref="AZ3:BL55"/>
      <pageMargins left="0.70866141732283472" right="0.70866141732283472" top="0.74803149606299213" bottom="0.74803149606299213" header="0.31496062992125984" footer="0.31496062992125984"/>
      <pageSetup paperSize="9" scale="70" orientation="landscape" r:id="rId6"/>
    </customSheetView>
  </customSheetViews>
  <mergeCells count="2">
    <mergeCell ref="A1:M1"/>
    <mergeCell ref="A2:M2"/>
  </mergeCells>
  <pageMargins left="0.70866141732283472" right="0.70866141732283472" top="0.74803149606299213" bottom="0.74803149606299213" header="0.31496062992125984" footer="0.31496062992125984"/>
  <pageSetup paperSize="9" scale="70" orientation="landscape" r:id="rId7"/>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6"/>
  <sheetViews>
    <sheetView view="pageBreakPreview" zoomScale="110" zoomScaleNormal="100" zoomScaleSheetLayoutView="110" workbookViewId="0">
      <selection activeCell="A3" sqref="A1:M1048576"/>
    </sheetView>
  </sheetViews>
  <sheetFormatPr defaultColWidth="9.140625" defaultRowHeight="9"/>
  <cols>
    <col min="1" max="1" width="39.42578125" style="2" bestFit="1" customWidth="1"/>
    <col min="2" max="12" width="9.140625" style="2" customWidth="1"/>
    <col min="13" max="16384" width="9.140625" style="2"/>
  </cols>
  <sheetData>
    <row r="1" spans="1:15" s="1" customFormat="1" ht="12.75">
      <c r="A1" s="667" t="s">
        <v>129</v>
      </c>
      <c r="B1" s="667"/>
      <c r="C1" s="667"/>
      <c r="D1" s="667"/>
      <c r="E1" s="667"/>
      <c r="F1" s="667"/>
      <c r="G1" s="667"/>
      <c r="H1" s="667"/>
      <c r="I1" s="667"/>
      <c r="J1" s="667"/>
      <c r="K1" s="667"/>
      <c r="L1" s="667"/>
      <c r="M1" s="667"/>
      <c r="N1" s="667"/>
      <c r="O1" s="523"/>
    </row>
    <row r="2" spans="1:15" s="67" customFormat="1" ht="12.75" customHeight="1" thickBot="1">
      <c r="A2" s="659" t="s">
        <v>292</v>
      </c>
      <c r="B2" s="659"/>
      <c r="C2" s="659"/>
      <c r="D2" s="659"/>
      <c r="E2" s="659"/>
      <c r="F2" s="659"/>
      <c r="G2" s="659"/>
      <c r="H2" s="659"/>
      <c r="I2" s="659"/>
      <c r="J2" s="659"/>
      <c r="K2" s="659"/>
      <c r="L2" s="659"/>
      <c r="M2" s="659"/>
      <c r="N2" s="659"/>
      <c r="O2" s="524"/>
    </row>
    <row r="3" spans="1:15" ht="9.75" thickBot="1">
      <c r="A3" s="17" t="s">
        <v>3</v>
      </c>
      <c r="B3" s="18">
        <v>44621</v>
      </c>
      <c r="C3" s="18">
        <v>44652</v>
      </c>
      <c r="D3" s="18">
        <v>44682</v>
      </c>
      <c r="E3" s="18">
        <v>44713</v>
      </c>
      <c r="F3" s="18">
        <v>44743</v>
      </c>
      <c r="G3" s="18">
        <v>44774</v>
      </c>
      <c r="H3" s="18">
        <v>44805</v>
      </c>
      <c r="I3" s="18">
        <v>44835</v>
      </c>
      <c r="J3" s="437">
        <v>44866</v>
      </c>
      <c r="K3" s="18">
        <v>44896</v>
      </c>
      <c r="L3" s="18">
        <v>44927</v>
      </c>
      <c r="M3" s="18">
        <v>44958</v>
      </c>
      <c r="N3" s="18">
        <v>44986</v>
      </c>
      <c r="O3" s="509"/>
    </row>
    <row r="4" spans="1:15">
      <c r="A4" s="158" t="s">
        <v>792</v>
      </c>
      <c r="B4" s="162"/>
      <c r="C4" s="162"/>
      <c r="D4" s="162"/>
      <c r="E4" s="162"/>
      <c r="F4" s="162"/>
      <c r="G4" s="162"/>
      <c r="H4" s="162"/>
      <c r="I4" s="162"/>
      <c r="J4" s="438"/>
      <c r="K4" s="328"/>
      <c r="L4" s="328"/>
      <c r="M4" s="328"/>
      <c r="N4" s="328"/>
    </row>
    <row r="5" spans="1:15">
      <c r="A5" s="53" t="s">
        <v>793</v>
      </c>
      <c r="B5" s="162"/>
      <c r="C5" s="162"/>
      <c r="D5" s="162"/>
      <c r="E5" s="162"/>
      <c r="F5" s="162"/>
      <c r="G5" s="162"/>
      <c r="H5" s="162"/>
      <c r="I5" s="162"/>
      <c r="J5" s="438"/>
      <c r="K5" s="328"/>
      <c r="L5" s="328"/>
      <c r="M5" s="328"/>
      <c r="N5" s="328"/>
    </row>
    <row r="6" spans="1:15">
      <c r="A6" s="54" t="s">
        <v>1040</v>
      </c>
      <c r="B6" s="162">
        <v>671.92094599999996</v>
      </c>
      <c r="C6" s="162">
        <v>557.29607999999996</v>
      </c>
      <c r="D6" s="162">
        <v>570.36512000000005</v>
      </c>
      <c r="E6" s="162">
        <v>565.83679000000006</v>
      </c>
      <c r="F6" s="162">
        <v>579.58119000000011</v>
      </c>
      <c r="G6" s="162">
        <v>543.09414000000004</v>
      </c>
      <c r="H6" s="162">
        <v>539.56316000000004</v>
      </c>
      <c r="I6" s="162">
        <v>573.76579200000003</v>
      </c>
      <c r="J6" s="438">
        <v>552.53068400000006</v>
      </c>
      <c r="K6" s="35">
        <v>624.63186069999995</v>
      </c>
      <c r="L6" s="35">
        <v>661.88310200000001</v>
      </c>
      <c r="M6" s="35">
        <v>587.13040000000001</v>
      </c>
      <c r="N6" s="35">
        <v>552.90083000000004</v>
      </c>
      <c r="O6" s="78"/>
    </row>
    <row r="7" spans="1:15">
      <c r="A7" s="161" t="s">
        <v>797</v>
      </c>
      <c r="B7" s="162">
        <v>1.0239980500000001</v>
      </c>
      <c r="C7" s="162">
        <v>0.97819403000000005</v>
      </c>
      <c r="D7" s="162">
        <v>1.00928756</v>
      </c>
      <c r="E7" s="162">
        <v>1.0073230499999999</v>
      </c>
      <c r="F7" s="162">
        <v>0.95894726000000008</v>
      </c>
      <c r="G7" s="162">
        <v>1.06286981</v>
      </c>
      <c r="H7" s="162">
        <v>0.94223275000000006</v>
      </c>
      <c r="I7" s="162">
        <v>0.91749647999999995</v>
      </c>
      <c r="J7" s="438">
        <v>0.88456232000000001</v>
      </c>
      <c r="K7" s="35">
        <v>0.48125000000000001</v>
      </c>
      <c r="L7" s="35">
        <v>0.45094999999999996</v>
      </c>
      <c r="M7" s="35">
        <v>0.45094999999999996</v>
      </c>
      <c r="N7" s="35">
        <v>0.36762499999999998</v>
      </c>
      <c r="O7" s="78"/>
    </row>
    <row r="8" spans="1:15">
      <c r="A8" s="161" t="s">
        <v>1041</v>
      </c>
      <c r="B8" s="162">
        <v>320.31157319000005</v>
      </c>
      <c r="C8" s="162">
        <v>342.87069928999995</v>
      </c>
      <c r="D8" s="162">
        <v>340.42330697000006</v>
      </c>
      <c r="E8" s="162">
        <v>322.00343151999999</v>
      </c>
      <c r="F8" s="162">
        <v>317.50561824999994</v>
      </c>
      <c r="G8" s="162">
        <v>328.02709636000003</v>
      </c>
      <c r="H8" s="162">
        <v>322.67879936000003</v>
      </c>
      <c r="I8" s="162">
        <v>321.87385485999999</v>
      </c>
      <c r="J8" s="438">
        <v>326.94442680999998</v>
      </c>
      <c r="K8" s="35">
        <v>550.3047978300001</v>
      </c>
      <c r="L8" s="35">
        <v>552.58760385999994</v>
      </c>
      <c r="M8" s="35">
        <v>559.89276934999998</v>
      </c>
      <c r="N8" s="35">
        <v>350.55457468999998</v>
      </c>
      <c r="O8" s="78"/>
    </row>
    <row r="9" spans="1:15">
      <c r="A9" s="161" t="s">
        <v>801</v>
      </c>
      <c r="B9" s="162">
        <v>476.02711500999993</v>
      </c>
      <c r="C9" s="162">
        <v>482.20594590000002</v>
      </c>
      <c r="D9" s="162">
        <v>515.67017934</v>
      </c>
      <c r="E9" s="162">
        <v>547.73196821999989</v>
      </c>
      <c r="F9" s="162">
        <v>575.66443133999996</v>
      </c>
      <c r="G9" s="162">
        <v>610.97875634999991</v>
      </c>
      <c r="H9" s="162">
        <v>635.54784679999989</v>
      </c>
      <c r="I9" s="162">
        <v>624.74197019000007</v>
      </c>
      <c r="J9" s="438">
        <v>658.11523325999985</v>
      </c>
      <c r="K9" s="35">
        <v>434.87286415000005</v>
      </c>
      <c r="L9" s="35">
        <v>418.26497437999996</v>
      </c>
      <c r="M9" s="35">
        <v>425.84697783000001</v>
      </c>
      <c r="N9" s="35">
        <v>673.05982264000011</v>
      </c>
      <c r="O9" s="78"/>
    </row>
    <row r="10" spans="1:15" ht="18">
      <c r="A10" s="161" t="s">
        <v>803</v>
      </c>
      <c r="B10" s="162">
        <v>0</v>
      </c>
      <c r="C10" s="162">
        <v>0</v>
      </c>
      <c r="D10" s="162">
        <v>0</v>
      </c>
      <c r="E10" s="162">
        <v>0</v>
      </c>
      <c r="F10" s="162">
        <v>0</v>
      </c>
      <c r="G10" s="162">
        <v>0</v>
      </c>
      <c r="H10" s="162">
        <v>0</v>
      </c>
      <c r="I10" s="162">
        <v>0</v>
      </c>
      <c r="J10" s="438">
        <v>0</v>
      </c>
      <c r="K10" s="35">
        <v>0</v>
      </c>
      <c r="L10" s="35">
        <v>0</v>
      </c>
      <c r="M10" s="35">
        <v>0</v>
      </c>
      <c r="N10" s="35">
        <v>0</v>
      </c>
      <c r="O10" s="78"/>
    </row>
    <row r="11" spans="1:15" ht="18">
      <c r="A11" s="161" t="s">
        <v>805</v>
      </c>
      <c r="B11" s="162">
        <v>0</v>
      </c>
      <c r="C11" s="162">
        <v>0</v>
      </c>
      <c r="D11" s="162">
        <v>0</v>
      </c>
      <c r="E11" s="162">
        <v>0</v>
      </c>
      <c r="F11" s="162">
        <v>0</v>
      </c>
      <c r="G11" s="162">
        <v>0</v>
      </c>
      <c r="H11" s="162">
        <v>0</v>
      </c>
      <c r="I11" s="162">
        <v>0</v>
      </c>
      <c r="J11" s="438">
        <v>0</v>
      </c>
      <c r="K11" s="35">
        <v>0</v>
      </c>
      <c r="L11" s="35">
        <v>0</v>
      </c>
      <c r="M11" s="35">
        <v>0</v>
      </c>
      <c r="N11" s="35">
        <v>0</v>
      </c>
      <c r="O11" s="78"/>
    </row>
    <row r="12" spans="1:15" ht="18">
      <c r="A12" s="161" t="s">
        <v>807</v>
      </c>
      <c r="B12" s="162">
        <v>0</v>
      </c>
      <c r="C12" s="162">
        <v>0</v>
      </c>
      <c r="D12" s="162">
        <v>0</v>
      </c>
      <c r="E12" s="162">
        <v>0</v>
      </c>
      <c r="F12" s="162">
        <v>0</v>
      </c>
      <c r="G12" s="162">
        <v>0</v>
      </c>
      <c r="H12" s="162">
        <v>0</v>
      </c>
      <c r="I12" s="162">
        <v>0</v>
      </c>
      <c r="J12" s="438">
        <v>0</v>
      </c>
      <c r="K12" s="35">
        <v>0</v>
      </c>
      <c r="L12" s="35">
        <v>0</v>
      </c>
      <c r="M12" s="35">
        <v>0</v>
      </c>
      <c r="N12" s="35">
        <v>0</v>
      </c>
      <c r="O12" s="78"/>
    </row>
    <row r="13" spans="1:15">
      <c r="A13" s="161" t="s">
        <v>809</v>
      </c>
      <c r="B13" s="162">
        <v>203.27501605999998</v>
      </c>
      <c r="C13" s="162">
        <v>311.78466306000007</v>
      </c>
      <c r="D13" s="162">
        <v>299.20283972999999</v>
      </c>
      <c r="E13" s="162">
        <v>336.09895827000003</v>
      </c>
      <c r="F13" s="162">
        <v>336.22293848999999</v>
      </c>
      <c r="G13" s="162">
        <v>381.78744586000005</v>
      </c>
      <c r="H13" s="162">
        <v>388.52698606999996</v>
      </c>
      <c r="I13" s="162">
        <v>356.47569342000003</v>
      </c>
      <c r="J13" s="438">
        <v>374.12867584999998</v>
      </c>
      <c r="K13" s="35">
        <v>352.86971736999999</v>
      </c>
      <c r="L13" s="35">
        <v>353.45734333999997</v>
      </c>
      <c r="M13" s="35">
        <v>341.82507396999995</v>
      </c>
      <c r="N13" s="35">
        <v>354.60736105999996</v>
      </c>
      <c r="O13" s="78"/>
    </row>
    <row r="14" spans="1:15">
      <c r="A14" s="161" t="s">
        <v>811</v>
      </c>
      <c r="B14" s="162">
        <v>0</v>
      </c>
      <c r="C14" s="162">
        <v>0</v>
      </c>
      <c r="D14" s="162">
        <v>0</v>
      </c>
      <c r="E14" s="162">
        <v>0</v>
      </c>
      <c r="F14" s="162">
        <v>0</v>
      </c>
      <c r="G14" s="162">
        <v>0</v>
      </c>
      <c r="H14" s="162">
        <v>0</v>
      </c>
      <c r="I14" s="162">
        <v>0</v>
      </c>
      <c r="J14" s="438">
        <v>0</v>
      </c>
      <c r="K14" s="35">
        <v>0</v>
      </c>
      <c r="L14" s="35">
        <v>0</v>
      </c>
      <c r="M14" s="35">
        <v>0</v>
      </c>
      <c r="N14" s="35">
        <v>0</v>
      </c>
      <c r="O14" s="78"/>
    </row>
    <row r="15" spans="1:15" ht="18">
      <c r="A15" s="161" t="s">
        <v>1042</v>
      </c>
      <c r="B15" s="162">
        <v>0</v>
      </c>
      <c r="C15" s="162">
        <v>0</v>
      </c>
      <c r="D15" s="162">
        <v>0</v>
      </c>
      <c r="E15" s="162">
        <v>0</v>
      </c>
      <c r="F15" s="162">
        <v>0</v>
      </c>
      <c r="G15" s="162">
        <v>0</v>
      </c>
      <c r="H15" s="162">
        <v>0</v>
      </c>
      <c r="I15" s="162">
        <v>0</v>
      </c>
      <c r="J15" s="438">
        <v>0</v>
      </c>
      <c r="K15" s="35">
        <v>0</v>
      </c>
      <c r="L15" s="35">
        <v>0</v>
      </c>
      <c r="M15" s="35">
        <v>0</v>
      </c>
      <c r="N15" s="35">
        <v>0</v>
      </c>
      <c r="O15" s="78"/>
    </row>
    <row r="16" spans="1:15">
      <c r="A16" s="161" t="s">
        <v>815</v>
      </c>
      <c r="B16" s="162">
        <v>0</v>
      </c>
      <c r="C16" s="162">
        <v>0</v>
      </c>
      <c r="D16" s="162">
        <v>0</v>
      </c>
      <c r="E16" s="162">
        <v>0</v>
      </c>
      <c r="F16" s="162">
        <v>0</v>
      </c>
      <c r="G16" s="162">
        <v>0</v>
      </c>
      <c r="H16" s="162">
        <v>0</v>
      </c>
      <c r="I16" s="162">
        <v>0</v>
      </c>
      <c r="J16" s="438">
        <v>0</v>
      </c>
      <c r="K16" s="35">
        <v>0</v>
      </c>
      <c r="L16" s="35">
        <v>0</v>
      </c>
      <c r="M16" s="35">
        <v>0</v>
      </c>
      <c r="N16" s="35">
        <v>0</v>
      </c>
      <c r="O16" s="78"/>
    </row>
    <row r="17" spans="1:15">
      <c r="A17" s="161" t="s">
        <v>817</v>
      </c>
      <c r="B17" s="162">
        <v>0</v>
      </c>
      <c r="C17" s="162">
        <v>0</v>
      </c>
      <c r="D17" s="162">
        <v>0</v>
      </c>
      <c r="E17" s="162">
        <v>0</v>
      </c>
      <c r="F17" s="162">
        <v>0</v>
      </c>
      <c r="G17" s="162">
        <v>0</v>
      </c>
      <c r="H17" s="162">
        <v>0</v>
      </c>
      <c r="I17" s="162">
        <v>0</v>
      </c>
      <c r="J17" s="438">
        <v>0</v>
      </c>
      <c r="K17" s="35">
        <v>0</v>
      </c>
      <c r="L17" s="35">
        <v>0</v>
      </c>
      <c r="M17" s="35">
        <v>91.644000000000005</v>
      </c>
      <c r="N17" s="35">
        <v>90.372</v>
      </c>
      <c r="O17" s="78"/>
    </row>
    <row r="18" spans="1:15">
      <c r="A18" s="54" t="s">
        <v>1043</v>
      </c>
      <c r="B18" s="162">
        <v>16.105003629999999</v>
      </c>
      <c r="C18" s="162">
        <v>16.159874630000001</v>
      </c>
      <c r="D18" s="162">
        <v>16.159874630000001</v>
      </c>
      <c r="E18" s="162">
        <v>16.159874630000001</v>
      </c>
      <c r="F18" s="162">
        <v>16.159874630000001</v>
      </c>
      <c r="G18" s="162">
        <v>16.159874630000001</v>
      </c>
      <c r="H18" s="162">
        <v>16.159874630000001</v>
      </c>
      <c r="I18" s="162">
        <v>16.159874630000001</v>
      </c>
      <c r="J18" s="438">
        <v>16.159874630000001</v>
      </c>
      <c r="K18" s="35">
        <v>15.950070669999999</v>
      </c>
      <c r="L18" s="35">
        <v>15.950070669999999</v>
      </c>
      <c r="M18" s="35">
        <v>15.950070669999999</v>
      </c>
      <c r="N18" s="35">
        <v>15.950070669999999</v>
      </c>
      <c r="O18" s="78"/>
    </row>
    <row r="19" spans="1:15">
      <c r="A19" s="161" t="s">
        <v>821</v>
      </c>
      <c r="B19" s="162">
        <v>0</v>
      </c>
      <c r="C19" s="162">
        <v>0</v>
      </c>
      <c r="D19" s="162">
        <v>0</v>
      </c>
      <c r="E19" s="162">
        <v>0</v>
      </c>
      <c r="F19" s="162">
        <v>0</v>
      </c>
      <c r="G19" s="162">
        <v>0</v>
      </c>
      <c r="H19" s="162">
        <v>0</v>
      </c>
      <c r="I19" s="162">
        <v>0</v>
      </c>
      <c r="J19" s="438">
        <v>0</v>
      </c>
      <c r="K19" s="35">
        <v>0</v>
      </c>
      <c r="L19" s="35">
        <v>0</v>
      </c>
      <c r="M19" s="35">
        <v>0</v>
      </c>
      <c r="N19" s="35">
        <v>0</v>
      </c>
      <c r="O19" s="78"/>
    </row>
    <row r="20" spans="1:15">
      <c r="A20" s="161" t="s">
        <v>823</v>
      </c>
      <c r="B20" s="162">
        <v>1688.6636519399999</v>
      </c>
      <c r="C20" s="162">
        <v>1711.2954569099998</v>
      </c>
      <c r="D20" s="162">
        <v>1742.8306082299998</v>
      </c>
      <c r="E20" s="162">
        <v>1788.8383456900001</v>
      </c>
      <c r="F20" s="162">
        <v>1826.0929999700002</v>
      </c>
      <c r="G20" s="162">
        <v>1881.1101830100001</v>
      </c>
      <c r="H20" s="162">
        <v>1903.4188996099997</v>
      </c>
      <c r="I20" s="162">
        <v>1893.9346815800002</v>
      </c>
      <c r="J20" s="438">
        <v>1928.7634568699998</v>
      </c>
      <c r="K20" s="35">
        <v>1979.1105607200002</v>
      </c>
      <c r="L20" s="35">
        <v>2002.59404425</v>
      </c>
      <c r="M20" s="35">
        <v>2022.7026418599999</v>
      </c>
      <c r="N20" s="35">
        <v>2037.81228407</v>
      </c>
      <c r="O20" s="78"/>
    </row>
    <row r="21" spans="1:15">
      <c r="A21" s="53" t="s">
        <v>825</v>
      </c>
      <c r="B21" s="162">
        <v>0</v>
      </c>
      <c r="C21" s="162">
        <v>0</v>
      </c>
      <c r="D21" s="162">
        <v>0</v>
      </c>
      <c r="E21" s="162">
        <v>0</v>
      </c>
      <c r="F21" s="162">
        <v>0</v>
      </c>
      <c r="G21" s="162">
        <v>0</v>
      </c>
      <c r="H21" s="162">
        <v>0</v>
      </c>
      <c r="I21" s="162">
        <v>0</v>
      </c>
      <c r="J21" s="438">
        <v>0</v>
      </c>
      <c r="K21" s="35">
        <v>0</v>
      </c>
      <c r="L21" s="35">
        <v>0</v>
      </c>
      <c r="M21" s="35">
        <v>0</v>
      </c>
      <c r="N21" s="35"/>
      <c r="O21" s="78"/>
    </row>
    <row r="22" spans="1:15">
      <c r="A22" s="54" t="s">
        <v>827</v>
      </c>
      <c r="B22" s="162">
        <v>28.368336820000003</v>
      </c>
      <c r="C22" s="162">
        <v>10.688033069999999</v>
      </c>
      <c r="D22" s="162">
        <v>29.874499169999996</v>
      </c>
      <c r="E22" s="162">
        <v>24.35476328</v>
      </c>
      <c r="F22" s="162">
        <v>35.359191809999999</v>
      </c>
      <c r="G22" s="162">
        <v>19.836536410000001</v>
      </c>
      <c r="H22" s="162">
        <v>12.46211063</v>
      </c>
      <c r="I22" s="162">
        <v>18.64688735</v>
      </c>
      <c r="J22" s="438">
        <v>16.952818669999999</v>
      </c>
      <c r="K22" s="35">
        <v>4.6054312200000007</v>
      </c>
      <c r="L22" s="35">
        <v>23.418927799999999</v>
      </c>
      <c r="M22" s="35">
        <v>10.664358079999998</v>
      </c>
      <c r="N22" s="35">
        <v>12.604707490000001</v>
      </c>
      <c r="O22" s="78"/>
    </row>
    <row r="23" spans="1:15">
      <c r="A23" s="54" t="s">
        <v>829</v>
      </c>
      <c r="B23" s="162">
        <v>180.24843288</v>
      </c>
      <c r="C23" s="162">
        <v>195.76701464999999</v>
      </c>
      <c r="D23" s="162">
        <v>157.52699853999999</v>
      </c>
      <c r="E23" s="162">
        <v>176.99717809999999</v>
      </c>
      <c r="F23" s="162">
        <v>180.77565834999999</v>
      </c>
      <c r="G23" s="162">
        <v>214.69856309000002</v>
      </c>
      <c r="H23" s="162">
        <v>197.02724955000002</v>
      </c>
      <c r="I23" s="162">
        <v>252.89325231999996</v>
      </c>
      <c r="J23" s="438">
        <v>274.82796290000005</v>
      </c>
      <c r="K23" s="35">
        <v>276.82859126</v>
      </c>
      <c r="L23" s="35">
        <v>192.59357058000001</v>
      </c>
      <c r="M23" s="35">
        <v>225.38652303000001</v>
      </c>
      <c r="N23" s="35">
        <v>273.62528154</v>
      </c>
      <c r="O23" s="78"/>
    </row>
    <row r="24" spans="1:15">
      <c r="A24" s="54" t="s">
        <v>1044</v>
      </c>
      <c r="B24" s="162">
        <v>0</v>
      </c>
      <c r="C24" s="162">
        <v>0</v>
      </c>
      <c r="D24" s="162">
        <v>0</v>
      </c>
      <c r="E24" s="162">
        <v>0</v>
      </c>
      <c r="F24" s="162">
        <v>0</v>
      </c>
      <c r="G24" s="162">
        <v>0</v>
      </c>
      <c r="H24" s="162">
        <v>0</v>
      </c>
      <c r="I24" s="162">
        <v>0</v>
      </c>
      <c r="J24" s="438">
        <v>0</v>
      </c>
      <c r="K24" s="35">
        <v>0</v>
      </c>
      <c r="L24" s="35">
        <v>0</v>
      </c>
      <c r="M24" s="35">
        <v>0</v>
      </c>
      <c r="N24" s="35"/>
      <c r="O24" s="78"/>
    </row>
    <row r="25" spans="1:15">
      <c r="A25" s="54" t="s">
        <v>1045</v>
      </c>
      <c r="B25" s="162">
        <v>89.023621679999991</v>
      </c>
      <c r="C25" s="162">
        <v>83.086363039999995</v>
      </c>
      <c r="D25" s="162">
        <v>123.94895927</v>
      </c>
      <c r="E25" s="162">
        <v>123.91145433000001</v>
      </c>
      <c r="F25" s="162">
        <v>112.12688030999999</v>
      </c>
      <c r="G25" s="162">
        <v>88.56082004999999</v>
      </c>
      <c r="H25" s="162">
        <v>88.840516790000009</v>
      </c>
      <c r="I25" s="162">
        <v>101.59743059</v>
      </c>
      <c r="J25" s="438">
        <v>88.774444509999995</v>
      </c>
      <c r="K25" s="35">
        <v>97.21861401999999</v>
      </c>
      <c r="L25" s="35">
        <v>93.615651729999996</v>
      </c>
      <c r="M25" s="35">
        <v>91.907257890000011</v>
      </c>
      <c r="N25" s="35">
        <v>104.197748</v>
      </c>
      <c r="O25" s="78"/>
    </row>
    <row r="26" spans="1:15" ht="18">
      <c r="A26" s="161" t="s">
        <v>1046</v>
      </c>
      <c r="B26" s="162">
        <v>17.843164700000003</v>
      </c>
      <c r="C26" s="162">
        <v>18.320930789999998</v>
      </c>
      <c r="D26" s="162">
        <v>18.16548732</v>
      </c>
      <c r="E26" s="162">
        <v>18.025266250000001</v>
      </c>
      <c r="F26" s="162">
        <v>18.017629710000001</v>
      </c>
      <c r="G26" s="162">
        <v>17.897540720000002</v>
      </c>
      <c r="H26" s="162">
        <v>17.766246800000001</v>
      </c>
      <c r="I26" s="162">
        <v>17.622104179999997</v>
      </c>
      <c r="J26" s="438">
        <v>17.512353839999999</v>
      </c>
      <c r="K26" s="35">
        <v>17.407784299999999</v>
      </c>
      <c r="L26" s="35">
        <v>17.26631476</v>
      </c>
      <c r="M26" s="35">
        <v>17.142206259999998</v>
      </c>
      <c r="N26" s="35">
        <v>17.018132570000002</v>
      </c>
      <c r="O26" s="78"/>
    </row>
    <row r="27" spans="1:15">
      <c r="A27" s="54" t="s">
        <v>882</v>
      </c>
      <c r="B27" s="162">
        <v>17.23585387</v>
      </c>
      <c r="C27" s="162">
        <v>25.852555249999998</v>
      </c>
      <c r="D27" s="162">
        <v>19.968100060000001</v>
      </c>
      <c r="E27" s="162">
        <v>18.142718950000003</v>
      </c>
      <c r="F27" s="162">
        <v>22.192432970000002</v>
      </c>
      <c r="G27" s="162">
        <v>23.380289900000005</v>
      </c>
      <c r="H27" s="162">
        <v>19.684534129999999</v>
      </c>
      <c r="I27" s="162">
        <v>19.064511469999999</v>
      </c>
      <c r="J27" s="438">
        <v>20.32347601</v>
      </c>
      <c r="K27" s="35">
        <v>30.87277005</v>
      </c>
      <c r="L27" s="35">
        <v>12.262596499999999</v>
      </c>
      <c r="M27" s="35">
        <v>11.718387160000001</v>
      </c>
      <c r="N27" s="35">
        <v>12.56372593</v>
      </c>
      <c r="O27" s="78"/>
    </row>
    <row r="28" spans="1:15">
      <c r="A28" s="54" t="s">
        <v>837</v>
      </c>
      <c r="B28" s="162">
        <v>332.71940995</v>
      </c>
      <c r="C28" s="162">
        <v>333.71489679999996</v>
      </c>
      <c r="D28" s="162">
        <v>349.48404436000004</v>
      </c>
      <c r="E28" s="162">
        <v>361.43138090999997</v>
      </c>
      <c r="F28" s="162">
        <v>368.47179315</v>
      </c>
      <c r="G28" s="162">
        <v>364.37375016999999</v>
      </c>
      <c r="H28" s="162">
        <v>335.78065790000005</v>
      </c>
      <c r="I28" s="162">
        <v>409.82418590999998</v>
      </c>
      <c r="J28" s="438">
        <v>418.39105593000005</v>
      </c>
      <c r="K28" s="35">
        <v>426.93319085000002</v>
      </c>
      <c r="L28" s="35">
        <v>339.15706146000002</v>
      </c>
      <c r="M28" s="35">
        <v>356.81873247999999</v>
      </c>
      <c r="N28" s="35">
        <v>420.00959558</v>
      </c>
      <c r="O28" s="78"/>
    </row>
    <row r="29" spans="1:15" s="46" customFormat="1">
      <c r="A29" s="13" t="s">
        <v>839</v>
      </c>
      <c r="B29" s="242">
        <v>2021.3830618899999</v>
      </c>
      <c r="C29" s="242">
        <v>2045.0103537099997</v>
      </c>
      <c r="D29" s="242">
        <v>2092.3146525900002</v>
      </c>
      <c r="E29" s="242">
        <v>2150.2697266</v>
      </c>
      <c r="F29" s="242">
        <v>2194.5647931200001</v>
      </c>
      <c r="G29" s="242">
        <v>2245.4839331800003</v>
      </c>
      <c r="H29" s="242">
        <v>2239.1995575099995</v>
      </c>
      <c r="I29" s="242">
        <v>2303.7588674900003</v>
      </c>
      <c r="J29" s="439">
        <v>2347.1545127999998</v>
      </c>
      <c r="K29" s="44">
        <v>2406.0437515700005</v>
      </c>
      <c r="L29" s="44">
        <v>2341.7511057400002</v>
      </c>
      <c r="M29" s="44">
        <v>2379.5213743399995</v>
      </c>
      <c r="N29" s="44">
        <v>2457.8218796599999</v>
      </c>
      <c r="O29" s="504"/>
    </row>
    <row r="30" spans="1:15">
      <c r="A30" s="14" t="s">
        <v>840</v>
      </c>
      <c r="B30" s="162"/>
      <c r="C30" s="162"/>
      <c r="D30" s="162"/>
      <c r="E30" s="162"/>
      <c r="F30" s="162"/>
      <c r="G30" s="162"/>
      <c r="H30" s="162"/>
      <c r="I30" s="162"/>
      <c r="J30" s="438"/>
      <c r="K30" s="35"/>
      <c r="L30" s="35"/>
      <c r="M30" s="35"/>
      <c r="N30" s="35"/>
      <c r="O30" s="78"/>
    </row>
    <row r="31" spans="1:15">
      <c r="A31" s="53" t="s">
        <v>842</v>
      </c>
      <c r="B31" s="162"/>
      <c r="C31" s="162"/>
      <c r="D31" s="162"/>
      <c r="E31" s="162"/>
      <c r="F31" s="162"/>
      <c r="G31" s="162"/>
      <c r="H31" s="162"/>
      <c r="I31" s="162"/>
      <c r="J31" s="438"/>
      <c r="K31" s="35"/>
      <c r="L31" s="35"/>
      <c r="M31" s="35"/>
      <c r="N31" s="35"/>
      <c r="O31" s="78"/>
    </row>
    <row r="32" spans="1:15">
      <c r="A32" s="54" t="s">
        <v>1048</v>
      </c>
      <c r="B32" s="162"/>
      <c r="C32" s="162"/>
      <c r="D32" s="162"/>
      <c r="E32" s="162"/>
      <c r="F32" s="162"/>
      <c r="G32" s="162"/>
      <c r="H32" s="162"/>
      <c r="I32" s="162"/>
      <c r="J32" s="438"/>
      <c r="K32" s="35"/>
      <c r="L32" s="35"/>
      <c r="M32" s="35"/>
      <c r="N32" s="35"/>
      <c r="O32" s="78"/>
    </row>
    <row r="33" spans="1:15">
      <c r="A33" s="285" t="s">
        <v>1049</v>
      </c>
      <c r="B33" s="162">
        <v>127.62898050999999</v>
      </c>
      <c r="C33" s="162">
        <v>142.57042724999999</v>
      </c>
      <c r="D33" s="162">
        <v>157.06618386</v>
      </c>
      <c r="E33" s="162">
        <v>151.20915687000002</v>
      </c>
      <c r="F33" s="162">
        <v>135.76162731000002</v>
      </c>
      <c r="G33" s="162">
        <v>141.21328032999998</v>
      </c>
      <c r="H33" s="162">
        <v>151.30938444</v>
      </c>
      <c r="I33" s="162">
        <v>134.9053935</v>
      </c>
      <c r="J33" s="438">
        <v>152.89918943999999</v>
      </c>
      <c r="K33" s="35">
        <v>133.09696337000003</v>
      </c>
      <c r="L33" s="35">
        <v>122.12459037000001</v>
      </c>
      <c r="M33" s="35">
        <v>131.47937983</v>
      </c>
      <c r="N33" s="35">
        <v>125.51340680000001</v>
      </c>
      <c r="O33" s="78"/>
    </row>
    <row r="34" spans="1:15">
      <c r="A34" s="164" t="s">
        <v>1050</v>
      </c>
      <c r="B34" s="162">
        <v>9.7304941100000004</v>
      </c>
      <c r="C34" s="162">
        <v>9.5437556499999996</v>
      </c>
      <c r="D34" s="162">
        <v>9.6714300599999987</v>
      </c>
      <c r="E34" s="162">
        <v>9.9004383799999989</v>
      </c>
      <c r="F34" s="162">
        <v>9.8007245300000001</v>
      </c>
      <c r="G34" s="162">
        <v>10.38646645</v>
      </c>
      <c r="H34" s="162">
        <v>10.477281580000001</v>
      </c>
      <c r="I34" s="162">
        <v>10.565029979999998</v>
      </c>
      <c r="J34" s="438">
        <v>16.859791210000001</v>
      </c>
      <c r="K34" s="35">
        <v>15.717623309999999</v>
      </c>
      <c r="L34" s="35">
        <v>15.842729330000003</v>
      </c>
      <c r="M34" s="35">
        <v>15.543115400000001</v>
      </c>
      <c r="N34" s="35">
        <v>14.96722598</v>
      </c>
      <c r="O34" s="78"/>
    </row>
    <row r="35" spans="1:15">
      <c r="A35" s="164" t="s">
        <v>1047</v>
      </c>
      <c r="B35" s="162">
        <v>94.588714760000002</v>
      </c>
      <c r="C35" s="162">
        <v>100.48016532</v>
      </c>
      <c r="D35" s="162">
        <v>85.244668320000002</v>
      </c>
      <c r="E35" s="162">
        <v>84.150083989999999</v>
      </c>
      <c r="F35" s="162">
        <v>85.551680549999986</v>
      </c>
      <c r="G35" s="162">
        <v>82.68741451999999</v>
      </c>
      <c r="H35" s="162">
        <v>89.442822710000002</v>
      </c>
      <c r="I35" s="162">
        <v>88.470774440000014</v>
      </c>
      <c r="J35" s="438">
        <v>80.237193180000006</v>
      </c>
      <c r="K35" s="35">
        <v>104.64862788000001</v>
      </c>
      <c r="L35" s="35">
        <v>66.670926080000001</v>
      </c>
      <c r="M35" s="35">
        <v>90.548577559999998</v>
      </c>
      <c r="N35" s="35">
        <v>142.30916143000002</v>
      </c>
      <c r="O35" s="78"/>
    </row>
    <row r="36" spans="1:15">
      <c r="A36" s="164" t="s">
        <v>850</v>
      </c>
      <c r="B36" s="162">
        <v>231.94818938</v>
      </c>
      <c r="C36" s="162">
        <v>252.59434822</v>
      </c>
      <c r="D36" s="162">
        <v>251.98228223999996</v>
      </c>
      <c r="E36" s="162">
        <v>245.25967924000003</v>
      </c>
      <c r="F36" s="162">
        <v>231.11403239000001</v>
      </c>
      <c r="G36" s="162">
        <v>234.28716129999998</v>
      </c>
      <c r="H36" s="162">
        <v>251.22948873000001</v>
      </c>
      <c r="I36" s="162">
        <v>233.94119792000001</v>
      </c>
      <c r="J36" s="438">
        <v>249.99617382999998</v>
      </c>
      <c r="K36" s="35">
        <v>253.46321455999998</v>
      </c>
      <c r="L36" s="35">
        <v>204.63824578000003</v>
      </c>
      <c r="M36" s="35">
        <v>237.57107279000002</v>
      </c>
      <c r="N36" s="35">
        <v>282.78979421000003</v>
      </c>
      <c r="O36" s="78"/>
    </row>
    <row r="37" spans="1:15">
      <c r="A37" s="54" t="s">
        <v>851</v>
      </c>
      <c r="B37" s="162"/>
      <c r="C37" s="162"/>
      <c r="D37" s="162"/>
      <c r="E37" s="162"/>
      <c r="F37" s="162"/>
      <c r="G37" s="162"/>
      <c r="H37" s="162"/>
      <c r="I37" s="162"/>
      <c r="J37" s="438"/>
      <c r="K37" s="35"/>
      <c r="L37" s="35"/>
      <c r="M37" s="35"/>
      <c r="N37" s="35"/>
      <c r="O37" s="78"/>
    </row>
    <row r="38" spans="1:15">
      <c r="A38" s="163" t="s">
        <v>853</v>
      </c>
      <c r="B38" s="162">
        <v>574.13652286000001</v>
      </c>
      <c r="C38" s="162">
        <v>604.51933385000007</v>
      </c>
      <c r="D38" s="162">
        <v>584.13679528</v>
      </c>
      <c r="E38" s="162">
        <v>629.86954261999995</v>
      </c>
      <c r="F38" s="162">
        <v>665.76379350000002</v>
      </c>
      <c r="G38" s="162">
        <v>691.01433756999995</v>
      </c>
      <c r="H38" s="162">
        <v>1103.0194222099999</v>
      </c>
      <c r="I38" s="162">
        <v>1199.5985624299999</v>
      </c>
      <c r="J38" s="438">
        <v>1507.832105</v>
      </c>
      <c r="K38" s="35">
        <v>1327.46461415</v>
      </c>
      <c r="L38" s="35">
        <v>1374.1077865299999</v>
      </c>
      <c r="M38" s="35">
        <v>1417.17262676</v>
      </c>
      <c r="N38" s="35">
        <v>1439.0546381299998</v>
      </c>
      <c r="O38" s="78"/>
    </row>
    <row r="39" spans="1:15" ht="18">
      <c r="A39" s="163" t="s">
        <v>854</v>
      </c>
      <c r="B39" s="162">
        <v>245.56398263</v>
      </c>
      <c r="C39" s="162">
        <v>226.02710490999999</v>
      </c>
      <c r="D39" s="162">
        <v>210.63405686999999</v>
      </c>
      <c r="E39" s="162">
        <v>237.36741700000002</v>
      </c>
      <c r="F39" s="162">
        <v>227.91981583</v>
      </c>
      <c r="G39" s="162">
        <v>569.41050447000009</v>
      </c>
      <c r="H39" s="162">
        <v>180.88119230000001</v>
      </c>
      <c r="I39" s="162">
        <v>169.56434129999997</v>
      </c>
      <c r="J39" s="438">
        <v>160.10799359999999</v>
      </c>
      <c r="K39" s="35">
        <v>174.75680344</v>
      </c>
      <c r="L39" s="35">
        <v>178.54136933000001</v>
      </c>
      <c r="M39" s="35">
        <v>173.54858921000002</v>
      </c>
      <c r="N39" s="35">
        <v>189.53970091000002</v>
      </c>
      <c r="O39" s="78"/>
    </row>
    <row r="40" spans="1:15">
      <c r="A40" s="163" t="s">
        <v>855</v>
      </c>
      <c r="B40" s="162">
        <v>510.48732128000006</v>
      </c>
      <c r="C40" s="162">
        <v>537.95972799000003</v>
      </c>
      <c r="D40" s="162">
        <v>609.45661364</v>
      </c>
      <c r="E40" s="162">
        <v>581.26085939999996</v>
      </c>
      <c r="F40" s="162">
        <v>595.81276906999994</v>
      </c>
      <c r="G40" s="162">
        <v>479.46374767000003</v>
      </c>
      <c r="H40" s="162">
        <v>402.49311818999996</v>
      </c>
      <c r="I40" s="162">
        <v>436.26603217999997</v>
      </c>
      <c r="J40" s="438">
        <v>403.21765983</v>
      </c>
      <c r="K40" s="35">
        <v>450.90869630000009</v>
      </c>
      <c r="L40" s="35">
        <v>463.34136779999994</v>
      </c>
      <c r="M40" s="35">
        <v>464.04861697000007</v>
      </c>
      <c r="N40" s="35">
        <v>474.88157378000005</v>
      </c>
      <c r="O40" s="78"/>
    </row>
    <row r="41" spans="1:15">
      <c r="A41" s="163" t="s">
        <v>1051</v>
      </c>
      <c r="B41" s="162">
        <v>88.983235859999979</v>
      </c>
      <c r="C41" s="162">
        <v>87.800127680000003</v>
      </c>
      <c r="D41" s="162">
        <v>87.556622939999983</v>
      </c>
      <c r="E41" s="162">
        <v>97.789762170000003</v>
      </c>
      <c r="F41" s="162">
        <v>104.8576327</v>
      </c>
      <c r="G41" s="162">
        <v>114.53742475</v>
      </c>
      <c r="H41" s="162">
        <v>120.50154358</v>
      </c>
      <c r="I41" s="162">
        <v>125.50345179999999</v>
      </c>
      <c r="J41" s="438">
        <v>129.64411731999999</v>
      </c>
      <c r="K41" s="35">
        <v>149.09513956999999</v>
      </c>
      <c r="L41" s="35">
        <v>3.5300699999999997E-3</v>
      </c>
      <c r="M41" s="35">
        <v>2.9445260000000001E-2</v>
      </c>
      <c r="N41" s="35">
        <v>5.5113460000000003E-2</v>
      </c>
      <c r="O41" s="78"/>
    </row>
    <row r="42" spans="1:15">
      <c r="A42" s="163" t="s">
        <v>857</v>
      </c>
      <c r="B42" s="162">
        <v>1419.1710626300001</v>
      </c>
      <c r="C42" s="162">
        <v>1456.30629443</v>
      </c>
      <c r="D42" s="162">
        <v>1491.7840887299997</v>
      </c>
      <c r="E42" s="162">
        <v>1546.2875811899999</v>
      </c>
      <c r="F42" s="162">
        <v>1594.3540110999998</v>
      </c>
      <c r="G42" s="162">
        <v>1854.42601446</v>
      </c>
      <c r="H42" s="162">
        <v>1806.8952762800002</v>
      </c>
      <c r="I42" s="162">
        <v>1930.9323877099998</v>
      </c>
      <c r="J42" s="438">
        <v>2200.8018757499999</v>
      </c>
      <c r="K42" s="35">
        <v>2102.2252534600002</v>
      </c>
      <c r="L42" s="35">
        <v>2164.6263155200004</v>
      </c>
      <c r="M42" s="35">
        <v>2190.2144708300002</v>
      </c>
      <c r="N42" s="35">
        <v>2259.6611392899999</v>
      </c>
      <c r="O42" s="78"/>
    </row>
    <row r="43" spans="1:15">
      <c r="A43" s="54" t="s">
        <v>860</v>
      </c>
      <c r="B43" s="162">
        <v>1651.1192520099999</v>
      </c>
      <c r="C43" s="162">
        <v>1708.90064265</v>
      </c>
      <c r="D43" s="162">
        <v>1743.7663709699996</v>
      </c>
      <c r="E43" s="162">
        <v>1791.5472604299998</v>
      </c>
      <c r="F43" s="162">
        <v>1825.4680434899999</v>
      </c>
      <c r="G43" s="162">
        <v>2088.71317576</v>
      </c>
      <c r="H43" s="162">
        <v>2058.1247650100004</v>
      </c>
      <c r="I43" s="162">
        <v>2164.87358563</v>
      </c>
      <c r="J43" s="438">
        <v>2450.7980495800002</v>
      </c>
      <c r="K43" s="35">
        <v>2355.6884680200005</v>
      </c>
      <c r="L43" s="35">
        <v>2369.2645613499999</v>
      </c>
      <c r="M43" s="35">
        <v>2427.78554368</v>
      </c>
      <c r="N43" s="35">
        <v>2542.4509335700004</v>
      </c>
      <c r="O43" s="78"/>
    </row>
    <row r="44" spans="1:15">
      <c r="A44" s="53" t="s">
        <v>1057</v>
      </c>
      <c r="B44" s="162">
        <v>0</v>
      </c>
      <c r="C44" s="162">
        <v>0</v>
      </c>
      <c r="D44" s="162">
        <v>0</v>
      </c>
      <c r="E44" s="162">
        <v>0</v>
      </c>
      <c r="F44" s="162">
        <v>0</v>
      </c>
      <c r="G44" s="162">
        <v>0</v>
      </c>
      <c r="H44" s="162">
        <v>0</v>
      </c>
      <c r="I44" s="162">
        <v>0</v>
      </c>
      <c r="J44" s="438">
        <v>0</v>
      </c>
      <c r="K44" s="35">
        <v>0</v>
      </c>
      <c r="L44" s="35">
        <v>0</v>
      </c>
      <c r="M44" s="35">
        <v>0</v>
      </c>
      <c r="N44" s="35">
        <v>0</v>
      </c>
      <c r="O44" s="78"/>
    </row>
    <row r="45" spans="1:15">
      <c r="A45" s="53" t="s">
        <v>863</v>
      </c>
      <c r="B45" s="162">
        <v>0</v>
      </c>
      <c r="C45" s="162">
        <v>0</v>
      </c>
      <c r="D45" s="162">
        <v>0</v>
      </c>
      <c r="E45" s="162">
        <v>0</v>
      </c>
      <c r="F45" s="162">
        <v>0</v>
      </c>
      <c r="G45" s="162">
        <v>0</v>
      </c>
      <c r="H45" s="162">
        <v>0</v>
      </c>
      <c r="I45" s="162">
        <v>0</v>
      </c>
      <c r="J45" s="438">
        <v>0</v>
      </c>
      <c r="K45" s="35">
        <v>0</v>
      </c>
      <c r="L45" s="35">
        <v>0</v>
      </c>
      <c r="M45" s="35"/>
      <c r="N45" s="35"/>
      <c r="O45" s="78"/>
    </row>
    <row r="46" spans="1:15">
      <c r="A46" s="54" t="s">
        <v>865</v>
      </c>
      <c r="B46" s="162">
        <v>491</v>
      </c>
      <c r="C46" s="162">
        <v>491</v>
      </c>
      <c r="D46" s="162">
        <v>491</v>
      </c>
      <c r="E46" s="162">
        <v>491</v>
      </c>
      <c r="F46" s="162">
        <v>491</v>
      </c>
      <c r="G46" s="162">
        <v>491</v>
      </c>
      <c r="H46" s="162">
        <v>491</v>
      </c>
      <c r="I46" s="162">
        <v>491</v>
      </c>
      <c r="J46" s="438">
        <v>491</v>
      </c>
      <c r="K46" s="35">
        <v>491</v>
      </c>
      <c r="L46" s="35">
        <v>491</v>
      </c>
      <c r="M46" s="35">
        <v>491</v>
      </c>
      <c r="N46" s="35">
        <v>491</v>
      </c>
      <c r="O46" s="78"/>
    </row>
    <row r="47" spans="1:15">
      <c r="A47" s="54" t="s">
        <v>1052</v>
      </c>
      <c r="B47" s="162">
        <v>-647.15911106999988</v>
      </c>
      <c r="C47" s="162">
        <v>-703.07606962</v>
      </c>
      <c r="D47" s="162">
        <v>-709.26892036000004</v>
      </c>
      <c r="E47" s="162">
        <v>-720.86641579000002</v>
      </c>
      <c r="F47" s="162">
        <v>-731.74033776999988</v>
      </c>
      <c r="G47" s="162">
        <v>-976.33474422000006</v>
      </c>
      <c r="H47" s="162">
        <v>-933.37230489000001</v>
      </c>
      <c r="I47" s="162">
        <v>-976.71978990000002</v>
      </c>
      <c r="J47" s="438">
        <v>-1242.8536345099999</v>
      </c>
      <c r="K47" s="35">
        <v>-1084.7430838599998</v>
      </c>
      <c r="L47" s="35">
        <v>-1177.9060397200001</v>
      </c>
      <c r="M47" s="35">
        <v>-1221.8644905699998</v>
      </c>
      <c r="N47" s="35">
        <v>-1250.2598698500001</v>
      </c>
      <c r="O47" s="78"/>
    </row>
    <row r="48" spans="1:15">
      <c r="A48" s="54" t="s">
        <v>867</v>
      </c>
      <c r="B48" s="162">
        <v>0</v>
      </c>
      <c r="C48" s="162">
        <v>0</v>
      </c>
      <c r="D48" s="162">
        <v>0</v>
      </c>
      <c r="E48" s="162">
        <v>0</v>
      </c>
      <c r="F48" s="162">
        <v>0</v>
      </c>
      <c r="G48" s="162">
        <v>0</v>
      </c>
      <c r="H48" s="162">
        <v>0</v>
      </c>
      <c r="I48" s="162">
        <v>0</v>
      </c>
      <c r="J48" s="438">
        <v>0</v>
      </c>
      <c r="K48" s="35">
        <v>0</v>
      </c>
      <c r="L48" s="35">
        <v>0</v>
      </c>
      <c r="M48" s="35">
        <v>0</v>
      </c>
      <c r="N48" s="35">
        <v>0</v>
      </c>
      <c r="O48" s="78"/>
    </row>
    <row r="49" spans="1:15">
      <c r="A49" s="54" t="s">
        <v>1053</v>
      </c>
      <c r="B49" s="162">
        <v>21.696727879999997</v>
      </c>
      <c r="C49" s="162">
        <v>12.929421549999999</v>
      </c>
      <c r="D49" s="162">
        <v>0.88650698000000017</v>
      </c>
      <c r="E49" s="162">
        <v>0.63244582000000082</v>
      </c>
      <c r="F49" s="162">
        <v>-2.9347793000000002</v>
      </c>
      <c r="G49" s="162">
        <v>10.49935773</v>
      </c>
      <c r="H49" s="162">
        <v>-9.6434966600000003</v>
      </c>
      <c r="I49" s="162">
        <v>-17.419701269999997</v>
      </c>
      <c r="J49" s="438">
        <v>-2.9542949600000004</v>
      </c>
      <c r="K49" s="35">
        <v>-5.5861567599999997</v>
      </c>
      <c r="L49" s="35">
        <v>-2.54697006</v>
      </c>
      <c r="M49" s="35">
        <v>-4.8810681599999999</v>
      </c>
      <c r="N49" s="35">
        <v>-1.8119736200000003</v>
      </c>
      <c r="O49" s="78"/>
    </row>
    <row r="50" spans="1:15">
      <c r="A50" s="54" t="s">
        <v>1054</v>
      </c>
      <c r="B50" s="162">
        <v>0</v>
      </c>
      <c r="C50" s="162">
        <v>0</v>
      </c>
      <c r="D50" s="162">
        <v>0</v>
      </c>
      <c r="E50" s="162">
        <v>0</v>
      </c>
      <c r="F50" s="162">
        <v>0</v>
      </c>
      <c r="G50" s="162">
        <v>0</v>
      </c>
      <c r="H50" s="162">
        <v>0</v>
      </c>
      <c r="I50" s="162">
        <v>0</v>
      </c>
      <c r="J50" s="438">
        <v>0</v>
      </c>
      <c r="K50" s="35">
        <v>0</v>
      </c>
      <c r="L50" s="35">
        <v>0</v>
      </c>
      <c r="M50" s="35">
        <v>0</v>
      </c>
      <c r="N50" s="35">
        <v>0</v>
      </c>
      <c r="O50" s="78"/>
    </row>
    <row r="51" spans="1:15" ht="9.75" hidden="1" customHeight="1">
      <c r="A51" s="165" t="s">
        <v>1055</v>
      </c>
      <c r="B51" s="162">
        <v>0</v>
      </c>
      <c r="C51" s="162">
        <v>0</v>
      </c>
      <c r="D51" s="162">
        <v>0</v>
      </c>
      <c r="E51" s="162">
        <v>0</v>
      </c>
      <c r="F51" s="162">
        <v>0</v>
      </c>
      <c r="G51" s="162">
        <v>0</v>
      </c>
      <c r="H51" s="162">
        <v>0</v>
      </c>
      <c r="I51" s="162">
        <v>0</v>
      </c>
      <c r="J51" s="438">
        <v>0</v>
      </c>
      <c r="K51" s="35">
        <v>0</v>
      </c>
      <c r="L51" s="35">
        <v>0</v>
      </c>
      <c r="M51" s="35"/>
      <c r="N51" s="35"/>
      <c r="O51" s="78"/>
    </row>
    <row r="52" spans="1:15">
      <c r="A52" s="54" t="s">
        <v>950</v>
      </c>
      <c r="B52" s="162">
        <v>504.72619299999997</v>
      </c>
      <c r="C52" s="162">
        <v>535.25635907000003</v>
      </c>
      <c r="D52" s="162">
        <v>565.93069495000009</v>
      </c>
      <c r="E52" s="162">
        <v>587.95643289000009</v>
      </c>
      <c r="F52" s="162">
        <v>612.77186670000003</v>
      </c>
      <c r="G52" s="162">
        <v>631.60614222000004</v>
      </c>
      <c r="H52" s="162">
        <v>633.09059450999996</v>
      </c>
      <c r="I52" s="162">
        <v>642.02476982999997</v>
      </c>
      <c r="J52" s="438">
        <v>651.16439329000002</v>
      </c>
      <c r="K52" s="35">
        <v>649.68451919000006</v>
      </c>
      <c r="L52" s="35">
        <v>661.93956545999993</v>
      </c>
      <c r="M52" s="35">
        <v>687.48138829000004</v>
      </c>
      <c r="N52" s="35">
        <v>676.44279194000001</v>
      </c>
      <c r="O52" s="78"/>
    </row>
    <row r="53" spans="1:15">
      <c r="A53" s="54" t="s">
        <v>1056</v>
      </c>
      <c r="B53" s="162">
        <v>0</v>
      </c>
      <c r="C53" s="162">
        <v>0</v>
      </c>
      <c r="D53" s="162">
        <v>0</v>
      </c>
      <c r="E53" s="162">
        <v>0</v>
      </c>
      <c r="F53" s="162">
        <v>0</v>
      </c>
      <c r="G53" s="162">
        <v>0</v>
      </c>
      <c r="H53" s="162">
        <v>0</v>
      </c>
      <c r="I53" s="162">
        <v>0</v>
      </c>
      <c r="J53" s="438">
        <v>0</v>
      </c>
      <c r="K53" s="35">
        <v>0</v>
      </c>
      <c r="L53" s="35">
        <v>0</v>
      </c>
      <c r="M53" s="35">
        <v>0</v>
      </c>
      <c r="N53" s="35">
        <v>0</v>
      </c>
      <c r="O53" s="78"/>
    </row>
    <row r="54" spans="1:15">
      <c r="A54" s="54" t="s">
        <v>7</v>
      </c>
      <c r="B54" s="162">
        <v>370.26380981000011</v>
      </c>
      <c r="C54" s="162">
        <v>336.109711</v>
      </c>
      <c r="D54" s="162">
        <v>348.54828157000003</v>
      </c>
      <c r="E54" s="162">
        <v>358.72246292000005</v>
      </c>
      <c r="F54" s="162">
        <v>369.09674963000015</v>
      </c>
      <c r="G54" s="162">
        <v>156.77075572999991</v>
      </c>
      <c r="H54" s="162">
        <v>181.07479295999994</v>
      </c>
      <c r="I54" s="162">
        <v>138.88527866000001</v>
      </c>
      <c r="J54" s="438">
        <v>-103.64353617999994</v>
      </c>
      <c r="K54" s="35">
        <v>50.355278570000081</v>
      </c>
      <c r="L54" s="35">
        <v>-27.51344431999998</v>
      </c>
      <c r="M54" s="35">
        <v>-48.264170439999958</v>
      </c>
      <c r="N54" s="35">
        <v>-84.629051539999992</v>
      </c>
      <c r="O54" s="78"/>
    </row>
    <row r="55" spans="1:15" s="46" customFormat="1" ht="27" customHeight="1" thickBot="1">
      <c r="A55" s="167" t="s">
        <v>870</v>
      </c>
      <c r="B55" s="431">
        <v>2021.38306182</v>
      </c>
      <c r="C55" s="431">
        <v>2045.0103536499998</v>
      </c>
      <c r="D55" s="431">
        <v>2092.3146525399998</v>
      </c>
      <c r="E55" s="431">
        <v>2150.2697233499998</v>
      </c>
      <c r="F55" s="431">
        <v>2194.5647931200001</v>
      </c>
      <c r="G55" s="431">
        <v>2245.48393149</v>
      </c>
      <c r="H55" s="431">
        <v>2239.1995579700001</v>
      </c>
      <c r="I55" s="431">
        <v>2303.75886429</v>
      </c>
      <c r="J55" s="440">
        <v>2347.1545134000007</v>
      </c>
      <c r="K55" s="441">
        <v>2406.0437465900004</v>
      </c>
      <c r="L55" s="441">
        <v>2341.7511170500002</v>
      </c>
      <c r="M55" s="441">
        <v>2379.5213732399998</v>
      </c>
      <c r="N55" s="44">
        <v>2457.8218820400002</v>
      </c>
      <c r="O55" s="504"/>
    </row>
    <row r="56" spans="1:15" ht="15.75" customHeight="1" thickBot="1">
      <c r="A56" s="311"/>
      <c r="B56" s="366"/>
      <c r="C56" s="366"/>
      <c r="D56" s="366"/>
      <c r="E56" s="366"/>
      <c r="F56" s="366"/>
      <c r="G56" s="366"/>
      <c r="H56" s="366"/>
      <c r="I56" s="366"/>
      <c r="J56" s="366"/>
      <c r="K56" s="366"/>
      <c r="L56" s="366"/>
      <c r="M56" s="366"/>
      <c r="N56" s="366"/>
      <c r="O56" s="525"/>
    </row>
  </sheetData>
  <customSheetViews>
    <customSheetView guid="{D1897E30-A26D-4F90-93C2-C61456FDB70A}" showPageBreaks="1" printArea="1" hiddenRows="1" view="pageBreakPreview" topLeftCell="A31">
      <selection activeCell="P36" sqref="P36"/>
      <pageMargins left="0.70866141732283472" right="0.70866141732283472" top="0.74803149606299213" bottom="0.74803149606299213" header="0.31496062992125984" footer="0.31496062992125984"/>
      <pageSetup paperSize="9" scale="80" orientation="landscape" r:id="rId1"/>
    </customSheetView>
    <customSheetView guid="{0A4A6AE3-1FFA-40BD-BC03-A4BC47D93628}" showPageBreaks="1" printArea="1" hiddenRows="1" view="pageBreakPreview">
      <selection activeCell="P36" sqref="P36"/>
      <pageMargins left="0.70866141732283472" right="0.70866141732283472" top="0.74803149606299213" bottom="0.74803149606299213" header="0.31496062992125984" footer="0.31496062992125984"/>
      <pageSetup paperSize="9" scale="80" orientation="landscape" r:id="rId2"/>
    </customSheetView>
    <customSheetView guid="{4E068CE9-76F0-4A79-8775-2B6748FBF524}" showPageBreaks="1" printArea="1" hiddenRows="1" hiddenColumns="1" topLeftCell="A4">
      <selection activeCell="AZ3" sqref="AZ3:BL55"/>
      <pageMargins left="0.70866141732283472" right="0.70866141732283472" top="0.74803149606299213" bottom="0.74803149606299213" header="0.31496062992125984" footer="0.31496062992125984"/>
      <pageSetup paperSize="9" scale="87" orientation="landscape" r:id="rId3"/>
    </customSheetView>
    <customSheetView guid="{D8C5A984-543E-4707-B504-B74A64840F53}" showPageBreaks="1" printArea="1" hiddenRows="1" view="pageBreakPreview">
      <selection activeCell="P36" sqref="P36"/>
      <pageMargins left="0.70866141732283472" right="0.70866141732283472" top="0.74803149606299213" bottom="0.74803149606299213" header="0.31496062992125984" footer="0.31496062992125984"/>
      <pageSetup paperSize="9" scale="80" orientation="landscape" r:id="rId4"/>
    </customSheetView>
    <customSheetView guid="{D05C7363-D748-4E5D-B121-E30B6E64A380}" showPageBreaks="1" printArea="1" hiddenRows="1" view="pageBreakPreview">
      <selection activeCell="P36" sqref="P36"/>
      <pageMargins left="0.70866141732283472" right="0.70866141732283472" top="0.74803149606299213" bottom="0.74803149606299213" header="0.31496062992125984" footer="0.31496062992125984"/>
      <pageSetup paperSize="9" scale="80" orientation="landscape" r:id="rId5"/>
    </customSheetView>
    <customSheetView guid="{A346EDBB-8F5D-48AE-8CF0-8B5C084A1557}" printArea="1" hiddenRows="1" topLeftCell="A4">
      <selection activeCell="AZ3" sqref="AZ3:BL55"/>
      <pageMargins left="0.70866141732283472" right="0.70866141732283472" top="0.74803149606299213" bottom="0.74803149606299213" header="0.31496062992125984" footer="0.31496062992125984"/>
      <pageSetup paperSize="9" scale="87" orientation="landscape" r:id="rId6"/>
    </customSheetView>
  </customSheetViews>
  <mergeCells count="2">
    <mergeCell ref="A1:N1"/>
    <mergeCell ref="A2:N2"/>
  </mergeCells>
  <pageMargins left="0.70866141732283472" right="0.70866141732283472" top="0.74803149606299213" bottom="0.74803149606299213" header="0.31496062992125984" footer="0.31496062992125984"/>
  <pageSetup paperSize="9" scale="80" orientation="landscape" r:id="rId7"/>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3"/>
  <sheetViews>
    <sheetView view="pageBreakPreview" zoomScale="80" zoomScaleNormal="100" zoomScaleSheetLayoutView="80" workbookViewId="0">
      <selection activeCell="B12" sqref="B12"/>
    </sheetView>
  </sheetViews>
  <sheetFormatPr defaultColWidth="9.140625" defaultRowHeight="9"/>
  <cols>
    <col min="1" max="1" width="77.42578125" style="2" bestFit="1" customWidth="1"/>
    <col min="2" max="2" width="10" style="2" customWidth="1"/>
    <col min="3" max="3" width="10.5703125" style="2" customWidth="1"/>
    <col min="4" max="4" width="10" style="2" customWidth="1"/>
    <col min="5" max="5" width="10.5703125" style="2" customWidth="1"/>
    <col min="6" max="12" width="11" style="2" customWidth="1"/>
    <col min="13" max="14" width="11" style="2" bestFit="1" customWidth="1"/>
    <col min="15" max="16384" width="9.140625" style="2"/>
  </cols>
  <sheetData>
    <row r="1" spans="1:14" s="1" customFormat="1" ht="12.75" customHeight="1">
      <c r="A1" s="689" t="s">
        <v>1381</v>
      </c>
      <c r="B1" s="689"/>
      <c r="C1" s="689"/>
      <c r="D1" s="689"/>
      <c r="E1" s="689"/>
      <c r="F1" s="689"/>
      <c r="G1" s="689"/>
      <c r="H1" s="689"/>
      <c r="I1" s="689"/>
      <c r="J1" s="689"/>
      <c r="K1" s="689"/>
      <c r="L1" s="689"/>
      <c r="M1" s="689"/>
      <c r="N1" s="639"/>
    </row>
    <row r="2" spans="1:14" s="67" customFormat="1" ht="24" customHeight="1" thickBot="1">
      <c r="A2" s="689"/>
      <c r="B2" s="689"/>
      <c r="C2" s="689"/>
      <c r="D2" s="689"/>
      <c r="E2" s="689"/>
      <c r="F2" s="689"/>
      <c r="G2" s="689"/>
      <c r="H2" s="689"/>
      <c r="I2" s="689"/>
      <c r="J2" s="689"/>
      <c r="K2" s="689"/>
      <c r="L2" s="689"/>
      <c r="M2" s="689"/>
      <c r="N2" s="639"/>
    </row>
    <row r="3" spans="1:14" ht="18" customHeight="1" thickBot="1">
      <c r="A3" s="291" t="s">
        <v>3</v>
      </c>
      <c r="B3" s="292">
        <v>44621</v>
      </c>
      <c r="C3" s="292">
        <v>44652</v>
      </c>
      <c r="D3" s="292">
        <v>44682</v>
      </c>
      <c r="E3" s="292">
        <v>44713</v>
      </c>
      <c r="F3" s="292">
        <v>44743</v>
      </c>
      <c r="G3" s="292">
        <v>44774</v>
      </c>
      <c r="H3" s="292">
        <v>44805</v>
      </c>
      <c r="I3" s="292">
        <v>44835</v>
      </c>
      <c r="J3" s="292">
        <v>44866</v>
      </c>
      <c r="K3" s="442">
        <v>44896</v>
      </c>
      <c r="L3" s="442">
        <v>44927</v>
      </c>
      <c r="M3" s="442">
        <v>44958</v>
      </c>
      <c r="N3" s="442">
        <v>44986</v>
      </c>
    </row>
    <row r="4" spans="1:14" s="46" customFormat="1" ht="15">
      <c r="A4" s="287" t="s">
        <v>1058</v>
      </c>
      <c r="B4" s="287"/>
      <c r="C4" s="287"/>
      <c r="D4" s="287"/>
      <c r="E4" s="287"/>
      <c r="F4" s="287"/>
      <c r="G4" s="287"/>
      <c r="H4" s="287"/>
      <c r="I4" s="287"/>
      <c r="J4" s="287"/>
      <c r="K4" s="327"/>
      <c r="L4" s="327"/>
      <c r="M4" s="327"/>
      <c r="N4" s="327"/>
    </row>
    <row r="5" spans="1:14" s="46" customFormat="1" ht="15">
      <c r="A5" s="288" t="s">
        <v>1059</v>
      </c>
      <c r="B5" s="288"/>
      <c r="C5" s="288"/>
      <c r="D5" s="288"/>
      <c r="E5" s="288"/>
      <c r="F5" s="288"/>
      <c r="G5" s="288"/>
      <c r="H5" s="288"/>
      <c r="I5" s="288"/>
      <c r="J5" s="288"/>
      <c r="K5" s="443"/>
      <c r="L5" s="443"/>
      <c r="M5" s="443"/>
      <c r="N5" s="443"/>
    </row>
    <row r="6" spans="1:14" ht="15">
      <c r="A6" s="289" t="s">
        <v>1060</v>
      </c>
      <c r="B6" s="286">
        <v>476.21341961000002</v>
      </c>
      <c r="C6" s="286">
        <v>737</v>
      </c>
      <c r="D6" s="286">
        <v>681.89923550999993</v>
      </c>
      <c r="E6" s="286">
        <v>270.35425183000001</v>
      </c>
      <c r="F6" s="286">
        <v>544.08677884999975</v>
      </c>
      <c r="G6" s="286">
        <v>846.42059805999997</v>
      </c>
      <c r="H6" s="286">
        <v>728.8165513900002</v>
      </c>
      <c r="I6" s="286">
        <v>876.70665697000004</v>
      </c>
      <c r="J6" s="286">
        <v>1003.8380608599999</v>
      </c>
      <c r="K6" s="286">
        <v>902.98239623000006</v>
      </c>
      <c r="L6" s="286">
        <v>10.443553759999999</v>
      </c>
      <c r="M6" s="286">
        <v>76.397059669999976</v>
      </c>
      <c r="N6" s="286">
        <v>118.37626192</v>
      </c>
    </row>
    <row r="7" spans="1:14" ht="15" hidden="1">
      <c r="A7" s="289" t="s">
        <v>1061</v>
      </c>
      <c r="B7" s="286">
        <v>0</v>
      </c>
      <c r="C7" s="286">
        <v>0</v>
      </c>
      <c r="D7" s="286">
        <v>0</v>
      </c>
      <c r="E7" s="286">
        <v>0</v>
      </c>
      <c r="F7" s="286">
        <v>0</v>
      </c>
      <c r="G7" s="286">
        <v>0</v>
      </c>
      <c r="H7" s="286">
        <v>0</v>
      </c>
      <c r="I7" s="286">
        <v>0</v>
      </c>
      <c r="J7" s="286">
        <v>0</v>
      </c>
      <c r="K7" s="286">
        <v>0</v>
      </c>
      <c r="L7" s="286">
        <v>10.443553759999999</v>
      </c>
      <c r="M7" s="286">
        <v>3551.1717390000003</v>
      </c>
      <c r="N7" s="286">
        <v>3551.1717390000003</v>
      </c>
    </row>
    <row r="8" spans="1:14" ht="15" hidden="1">
      <c r="A8" s="288" t="s">
        <v>1062</v>
      </c>
      <c r="B8" s="286">
        <v>0</v>
      </c>
      <c r="C8" s="286">
        <v>0</v>
      </c>
      <c r="D8" s="286">
        <v>0</v>
      </c>
      <c r="E8" s="286">
        <v>0</v>
      </c>
      <c r="F8" s="286">
        <v>0</v>
      </c>
      <c r="G8" s="286">
        <v>0</v>
      </c>
      <c r="H8" s="286">
        <v>0</v>
      </c>
      <c r="I8" s="286">
        <v>0</v>
      </c>
      <c r="J8" s="286">
        <v>0</v>
      </c>
      <c r="K8" s="286">
        <v>0</v>
      </c>
      <c r="L8" s="286">
        <v>9.8862580800000028</v>
      </c>
      <c r="M8" s="286">
        <v>151.98798834999997</v>
      </c>
      <c r="N8" s="286">
        <v>151.98798834999997</v>
      </c>
    </row>
    <row r="9" spans="1:14" ht="15" hidden="1">
      <c r="A9" s="289" t="s">
        <v>1063</v>
      </c>
      <c r="B9" s="286">
        <v>0</v>
      </c>
      <c r="C9" s="286">
        <v>0</v>
      </c>
      <c r="D9" s="286">
        <v>0</v>
      </c>
      <c r="E9" s="286">
        <v>0</v>
      </c>
      <c r="F9" s="286">
        <v>0</v>
      </c>
      <c r="G9" s="286">
        <v>0</v>
      </c>
      <c r="H9" s="286">
        <v>0</v>
      </c>
      <c r="I9" s="286">
        <v>0</v>
      </c>
      <c r="J9" s="286">
        <v>0</v>
      </c>
      <c r="K9" s="286">
        <v>0</v>
      </c>
      <c r="L9" s="286">
        <v>10.6599094</v>
      </c>
      <c r="M9" s="286">
        <v>3399.3325812500002</v>
      </c>
      <c r="N9" s="286">
        <v>3399.3325812500002</v>
      </c>
    </row>
    <row r="10" spans="1:14" ht="15" hidden="1">
      <c r="A10" s="288" t="s">
        <v>1064</v>
      </c>
      <c r="B10" s="286">
        <v>0</v>
      </c>
      <c r="C10" s="286">
        <v>0</v>
      </c>
      <c r="D10" s="286">
        <v>0</v>
      </c>
      <c r="E10" s="286">
        <v>0</v>
      </c>
      <c r="F10" s="286">
        <v>0</v>
      </c>
      <c r="G10" s="286">
        <v>0</v>
      </c>
      <c r="H10" s="286">
        <v>0</v>
      </c>
      <c r="I10" s="286">
        <v>0</v>
      </c>
      <c r="J10" s="286">
        <v>0</v>
      </c>
      <c r="K10" s="286">
        <v>0</v>
      </c>
      <c r="L10" s="286">
        <v>20.546167489999998</v>
      </c>
      <c r="M10" s="286">
        <v>20.546167489999998</v>
      </c>
      <c r="N10" s="286">
        <v>20.546167489999998</v>
      </c>
    </row>
    <row r="11" spans="1:14" ht="15" hidden="1">
      <c r="A11" s="288" t="s">
        <v>1065</v>
      </c>
      <c r="B11" s="286">
        <v>0</v>
      </c>
      <c r="C11" s="286">
        <v>0</v>
      </c>
      <c r="D11" s="286">
        <v>0</v>
      </c>
      <c r="E11" s="286">
        <v>0</v>
      </c>
      <c r="F11" s="286">
        <v>0</v>
      </c>
      <c r="G11" s="286">
        <v>0</v>
      </c>
      <c r="H11" s="286">
        <v>0</v>
      </c>
      <c r="I11" s="286">
        <v>0</v>
      </c>
      <c r="J11" s="286">
        <v>0</v>
      </c>
      <c r="K11" s="286">
        <v>0</v>
      </c>
      <c r="L11" s="286">
        <v>0</v>
      </c>
      <c r="M11" s="286">
        <v>0</v>
      </c>
      <c r="N11" s="286">
        <v>0</v>
      </c>
    </row>
    <row r="12" spans="1:14" s="46" customFormat="1" ht="15">
      <c r="A12" s="358" t="s">
        <v>1066</v>
      </c>
      <c r="B12" s="477">
        <v>6036.0453371399999</v>
      </c>
      <c r="C12" s="477">
        <v>7392</v>
      </c>
      <c r="D12" s="477">
        <v>8283.3669430000009</v>
      </c>
      <c r="E12" s="477">
        <v>10851.164721959998</v>
      </c>
      <c r="F12" s="477">
        <v>12504.67601221</v>
      </c>
      <c r="G12" s="477">
        <v>14501.052802509997</v>
      </c>
      <c r="H12" s="477">
        <v>16669.594245150001</v>
      </c>
      <c r="I12" s="477">
        <v>17855.86911403</v>
      </c>
      <c r="J12" s="477">
        <v>19778.994516710001</v>
      </c>
      <c r="K12" s="477">
        <v>22851.020079720001</v>
      </c>
      <c r="L12" s="477">
        <v>2153.1519184000003</v>
      </c>
      <c r="M12" s="477">
        <v>3551.1717390000003</v>
      </c>
      <c r="N12" s="477">
        <v>5110.0946698999987</v>
      </c>
    </row>
    <row r="13" spans="1:14" ht="15">
      <c r="A13" s="289" t="s">
        <v>1067</v>
      </c>
      <c r="B13" s="286">
        <v>225.50219906999999</v>
      </c>
      <c r="C13" s="286">
        <v>300</v>
      </c>
      <c r="D13" s="286">
        <v>360.13672007999992</v>
      </c>
      <c r="E13" s="286">
        <v>435.8320621900001</v>
      </c>
      <c r="F13" s="286">
        <v>525.46295335000002</v>
      </c>
      <c r="G13" s="286">
        <v>617.34581679000019</v>
      </c>
      <c r="H13" s="286">
        <v>690.48198278999996</v>
      </c>
      <c r="I13" s="286">
        <v>765.34521978999999</v>
      </c>
      <c r="J13" s="286">
        <v>848.88429478</v>
      </c>
      <c r="K13" s="286">
        <v>940.71946290999983</v>
      </c>
      <c r="L13" s="286">
        <v>69.954373400000009</v>
      </c>
      <c r="M13" s="286">
        <v>151.98798834999997</v>
      </c>
      <c r="N13" s="286">
        <v>244.92115494000004</v>
      </c>
    </row>
    <row r="14" spans="1:14" s="46" customFormat="1" ht="15">
      <c r="A14" s="289" t="s">
        <v>365</v>
      </c>
      <c r="B14" s="286">
        <v>5810.5431380699993</v>
      </c>
      <c r="C14" s="286">
        <v>7092</v>
      </c>
      <c r="D14" s="286">
        <v>7923.2302229200004</v>
      </c>
      <c r="E14" s="286">
        <v>10415.33265977</v>
      </c>
      <c r="F14" s="286">
        <v>11979.213058859999</v>
      </c>
      <c r="G14" s="286">
        <v>13883.706985719997</v>
      </c>
      <c r="H14" s="286">
        <v>15979.112262359999</v>
      </c>
      <c r="I14" s="286">
        <v>17090.523894239999</v>
      </c>
      <c r="J14" s="286">
        <v>18930.110221930001</v>
      </c>
      <c r="K14" s="286">
        <v>21910.30061681</v>
      </c>
      <c r="L14" s="286">
        <v>2083.2748754499999</v>
      </c>
      <c r="M14" s="286">
        <v>3399.3325812500002</v>
      </c>
      <c r="N14" s="286">
        <v>4865.4341146799989</v>
      </c>
    </row>
    <row r="15" spans="1:14" ht="15">
      <c r="A15" s="290" t="s">
        <v>1068</v>
      </c>
      <c r="B15" s="286">
        <v>0</v>
      </c>
      <c r="C15" s="286">
        <v>0</v>
      </c>
      <c r="D15" s="286">
        <v>0</v>
      </c>
      <c r="E15" s="286">
        <v>0</v>
      </c>
      <c r="F15" s="286">
        <v>0</v>
      </c>
      <c r="G15" s="286">
        <v>0</v>
      </c>
      <c r="H15" s="286">
        <v>0</v>
      </c>
      <c r="I15" s="286">
        <v>0</v>
      </c>
      <c r="J15" s="286">
        <v>0</v>
      </c>
      <c r="K15" s="286">
        <v>0</v>
      </c>
      <c r="L15" s="286">
        <v>0</v>
      </c>
      <c r="M15" s="286">
        <v>0</v>
      </c>
      <c r="N15" s="286">
        <v>0</v>
      </c>
    </row>
    <row r="16" spans="1:14" ht="15">
      <c r="A16" s="289" t="s">
        <v>1069</v>
      </c>
      <c r="B16" s="286">
        <v>-56.771525860000011</v>
      </c>
      <c r="C16" s="286">
        <v>-61</v>
      </c>
      <c r="D16" s="286">
        <v>-63.653253909999997</v>
      </c>
      <c r="E16" s="286">
        <v>-81.823609929999989</v>
      </c>
      <c r="F16" s="286">
        <v>-100.27785254</v>
      </c>
      <c r="G16" s="286">
        <v>-153.39607618000002</v>
      </c>
      <c r="H16" s="286">
        <v>-164.92429482</v>
      </c>
      <c r="I16" s="286">
        <v>-187.86039422000005</v>
      </c>
      <c r="J16" s="286">
        <v>-221.88322161000002</v>
      </c>
      <c r="K16" s="286">
        <v>-259.87285488999999</v>
      </c>
      <c r="L16" s="286">
        <v>-44.252489779999998</v>
      </c>
      <c r="M16" s="286">
        <v>-60.415118050000004</v>
      </c>
      <c r="N16" s="286">
        <v>-107.86022057</v>
      </c>
    </row>
    <row r="17" spans="1:15" ht="15">
      <c r="A17" s="290" t="s">
        <v>1070</v>
      </c>
      <c r="B17" s="286">
        <v>-5.6879829199999978</v>
      </c>
      <c r="C17" s="286">
        <v>2</v>
      </c>
      <c r="D17" s="286">
        <v>6.6933449599999992</v>
      </c>
      <c r="E17" s="286">
        <v>-51.38343471000001</v>
      </c>
      <c r="F17" s="286">
        <v>-45.188604409999982</v>
      </c>
      <c r="G17" s="286">
        <v>-32.696498519999999</v>
      </c>
      <c r="H17" s="286">
        <v>-24.551922480000002</v>
      </c>
      <c r="I17" s="286">
        <v>-15.793459459999998</v>
      </c>
      <c r="J17" s="286">
        <v>-6.4319553199999984</v>
      </c>
      <c r="K17" s="286">
        <v>4.828193780000003</v>
      </c>
      <c r="L17" s="286">
        <v>-30.374428890000001</v>
      </c>
      <c r="M17" s="286">
        <v>-40.321638339999993</v>
      </c>
      <c r="N17" s="286">
        <v>-44.212802049999993</v>
      </c>
    </row>
    <row r="18" spans="1:15" ht="15">
      <c r="A18" s="289" t="s">
        <v>1071</v>
      </c>
      <c r="B18" s="286">
        <v>-3.7071766100000003</v>
      </c>
      <c r="C18" s="286">
        <v>-5</v>
      </c>
      <c r="D18" s="286">
        <v>-6.1687782599999998</v>
      </c>
      <c r="E18" s="286">
        <v>-8.9441586700000002</v>
      </c>
      <c r="F18" s="286">
        <v>-11.22017516</v>
      </c>
      <c r="G18" s="286">
        <v>-13.314244670000001</v>
      </c>
      <c r="H18" s="286">
        <v>-14.506925290000002</v>
      </c>
      <c r="I18" s="286">
        <v>-15.471671089999999</v>
      </c>
      <c r="J18" s="286">
        <v>-17.107568290000003</v>
      </c>
      <c r="K18" s="286">
        <v>-17.876174010000003</v>
      </c>
      <c r="L18" s="286">
        <v>1.6311090699999997</v>
      </c>
      <c r="M18" s="286">
        <v>1.1656597100000001</v>
      </c>
      <c r="N18" s="286">
        <v>0.45599130999999998</v>
      </c>
    </row>
    <row r="19" spans="1:15" s="46" customFormat="1" ht="15">
      <c r="A19" s="289" t="s">
        <v>1072</v>
      </c>
      <c r="B19" s="286">
        <v>5744.3764526799987</v>
      </c>
      <c r="C19" s="286">
        <v>7028</v>
      </c>
      <c r="D19" s="286">
        <v>7860.1015357100005</v>
      </c>
      <c r="E19" s="286">
        <v>10273.181456459999</v>
      </c>
      <c r="F19" s="286">
        <v>11822.526426750001</v>
      </c>
      <c r="G19" s="286">
        <v>13684.300166349998</v>
      </c>
      <c r="H19" s="286">
        <v>15775.129119769999</v>
      </c>
      <c r="I19" s="286">
        <v>16871.39836947</v>
      </c>
      <c r="J19" s="286">
        <v>18684.687476710002</v>
      </c>
      <c r="K19" s="286">
        <v>21637.379781690001</v>
      </c>
      <c r="L19" s="286">
        <v>166.10064739999999</v>
      </c>
      <c r="M19" s="286">
        <v>344.93474886000007</v>
      </c>
      <c r="N19" s="286">
        <v>568.33776128</v>
      </c>
    </row>
    <row r="20" spans="1:15" s="46" customFormat="1" ht="15">
      <c r="A20" s="289" t="s">
        <v>1073</v>
      </c>
      <c r="B20" s="286">
        <v>5744.3764526799987</v>
      </c>
      <c r="C20" s="286">
        <v>7028</v>
      </c>
      <c r="D20" s="286">
        <v>7860.1015357100005</v>
      </c>
      <c r="E20" s="286">
        <v>10273.181456459999</v>
      </c>
      <c r="F20" s="286">
        <v>11822.526426750001</v>
      </c>
      <c r="G20" s="286">
        <v>13684.300166349998</v>
      </c>
      <c r="H20" s="286">
        <v>15775.129119769999</v>
      </c>
      <c r="I20" s="286">
        <v>16871.39836947</v>
      </c>
      <c r="J20" s="286">
        <v>18684.687476710002</v>
      </c>
      <c r="K20" s="286">
        <v>21637.379781690001</v>
      </c>
      <c r="L20" s="286">
        <v>550.42007649999994</v>
      </c>
      <c r="M20" s="286">
        <v>1122.7658354499997</v>
      </c>
      <c r="N20" s="286">
        <v>1699.5160148600005</v>
      </c>
    </row>
    <row r="21" spans="1:15" s="46" customFormat="1" ht="15">
      <c r="A21" s="289" t="s">
        <v>1074</v>
      </c>
      <c r="B21" s="286">
        <v>0</v>
      </c>
      <c r="C21" s="286">
        <v>0</v>
      </c>
      <c r="D21" s="286">
        <v>0</v>
      </c>
      <c r="E21" s="286">
        <v>0</v>
      </c>
      <c r="F21" s="286">
        <v>0</v>
      </c>
      <c r="G21" s="286">
        <v>0</v>
      </c>
      <c r="H21" s="286">
        <v>0</v>
      </c>
      <c r="I21" s="286">
        <v>0</v>
      </c>
      <c r="J21" s="286">
        <v>0</v>
      </c>
      <c r="K21" s="286">
        <v>0</v>
      </c>
      <c r="L21" s="286">
        <v>0</v>
      </c>
      <c r="M21" s="286">
        <v>0</v>
      </c>
      <c r="N21" s="286">
        <v>0</v>
      </c>
    </row>
    <row r="22" spans="1:15" ht="15">
      <c r="A22" s="290" t="s">
        <v>1075</v>
      </c>
      <c r="B22" s="286">
        <v>0</v>
      </c>
      <c r="C22" s="286">
        <v>0</v>
      </c>
      <c r="D22" s="286">
        <v>0</v>
      </c>
      <c r="E22" s="286">
        <v>0</v>
      </c>
      <c r="F22" s="286">
        <v>0</v>
      </c>
      <c r="G22" s="286">
        <v>0</v>
      </c>
      <c r="H22" s="286">
        <v>0</v>
      </c>
      <c r="I22" s="286">
        <v>0</v>
      </c>
      <c r="J22" s="286">
        <v>0</v>
      </c>
      <c r="K22" s="286">
        <v>0</v>
      </c>
      <c r="L22" s="286">
        <v>0</v>
      </c>
      <c r="M22" s="286">
        <v>0</v>
      </c>
      <c r="N22" s="286">
        <v>0</v>
      </c>
    </row>
    <row r="23" spans="1:15" ht="15">
      <c r="A23" s="290" t="s">
        <v>1076</v>
      </c>
      <c r="B23" s="286">
        <v>0</v>
      </c>
      <c r="C23" s="286">
        <v>0</v>
      </c>
      <c r="D23" s="286">
        <v>0</v>
      </c>
      <c r="E23" s="286">
        <v>0</v>
      </c>
      <c r="F23" s="286">
        <v>0</v>
      </c>
      <c r="G23" s="286">
        <v>0</v>
      </c>
      <c r="H23" s="286">
        <v>0</v>
      </c>
      <c r="I23" s="286">
        <v>0</v>
      </c>
      <c r="J23" s="286">
        <v>0</v>
      </c>
      <c r="K23" s="286">
        <v>0</v>
      </c>
      <c r="L23" s="286">
        <v>0</v>
      </c>
      <c r="M23" s="286">
        <v>0</v>
      </c>
      <c r="N23" s="286">
        <v>0</v>
      </c>
    </row>
    <row r="24" spans="1:15" s="46" customFormat="1" ht="15">
      <c r="A24" s="507" t="s">
        <v>973</v>
      </c>
      <c r="B24" s="477">
        <v>4344.7260208100006</v>
      </c>
      <c r="C24" s="477">
        <v>5130</v>
      </c>
      <c r="D24" s="477">
        <v>6174.3740240999996</v>
      </c>
      <c r="E24" s="477">
        <v>7810.7336286399996</v>
      </c>
      <c r="F24" s="477">
        <v>9187.4035513199997</v>
      </c>
      <c r="G24" s="477">
        <v>10847.949080150001</v>
      </c>
      <c r="H24" s="477">
        <v>12818.546056329998</v>
      </c>
      <c r="I24" s="477">
        <v>13721.54762929</v>
      </c>
      <c r="J24" s="477">
        <v>15266.05636203</v>
      </c>
      <c r="K24" s="477">
        <v>17740.542838400001</v>
      </c>
      <c r="L24" s="360">
        <v>1640.20376863</v>
      </c>
      <c r="M24" s="360">
        <v>3190.9366163</v>
      </c>
      <c r="N24" s="360">
        <v>4750.35962922</v>
      </c>
      <c r="O24" s="508"/>
    </row>
    <row r="25" spans="1:15" ht="15">
      <c r="A25" s="290" t="s">
        <v>1077</v>
      </c>
      <c r="B25" s="286">
        <v>195.79870259999998</v>
      </c>
      <c r="C25" s="286">
        <v>248</v>
      </c>
      <c r="D25" s="286">
        <v>302.33754661999996</v>
      </c>
      <c r="E25" s="286">
        <v>362.50343170999997</v>
      </c>
      <c r="F25" s="286">
        <v>431.75686568999998</v>
      </c>
      <c r="G25" s="286">
        <v>497.80407072999992</v>
      </c>
      <c r="H25" s="286">
        <v>580.34170413000004</v>
      </c>
      <c r="I25" s="286">
        <v>653.93785930000001</v>
      </c>
      <c r="J25" s="286">
        <v>726.56868168999995</v>
      </c>
      <c r="K25" s="286">
        <v>813.33151568999995</v>
      </c>
      <c r="L25" s="286">
        <v>65.248253249999991</v>
      </c>
      <c r="M25" s="286">
        <v>119.32262944</v>
      </c>
      <c r="N25" s="286">
        <v>187.33446565000006</v>
      </c>
    </row>
    <row r="26" spans="1:15" ht="15">
      <c r="A26" s="289" t="s">
        <v>1078</v>
      </c>
      <c r="B26" s="286">
        <v>-84.849702820000005</v>
      </c>
      <c r="C26" s="286">
        <v>-75</v>
      </c>
      <c r="D26" s="286">
        <v>-93.88446687000004</v>
      </c>
      <c r="E26" s="286">
        <v>-76.809095960000022</v>
      </c>
      <c r="F26" s="286">
        <v>-71.056836139999987</v>
      </c>
      <c r="G26" s="286">
        <v>-83.319531319999996</v>
      </c>
      <c r="H26" s="286">
        <v>-51.267384840000027</v>
      </c>
      <c r="I26" s="286">
        <v>-41.171878220000004</v>
      </c>
      <c r="J26" s="286">
        <v>-20.410583110000001</v>
      </c>
      <c r="K26" s="286">
        <v>-47.528272430000001</v>
      </c>
      <c r="L26" s="286">
        <v>15.404085229999996</v>
      </c>
      <c r="M26" s="286">
        <v>41.386199369999993</v>
      </c>
      <c r="N26" s="286">
        <v>79.11078365000003</v>
      </c>
    </row>
    <row r="27" spans="1:15" ht="15">
      <c r="A27" s="289" t="s">
        <v>1079</v>
      </c>
      <c r="B27" s="286">
        <v>858.5510994</v>
      </c>
      <c r="C27" s="286">
        <v>1172</v>
      </c>
      <c r="D27" s="286">
        <v>1399.1773782400001</v>
      </c>
      <c r="E27" s="286">
        <v>1813.6658854099999</v>
      </c>
      <c r="F27" s="286">
        <v>2280.2375521299996</v>
      </c>
      <c r="G27" s="286">
        <v>2678.85666928</v>
      </c>
      <c r="H27" s="286">
        <v>3123.8556763699994</v>
      </c>
      <c r="I27" s="286">
        <v>3477.7068483500002</v>
      </c>
      <c r="J27" s="286">
        <v>4006.8182297199996</v>
      </c>
      <c r="K27" s="286">
        <v>4818.0216957099992</v>
      </c>
      <c r="L27" s="286">
        <v>441.21639465999999</v>
      </c>
      <c r="M27" s="286">
        <v>739.49955602</v>
      </c>
      <c r="N27" s="286">
        <v>1119.11242023</v>
      </c>
    </row>
    <row r="28" spans="1:15" ht="15">
      <c r="A28" s="289" t="s">
        <v>1080</v>
      </c>
      <c r="B28" s="286">
        <v>2756.0393066500001</v>
      </c>
      <c r="C28" s="286">
        <v>3375</v>
      </c>
      <c r="D28" s="286">
        <v>3867.1983770300008</v>
      </c>
      <c r="E28" s="286">
        <v>4827.4121730299994</v>
      </c>
      <c r="F28" s="286">
        <v>5501.2236408399995</v>
      </c>
      <c r="G28" s="286">
        <v>6491.8287917400003</v>
      </c>
      <c r="H28" s="286">
        <v>7751.5293110500006</v>
      </c>
      <c r="I28" s="286">
        <v>8016.6540509299994</v>
      </c>
      <c r="J28" s="286">
        <v>8730.1977552000008</v>
      </c>
      <c r="K28" s="286">
        <v>10072.77941254</v>
      </c>
      <c r="L28" s="286">
        <v>957.80107520000013</v>
      </c>
      <c r="M28" s="286">
        <v>1956.6998051999999</v>
      </c>
      <c r="N28" s="286">
        <v>2898.9308139499999</v>
      </c>
    </row>
    <row r="29" spans="1:15" s="46" customFormat="1" ht="15">
      <c r="A29" s="289" t="s">
        <v>1081</v>
      </c>
      <c r="B29" s="286">
        <v>4064.077615390001</v>
      </c>
      <c r="C29" s="286">
        <v>5101</v>
      </c>
      <c r="D29" s="286">
        <v>5778.1520106100006</v>
      </c>
      <c r="E29" s="286">
        <v>7371.4211009700002</v>
      </c>
      <c r="F29" s="286">
        <v>8684.5898494899993</v>
      </c>
      <c r="G29" s="286">
        <v>10266.8254781</v>
      </c>
      <c r="H29" s="286">
        <v>12186.936967359999</v>
      </c>
      <c r="I29" s="286">
        <v>13026.43789177</v>
      </c>
      <c r="J29" s="286">
        <v>14519.07709723</v>
      </c>
      <c r="K29" s="286">
        <v>16879.68305028</v>
      </c>
      <c r="L29" s="286">
        <v>1590.3596006299999</v>
      </c>
      <c r="M29" s="286">
        <v>3113.0001862600002</v>
      </c>
      <c r="N29" s="286">
        <v>4642.135947230001</v>
      </c>
    </row>
    <row r="30" spans="1:15" ht="15">
      <c r="A30" s="289" t="s">
        <v>1082</v>
      </c>
      <c r="B30" s="286">
        <v>0</v>
      </c>
      <c r="C30" s="286" t="s">
        <v>1526</v>
      </c>
      <c r="D30" s="286">
        <v>0</v>
      </c>
      <c r="E30" s="286">
        <v>0</v>
      </c>
      <c r="F30" s="286">
        <v>0</v>
      </c>
      <c r="G30" s="286">
        <v>0</v>
      </c>
      <c r="H30" s="286">
        <v>0</v>
      </c>
      <c r="I30" s="286">
        <v>0</v>
      </c>
      <c r="J30" s="286">
        <v>0</v>
      </c>
      <c r="K30" s="286">
        <v>0</v>
      </c>
      <c r="L30" s="286">
        <v>0</v>
      </c>
      <c r="M30" s="286">
        <v>0</v>
      </c>
      <c r="N30" s="286">
        <v>0</v>
      </c>
    </row>
    <row r="31" spans="1:15" s="46" customFormat="1" ht="15">
      <c r="A31" s="358" t="s">
        <v>1083</v>
      </c>
      <c r="B31" s="477">
        <v>4064.077615390001</v>
      </c>
      <c r="C31" s="477">
        <v>4806</v>
      </c>
      <c r="D31" s="477">
        <v>5778.1520106100006</v>
      </c>
      <c r="E31" s="477">
        <v>7371.4211009700002</v>
      </c>
      <c r="F31" s="477">
        <v>8684.5898494899993</v>
      </c>
      <c r="G31" s="477">
        <v>10266.8254781</v>
      </c>
      <c r="H31" s="477">
        <v>12186.936967359999</v>
      </c>
      <c r="I31" s="477">
        <v>13026.43789177</v>
      </c>
      <c r="J31" s="477">
        <v>14519.07709723</v>
      </c>
      <c r="K31" s="477">
        <v>16879.68305028</v>
      </c>
      <c r="L31" s="477">
        <v>1590.3596006299999</v>
      </c>
      <c r="M31" s="477">
        <v>3113.0001862600002</v>
      </c>
      <c r="N31" s="477">
        <v>4642.135947230001</v>
      </c>
    </row>
    <row r="32" spans="1:15" s="46" customFormat="1" ht="15">
      <c r="A32" s="288" t="s">
        <v>1084</v>
      </c>
      <c r="B32" s="360">
        <v>1680.2988372899974</v>
      </c>
      <c r="C32" s="360">
        <v>1554</v>
      </c>
      <c r="D32" s="360">
        <v>2081.9495251000003</v>
      </c>
      <c r="E32" s="360">
        <v>2901.7603554899993</v>
      </c>
      <c r="F32" s="360">
        <v>3137.9365772600008</v>
      </c>
      <c r="G32" s="360">
        <v>3417.4746882499976</v>
      </c>
      <c r="H32" s="360">
        <v>3588.1921524100007</v>
      </c>
      <c r="I32" s="360">
        <v>3844.9604777000004</v>
      </c>
      <c r="J32" s="360">
        <v>4165.6103794800028</v>
      </c>
      <c r="K32" s="360">
        <v>4757.6967314100002</v>
      </c>
      <c r="L32" s="360">
        <v>-119.99594100000006</v>
      </c>
      <c r="M32" s="360">
        <v>-285.48760515000009</v>
      </c>
      <c r="N32" s="360">
        <v>-418.74570569000002</v>
      </c>
    </row>
    <row r="33" spans="1:14" s="46" customFormat="1" ht="15" hidden="1">
      <c r="A33" s="289" t="s">
        <v>1085</v>
      </c>
      <c r="B33" s="477">
        <v>0</v>
      </c>
      <c r="C33" s="477">
        <v>0</v>
      </c>
      <c r="D33" s="477">
        <v>0</v>
      </c>
      <c r="E33" s="477">
        <v>0</v>
      </c>
      <c r="F33" s="477">
        <v>0</v>
      </c>
      <c r="G33" s="477">
        <v>0</v>
      </c>
      <c r="H33" s="477">
        <v>0</v>
      </c>
      <c r="I33" s="477">
        <v>0</v>
      </c>
      <c r="J33" s="477">
        <v>0</v>
      </c>
      <c r="K33" s="286">
        <v>0</v>
      </c>
      <c r="L33" s="286">
        <v>0</v>
      </c>
      <c r="M33" s="286">
        <v>0</v>
      </c>
      <c r="N33" s="286">
        <v>0</v>
      </c>
    </row>
    <row r="34" spans="1:14" s="46" customFormat="1" ht="15" hidden="1">
      <c r="A34" s="288" t="s">
        <v>1086</v>
      </c>
      <c r="B34" s="477">
        <v>0</v>
      </c>
      <c r="C34" s="477">
        <v>46</v>
      </c>
      <c r="D34" s="477">
        <v>0</v>
      </c>
      <c r="E34" s="477">
        <v>0</v>
      </c>
      <c r="F34" s="477">
        <v>0</v>
      </c>
      <c r="G34" s="477">
        <v>0</v>
      </c>
      <c r="H34" s="477">
        <v>0</v>
      </c>
      <c r="I34" s="477">
        <v>0</v>
      </c>
      <c r="J34" s="477">
        <v>0</v>
      </c>
      <c r="K34" s="286">
        <v>0</v>
      </c>
      <c r="L34" s="286">
        <v>0</v>
      </c>
      <c r="M34" s="286">
        <v>0</v>
      </c>
      <c r="N34" s="286">
        <v>0</v>
      </c>
    </row>
    <row r="35" spans="1:14" s="46" customFormat="1" ht="15">
      <c r="A35" s="288" t="s">
        <v>1087</v>
      </c>
      <c r="B35" s="477">
        <v>0</v>
      </c>
      <c r="C35" s="477">
        <v>0</v>
      </c>
      <c r="D35" s="477">
        <v>0</v>
      </c>
      <c r="E35" s="477">
        <v>0</v>
      </c>
      <c r="F35" s="477">
        <v>0</v>
      </c>
      <c r="G35" s="477">
        <v>0</v>
      </c>
      <c r="H35" s="477">
        <v>0</v>
      </c>
      <c r="I35" s="477">
        <v>0</v>
      </c>
      <c r="J35" s="477">
        <v>0</v>
      </c>
      <c r="K35" s="286">
        <v>0</v>
      </c>
      <c r="L35" s="286">
        <v>0</v>
      </c>
      <c r="M35" s="286">
        <v>0</v>
      </c>
      <c r="N35" s="286">
        <v>0</v>
      </c>
    </row>
    <row r="36" spans="1:14" s="46" customFormat="1" ht="15">
      <c r="A36" s="289" t="s">
        <v>1088</v>
      </c>
      <c r="B36" s="286">
        <v>41.961402240000005</v>
      </c>
      <c r="C36" s="286">
        <v>46</v>
      </c>
      <c r="D36" s="286">
        <v>47.983186019999984</v>
      </c>
      <c r="E36" s="286">
        <v>102.29286482000002</v>
      </c>
      <c r="F36" s="286">
        <v>122.29397503</v>
      </c>
      <c r="G36" s="286">
        <v>158.66251305999998</v>
      </c>
      <c r="H36" s="286">
        <v>175.50270980000002</v>
      </c>
      <c r="I36" s="286">
        <v>199.17698157999999</v>
      </c>
      <c r="J36" s="286">
        <v>222.66684630999995</v>
      </c>
      <c r="K36" s="286">
        <v>241.97512741000006</v>
      </c>
      <c r="L36" s="286">
        <v>19.036635180000005</v>
      </c>
      <c r="M36" s="286">
        <v>36.738609359999991</v>
      </c>
      <c r="N36" s="286">
        <v>58.862475590000003</v>
      </c>
    </row>
    <row r="37" spans="1:14" ht="15">
      <c r="A37" s="289" t="s">
        <v>1089</v>
      </c>
      <c r="B37" s="286">
        <v>510.42766140999998</v>
      </c>
      <c r="C37" s="286">
        <v>592</v>
      </c>
      <c r="D37" s="286">
        <v>602.46026604999986</v>
      </c>
      <c r="E37" s="286">
        <v>1000.3889239699998</v>
      </c>
      <c r="F37" s="286">
        <v>1159.9907545299998</v>
      </c>
      <c r="G37" s="286">
        <v>1349.9012279199999</v>
      </c>
      <c r="H37" s="286">
        <v>1548.6126734200002</v>
      </c>
      <c r="I37" s="286">
        <v>1688.9795091800002</v>
      </c>
      <c r="J37" s="286">
        <v>1871.1199324199995</v>
      </c>
      <c r="K37" s="286">
        <v>2089.2799087799999</v>
      </c>
      <c r="L37" s="286">
        <v>177.93612567</v>
      </c>
      <c r="M37" s="286">
        <v>387.23137271000002</v>
      </c>
      <c r="N37" s="286">
        <v>563.36633385999994</v>
      </c>
    </row>
    <row r="38" spans="1:14" ht="15">
      <c r="A38" s="290" t="s">
        <v>1090</v>
      </c>
      <c r="B38" s="286">
        <v>267.85360064000002</v>
      </c>
      <c r="C38" s="286">
        <v>335</v>
      </c>
      <c r="D38" s="286">
        <v>375.52463942000009</v>
      </c>
      <c r="E38" s="286">
        <v>570.57484630999988</v>
      </c>
      <c r="F38" s="286">
        <v>675.86335921</v>
      </c>
      <c r="G38" s="286">
        <v>779.41927559999999</v>
      </c>
      <c r="H38" s="286">
        <v>891.19493236000017</v>
      </c>
      <c r="I38" s="286">
        <v>995.77245499000003</v>
      </c>
      <c r="J38" s="286">
        <v>1107.3954196</v>
      </c>
      <c r="K38" s="286">
        <v>1232.8681171800001</v>
      </c>
      <c r="L38" s="286">
        <v>0</v>
      </c>
      <c r="M38" s="286">
        <v>0</v>
      </c>
      <c r="N38" s="286">
        <v>0</v>
      </c>
    </row>
    <row r="39" spans="1:14" ht="15">
      <c r="A39" s="289" t="s">
        <v>1091</v>
      </c>
      <c r="B39" s="286">
        <v>135.23831915999997</v>
      </c>
      <c r="C39" s="286">
        <v>164</v>
      </c>
      <c r="D39" s="286">
        <v>143.89018564999998</v>
      </c>
      <c r="E39" s="286">
        <v>234.75679545</v>
      </c>
      <c r="F39" s="286">
        <v>262.28547778000001</v>
      </c>
      <c r="G39" s="286">
        <v>298.63846030999991</v>
      </c>
      <c r="H39" s="286">
        <v>336.36410945999995</v>
      </c>
      <c r="I39" s="286">
        <v>368.06089708000002</v>
      </c>
      <c r="J39" s="286">
        <v>398.16257232999999</v>
      </c>
      <c r="K39" s="286">
        <v>435.76487078999997</v>
      </c>
      <c r="L39" s="286">
        <v>33.341065560000011</v>
      </c>
      <c r="M39" s="286">
        <v>63.493375580000013</v>
      </c>
      <c r="N39" s="640">
        <v>101.13411891</v>
      </c>
    </row>
    <row r="40" spans="1:14" ht="15">
      <c r="A40" s="289" t="s">
        <v>1092</v>
      </c>
      <c r="B40" s="286">
        <v>1.87754793</v>
      </c>
      <c r="C40" s="286">
        <v>3</v>
      </c>
      <c r="D40" s="286">
        <v>3.19225651</v>
      </c>
      <c r="E40" s="286">
        <v>3.7110664900000003</v>
      </c>
      <c r="F40" s="286">
        <v>4.6377928299999995</v>
      </c>
      <c r="G40" s="286">
        <v>5.3833649299999999</v>
      </c>
      <c r="H40" s="286">
        <v>8.6578132100000005</v>
      </c>
      <c r="I40" s="286">
        <v>7.6025034699999994</v>
      </c>
      <c r="J40" s="286">
        <v>8.3066033200000007</v>
      </c>
      <c r="K40" s="286">
        <v>6.9744638100000005</v>
      </c>
      <c r="L40" s="286">
        <v>1.0313360600000003</v>
      </c>
      <c r="M40" s="286">
        <v>1.3761552600000002</v>
      </c>
      <c r="N40" s="640">
        <v>2.5741524599999992</v>
      </c>
    </row>
    <row r="41" spans="1:14" ht="15">
      <c r="A41" s="289" t="s">
        <v>1093</v>
      </c>
      <c r="B41" s="286">
        <v>130.7377334</v>
      </c>
      <c r="C41" s="286">
        <v>168</v>
      </c>
      <c r="D41" s="286">
        <v>228.44219714000002</v>
      </c>
      <c r="E41" s="286">
        <v>332.10698419999983</v>
      </c>
      <c r="F41" s="286">
        <v>408.94008838999997</v>
      </c>
      <c r="G41" s="286">
        <v>475.39745017000007</v>
      </c>
      <c r="H41" s="286">
        <v>546.17300953000006</v>
      </c>
      <c r="I41" s="286">
        <v>620.10905423999998</v>
      </c>
      <c r="J41" s="286">
        <v>700.92624371999989</v>
      </c>
      <c r="K41" s="286">
        <v>790.12878235000017</v>
      </c>
      <c r="L41" s="286">
        <v>71.188985309999978</v>
      </c>
      <c r="M41" s="286">
        <v>146.03489110000001</v>
      </c>
      <c r="N41" s="640">
        <v>245.31756313000005</v>
      </c>
    </row>
    <row r="42" spans="1:14" ht="15">
      <c r="A42" s="289" t="s">
        <v>1094</v>
      </c>
      <c r="B42" s="286">
        <v>47.11407555000001</v>
      </c>
      <c r="C42" s="286">
        <v>31</v>
      </c>
      <c r="D42" s="286">
        <v>20.131498300000001</v>
      </c>
      <c r="E42" s="286">
        <v>78.413674790000016</v>
      </c>
      <c r="F42" s="286">
        <v>79.043328510000009</v>
      </c>
      <c r="G42" s="286">
        <v>91.994417229999982</v>
      </c>
      <c r="H42" s="286">
        <v>122.81426272000002</v>
      </c>
      <c r="I42" s="286">
        <v>129.11633728000001</v>
      </c>
      <c r="J42" s="286">
        <v>138.81541949999999</v>
      </c>
      <c r="K42" s="286">
        <v>221.03066298000002</v>
      </c>
      <c r="L42" s="286">
        <v>13.456483769999998</v>
      </c>
      <c r="M42" s="286">
        <v>15.480056539999996</v>
      </c>
      <c r="N42" s="640">
        <v>58.047358429999981</v>
      </c>
    </row>
    <row r="43" spans="1:14" ht="15">
      <c r="A43" s="289" t="s">
        <v>1095</v>
      </c>
      <c r="B43" s="286">
        <v>0</v>
      </c>
      <c r="C43" s="286">
        <v>0</v>
      </c>
      <c r="D43" s="286">
        <v>0</v>
      </c>
      <c r="E43" s="286">
        <v>0</v>
      </c>
      <c r="F43" s="286">
        <v>0</v>
      </c>
      <c r="G43" s="286">
        <v>0</v>
      </c>
      <c r="H43" s="286">
        <v>0</v>
      </c>
      <c r="I43" s="286">
        <v>0</v>
      </c>
      <c r="J43" s="286">
        <v>0</v>
      </c>
      <c r="K43" s="286">
        <v>0</v>
      </c>
      <c r="L43" s="286">
        <v>1.0463000000000001E-4</v>
      </c>
      <c r="M43" s="286">
        <v>-2.6246E-4</v>
      </c>
      <c r="N43" s="640">
        <v>3.2208999999999997E-4</v>
      </c>
    </row>
    <row r="44" spans="1:14" s="46" customFormat="1" ht="15">
      <c r="A44" s="358" t="s">
        <v>1096</v>
      </c>
      <c r="B44" s="477">
        <v>867.35688682</v>
      </c>
      <c r="C44" s="477">
        <v>1004</v>
      </c>
      <c r="D44" s="477">
        <v>1046.1004450099999</v>
      </c>
      <c r="E44" s="477">
        <v>1751.6703863400001</v>
      </c>
      <c r="F44" s="477">
        <v>2037.1906913999997</v>
      </c>
      <c r="G44" s="477">
        <v>2379.9772175900002</v>
      </c>
      <c r="H44" s="477">
        <v>2738.1234859600004</v>
      </c>
      <c r="I44" s="477">
        <v>3013.0441256099998</v>
      </c>
      <c r="J44" s="477">
        <v>3339.9980842599994</v>
      </c>
      <c r="K44" s="477">
        <v>3785.1535890800001</v>
      </c>
      <c r="L44" s="477">
        <f>SUM(L36:L43)</f>
        <v>315.99073617999994</v>
      </c>
      <c r="M44" s="477">
        <f>SUM(M36:M43)</f>
        <v>650.35419808999995</v>
      </c>
      <c r="N44" s="640">
        <v>1029.3023249600001</v>
      </c>
    </row>
    <row r="45" spans="1:14" s="46" customFormat="1" ht="15">
      <c r="A45" s="358" t="s">
        <v>1097</v>
      </c>
      <c r="B45" s="477">
        <v>1289.1553700799975</v>
      </c>
      <c r="C45" s="477">
        <v>1678</v>
      </c>
      <c r="D45" s="477">
        <v>1717.7483156000003</v>
      </c>
      <c r="E45" s="477">
        <v>1420.444220979999</v>
      </c>
      <c r="F45" s="477">
        <v>1644.8326647100009</v>
      </c>
      <c r="G45" s="477">
        <v>1883.9180687199976</v>
      </c>
      <c r="H45" s="477">
        <v>1578.88521784</v>
      </c>
      <c r="I45" s="477">
        <v>1708.6230090600006</v>
      </c>
      <c r="J45" s="477">
        <v>1829.4503560800026</v>
      </c>
      <c r="K45" s="477">
        <v>1875.5255385600003</v>
      </c>
      <c r="L45" s="477">
        <v>124.80521902</v>
      </c>
      <c r="M45" s="477">
        <v>-367.43406715000003</v>
      </c>
      <c r="N45" s="640">
        <v>-809.69109085000014</v>
      </c>
    </row>
    <row r="46" spans="1:14" ht="15">
      <c r="A46" s="290" t="s">
        <v>1098</v>
      </c>
      <c r="B46" s="286">
        <v>21.742215509999998</v>
      </c>
      <c r="C46" s="286">
        <v>34</v>
      </c>
      <c r="D46" s="286">
        <v>36.235600450000014</v>
      </c>
      <c r="E46" s="286">
        <v>-12.454755109999999</v>
      </c>
      <c r="F46" s="286">
        <v>92.694821649999994</v>
      </c>
      <c r="G46" s="286">
        <v>95.967918359999942</v>
      </c>
      <c r="H46" s="286">
        <v>124.31074562999999</v>
      </c>
      <c r="I46" s="286">
        <v>215.71982899</v>
      </c>
      <c r="J46" s="286">
        <v>223.99878990000005</v>
      </c>
      <c r="K46" s="286">
        <v>225.27359601999996</v>
      </c>
      <c r="L46" s="286">
        <v>15.258909909999996</v>
      </c>
      <c r="M46" s="286">
        <v>28.133472819999991</v>
      </c>
      <c r="N46" s="640">
        <v>49.154207169999992</v>
      </c>
    </row>
    <row r="47" spans="1:14" ht="15">
      <c r="A47" s="290" t="s">
        <v>1099</v>
      </c>
      <c r="B47" s="286">
        <v>42.722842650000032</v>
      </c>
      <c r="C47" s="286">
        <v>60</v>
      </c>
      <c r="D47" s="286">
        <v>66.717947229999993</v>
      </c>
      <c r="E47" s="286">
        <v>83.735032250000046</v>
      </c>
      <c r="F47" s="286">
        <v>99.871310409999921</v>
      </c>
      <c r="G47" s="286">
        <v>115.83272349999996</v>
      </c>
      <c r="H47" s="286">
        <v>128.03071574999998</v>
      </c>
      <c r="I47" s="286">
        <v>156.09113030000009</v>
      </c>
      <c r="J47" s="286">
        <v>116.12756816000014</v>
      </c>
      <c r="K47" s="286">
        <v>140.37101857000007</v>
      </c>
      <c r="L47" s="286">
        <v>29.431522619999996</v>
      </c>
      <c r="M47" s="286">
        <v>45.592890019999999</v>
      </c>
      <c r="N47" s="640">
        <v>64.857119799999992</v>
      </c>
    </row>
    <row r="48" spans="1:14" s="46" customFormat="1" ht="15">
      <c r="A48" s="358" t="s">
        <v>1100</v>
      </c>
      <c r="B48" s="477">
        <v>1268.1747429399975</v>
      </c>
      <c r="C48" s="477">
        <v>1652</v>
      </c>
      <c r="D48" s="477">
        <v>1687.2659688200004</v>
      </c>
      <c r="E48" s="477">
        <v>1324.254433619999</v>
      </c>
      <c r="F48" s="477">
        <v>1637.6561759500009</v>
      </c>
      <c r="G48" s="477">
        <v>1864.0532635799977</v>
      </c>
      <c r="H48" s="477">
        <v>1575.16524772</v>
      </c>
      <c r="I48" s="477">
        <v>1768.2517077500006</v>
      </c>
      <c r="J48" s="477">
        <v>1937.3215778200026</v>
      </c>
      <c r="K48" s="477">
        <v>1960.4281160100002</v>
      </c>
      <c r="L48" s="477">
        <v>218.56441429999998</v>
      </c>
      <c r="M48" s="477">
        <v>-231.76139579000002</v>
      </c>
      <c r="N48" s="477">
        <v>-596.27297293000004</v>
      </c>
    </row>
    <row r="49" spans="1:14" ht="15">
      <c r="A49" s="289" t="s">
        <v>1101</v>
      </c>
      <c r="B49" s="286">
        <v>67.600586409999991</v>
      </c>
      <c r="C49" s="286">
        <v>83</v>
      </c>
      <c r="D49" s="286">
        <v>57.763103790000002</v>
      </c>
      <c r="E49" s="286">
        <v>150.98207034000004</v>
      </c>
      <c r="F49" s="286">
        <v>123.86451140999999</v>
      </c>
      <c r="G49" s="286">
        <v>178.68276789999999</v>
      </c>
      <c r="H49" s="286">
        <v>192.55432786999998</v>
      </c>
      <c r="I49" s="286">
        <v>231.53193551999996</v>
      </c>
      <c r="J49" s="286">
        <v>233.40991222</v>
      </c>
      <c r="K49" s="286">
        <v>237.69848873000001</v>
      </c>
      <c r="L49" s="286">
        <v>19.137652199999994</v>
      </c>
      <c r="M49" s="286">
        <v>33.119256919999998</v>
      </c>
      <c r="N49" s="286">
        <v>32.664449840000003</v>
      </c>
    </row>
    <row r="50" spans="1:14" s="46" customFormat="1" ht="15">
      <c r="A50" s="288" t="s">
        <v>1102</v>
      </c>
      <c r="B50" s="477">
        <v>1200.5741565299975</v>
      </c>
      <c r="C50" s="477">
        <v>1569</v>
      </c>
      <c r="D50" s="477">
        <v>1629.5028650300003</v>
      </c>
      <c r="E50" s="477">
        <v>1173.2723632799987</v>
      </c>
      <c r="F50" s="477">
        <v>1513.791664540001</v>
      </c>
      <c r="G50" s="477">
        <v>1685.3704956799979</v>
      </c>
      <c r="H50" s="477">
        <v>1382.6109198500001</v>
      </c>
      <c r="I50" s="477">
        <v>1536.7197722300004</v>
      </c>
      <c r="J50" s="477">
        <v>1703.9116656000026</v>
      </c>
      <c r="K50" s="477">
        <v>1722.7296272800002</v>
      </c>
      <c r="L50" s="477">
        <v>199.42676210000002</v>
      </c>
      <c r="M50" s="477">
        <v>-264.88065275000002</v>
      </c>
      <c r="N50" s="477">
        <v>-628.93742280000004</v>
      </c>
    </row>
    <row r="51" spans="1:14" ht="15">
      <c r="A51" s="289" t="s">
        <v>1103</v>
      </c>
      <c r="B51" s="286">
        <v>-135.73075040000001</v>
      </c>
      <c r="C51" s="286">
        <v>-321</v>
      </c>
      <c r="D51" s="286">
        <v>-331.38305768999999</v>
      </c>
      <c r="E51" s="286">
        <v>-541.57360068000003</v>
      </c>
      <c r="F51" s="286">
        <v>-537.64186824000001</v>
      </c>
      <c r="G51" s="286">
        <v>-781.15365486999997</v>
      </c>
      <c r="H51" s="286">
        <v>-689.36816096999996</v>
      </c>
      <c r="I51" s="286">
        <v>-711.91475745000002</v>
      </c>
      <c r="J51" s="286">
        <v>-971.05217409000011</v>
      </c>
      <c r="K51" s="286">
        <v>-1005.36418164</v>
      </c>
      <c r="L51" s="286">
        <v>-27.003267430000005</v>
      </c>
      <c r="M51" s="286">
        <v>-93.334365590000004</v>
      </c>
      <c r="N51" s="286">
        <v>-120.81149670000002</v>
      </c>
    </row>
    <row r="52" spans="1:14" s="46" customFormat="1" ht="15.75" thickBot="1">
      <c r="A52" s="288" t="s">
        <v>1104</v>
      </c>
      <c r="B52" s="477">
        <v>1064.8434061299974</v>
      </c>
      <c r="C52" s="477">
        <v>1248</v>
      </c>
      <c r="D52" s="477">
        <v>1298.1198073400003</v>
      </c>
      <c r="E52" s="477">
        <v>631.69876259999876</v>
      </c>
      <c r="F52" s="477">
        <v>976.14979630000096</v>
      </c>
      <c r="G52" s="477">
        <v>904.21684080999785</v>
      </c>
      <c r="H52" s="477">
        <v>693.24275888000022</v>
      </c>
      <c r="I52" s="477">
        <v>824.80501478000042</v>
      </c>
      <c r="J52" s="477">
        <v>732.85949151000239</v>
      </c>
      <c r="K52" s="477">
        <v>717.36544564000019</v>
      </c>
      <c r="L52" s="477">
        <v>172.42349465000001</v>
      </c>
      <c r="M52" s="477">
        <v>-358.21501832999996</v>
      </c>
      <c r="N52" s="477">
        <v>-749.74891948000004</v>
      </c>
    </row>
    <row r="53" spans="1:14" ht="15" customHeight="1" thickBot="1">
      <c r="A53" s="677"/>
      <c r="B53" s="677"/>
      <c r="C53" s="677"/>
      <c r="D53" s="677"/>
      <c r="E53" s="677"/>
      <c r="F53" s="677"/>
      <c r="G53" s="677"/>
      <c r="H53" s="677"/>
      <c r="I53" s="677"/>
      <c r="J53" s="677"/>
      <c r="K53" s="677"/>
      <c r="L53" s="677"/>
      <c r="M53" s="619"/>
      <c r="N53" s="619"/>
    </row>
  </sheetData>
  <customSheetViews>
    <customSheetView guid="{D1897E30-A26D-4F90-93C2-C61456FDB70A}" scale="70" showPageBreaks="1" printArea="1" hiddenRows="1" view="pageBreakPreview">
      <selection activeCell="N17" sqref="N17"/>
      <pageMargins left="0.7" right="0.7" top="0.75" bottom="0.75" header="0.3" footer="0.3"/>
      <pageSetup paperSize="9" scale="64" orientation="landscape" r:id="rId1"/>
    </customSheetView>
    <customSheetView guid="{0A4A6AE3-1FFA-40BD-BC03-A4BC47D93628}" scale="70" showPageBreaks="1" printArea="1" hiddenRows="1" view="pageBreakPreview">
      <selection activeCell="Q26" sqref="Q26"/>
      <pageMargins left="0.7" right="0.7" top="0.75" bottom="0.75" header="0.3" footer="0.3"/>
      <pageSetup paperSize="9" scale="64" orientation="landscape" r:id="rId2"/>
    </customSheetView>
    <customSheetView guid="{4E068CE9-76F0-4A79-8775-2B6748FBF524}" hiddenRows="1" hiddenColumns="1" topLeftCell="I15">
      <selection activeCell="I3" sqref="I3:U52"/>
      <pageMargins left="0.7" right="0.7" top="0.75" bottom="0.75" header="0.3" footer="0.3"/>
      <pageSetup paperSize="9" scale="64" orientation="landscape" r:id="rId3"/>
    </customSheetView>
    <customSheetView guid="{D8C5A984-543E-4707-B504-B74A64840F53}" scale="70" showPageBreaks="1" printArea="1" hiddenRows="1" view="pageBreakPreview">
      <selection activeCell="Q26" sqref="Q26"/>
      <pageMargins left="0.7" right="0.7" top="0.75" bottom="0.75" header="0.3" footer="0.3"/>
      <pageSetup paperSize="9" scale="64" orientation="landscape" r:id="rId4"/>
    </customSheetView>
    <customSheetView guid="{D05C7363-D748-4E5D-B121-E30B6E64A380}" scale="70" showPageBreaks="1" printArea="1" hiddenRows="1" view="pageBreakPreview">
      <selection activeCell="Q26" sqref="Q26"/>
      <pageMargins left="0.7" right="0.7" top="0.75" bottom="0.75" header="0.3" footer="0.3"/>
      <pageSetup paperSize="9" scale="64" orientation="landscape" r:id="rId5"/>
    </customSheetView>
    <customSheetView guid="{A346EDBB-8F5D-48AE-8CF0-8B5C084A1557}" hiddenRows="1" topLeftCell="I15">
      <selection activeCell="I3" sqref="I3:U52"/>
      <pageMargins left="0.7" right="0.7" top="0.75" bottom="0.75" header="0.3" footer="0.3"/>
      <pageSetup paperSize="9" scale="64" orientation="landscape" r:id="rId6"/>
    </customSheetView>
  </customSheetViews>
  <mergeCells count="2">
    <mergeCell ref="A53:L53"/>
    <mergeCell ref="A1:M2"/>
  </mergeCells>
  <pageMargins left="0.7" right="0.7" top="0.75" bottom="0.75" header="0.3" footer="0.3"/>
  <pageSetup paperSize="9" scale="58" orientation="landscape" r:id="rId7"/>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5"/>
  <sheetViews>
    <sheetView view="pageBreakPreview" zoomScale="90" zoomScaleNormal="100" zoomScaleSheetLayoutView="90" workbookViewId="0">
      <selection activeCell="B15" sqref="B15"/>
    </sheetView>
  </sheetViews>
  <sheetFormatPr defaultColWidth="9.140625" defaultRowHeight="9"/>
  <cols>
    <col min="1" max="1" width="63.42578125" style="2" bestFit="1" customWidth="1"/>
    <col min="2" max="2" width="9.140625" style="2" customWidth="1"/>
    <col min="3" max="3" width="8.85546875" style="2" customWidth="1"/>
    <col min="4" max="4" width="9.140625" style="2" customWidth="1"/>
    <col min="5" max="8" width="9.5703125" style="2" customWidth="1"/>
    <col min="9" max="12" width="10" style="2" customWidth="1"/>
    <col min="13" max="14" width="10" style="2" bestFit="1" customWidth="1"/>
    <col min="15" max="16384" width="9.140625" style="2"/>
  </cols>
  <sheetData>
    <row r="1" spans="1:14" s="1" customFormat="1" ht="15" customHeight="1">
      <c r="A1" s="667" t="s">
        <v>1112</v>
      </c>
      <c r="B1" s="667"/>
      <c r="C1" s="667"/>
      <c r="D1" s="667"/>
      <c r="E1" s="667"/>
      <c r="F1" s="667"/>
      <c r="G1" s="667"/>
      <c r="H1" s="667"/>
      <c r="I1" s="667"/>
      <c r="J1" s="667"/>
      <c r="K1" s="667"/>
      <c r="L1" s="667"/>
      <c r="M1" s="667"/>
      <c r="N1" s="637"/>
    </row>
    <row r="2" spans="1:14" s="67" customFormat="1" ht="20.25" customHeight="1" thickBot="1">
      <c r="A2" s="691" t="s">
        <v>295</v>
      </c>
      <c r="B2" s="691"/>
      <c r="C2" s="691"/>
      <c r="D2" s="691"/>
      <c r="E2" s="691"/>
      <c r="F2" s="691"/>
      <c r="G2" s="691"/>
      <c r="H2" s="691"/>
      <c r="I2" s="691"/>
      <c r="J2" s="691"/>
      <c r="K2" s="691"/>
      <c r="L2" s="691"/>
      <c r="M2" s="691"/>
      <c r="N2" s="638"/>
    </row>
    <row r="3" spans="1:14" ht="15" customHeight="1" thickBot="1">
      <c r="A3" s="291" t="s">
        <v>3</v>
      </c>
      <c r="B3" s="292">
        <v>44621</v>
      </c>
      <c r="C3" s="292">
        <v>44652</v>
      </c>
      <c r="D3" s="292">
        <v>44682</v>
      </c>
      <c r="E3" s="292">
        <v>44713</v>
      </c>
      <c r="F3" s="292">
        <v>44743</v>
      </c>
      <c r="G3" s="292">
        <v>44774</v>
      </c>
      <c r="H3" s="292">
        <v>44805</v>
      </c>
      <c r="I3" s="292">
        <v>44835</v>
      </c>
      <c r="J3" s="292">
        <v>44866</v>
      </c>
      <c r="K3" s="442">
        <v>44896</v>
      </c>
      <c r="L3" s="442">
        <v>44927</v>
      </c>
      <c r="M3" s="442">
        <v>44958</v>
      </c>
      <c r="N3" s="442">
        <v>44986</v>
      </c>
    </row>
    <row r="4" spans="1:14" ht="15">
      <c r="A4" s="287" t="s">
        <v>1058</v>
      </c>
      <c r="B4" s="287"/>
      <c r="C4" s="287"/>
      <c r="D4" s="287"/>
      <c r="E4" s="287"/>
      <c r="F4" s="287"/>
      <c r="G4" s="287"/>
      <c r="H4" s="287"/>
      <c r="I4" s="287"/>
      <c r="J4" s="287"/>
      <c r="K4" s="329"/>
      <c r="L4" s="329"/>
      <c r="M4" s="329"/>
      <c r="N4" s="329"/>
    </row>
    <row r="5" spans="1:14" ht="15">
      <c r="A5" s="288" t="s">
        <v>1059</v>
      </c>
      <c r="B5" s="288"/>
      <c r="C5" s="288"/>
      <c r="D5" s="288"/>
      <c r="E5" s="288"/>
      <c r="F5" s="288"/>
      <c r="G5" s="288"/>
      <c r="H5" s="288"/>
      <c r="I5" s="288"/>
      <c r="J5" s="288"/>
      <c r="K5" s="328"/>
      <c r="L5" s="328"/>
      <c r="M5" s="328"/>
      <c r="N5" s="328"/>
    </row>
    <row r="6" spans="1:14" ht="15">
      <c r="A6" s="289" t="s">
        <v>1060</v>
      </c>
      <c r="B6" s="361">
        <v>36.769655989999997</v>
      </c>
      <c r="C6" s="361">
        <v>47.539605950000002</v>
      </c>
      <c r="D6" s="361">
        <v>59.095022630000024</v>
      </c>
      <c r="E6" s="361">
        <v>83.526088459999997</v>
      </c>
      <c r="F6" s="361">
        <v>101.53804064999999</v>
      </c>
      <c r="G6" s="361">
        <v>119.91946918999997</v>
      </c>
      <c r="H6" s="361">
        <v>138.51129615000002</v>
      </c>
      <c r="I6" s="361">
        <v>153.63031336</v>
      </c>
      <c r="J6" s="361">
        <v>172.86408253999997</v>
      </c>
      <c r="K6" s="361">
        <v>194.2123004</v>
      </c>
      <c r="L6" s="361">
        <v>24.16214033</v>
      </c>
      <c r="M6" s="361">
        <v>41.13617266</v>
      </c>
      <c r="N6" s="361">
        <v>63.431190800000003</v>
      </c>
    </row>
    <row r="7" spans="1:14" ht="15" hidden="1">
      <c r="A7" s="289" t="s">
        <v>1061</v>
      </c>
      <c r="B7" s="361">
        <v>0</v>
      </c>
      <c r="C7" s="361">
        <v>0</v>
      </c>
      <c r="D7" s="361">
        <v>0</v>
      </c>
      <c r="E7" s="361">
        <v>0</v>
      </c>
      <c r="F7" s="361">
        <v>0</v>
      </c>
      <c r="G7" s="361">
        <v>0</v>
      </c>
      <c r="H7" s="361">
        <v>0</v>
      </c>
      <c r="I7" s="361">
        <v>0</v>
      </c>
      <c r="J7" s="361">
        <v>0</v>
      </c>
      <c r="K7" s="361">
        <v>0</v>
      </c>
      <c r="L7" s="361">
        <v>0</v>
      </c>
      <c r="M7" s="361">
        <v>0</v>
      </c>
      <c r="N7" s="361">
        <v>0</v>
      </c>
    </row>
    <row r="8" spans="1:14" ht="15" hidden="1">
      <c r="A8" s="288" t="s">
        <v>1062</v>
      </c>
      <c r="B8" s="360">
        <v>0</v>
      </c>
      <c r="C8" s="360">
        <v>0</v>
      </c>
      <c r="D8" s="360">
        <v>0</v>
      </c>
      <c r="E8" s="360">
        <v>0</v>
      </c>
      <c r="F8" s="360">
        <v>0</v>
      </c>
      <c r="G8" s="360">
        <v>0</v>
      </c>
      <c r="H8" s="360">
        <v>0</v>
      </c>
      <c r="I8" s="360">
        <v>0</v>
      </c>
      <c r="J8" s="360">
        <v>0</v>
      </c>
      <c r="K8" s="361">
        <v>0</v>
      </c>
      <c r="L8" s="361">
        <v>23.64035106</v>
      </c>
      <c r="M8" s="361">
        <v>23.64035106</v>
      </c>
      <c r="N8" s="361">
        <v>23.64035106</v>
      </c>
    </row>
    <row r="9" spans="1:14" ht="15" hidden="1">
      <c r="A9" s="289" t="s">
        <v>1063</v>
      </c>
      <c r="B9" s="361">
        <v>0</v>
      </c>
      <c r="C9" s="361">
        <v>0</v>
      </c>
      <c r="D9" s="361">
        <v>0</v>
      </c>
      <c r="E9" s="361">
        <v>0</v>
      </c>
      <c r="F9" s="361">
        <v>0</v>
      </c>
      <c r="G9" s="361">
        <v>0</v>
      </c>
      <c r="H9" s="361">
        <v>0</v>
      </c>
      <c r="I9" s="361">
        <v>0</v>
      </c>
      <c r="J9" s="361">
        <v>0</v>
      </c>
      <c r="K9" s="361">
        <v>0</v>
      </c>
      <c r="L9" s="361">
        <v>0.30785635</v>
      </c>
      <c r="M9" s="361">
        <v>0.30785635</v>
      </c>
      <c r="N9" s="361">
        <v>0.30785635</v>
      </c>
    </row>
    <row r="10" spans="1:14" ht="15" hidden="1">
      <c r="A10" s="288" t="s">
        <v>1064</v>
      </c>
      <c r="B10" s="360">
        <v>0</v>
      </c>
      <c r="C10" s="360">
        <v>0</v>
      </c>
      <c r="D10" s="360">
        <v>0</v>
      </c>
      <c r="E10" s="360">
        <v>0</v>
      </c>
      <c r="F10" s="360">
        <v>0</v>
      </c>
      <c r="G10" s="360">
        <v>0</v>
      </c>
      <c r="H10" s="360">
        <v>0</v>
      </c>
      <c r="I10" s="360">
        <v>0</v>
      </c>
      <c r="J10" s="360">
        <v>0</v>
      </c>
      <c r="K10" s="361">
        <v>0</v>
      </c>
      <c r="L10" s="361">
        <v>23.94820743</v>
      </c>
      <c r="M10" s="361">
        <v>23.94820743</v>
      </c>
      <c r="N10" s="361">
        <v>23.94820743</v>
      </c>
    </row>
    <row r="11" spans="1:14" ht="15">
      <c r="A11" s="288" t="s">
        <v>1065</v>
      </c>
      <c r="B11" s="360"/>
      <c r="C11" s="360"/>
      <c r="D11" s="360"/>
      <c r="E11" s="360"/>
      <c r="F11" s="360"/>
      <c r="G11" s="360"/>
      <c r="H11" s="360"/>
      <c r="I11" s="360"/>
      <c r="J11" s="360"/>
      <c r="K11" s="361"/>
      <c r="L11" s="361"/>
      <c r="M11" s="361"/>
      <c r="N11" s="361"/>
    </row>
    <row r="12" spans="1:14" ht="15">
      <c r="A12" s="289" t="s">
        <v>1105</v>
      </c>
      <c r="B12" s="361"/>
      <c r="C12" s="361"/>
      <c r="D12" s="361"/>
      <c r="E12" s="361"/>
      <c r="F12" s="361"/>
      <c r="G12" s="361"/>
      <c r="H12" s="361"/>
      <c r="I12" s="361"/>
      <c r="J12" s="361"/>
      <c r="K12" s="361"/>
      <c r="L12" s="361"/>
      <c r="M12" s="361"/>
      <c r="N12" s="361"/>
    </row>
    <row r="13" spans="1:14" ht="15">
      <c r="A13" s="289" t="s">
        <v>1106</v>
      </c>
      <c r="B13" s="361">
        <v>734.57011328999988</v>
      </c>
      <c r="C13" s="361">
        <v>974.17530015</v>
      </c>
      <c r="D13" s="361">
        <v>1169.1481551500001</v>
      </c>
      <c r="E13" s="361">
        <v>1461.7672914500001</v>
      </c>
      <c r="F13" s="361">
        <v>1679.4296408099999</v>
      </c>
      <c r="G13" s="361">
        <v>1919.6390479799998</v>
      </c>
      <c r="H13" s="361">
        <v>2166.3928335100004</v>
      </c>
      <c r="I13" s="361">
        <v>2408.0398234499994</v>
      </c>
      <c r="J13" s="361">
        <v>2741.3718981399993</v>
      </c>
      <c r="K13" s="361">
        <v>3089.8978847400003</v>
      </c>
      <c r="L13" s="361">
        <v>381.15719347000004</v>
      </c>
      <c r="M13" s="361">
        <v>655.65975111</v>
      </c>
      <c r="N13" s="361">
        <v>1030.1238225</v>
      </c>
    </row>
    <row r="14" spans="1:14" ht="15">
      <c r="A14" s="289" t="s">
        <v>1107</v>
      </c>
      <c r="B14" s="361">
        <v>1.7818571299999999</v>
      </c>
      <c r="C14" s="361">
        <v>1.9368357199999997</v>
      </c>
      <c r="D14" s="361">
        <v>2.0170104599999998</v>
      </c>
      <c r="E14" s="361">
        <v>3.9645835599999999</v>
      </c>
      <c r="F14" s="361">
        <v>4.1637901699999995</v>
      </c>
      <c r="G14" s="361">
        <v>5.3540235600000008</v>
      </c>
      <c r="H14" s="361">
        <v>5.8199442600000006</v>
      </c>
      <c r="I14" s="361">
        <v>6.1385914499999998</v>
      </c>
      <c r="J14" s="361">
        <v>6.1555461000000005</v>
      </c>
      <c r="K14" s="361">
        <v>6.7072628100000005</v>
      </c>
      <c r="L14" s="361">
        <v>0.25445762999999999</v>
      </c>
      <c r="M14" s="361">
        <v>0.85241126</v>
      </c>
      <c r="N14" s="361">
        <v>0.94459890999999996</v>
      </c>
    </row>
    <row r="15" spans="1:14" ht="15">
      <c r="A15" s="288" t="s">
        <v>1108</v>
      </c>
      <c r="B15" s="360">
        <v>736.35197041999993</v>
      </c>
      <c r="C15" s="360">
        <v>976.11213586999997</v>
      </c>
      <c r="D15" s="360">
        <v>1171.16516561</v>
      </c>
      <c r="E15" s="360">
        <v>1465.7318750100001</v>
      </c>
      <c r="F15" s="360">
        <v>1683.59343098</v>
      </c>
      <c r="G15" s="360">
        <v>1924.9930715399998</v>
      </c>
      <c r="H15" s="360">
        <v>2172.2127777700002</v>
      </c>
      <c r="I15" s="360">
        <v>2414.1784148999996</v>
      </c>
      <c r="J15" s="360">
        <v>2747.5274442399991</v>
      </c>
      <c r="K15" s="360">
        <v>3096.6051475500003</v>
      </c>
      <c r="L15" s="360">
        <v>381.41165110000003</v>
      </c>
      <c r="M15" s="360">
        <v>656.51216238999996</v>
      </c>
      <c r="N15" s="360">
        <v>1031.0684214100002</v>
      </c>
    </row>
    <row r="16" spans="1:14" ht="15">
      <c r="A16" s="289" t="s">
        <v>1109</v>
      </c>
      <c r="B16" s="361">
        <v>114.73580652999998</v>
      </c>
      <c r="C16" s="361">
        <v>146.84244426999999</v>
      </c>
      <c r="D16" s="361">
        <v>173.77443100999997</v>
      </c>
      <c r="E16" s="361">
        <v>273.92236123000004</v>
      </c>
      <c r="F16" s="361">
        <v>300.49681639000005</v>
      </c>
      <c r="G16" s="361">
        <v>336.69450686000005</v>
      </c>
      <c r="H16" s="361">
        <v>357.00654596000004</v>
      </c>
      <c r="I16" s="361">
        <v>385.7898813700001</v>
      </c>
      <c r="J16" s="361">
        <v>416.99141890000016</v>
      </c>
      <c r="K16" s="361">
        <v>459.09106297000005</v>
      </c>
      <c r="L16" s="361">
        <v>62.880525479999996</v>
      </c>
      <c r="M16" s="361">
        <v>99.235638750000007</v>
      </c>
      <c r="N16" s="361">
        <v>138.37572195999999</v>
      </c>
    </row>
    <row r="17" spans="1:14" ht="15">
      <c r="A17" s="288" t="s">
        <v>365</v>
      </c>
      <c r="B17" s="360">
        <v>621.61616388999994</v>
      </c>
      <c r="C17" s="360">
        <v>829.26969159999999</v>
      </c>
      <c r="D17" s="360">
        <v>997.39073460000009</v>
      </c>
      <c r="E17" s="360">
        <v>1191.8095137800001</v>
      </c>
      <c r="F17" s="360">
        <v>1383.0966145899999</v>
      </c>
      <c r="G17" s="360">
        <v>1588.2985646799998</v>
      </c>
      <c r="H17" s="360">
        <v>1815.2062318100002</v>
      </c>
      <c r="I17" s="360">
        <v>2028.3885335299994</v>
      </c>
      <c r="J17" s="360">
        <v>2330.536025339999</v>
      </c>
      <c r="K17" s="360">
        <v>2637.5140845800001</v>
      </c>
      <c r="L17" s="360">
        <v>318.53112555999996</v>
      </c>
      <c r="M17" s="360">
        <v>557.27652350999995</v>
      </c>
      <c r="N17" s="360">
        <v>892.69269936000023</v>
      </c>
    </row>
    <row r="18" spans="1:14" ht="15">
      <c r="A18" s="289" t="s">
        <v>1068</v>
      </c>
      <c r="B18" s="361">
        <v>0</v>
      </c>
      <c r="C18" s="361">
        <v>0</v>
      </c>
      <c r="D18" s="361">
        <v>0</v>
      </c>
      <c r="E18" s="361">
        <v>0</v>
      </c>
      <c r="F18" s="361">
        <v>0</v>
      </c>
      <c r="G18" s="361">
        <v>0</v>
      </c>
      <c r="H18" s="361">
        <v>0</v>
      </c>
      <c r="I18" s="361">
        <v>0</v>
      </c>
      <c r="J18" s="361">
        <v>0</v>
      </c>
      <c r="K18" s="361">
        <v>0</v>
      </c>
      <c r="L18" s="361">
        <v>0</v>
      </c>
      <c r="M18" s="361">
        <v>0</v>
      </c>
      <c r="N18" s="361">
        <v>0</v>
      </c>
    </row>
    <row r="19" spans="1:14" ht="15">
      <c r="A19" s="289" t="s">
        <v>1069</v>
      </c>
      <c r="B19" s="361">
        <v>-51.493556660000003</v>
      </c>
      <c r="C19" s="361">
        <v>-65.846524779999996</v>
      </c>
      <c r="D19" s="361">
        <v>-75.015085799999994</v>
      </c>
      <c r="E19" s="361">
        <v>-90.904188340000005</v>
      </c>
      <c r="F19" s="361">
        <v>-95.352931310000017</v>
      </c>
      <c r="G19" s="361">
        <v>-107.9940189</v>
      </c>
      <c r="H19" s="361">
        <v>-125.18963264</v>
      </c>
      <c r="I19" s="361">
        <v>-144.38365704000003</v>
      </c>
      <c r="J19" s="361">
        <v>-170.15280126999997</v>
      </c>
      <c r="K19" s="361">
        <v>-173.17937276000001</v>
      </c>
      <c r="L19" s="361">
        <v>-33.49111456</v>
      </c>
      <c r="M19" s="361">
        <v>-45.215316130000005</v>
      </c>
      <c r="N19" s="361">
        <v>-111.65264624999998</v>
      </c>
    </row>
    <row r="20" spans="1:14" ht="15">
      <c r="A20" s="289" t="s">
        <v>1070</v>
      </c>
      <c r="B20" s="361">
        <v>-30.174522910000004</v>
      </c>
      <c r="C20" s="361">
        <v>-27.379546359999999</v>
      </c>
      <c r="D20" s="361">
        <v>-23.638006829999995</v>
      </c>
      <c r="E20" s="361">
        <v>-32.801420449999995</v>
      </c>
      <c r="F20" s="361">
        <v>-42.120951479999995</v>
      </c>
      <c r="G20" s="361">
        <v>-46.197770970000001</v>
      </c>
      <c r="H20" s="361">
        <v>-48.360246859999997</v>
      </c>
      <c r="I20" s="361">
        <v>-47.043400550000001</v>
      </c>
      <c r="J20" s="361">
        <v>-55.427984090000002</v>
      </c>
      <c r="K20" s="361">
        <v>-49.705898359999992</v>
      </c>
      <c r="L20" s="361">
        <v>-15.110645339999998</v>
      </c>
      <c r="M20" s="361">
        <v>-14.942971389999999</v>
      </c>
      <c r="N20" s="361">
        <v>-2.4329599500000021</v>
      </c>
    </row>
    <row r="21" spans="1:14" ht="15">
      <c r="A21" s="289" t="s">
        <v>1071</v>
      </c>
      <c r="B21" s="361">
        <v>-0.27731693000000002</v>
      </c>
      <c r="C21" s="361">
        <v>-0.39286856999999997</v>
      </c>
      <c r="D21" s="361">
        <v>-0.15271538000000001</v>
      </c>
      <c r="E21" s="361">
        <v>-0.15207213999999999</v>
      </c>
      <c r="F21" s="361">
        <v>-0.21456654999999999</v>
      </c>
      <c r="G21" s="361">
        <v>-0.21410756</v>
      </c>
      <c r="H21" s="361">
        <v>-0.22137046000000002</v>
      </c>
      <c r="I21" s="361">
        <v>-0.34618245000000003</v>
      </c>
      <c r="J21" s="361">
        <v>-0.32495961999999995</v>
      </c>
      <c r="K21" s="361">
        <v>-0.32441015000000001</v>
      </c>
      <c r="L21" s="361">
        <v>0.14046032</v>
      </c>
      <c r="M21" s="361">
        <v>0.15804499999999999</v>
      </c>
      <c r="N21" s="361">
        <v>0.15804499999999999</v>
      </c>
    </row>
    <row r="22" spans="1:14" ht="15">
      <c r="A22" s="288" t="s">
        <v>1072</v>
      </c>
      <c r="B22" s="360">
        <v>539.67076739000004</v>
      </c>
      <c r="C22" s="360">
        <v>735.65075189000004</v>
      </c>
      <c r="D22" s="360">
        <v>898.58492659000012</v>
      </c>
      <c r="E22" s="360">
        <v>1067.9518328500001</v>
      </c>
      <c r="F22" s="360">
        <v>1245.4081652499999</v>
      </c>
      <c r="G22" s="360">
        <v>1433.8926672499999</v>
      </c>
      <c r="H22" s="360">
        <v>1641.4349818500004</v>
      </c>
      <c r="I22" s="360">
        <v>1836.6152934899992</v>
      </c>
      <c r="J22" s="360">
        <v>2104.6302803599992</v>
      </c>
      <c r="K22" s="360">
        <v>2414.30440331</v>
      </c>
      <c r="L22" s="360">
        <v>130.24205377999999</v>
      </c>
      <c r="M22" s="360">
        <v>242.63493468000001</v>
      </c>
      <c r="N22" s="360">
        <v>380.69817559000001</v>
      </c>
    </row>
    <row r="23" spans="1:14" ht="15">
      <c r="A23" s="288" t="s">
        <v>1073</v>
      </c>
      <c r="B23" s="360">
        <v>539.67076739000004</v>
      </c>
      <c r="C23" s="360">
        <v>735.65075189000004</v>
      </c>
      <c r="D23" s="360">
        <v>898.58492659000012</v>
      </c>
      <c r="E23" s="360">
        <v>1067.9518328500001</v>
      </c>
      <c r="F23" s="360">
        <v>1245.4081652499999</v>
      </c>
      <c r="G23" s="360">
        <v>1433.8926672499999</v>
      </c>
      <c r="H23" s="360">
        <v>1641.4349818500004</v>
      </c>
      <c r="I23" s="360">
        <v>1836.6152934899992</v>
      </c>
      <c r="J23" s="360">
        <v>2104.6302803599992</v>
      </c>
      <c r="K23" s="360">
        <v>2414.30440331</v>
      </c>
      <c r="L23" s="360">
        <v>270.06982585999998</v>
      </c>
      <c r="M23" s="360">
        <v>497.27628093999999</v>
      </c>
      <c r="N23" s="360">
        <v>778.7616489200002</v>
      </c>
    </row>
    <row r="24" spans="1:14" ht="15">
      <c r="A24" s="288" t="s">
        <v>1074</v>
      </c>
      <c r="B24" s="360">
        <v>0</v>
      </c>
      <c r="C24" s="360">
        <v>0</v>
      </c>
      <c r="D24" s="360">
        <v>0</v>
      </c>
      <c r="E24" s="360">
        <v>0</v>
      </c>
      <c r="F24" s="360">
        <v>0</v>
      </c>
      <c r="G24" s="360">
        <v>0</v>
      </c>
      <c r="H24" s="360">
        <v>0</v>
      </c>
      <c r="I24" s="360">
        <v>0</v>
      </c>
      <c r="J24" s="360">
        <v>0</v>
      </c>
      <c r="K24" s="361">
        <v>0</v>
      </c>
      <c r="L24" s="361">
        <v>0</v>
      </c>
      <c r="M24" s="361">
        <v>0</v>
      </c>
      <c r="N24" s="361">
        <v>0</v>
      </c>
    </row>
    <row r="25" spans="1:14" ht="15">
      <c r="A25" s="288" t="s">
        <v>1075</v>
      </c>
      <c r="B25" s="360">
        <v>0</v>
      </c>
      <c r="C25" s="360">
        <v>0</v>
      </c>
      <c r="D25" s="360">
        <v>0</v>
      </c>
      <c r="E25" s="360">
        <v>0</v>
      </c>
      <c r="F25" s="360">
        <v>0</v>
      </c>
      <c r="G25" s="360">
        <v>0</v>
      </c>
      <c r="H25" s="360">
        <v>0</v>
      </c>
      <c r="I25" s="360">
        <v>0</v>
      </c>
      <c r="J25" s="360">
        <v>0</v>
      </c>
      <c r="K25" s="361">
        <v>0</v>
      </c>
      <c r="L25" s="361">
        <v>0</v>
      </c>
      <c r="M25" s="361">
        <v>0</v>
      </c>
      <c r="N25" s="361">
        <v>0</v>
      </c>
    </row>
    <row r="26" spans="1:14" ht="15">
      <c r="A26" s="289" t="s">
        <v>1076</v>
      </c>
      <c r="B26" s="361">
        <v>0</v>
      </c>
      <c r="C26" s="361">
        <v>0</v>
      </c>
      <c r="D26" s="361">
        <v>0</v>
      </c>
      <c r="E26" s="361">
        <v>0</v>
      </c>
      <c r="F26" s="361">
        <v>0</v>
      </c>
      <c r="G26" s="361">
        <v>0</v>
      </c>
      <c r="H26" s="361">
        <v>0</v>
      </c>
      <c r="I26" s="361">
        <v>0</v>
      </c>
      <c r="J26" s="361">
        <v>0</v>
      </c>
      <c r="K26" s="361">
        <v>0</v>
      </c>
      <c r="L26" s="361">
        <v>0</v>
      </c>
      <c r="M26" s="361">
        <v>0</v>
      </c>
      <c r="N26" s="361">
        <v>0</v>
      </c>
    </row>
    <row r="27" spans="1:14" ht="15">
      <c r="A27" s="289" t="s">
        <v>973</v>
      </c>
      <c r="B27" s="361">
        <v>214.19006686000006</v>
      </c>
      <c r="C27" s="361">
        <v>280.44506957999999</v>
      </c>
      <c r="D27" s="361">
        <v>334.54770640000004</v>
      </c>
      <c r="E27" s="361">
        <v>392.59658137999998</v>
      </c>
      <c r="F27" s="361">
        <v>462.77898040000002</v>
      </c>
      <c r="G27" s="361">
        <v>526.74168885999995</v>
      </c>
      <c r="H27" s="361">
        <v>588.16067317</v>
      </c>
      <c r="I27" s="361">
        <v>654.80518260000008</v>
      </c>
      <c r="J27" s="361">
        <v>722.74117855000031</v>
      </c>
      <c r="K27" s="361">
        <v>943.11804234000033</v>
      </c>
      <c r="L27" s="361">
        <v>82.85786152</v>
      </c>
      <c r="M27" s="361">
        <v>171.30397740000001</v>
      </c>
      <c r="N27" s="361">
        <v>287.82038159000001</v>
      </c>
    </row>
    <row r="28" spans="1:14" ht="15">
      <c r="A28" s="289" t="s">
        <v>1077</v>
      </c>
      <c r="B28" s="361">
        <v>48.111152489999981</v>
      </c>
      <c r="C28" s="361">
        <v>59.561639609999993</v>
      </c>
      <c r="D28" s="361">
        <v>72.12164030000001</v>
      </c>
      <c r="E28" s="361">
        <v>86.45549471999999</v>
      </c>
      <c r="F28" s="361">
        <v>103.67101971</v>
      </c>
      <c r="G28" s="361">
        <v>117.51767183000004</v>
      </c>
      <c r="H28" s="361">
        <v>129.54473960999999</v>
      </c>
      <c r="I28" s="361">
        <v>140.22152517999999</v>
      </c>
      <c r="J28" s="361">
        <v>160.68491394000003</v>
      </c>
      <c r="K28" s="361">
        <v>195.27019719999998</v>
      </c>
      <c r="L28" s="361">
        <v>19.99653936</v>
      </c>
      <c r="M28" s="361">
        <v>55.11861279</v>
      </c>
      <c r="N28" s="361">
        <v>75.620526089999998</v>
      </c>
    </row>
    <row r="29" spans="1:14" ht="15">
      <c r="A29" s="289" t="s">
        <v>1078</v>
      </c>
      <c r="B29" s="361">
        <v>12.57890044</v>
      </c>
      <c r="C29" s="361">
        <v>9.4232861400000019</v>
      </c>
      <c r="D29" s="361">
        <v>19.105731369999997</v>
      </c>
      <c r="E29" s="361">
        <v>50.255932770000015</v>
      </c>
      <c r="F29" s="361">
        <v>65.683001880000006</v>
      </c>
      <c r="G29" s="361">
        <v>93.522041110000004</v>
      </c>
      <c r="H29" s="361">
        <v>110.20339021000002</v>
      </c>
      <c r="I29" s="361">
        <v>119.14426811999999</v>
      </c>
      <c r="J29" s="361">
        <v>121.04266557</v>
      </c>
      <c r="K29" s="361">
        <v>115.40759436</v>
      </c>
      <c r="L29" s="361">
        <v>22.279930519999997</v>
      </c>
      <c r="M29" s="361">
        <v>34.21968579</v>
      </c>
      <c r="N29" s="361">
        <v>59.280142700000006</v>
      </c>
    </row>
    <row r="30" spans="1:14" ht="15">
      <c r="A30" s="289" t="s">
        <v>1079</v>
      </c>
      <c r="B30" s="361">
        <v>0</v>
      </c>
      <c r="C30" s="361">
        <v>0</v>
      </c>
      <c r="D30" s="361">
        <v>1.53E-6</v>
      </c>
      <c r="E30" s="361">
        <v>0</v>
      </c>
      <c r="F30" s="361">
        <v>0</v>
      </c>
      <c r="G30" s="361">
        <v>0</v>
      </c>
      <c r="H30" s="361">
        <v>0</v>
      </c>
      <c r="I30" s="361">
        <v>0</v>
      </c>
      <c r="J30" s="361">
        <v>0</v>
      </c>
      <c r="K30" s="361">
        <v>3.0599999999999999E-6</v>
      </c>
      <c r="L30" s="361">
        <v>0</v>
      </c>
      <c r="M30" s="361">
        <v>0</v>
      </c>
      <c r="N30" s="361">
        <v>0</v>
      </c>
    </row>
    <row r="31" spans="1:14" ht="15">
      <c r="A31" s="289" t="s">
        <v>1110</v>
      </c>
      <c r="B31" s="361">
        <v>0</v>
      </c>
      <c r="C31" s="361">
        <v>0</v>
      </c>
      <c r="D31" s="361">
        <v>0</v>
      </c>
      <c r="E31" s="361">
        <v>0</v>
      </c>
      <c r="F31" s="361">
        <v>0</v>
      </c>
      <c r="G31" s="361">
        <v>0</v>
      </c>
      <c r="H31" s="361">
        <v>0</v>
      </c>
      <c r="I31" s="361">
        <v>0</v>
      </c>
      <c r="J31" s="361">
        <v>0</v>
      </c>
      <c r="K31" s="361">
        <v>0</v>
      </c>
      <c r="L31" s="361">
        <v>0</v>
      </c>
      <c r="M31" s="361">
        <v>0</v>
      </c>
      <c r="N31" s="361">
        <v>0</v>
      </c>
    </row>
    <row r="32" spans="1:14" ht="15">
      <c r="A32" s="288" t="s">
        <v>1081</v>
      </c>
      <c r="B32" s="360">
        <v>178.65781481000008</v>
      </c>
      <c r="C32" s="360">
        <v>230.30671611000002</v>
      </c>
      <c r="D32" s="360">
        <v>281.53179747000001</v>
      </c>
      <c r="E32" s="360">
        <v>356.39701943</v>
      </c>
      <c r="F32" s="360">
        <v>424.79096257000003</v>
      </c>
      <c r="G32" s="360">
        <v>502.74605813999995</v>
      </c>
      <c r="H32" s="360">
        <v>568.8193237700001</v>
      </c>
      <c r="I32" s="360">
        <v>633.72792554000011</v>
      </c>
      <c r="J32" s="360">
        <v>683.09893018000025</v>
      </c>
      <c r="K32" s="360">
        <v>863.25543950000031</v>
      </c>
      <c r="L32" s="360">
        <v>85.141252670000014</v>
      </c>
      <c r="M32" s="360">
        <v>150.40505043000002</v>
      </c>
      <c r="N32" s="360">
        <v>271.47999816000004</v>
      </c>
    </row>
    <row r="33" spans="1:14" ht="15">
      <c r="A33" s="289" t="s">
        <v>1082</v>
      </c>
      <c r="B33" s="361">
        <v>2.3222387400000004</v>
      </c>
      <c r="C33" s="361">
        <v>3.7741659200000002</v>
      </c>
      <c r="D33" s="361">
        <v>4.1395188599999999</v>
      </c>
      <c r="E33" s="361">
        <v>5.5009602699999993</v>
      </c>
      <c r="F33" s="361">
        <v>4.8650377500000008</v>
      </c>
      <c r="G33" s="361">
        <v>5.37052862</v>
      </c>
      <c r="H33" s="361">
        <v>5.8694012799999999</v>
      </c>
      <c r="I33" s="361">
        <v>6.4653851699999993</v>
      </c>
      <c r="J33" s="361">
        <v>7.0073738899999993</v>
      </c>
      <c r="K33" s="361">
        <v>7.2080602700000007</v>
      </c>
      <c r="L33" s="361">
        <v>1.4258402899999998</v>
      </c>
      <c r="M33" s="361">
        <v>1.96602415</v>
      </c>
      <c r="N33" s="361">
        <v>2.5149260599999996</v>
      </c>
    </row>
    <row r="34" spans="1:14" ht="15">
      <c r="A34" s="288" t="s">
        <v>1083</v>
      </c>
      <c r="B34" s="360">
        <v>180.98005355000006</v>
      </c>
      <c r="C34" s="360">
        <v>234.08088203000003</v>
      </c>
      <c r="D34" s="360">
        <v>285.67131633000002</v>
      </c>
      <c r="E34" s="360">
        <v>361.89797970000001</v>
      </c>
      <c r="F34" s="360">
        <v>429.65600032000003</v>
      </c>
      <c r="G34" s="360">
        <v>508.11658675999996</v>
      </c>
      <c r="H34" s="360">
        <v>574.68872505000013</v>
      </c>
      <c r="I34" s="360">
        <v>640.19331071000011</v>
      </c>
      <c r="J34" s="360">
        <v>690.10630407000031</v>
      </c>
      <c r="K34" s="360">
        <v>870.46349977000034</v>
      </c>
      <c r="L34" s="360">
        <v>86.567092970000004</v>
      </c>
      <c r="M34" s="360">
        <v>152.37107459999999</v>
      </c>
      <c r="N34" s="360">
        <v>273.99492422999998</v>
      </c>
    </row>
    <row r="35" spans="1:14" ht="15">
      <c r="A35" s="288" t="s">
        <v>1084</v>
      </c>
      <c r="B35" s="360">
        <v>358.69071383999994</v>
      </c>
      <c r="C35" s="360">
        <v>501.56986986000004</v>
      </c>
      <c r="D35" s="360">
        <v>612.91361026000004</v>
      </c>
      <c r="E35" s="360">
        <v>706.05385315000012</v>
      </c>
      <c r="F35" s="360">
        <v>815.75216492999994</v>
      </c>
      <c r="G35" s="360">
        <v>925.77608048999991</v>
      </c>
      <c r="H35" s="360">
        <v>1066.7462568000003</v>
      </c>
      <c r="I35" s="360">
        <v>1196.4219827799991</v>
      </c>
      <c r="J35" s="360">
        <v>1414.5239762899989</v>
      </c>
      <c r="K35" s="360">
        <v>1543.8409035399995</v>
      </c>
      <c r="L35" s="360">
        <v>0</v>
      </c>
      <c r="M35" s="360">
        <v>0</v>
      </c>
      <c r="N35" s="360">
        <v>0</v>
      </c>
    </row>
    <row r="36" spans="1:14" s="46" customFormat="1" ht="15" hidden="1">
      <c r="A36" s="289" t="s">
        <v>1085</v>
      </c>
      <c r="B36" s="361">
        <v>0</v>
      </c>
      <c r="C36" s="361">
        <v>0</v>
      </c>
      <c r="D36" s="361">
        <v>0</v>
      </c>
      <c r="E36" s="361">
        <v>0</v>
      </c>
      <c r="F36" s="361">
        <v>0</v>
      </c>
      <c r="G36" s="361">
        <v>0</v>
      </c>
      <c r="H36" s="361">
        <v>0</v>
      </c>
      <c r="I36" s="361">
        <v>0</v>
      </c>
      <c r="J36" s="361">
        <v>0</v>
      </c>
      <c r="K36" s="361">
        <v>0</v>
      </c>
      <c r="L36" s="361">
        <v>0</v>
      </c>
      <c r="M36" s="361">
        <v>0</v>
      </c>
      <c r="N36" s="361">
        <v>0</v>
      </c>
    </row>
    <row r="37" spans="1:14" ht="15" hidden="1">
      <c r="A37" s="289" t="s">
        <v>1086</v>
      </c>
      <c r="B37" s="361">
        <v>0</v>
      </c>
      <c r="C37" s="361">
        <v>0</v>
      </c>
      <c r="D37" s="361">
        <v>0</v>
      </c>
      <c r="E37" s="361">
        <v>0</v>
      </c>
      <c r="F37" s="361">
        <v>0</v>
      </c>
      <c r="G37" s="361">
        <v>0</v>
      </c>
      <c r="H37" s="361">
        <v>0</v>
      </c>
      <c r="I37" s="361">
        <v>0</v>
      </c>
      <c r="J37" s="361">
        <v>0</v>
      </c>
      <c r="K37" s="361">
        <v>0</v>
      </c>
      <c r="L37" s="361">
        <v>0</v>
      </c>
      <c r="M37" s="361">
        <v>0</v>
      </c>
      <c r="N37" s="361">
        <v>0</v>
      </c>
    </row>
    <row r="38" spans="1:14" ht="15">
      <c r="A38" s="288" t="s">
        <v>1087</v>
      </c>
      <c r="B38" s="360">
        <v>0</v>
      </c>
      <c r="C38" s="360">
        <v>0</v>
      </c>
      <c r="D38" s="360">
        <v>0</v>
      </c>
      <c r="E38" s="360">
        <v>0</v>
      </c>
      <c r="F38" s="360">
        <v>0</v>
      </c>
      <c r="G38" s="360">
        <v>0</v>
      </c>
      <c r="H38" s="360">
        <v>0</v>
      </c>
      <c r="I38" s="360">
        <v>0</v>
      </c>
      <c r="J38" s="360">
        <v>0</v>
      </c>
      <c r="K38" s="361">
        <v>0</v>
      </c>
      <c r="L38" s="361">
        <v>0</v>
      </c>
      <c r="M38" s="361">
        <v>0</v>
      </c>
      <c r="N38" s="361">
        <v>0</v>
      </c>
    </row>
    <row r="39" spans="1:14" ht="15">
      <c r="A39" s="289" t="s">
        <v>1088</v>
      </c>
      <c r="B39" s="361">
        <v>33.536744729999988</v>
      </c>
      <c r="C39" s="361">
        <v>46.204204260000004</v>
      </c>
      <c r="D39" s="361">
        <v>56.437060489999993</v>
      </c>
      <c r="E39" s="361">
        <v>70.926652229999988</v>
      </c>
      <c r="F39" s="361">
        <v>86.396220940000021</v>
      </c>
      <c r="G39" s="361">
        <v>98.775817750000016</v>
      </c>
      <c r="H39" s="361">
        <v>111.81302847000002</v>
      </c>
      <c r="I39" s="361">
        <v>125.25536190999999</v>
      </c>
      <c r="J39" s="361">
        <v>140.08375751</v>
      </c>
      <c r="K39" s="361">
        <v>155.29885692999997</v>
      </c>
      <c r="L39" s="361">
        <v>15.683908619999999</v>
      </c>
      <c r="M39" s="361">
        <v>31.091365239999995</v>
      </c>
      <c r="N39" s="361">
        <v>48.008841029999999</v>
      </c>
    </row>
    <row r="40" spans="1:14" ht="15">
      <c r="A40" s="289" t="s">
        <v>1089</v>
      </c>
      <c r="B40" s="361">
        <v>162.54452722000002</v>
      </c>
      <c r="C40" s="361">
        <v>217.56957592999998</v>
      </c>
      <c r="D40" s="361">
        <v>263.76283351000001</v>
      </c>
      <c r="E40" s="361">
        <v>314.09113462999989</v>
      </c>
      <c r="F40" s="361">
        <v>362.42303261999996</v>
      </c>
      <c r="G40" s="361">
        <v>412.93214346999997</v>
      </c>
      <c r="H40" s="361">
        <v>468.78616885999998</v>
      </c>
      <c r="I40" s="361">
        <v>524.84702737999999</v>
      </c>
      <c r="J40" s="361">
        <v>588.35039927000014</v>
      </c>
      <c r="K40" s="361">
        <v>665.78660504000004</v>
      </c>
      <c r="L40" s="361">
        <v>73.070618300000007</v>
      </c>
      <c r="M40" s="361">
        <v>138.86122159000001</v>
      </c>
      <c r="N40" s="361">
        <v>212.40017957999999</v>
      </c>
    </row>
    <row r="41" spans="1:14" ht="15">
      <c r="A41" s="289" t="s">
        <v>1090</v>
      </c>
      <c r="B41" s="361">
        <v>89.858391420000004</v>
      </c>
      <c r="C41" s="361">
        <v>130.91549631999999</v>
      </c>
      <c r="D41" s="361">
        <v>162.80850682999997</v>
      </c>
      <c r="E41" s="361">
        <v>192.07719215000003</v>
      </c>
      <c r="F41" s="361">
        <v>222.48279973000001</v>
      </c>
      <c r="G41" s="361">
        <v>258.01977929999993</v>
      </c>
      <c r="H41" s="361">
        <v>289.74182222000007</v>
      </c>
      <c r="I41" s="361">
        <v>323.05767463999996</v>
      </c>
      <c r="J41" s="361">
        <v>355.08229311000002</v>
      </c>
      <c r="K41" s="361">
        <v>394.60047483999995</v>
      </c>
      <c r="L41" s="361">
        <v>0</v>
      </c>
      <c r="M41" s="361">
        <v>0</v>
      </c>
      <c r="N41" s="361">
        <v>0</v>
      </c>
    </row>
    <row r="42" spans="1:14" ht="15">
      <c r="A42" s="289" t="s">
        <v>1091</v>
      </c>
      <c r="B42" s="361">
        <v>49.729618130000006</v>
      </c>
      <c r="C42" s="361">
        <v>78.437441120000003</v>
      </c>
      <c r="D42" s="361">
        <v>100.43596414</v>
      </c>
      <c r="E42" s="361">
        <v>115.36360892</v>
      </c>
      <c r="F42" s="361">
        <v>133.90915791</v>
      </c>
      <c r="G42" s="361">
        <v>155.48153993999998</v>
      </c>
      <c r="H42" s="361">
        <v>174.53963958000006</v>
      </c>
      <c r="I42" s="361">
        <v>188.12823797000001</v>
      </c>
      <c r="J42" s="361">
        <v>212.80154627999997</v>
      </c>
      <c r="K42" s="361">
        <v>241.17601857</v>
      </c>
      <c r="L42" s="361">
        <v>20.50491852</v>
      </c>
      <c r="M42" s="361">
        <v>43.988060929999989</v>
      </c>
      <c r="N42" s="361">
        <v>66.51644598</v>
      </c>
    </row>
    <row r="43" spans="1:14" ht="15">
      <c r="A43" s="289" t="s">
        <v>1092</v>
      </c>
      <c r="B43" s="361">
        <v>0.79435220000000006</v>
      </c>
      <c r="C43" s="361">
        <v>1.1355115800000002</v>
      </c>
      <c r="D43" s="361">
        <v>1.3625139199999998</v>
      </c>
      <c r="E43" s="361">
        <v>1.8527849499999998</v>
      </c>
      <c r="F43" s="361">
        <v>2.1041972499999999</v>
      </c>
      <c r="G43" s="361">
        <v>2.5072080699999999</v>
      </c>
      <c r="H43" s="361">
        <v>2.8458132999999992</v>
      </c>
      <c r="I43" s="361">
        <v>3.2058908700000002</v>
      </c>
      <c r="J43" s="361">
        <v>4.3667676299999991</v>
      </c>
      <c r="K43" s="361">
        <v>4.0511339900000003</v>
      </c>
      <c r="L43" s="361">
        <v>0.26863860000000001</v>
      </c>
      <c r="M43" s="361">
        <v>0.53720524999999997</v>
      </c>
      <c r="N43" s="361">
        <v>1.0838082199999999</v>
      </c>
    </row>
    <row r="44" spans="1:14" ht="15">
      <c r="A44" s="289" t="s">
        <v>1093</v>
      </c>
      <c r="B44" s="361">
        <v>39.334420959999989</v>
      </c>
      <c r="C44" s="361">
        <v>51.342543540000023</v>
      </c>
      <c r="D44" s="361">
        <v>61.010028680000005</v>
      </c>
      <c r="E44" s="361">
        <v>74.860798139999986</v>
      </c>
      <c r="F44" s="361">
        <v>86.469444460000005</v>
      </c>
      <c r="G44" s="361">
        <v>100.03103119999997</v>
      </c>
      <c r="H44" s="361">
        <v>112.35636923</v>
      </c>
      <c r="I44" s="361">
        <v>131.72354571999998</v>
      </c>
      <c r="J44" s="361">
        <v>137.91397910000001</v>
      </c>
      <c r="K44" s="361">
        <v>149.37332215000004</v>
      </c>
      <c r="L44" s="361">
        <v>12.52952434</v>
      </c>
      <c r="M44" s="361">
        <v>23.412350539999991</v>
      </c>
      <c r="N44" s="361">
        <v>36.28649399999999</v>
      </c>
    </row>
    <row r="45" spans="1:14" ht="15">
      <c r="A45" s="289" t="s">
        <v>1094</v>
      </c>
      <c r="B45" s="361">
        <v>15.865309070000006</v>
      </c>
      <c r="C45" s="361">
        <v>28.269724520000004</v>
      </c>
      <c r="D45" s="361">
        <v>28.135728109999999</v>
      </c>
      <c r="E45" s="361">
        <v>28.888655050000001</v>
      </c>
      <c r="F45" s="361">
        <v>31.246618670000004</v>
      </c>
      <c r="G45" s="361">
        <v>33.27534721</v>
      </c>
      <c r="H45" s="361">
        <v>37.31979596</v>
      </c>
      <c r="I45" s="361">
        <v>43.297310139999986</v>
      </c>
      <c r="J45" s="361">
        <v>52.691019020000006</v>
      </c>
      <c r="K45" s="361">
        <v>65.793178759999975</v>
      </c>
      <c r="L45" s="361">
        <v>8.9589840599999988</v>
      </c>
      <c r="M45" s="361">
        <v>12.595114599999995</v>
      </c>
      <c r="N45" s="361">
        <v>26.345101689999996</v>
      </c>
    </row>
    <row r="46" spans="1:14" ht="15">
      <c r="A46" s="288" t="s">
        <v>1096</v>
      </c>
      <c r="B46" s="360">
        <v>301.80497230999998</v>
      </c>
      <c r="C46" s="360">
        <v>422.95900095000002</v>
      </c>
      <c r="D46" s="360">
        <v>511.14412885000002</v>
      </c>
      <c r="E46" s="360">
        <v>605.98363391999987</v>
      </c>
      <c r="F46" s="360">
        <v>702.54867184999989</v>
      </c>
      <c r="G46" s="360">
        <v>803.00308763999999</v>
      </c>
      <c r="H46" s="360">
        <v>907.66081540000016</v>
      </c>
      <c r="I46" s="360">
        <v>1016.45737399</v>
      </c>
      <c r="J46" s="360">
        <v>1136.2074688100001</v>
      </c>
      <c r="K46" s="360">
        <v>1281.47911544</v>
      </c>
      <c r="L46" s="360">
        <v>131.01659277000002</v>
      </c>
      <c r="M46" s="360">
        <v>250.48531841000005</v>
      </c>
      <c r="N46" s="360">
        <v>390.64087085000006</v>
      </c>
    </row>
    <row r="47" spans="1:14" ht="15">
      <c r="A47" s="288" t="s">
        <v>1097</v>
      </c>
      <c r="B47" s="360">
        <v>93.655397519999951</v>
      </c>
      <c r="C47" s="360">
        <v>126.15047486000003</v>
      </c>
      <c r="D47" s="360">
        <v>160.86450404000004</v>
      </c>
      <c r="E47" s="360">
        <v>183.59630769000023</v>
      </c>
      <c r="F47" s="360">
        <v>214.74153373000001</v>
      </c>
      <c r="G47" s="360">
        <v>242.6924620399999</v>
      </c>
      <c r="H47" s="360">
        <v>297.59673755000028</v>
      </c>
      <c r="I47" s="360">
        <v>333.59492214999909</v>
      </c>
      <c r="J47" s="360">
        <v>451.18059001999882</v>
      </c>
      <c r="K47" s="360">
        <v>456.57408849999956</v>
      </c>
      <c r="L47" s="360">
        <v>72.713450049999992</v>
      </c>
      <c r="M47" s="360">
        <v>127.10744144000003</v>
      </c>
      <c r="N47" s="360">
        <v>165.00114528999995</v>
      </c>
    </row>
    <row r="48" spans="1:14" ht="15">
      <c r="A48" s="289" t="s">
        <v>1098</v>
      </c>
      <c r="B48" s="361">
        <v>1.8663272199999998</v>
      </c>
      <c r="C48" s="361">
        <v>4.8169895599999997</v>
      </c>
      <c r="D48" s="361">
        <v>6.4618733499999994</v>
      </c>
      <c r="E48" s="361">
        <v>8.4766745399999994</v>
      </c>
      <c r="F48" s="361">
        <v>13.488268100000001</v>
      </c>
      <c r="G48" s="361">
        <v>16.389506470000001</v>
      </c>
      <c r="H48" s="361">
        <v>20.119707280000004</v>
      </c>
      <c r="I48" s="361">
        <v>18.920271500000002</v>
      </c>
      <c r="J48" s="361">
        <v>19.218092349999999</v>
      </c>
      <c r="K48" s="361">
        <v>23.249187539999998</v>
      </c>
      <c r="L48" s="361">
        <v>1.8411686199999999</v>
      </c>
      <c r="M48" s="361">
        <v>3.4333013499999998</v>
      </c>
      <c r="N48" s="361">
        <v>5.3755959399999993</v>
      </c>
    </row>
    <row r="49" spans="1:14" ht="15">
      <c r="A49" s="289" t="s">
        <v>1099</v>
      </c>
      <c r="B49" s="361">
        <v>12.274482280000001</v>
      </c>
      <c r="C49" s="361">
        <v>11.369298689999999</v>
      </c>
      <c r="D49" s="361">
        <v>12.653972450000001</v>
      </c>
      <c r="E49" s="361">
        <v>12.541532260000002</v>
      </c>
      <c r="F49" s="361">
        <v>16.195989480000001</v>
      </c>
      <c r="G49" s="361">
        <v>18.371663699999996</v>
      </c>
      <c r="H49" s="361">
        <v>20.144036419999999</v>
      </c>
      <c r="I49" s="361">
        <v>22.576684659999998</v>
      </c>
      <c r="J49" s="361">
        <v>25.313756289999997</v>
      </c>
      <c r="K49" s="361">
        <v>27.955833859999998</v>
      </c>
      <c r="L49" s="361">
        <v>5.2977801600000003</v>
      </c>
      <c r="M49" s="361">
        <v>7.1791540199999995</v>
      </c>
      <c r="N49" s="361">
        <v>11.567733649999997</v>
      </c>
    </row>
    <row r="50" spans="1:14" ht="15">
      <c r="A50" s="288" t="s">
        <v>1100</v>
      </c>
      <c r="B50" s="360">
        <v>83.247242459999953</v>
      </c>
      <c r="C50" s="360">
        <v>119.59816573000003</v>
      </c>
      <c r="D50" s="360">
        <v>154.67240494000004</v>
      </c>
      <c r="E50" s="360">
        <v>179.53144997000024</v>
      </c>
      <c r="F50" s="360">
        <v>212.03381235000001</v>
      </c>
      <c r="G50" s="360">
        <v>240.71030480999991</v>
      </c>
      <c r="H50" s="360">
        <v>297.57240841000026</v>
      </c>
      <c r="I50" s="360">
        <v>329.93850898999909</v>
      </c>
      <c r="J50" s="360">
        <v>445.08492607999881</v>
      </c>
      <c r="K50" s="360">
        <v>451.86744217999956</v>
      </c>
      <c r="L50" s="360">
        <v>66.38844370000001</v>
      </c>
      <c r="M50" s="360">
        <v>117.88183398</v>
      </c>
      <c r="N50" s="360">
        <v>150.28223537000002</v>
      </c>
    </row>
    <row r="51" spans="1:14" ht="15">
      <c r="A51" s="289" t="s">
        <v>1101</v>
      </c>
      <c r="B51" s="361">
        <v>3.7662234899999998</v>
      </c>
      <c r="C51" s="361">
        <v>7.01589756</v>
      </c>
      <c r="D51" s="361">
        <v>10.132926550000001</v>
      </c>
      <c r="E51" s="361">
        <v>10.839530359999999</v>
      </c>
      <c r="F51" s="361">
        <v>12.05681624</v>
      </c>
      <c r="G51" s="361">
        <v>13.784694410000002</v>
      </c>
      <c r="H51" s="361">
        <v>18.875298640000004</v>
      </c>
      <c r="I51" s="361">
        <v>21.390639810000003</v>
      </c>
      <c r="J51" s="361">
        <v>23.660865070000003</v>
      </c>
      <c r="K51" s="361">
        <v>26.019050760000002</v>
      </c>
      <c r="L51" s="361">
        <v>3.2416136600000001</v>
      </c>
      <c r="M51" s="361">
        <v>5.1648741200000003</v>
      </c>
      <c r="N51" s="361">
        <v>8.5007981800000003</v>
      </c>
    </row>
    <row r="52" spans="1:14" ht="15">
      <c r="A52" s="288" t="s">
        <v>1102</v>
      </c>
      <c r="B52" s="360">
        <v>79.481018969999951</v>
      </c>
      <c r="C52" s="360">
        <v>112.58226817000003</v>
      </c>
      <c r="D52" s="360">
        <v>144.53947839000003</v>
      </c>
      <c r="E52" s="360">
        <v>168.69191961000024</v>
      </c>
      <c r="F52" s="360">
        <v>199.97699611000002</v>
      </c>
      <c r="G52" s="360">
        <v>226.9256103999999</v>
      </c>
      <c r="H52" s="360">
        <v>278.69710977000028</v>
      </c>
      <c r="I52" s="360">
        <v>308.54786917999911</v>
      </c>
      <c r="J52" s="360">
        <v>421.42406100999881</v>
      </c>
      <c r="K52" s="360">
        <v>425.84839141999953</v>
      </c>
      <c r="L52" s="360">
        <v>63.146829979999993</v>
      </c>
      <c r="M52" s="360">
        <v>112.71695983999999</v>
      </c>
      <c r="N52" s="360">
        <v>141.78143714000001</v>
      </c>
    </row>
    <row r="53" spans="1:14" ht="15">
      <c r="A53" s="290" t="s">
        <v>1103</v>
      </c>
      <c r="B53" s="286">
        <v>-4.6353238799999996</v>
      </c>
      <c r="C53" s="286">
        <v>-12.54456309</v>
      </c>
      <c r="D53" s="286">
        <v>-13.320591069999999</v>
      </c>
      <c r="E53" s="286">
        <v>-16.916284789999999</v>
      </c>
      <c r="F53" s="286">
        <v>-20.694191949999997</v>
      </c>
      <c r="G53" s="286">
        <v>-19.481382369999995</v>
      </c>
      <c r="H53" s="286">
        <v>-22.999268490000002</v>
      </c>
      <c r="I53" s="286">
        <v>-27.816182019999999</v>
      </c>
      <c r="J53" s="286">
        <v>-15.691569489999999</v>
      </c>
      <c r="K53" s="361">
        <v>-16.275786999999994</v>
      </c>
      <c r="L53" s="361">
        <v>1.4101395100000003</v>
      </c>
      <c r="M53" s="361">
        <v>-1.9424910500000003</v>
      </c>
      <c r="N53" s="361">
        <v>0.97008378999999989</v>
      </c>
    </row>
    <row r="54" spans="1:14" ht="15.75" thickBot="1">
      <c r="A54" s="315" t="s">
        <v>1104</v>
      </c>
      <c r="B54" s="316">
        <v>74.84569508999995</v>
      </c>
      <c r="C54" s="316">
        <v>100.03770508000004</v>
      </c>
      <c r="D54" s="316">
        <v>131.21888732000002</v>
      </c>
      <c r="E54" s="316">
        <v>151.77563482000025</v>
      </c>
      <c r="F54" s="316">
        <v>179.28280416000001</v>
      </c>
      <c r="G54" s="316">
        <v>207.44422802999989</v>
      </c>
      <c r="H54" s="316">
        <v>255.69784128000029</v>
      </c>
      <c r="I54" s="316">
        <v>280.73168715999913</v>
      </c>
      <c r="J54" s="316">
        <v>405.7324915199988</v>
      </c>
      <c r="K54" s="316">
        <v>409.57260441999955</v>
      </c>
      <c r="L54" s="316">
        <v>64.556969480000006</v>
      </c>
      <c r="M54" s="316">
        <v>110.77446876</v>
      </c>
      <c r="N54" s="316">
        <v>142.75152093</v>
      </c>
    </row>
    <row r="55" spans="1:14" ht="12" customHeight="1" thickBot="1">
      <c r="A55" s="432"/>
      <c r="B55" s="690"/>
      <c r="C55" s="690"/>
      <c r="D55" s="690"/>
      <c r="E55" s="690"/>
      <c r="F55" s="690"/>
      <c r="G55" s="690"/>
      <c r="H55" s="690"/>
      <c r="I55" s="690"/>
      <c r="J55" s="690"/>
      <c r="K55" s="690"/>
      <c r="L55" s="690"/>
      <c r="M55" s="413"/>
      <c r="N55" s="413"/>
    </row>
  </sheetData>
  <customSheetViews>
    <customSheetView guid="{D1897E30-A26D-4F90-93C2-C61456FDB70A}" scale="70" showPageBreaks="1" printArea="1" hiddenRows="1" view="pageBreakPreview">
      <selection activeCell="N11" sqref="N11"/>
      <pageMargins left="0.7" right="0.7" top="0.75" bottom="0.75" header="0.3" footer="0.3"/>
      <pageSetup paperSize="9" scale="67" orientation="landscape" r:id="rId1"/>
    </customSheetView>
    <customSheetView guid="{0A4A6AE3-1FFA-40BD-BC03-A4BC47D93628}" scale="70" showPageBreaks="1" printArea="1" hiddenRows="1" view="pageBreakPreview">
      <selection activeCell="R47" sqref="R47"/>
      <pageMargins left="0.7" right="0.7" top="0.75" bottom="0.75" header="0.3" footer="0.3"/>
      <pageSetup paperSize="9" scale="67" orientation="landscape" r:id="rId2"/>
    </customSheetView>
    <customSheetView guid="{4E068CE9-76F0-4A79-8775-2B6748FBF524}" hiddenRows="1" hiddenColumns="1" topLeftCell="H1">
      <selection activeCell="I3" sqref="I3:U54"/>
      <pageMargins left="0.7" right="0.7" top="0.75" bottom="0.75" header="0.3" footer="0.3"/>
      <pageSetup paperSize="9" scale="82" orientation="landscape" r:id="rId3"/>
    </customSheetView>
    <customSheetView guid="{D8C5A984-543E-4707-B504-B74A64840F53}" scale="70" showPageBreaks="1" printArea="1" hiddenRows="1" view="pageBreakPreview">
      <selection activeCell="R47" sqref="R47"/>
      <pageMargins left="0.7" right="0.7" top="0.75" bottom="0.75" header="0.3" footer="0.3"/>
      <pageSetup paperSize="9" scale="67" orientation="landscape" r:id="rId4"/>
    </customSheetView>
    <customSheetView guid="{D05C7363-D748-4E5D-B121-E30B6E64A380}" scale="70" showPageBreaks="1" printArea="1" hiddenRows="1" view="pageBreakPreview">
      <selection activeCell="R47" sqref="R47"/>
      <pageMargins left="0.7" right="0.7" top="0.75" bottom="0.75" header="0.3" footer="0.3"/>
      <pageSetup paperSize="9" scale="67" orientation="landscape" r:id="rId5"/>
    </customSheetView>
    <customSheetView guid="{A346EDBB-8F5D-48AE-8CF0-8B5C084A1557}" hiddenRows="1" topLeftCell="H1">
      <selection activeCell="I3" sqref="I3:U54"/>
      <pageMargins left="0.7" right="0.7" top="0.75" bottom="0.75" header="0.3" footer="0.3"/>
      <pageSetup paperSize="9" scale="82" orientation="landscape" r:id="rId6"/>
    </customSheetView>
  </customSheetViews>
  <mergeCells count="3">
    <mergeCell ref="B55:L55"/>
    <mergeCell ref="A1:M1"/>
    <mergeCell ref="A2:M2"/>
  </mergeCells>
  <pageMargins left="0.7" right="0.7" top="0.75" bottom="0.75" header="0.3" footer="0.3"/>
  <pageSetup paperSize="9" scale="67" orientation="landscape" r:id="rId7"/>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4"/>
  <sheetViews>
    <sheetView view="pageBreakPreview" zoomScale="90" zoomScaleNormal="100" zoomScaleSheetLayoutView="90" workbookViewId="0">
      <selection activeCell="B54" sqref="B54:L54"/>
    </sheetView>
  </sheetViews>
  <sheetFormatPr defaultColWidth="9.140625" defaultRowHeight="9"/>
  <cols>
    <col min="1" max="1" width="63.42578125" style="2" bestFit="1" customWidth="1"/>
    <col min="2" max="7" width="9.140625" style="2" customWidth="1"/>
    <col min="8" max="8" width="10.140625" style="2" customWidth="1"/>
    <col min="9" max="9" width="9.140625" style="2" customWidth="1"/>
    <col min="10" max="10" width="10.42578125" style="2" customWidth="1"/>
    <col min="11" max="13" width="9.140625" style="2" customWidth="1"/>
    <col min="14" max="16384" width="9.140625" style="2"/>
  </cols>
  <sheetData>
    <row r="1" spans="1:14" s="1" customFormat="1" ht="12.75" customHeight="1">
      <c r="A1" s="689" t="s">
        <v>1231</v>
      </c>
      <c r="B1" s="689"/>
      <c r="C1" s="689"/>
      <c r="D1" s="689"/>
      <c r="E1" s="689"/>
      <c r="F1" s="689"/>
      <c r="G1" s="689"/>
      <c r="H1" s="689"/>
      <c r="I1" s="689"/>
      <c r="J1" s="689"/>
      <c r="K1" s="689"/>
      <c r="L1" s="689"/>
      <c r="M1" s="689"/>
      <c r="N1" s="639"/>
    </row>
    <row r="2" spans="1:14" s="67" customFormat="1" ht="17.25" customHeight="1" thickBot="1">
      <c r="A2" s="691" t="s">
        <v>296</v>
      </c>
      <c r="B2" s="691"/>
      <c r="C2" s="691"/>
      <c r="D2" s="691"/>
      <c r="E2" s="691"/>
      <c r="F2" s="691"/>
      <c r="G2" s="691"/>
      <c r="H2" s="691"/>
      <c r="I2" s="691"/>
      <c r="J2" s="691"/>
      <c r="K2" s="691"/>
      <c r="L2" s="691"/>
      <c r="M2" s="691"/>
      <c r="N2" s="638"/>
    </row>
    <row r="3" spans="1:14" ht="16.5" customHeight="1" thickBot="1">
      <c r="A3" s="291" t="s">
        <v>3</v>
      </c>
      <c r="B3" s="292">
        <v>44621</v>
      </c>
      <c r="C3" s="292">
        <v>44652</v>
      </c>
      <c r="D3" s="292">
        <v>44682</v>
      </c>
      <c r="E3" s="292">
        <v>44713</v>
      </c>
      <c r="F3" s="292">
        <v>44743</v>
      </c>
      <c r="G3" s="292">
        <v>44774</v>
      </c>
      <c r="H3" s="292">
        <v>44805</v>
      </c>
      <c r="I3" s="292">
        <v>44835</v>
      </c>
      <c r="J3" s="292">
        <v>44866</v>
      </c>
      <c r="K3" s="442">
        <v>44896</v>
      </c>
      <c r="L3" s="442">
        <v>44927</v>
      </c>
      <c r="M3" s="442">
        <v>44958</v>
      </c>
      <c r="N3" s="442">
        <v>44986</v>
      </c>
    </row>
    <row r="4" spans="1:14" ht="15">
      <c r="A4" s="287" t="s">
        <v>1058</v>
      </c>
      <c r="B4" s="287"/>
      <c r="C4" s="287"/>
      <c r="D4" s="287"/>
      <c r="E4" s="287"/>
      <c r="F4" s="287"/>
      <c r="G4" s="287"/>
      <c r="H4" s="287"/>
      <c r="I4" s="287"/>
      <c r="J4" s="287"/>
      <c r="K4" s="287"/>
      <c r="L4" s="329"/>
      <c r="M4" s="329"/>
      <c r="N4" s="329"/>
    </row>
    <row r="5" spans="1:14" ht="15">
      <c r="A5" s="288" t="s">
        <v>1059</v>
      </c>
      <c r="B5" s="288"/>
      <c r="C5" s="288"/>
      <c r="D5" s="288"/>
      <c r="E5" s="288"/>
      <c r="F5" s="288"/>
      <c r="G5" s="288"/>
      <c r="H5" s="288"/>
      <c r="I5" s="288"/>
      <c r="J5" s="288"/>
      <c r="K5" s="288"/>
      <c r="L5" s="328"/>
      <c r="M5" s="328"/>
      <c r="N5" s="328"/>
    </row>
    <row r="6" spans="1:14" ht="15">
      <c r="A6" s="289" t="s">
        <v>1060</v>
      </c>
      <c r="B6" s="361">
        <v>20.258562570000002</v>
      </c>
      <c r="C6" s="361">
        <v>26.938062949999999</v>
      </c>
      <c r="D6" s="361">
        <v>36.720941139999994</v>
      </c>
      <c r="E6" s="361">
        <v>45.334024449999994</v>
      </c>
      <c r="F6" s="361">
        <v>53.354546990000003</v>
      </c>
      <c r="G6" s="361">
        <v>61.499759850000004</v>
      </c>
      <c r="H6" s="361">
        <v>69.103819590000001</v>
      </c>
      <c r="I6" s="361">
        <v>77.136418460000002</v>
      </c>
      <c r="J6" s="361">
        <v>88.001786330000002</v>
      </c>
      <c r="K6" s="361">
        <v>97.399827860000002</v>
      </c>
      <c r="L6" s="361">
        <v>9.4704738399999986</v>
      </c>
      <c r="M6" s="361">
        <v>18.904036490000003</v>
      </c>
      <c r="N6" s="361">
        <v>27.604769900000001</v>
      </c>
    </row>
    <row r="7" spans="1:14" ht="15" hidden="1">
      <c r="A7" s="289" t="s">
        <v>1062</v>
      </c>
      <c r="B7" s="361">
        <v>0</v>
      </c>
      <c r="C7" s="361">
        <v>0</v>
      </c>
      <c r="D7" s="361">
        <v>0</v>
      </c>
      <c r="E7" s="361">
        <v>0</v>
      </c>
      <c r="F7" s="361">
        <v>0</v>
      </c>
      <c r="G7" s="361">
        <v>0</v>
      </c>
      <c r="H7" s="361">
        <v>0</v>
      </c>
      <c r="I7" s="361">
        <v>0</v>
      </c>
      <c r="J7" s="361">
        <v>0</v>
      </c>
      <c r="K7" s="361">
        <v>0</v>
      </c>
      <c r="L7" s="361">
        <v>0</v>
      </c>
      <c r="M7" s="361">
        <v>0</v>
      </c>
      <c r="N7" s="361"/>
    </row>
    <row r="8" spans="1:14" ht="15" hidden="1">
      <c r="A8" s="288" t="s">
        <v>1063</v>
      </c>
      <c r="B8" s="360">
        <v>0</v>
      </c>
      <c r="C8" s="360">
        <v>0</v>
      </c>
      <c r="D8" s="360">
        <v>0</v>
      </c>
      <c r="E8" s="360">
        <v>0</v>
      </c>
      <c r="F8" s="360">
        <v>0</v>
      </c>
      <c r="G8" s="360">
        <v>0</v>
      </c>
      <c r="H8" s="360">
        <v>0</v>
      </c>
      <c r="I8" s="360">
        <v>0</v>
      </c>
      <c r="J8" s="360">
        <v>0</v>
      </c>
      <c r="K8" s="361">
        <v>0</v>
      </c>
      <c r="L8" s="361">
        <v>0</v>
      </c>
      <c r="M8" s="361">
        <v>0</v>
      </c>
      <c r="N8" s="361"/>
    </row>
    <row r="9" spans="1:14" ht="15" hidden="1">
      <c r="A9" s="289" t="s">
        <v>1064</v>
      </c>
      <c r="B9" s="361">
        <v>0</v>
      </c>
      <c r="C9" s="361">
        <v>0</v>
      </c>
      <c r="D9" s="361">
        <v>0</v>
      </c>
      <c r="E9" s="361">
        <v>0</v>
      </c>
      <c r="F9" s="361">
        <v>0</v>
      </c>
      <c r="G9" s="361">
        <v>0</v>
      </c>
      <c r="H9" s="361">
        <v>0</v>
      </c>
      <c r="I9" s="361">
        <v>0</v>
      </c>
      <c r="J9" s="361">
        <v>0</v>
      </c>
      <c r="K9" s="361">
        <v>0</v>
      </c>
      <c r="L9" s="361">
        <v>0</v>
      </c>
      <c r="M9" s="361">
        <v>0</v>
      </c>
      <c r="N9" s="361"/>
    </row>
    <row r="10" spans="1:14" ht="15">
      <c r="A10" s="288" t="s">
        <v>1065</v>
      </c>
      <c r="B10" s="360">
        <v>0</v>
      </c>
      <c r="C10" s="360">
        <v>0</v>
      </c>
      <c r="D10" s="360">
        <v>0</v>
      </c>
      <c r="E10" s="360">
        <v>0</v>
      </c>
      <c r="F10" s="360">
        <v>0</v>
      </c>
      <c r="G10" s="360">
        <v>0</v>
      </c>
      <c r="H10" s="360">
        <v>0</v>
      </c>
      <c r="I10" s="360">
        <v>0</v>
      </c>
      <c r="J10" s="360">
        <v>0</v>
      </c>
      <c r="K10" s="361">
        <v>0</v>
      </c>
      <c r="L10" s="361">
        <v>0</v>
      </c>
      <c r="M10" s="361">
        <v>0</v>
      </c>
      <c r="N10" s="361">
        <v>0</v>
      </c>
    </row>
    <row r="11" spans="1:14" ht="15">
      <c r="A11" s="288" t="s">
        <v>1105</v>
      </c>
      <c r="B11" s="360">
        <v>0</v>
      </c>
      <c r="C11" s="360">
        <v>0</v>
      </c>
      <c r="D11" s="360">
        <v>0</v>
      </c>
      <c r="E11" s="360">
        <v>0</v>
      </c>
      <c r="F11" s="360">
        <v>0</v>
      </c>
      <c r="G11" s="360">
        <v>0</v>
      </c>
      <c r="H11" s="360">
        <v>0</v>
      </c>
      <c r="I11" s="360">
        <v>0</v>
      </c>
      <c r="J11" s="360">
        <v>0</v>
      </c>
      <c r="K11" s="361">
        <v>0</v>
      </c>
      <c r="L11" s="361">
        <v>0</v>
      </c>
      <c r="M11" s="361">
        <v>0</v>
      </c>
      <c r="N11" s="361">
        <v>0</v>
      </c>
    </row>
    <row r="12" spans="1:14" ht="15">
      <c r="A12" s="289" t="s">
        <v>1106</v>
      </c>
      <c r="B12" s="361">
        <v>0</v>
      </c>
      <c r="C12" s="361">
        <v>0</v>
      </c>
      <c r="D12" s="361">
        <v>0</v>
      </c>
      <c r="E12" s="361">
        <v>0</v>
      </c>
      <c r="F12" s="361">
        <v>0</v>
      </c>
      <c r="G12" s="361">
        <v>0</v>
      </c>
      <c r="H12" s="361">
        <v>0</v>
      </c>
      <c r="I12" s="361">
        <v>0</v>
      </c>
      <c r="J12" s="361">
        <v>0</v>
      </c>
      <c r="K12" s="361">
        <v>0</v>
      </c>
      <c r="L12" s="361">
        <v>0</v>
      </c>
      <c r="M12" s="361">
        <v>0</v>
      </c>
      <c r="N12" s="361">
        <v>0</v>
      </c>
    </row>
    <row r="13" spans="1:14" ht="15">
      <c r="A13" s="289" t="s">
        <v>1107</v>
      </c>
      <c r="B13" s="361">
        <v>340.36125878000001</v>
      </c>
      <c r="C13" s="361">
        <v>484.81530078000003</v>
      </c>
      <c r="D13" s="361">
        <v>586.31648017999999</v>
      </c>
      <c r="E13" s="361">
        <v>766.12403824000012</v>
      </c>
      <c r="F13" s="361">
        <v>893.50533328999995</v>
      </c>
      <c r="G13" s="361">
        <v>981.17234522000001</v>
      </c>
      <c r="H13" s="361">
        <v>1115.74340134</v>
      </c>
      <c r="I13" s="361">
        <v>1275.9805054400001</v>
      </c>
      <c r="J13" s="361">
        <v>1425.4754096900001</v>
      </c>
      <c r="K13" s="361">
        <v>1623.73561765</v>
      </c>
      <c r="L13" s="361">
        <v>82.434221199999996</v>
      </c>
      <c r="M13" s="361">
        <v>186.54711995999997</v>
      </c>
      <c r="N13" s="361">
        <v>304.20405384999998</v>
      </c>
    </row>
    <row r="14" spans="1:14" ht="15">
      <c r="A14" s="289" t="s">
        <v>1108</v>
      </c>
      <c r="B14" s="361">
        <v>340.36125878000001</v>
      </c>
      <c r="C14" s="361">
        <v>484.81530078000003</v>
      </c>
      <c r="D14" s="361">
        <v>586.31648017999999</v>
      </c>
      <c r="E14" s="361">
        <v>766.12403824000012</v>
      </c>
      <c r="F14" s="361">
        <v>893.50533328999995</v>
      </c>
      <c r="G14" s="361">
        <v>981.17234522000001</v>
      </c>
      <c r="H14" s="361">
        <v>1115.74340134</v>
      </c>
      <c r="I14" s="361">
        <v>1275.9805054400001</v>
      </c>
      <c r="J14" s="361">
        <v>1425.4754096900001</v>
      </c>
      <c r="K14" s="361">
        <v>1623.73561765</v>
      </c>
      <c r="L14" s="361">
        <v>82.434221199999996</v>
      </c>
      <c r="M14" s="361">
        <v>186.54711995999997</v>
      </c>
      <c r="N14" s="361">
        <v>304.20405384999998</v>
      </c>
    </row>
    <row r="15" spans="1:14" ht="15">
      <c r="A15" s="288" t="s">
        <v>1109</v>
      </c>
      <c r="B15" s="360">
        <v>59.115716210000002</v>
      </c>
      <c r="C15" s="360">
        <v>81.935374560000014</v>
      </c>
      <c r="D15" s="360">
        <v>114.36887236000001</v>
      </c>
      <c r="E15" s="360">
        <v>135.23929917999999</v>
      </c>
      <c r="F15" s="360">
        <v>146.76860310000001</v>
      </c>
      <c r="G15" s="360">
        <v>159.79801508</v>
      </c>
      <c r="H15" s="360">
        <v>175.80401535000001</v>
      </c>
      <c r="I15" s="360">
        <v>193.54015106999998</v>
      </c>
      <c r="J15" s="360">
        <v>209.52792313</v>
      </c>
      <c r="K15" s="360">
        <v>238.34455991999999</v>
      </c>
      <c r="L15" s="360">
        <v>13.625679359999999</v>
      </c>
      <c r="M15" s="360">
        <v>30.632655540000002</v>
      </c>
      <c r="N15" s="360">
        <v>57.475073999999999</v>
      </c>
    </row>
    <row r="16" spans="1:14" ht="15">
      <c r="A16" s="289" t="s">
        <v>365</v>
      </c>
      <c r="B16" s="361">
        <v>281.24554257</v>
      </c>
      <c r="C16" s="361">
        <v>402.87992622000002</v>
      </c>
      <c r="D16" s="361">
        <v>471.94760781999997</v>
      </c>
      <c r="E16" s="361">
        <v>630.88473906000013</v>
      </c>
      <c r="F16" s="361">
        <v>746.73673018999989</v>
      </c>
      <c r="G16" s="361">
        <v>821.37433013999998</v>
      </c>
      <c r="H16" s="361">
        <v>939.93938599000001</v>
      </c>
      <c r="I16" s="361">
        <v>1082.44035437</v>
      </c>
      <c r="J16" s="361">
        <v>1215.94748656</v>
      </c>
      <c r="K16" s="361">
        <v>1385.3910577300001</v>
      </c>
      <c r="L16" s="361">
        <v>68.808541840000004</v>
      </c>
      <c r="M16" s="361">
        <v>155.91446441000002</v>
      </c>
      <c r="N16" s="361">
        <v>246.72897982999996</v>
      </c>
    </row>
    <row r="17" spans="1:14" ht="15">
      <c r="A17" s="288" t="s">
        <v>1068</v>
      </c>
      <c r="B17" s="360">
        <v>0</v>
      </c>
      <c r="C17" s="360">
        <v>0</v>
      </c>
      <c r="D17" s="360">
        <v>0</v>
      </c>
      <c r="E17" s="360">
        <v>0</v>
      </c>
      <c r="F17" s="360">
        <v>0</v>
      </c>
      <c r="G17" s="360">
        <v>0</v>
      </c>
      <c r="H17" s="360">
        <v>0</v>
      </c>
      <c r="I17" s="360">
        <v>0</v>
      </c>
      <c r="J17" s="360">
        <v>0</v>
      </c>
      <c r="K17" s="361">
        <v>0</v>
      </c>
      <c r="L17" s="361">
        <v>0</v>
      </c>
      <c r="M17" s="361">
        <v>0</v>
      </c>
      <c r="N17" s="361">
        <v>0</v>
      </c>
    </row>
    <row r="18" spans="1:14" ht="15">
      <c r="A18" s="289" t="s">
        <v>1069</v>
      </c>
      <c r="B18" s="361">
        <v>26.522237269999998</v>
      </c>
      <c r="C18" s="361">
        <v>35.457239680000001</v>
      </c>
      <c r="D18" s="361">
        <v>45.821599219999996</v>
      </c>
      <c r="E18" s="361">
        <v>20.609756040000001</v>
      </c>
      <c r="F18" s="361">
        <v>23.012082620000001</v>
      </c>
      <c r="G18" s="361">
        <v>36.891332769999998</v>
      </c>
      <c r="H18" s="361">
        <v>34.242273509999997</v>
      </c>
      <c r="I18" s="361">
        <v>29.581052600000003</v>
      </c>
      <c r="J18" s="361">
        <v>2.2688217399999999</v>
      </c>
      <c r="K18" s="361">
        <v>-18.673106990000001</v>
      </c>
      <c r="L18" s="361">
        <v>-3.7309041300000008</v>
      </c>
      <c r="M18" s="361">
        <v>-7.2497993899999997</v>
      </c>
      <c r="N18" s="361">
        <v>-11.897314720000001</v>
      </c>
    </row>
    <row r="19" spans="1:14" ht="15">
      <c r="A19" s="289" t="s">
        <v>1070</v>
      </c>
      <c r="B19" s="361">
        <v>-40.140569150000005</v>
      </c>
      <c r="C19" s="361">
        <v>-61.729426059999994</v>
      </c>
      <c r="D19" s="361">
        <v>-33.378997499999997</v>
      </c>
      <c r="E19" s="361">
        <v>-86.50645136</v>
      </c>
      <c r="F19" s="361">
        <v>-117.29947861000001</v>
      </c>
      <c r="G19" s="361">
        <v>-281.12442670999997</v>
      </c>
      <c r="H19" s="361">
        <v>-302.47954338999995</v>
      </c>
      <c r="I19" s="361">
        <v>-383.53735790999997</v>
      </c>
      <c r="J19" s="361">
        <v>-654.26358401000005</v>
      </c>
      <c r="K19" s="361">
        <v>-464.83433994000001</v>
      </c>
      <c r="L19" s="361">
        <v>-48.346405760000003</v>
      </c>
      <c r="M19" s="361">
        <v>-81.824195740000008</v>
      </c>
      <c r="N19" s="361">
        <v>-101.97031272</v>
      </c>
    </row>
    <row r="20" spans="1:14" ht="15">
      <c r="A20" s="289" t="s">
        <v>1071</v>
      </c>
      <c r="B20" s="361">
        <v>0</v>
      </c>
      <c r="C20" s="361">
        <v>0</v>
      </c>
      <c r="D20" s="361">
        <v>0</v>
      </c>
      <c r="E20" s="361">
        <v>0</v>
      </c>
      <c r="F20" s="361">
        <v>0</v>
      </c>
      <c r="G20" s="361">
        <v>0</v>
      </c>
      <c r="H20" s="361">
        <v>0</v>
      </c>
      <c r="I20" s="361">
        <v>0</v>
      </c>
      <c r="J20" s="361">
        <v>0</v>
      </c>
      <c r="K20" s="361">
        <v>0</v>
      </c>
      <c r="L20" s="361">
        <v>0</v>
      </c>
      <c r="M20" s="361">
        <v>0</v>
      </c>
      <c r="N20" s="361">
        <v>0</v>
      </c>
    </row>
    <row r="21" spans="1:14" ht="15">
      <c r="A21" s="289" t="s">
        <v>1072</v>
      </c>
      <c r="B21" s="361">
        <v>267.62721068999997</v>
      </c>
      <c r="C21" s="361">
        <v>376.60773984000002</v>
      </c>
      <c r="D21" s="361">
        <v>484.39020954</v>
      </c>
      <c r="E21" s="361">
        <v>564.98804374000008</v>
      </c>
      <c r="F21" s="361">
        <v>652.44933419999984</v>
      </c>
      <c r="G21" s="361">
        <v>577.14123619999998</v>
      </c>
      <c r="H21" s="361">
        <v>671.70211611000013</v>
      </c>
      <c r="I21" s="361">
        <v>728.48404906000007</v>
      </c>
      <c r="J21" s="361">
        <v>563.95272428999999</v>
      </c>
      <c r="K21" s="361">
        <v>901.88361080000004</v>
      </c>
      <c r="L21" s="361">
        <v>16.731231949999994</v>
      </c>
      <c r="M21" s="361">
        <v>66.84046927</v>
      </c>
      <c r="N21" s="361">
        <v>132.86135238</v>
      </c>
    </row>
    <row r="22" spans="1:14" ht="15">
      <c r="A22" s="288" t="s">
        <v>1073</v>
      </c>
      <c r="B22" s="360">
        <v>267.62721068999997</v>
      </c>
      <c r="C22" s="360">
        <v>376.60773984000002</v>
      </c>
      <c r="D22" s="360">
        <v>484.39020954</v>
      </c>
      <c r="E22" s="360">
        <v>564.98804374000008</v>
      </c>
      <c r="F22" s="360">
        <v>652.44933419999984</v>
      </c>
      <c r="G22" s="360">
        <v>577.14123619999998</v>
      </c>
      <c r="H22" s="360">
        <v>671.70211611000013</v>
      </c>
      <c r="I22" s="360">
        <v>728.48404906000007</v>
      </c>
      <c r="J22" s="360">
        <v>563.95272428999999</v>
      </c>
      <c r="K22" s="360">
        <v>901.88361080000004</v>
      </c>
      <c r="L22" s="360">
        <v>16.731231949999994</v>
      </c>
      <c r="M22" s="360">
        <v>66.84046927</v>
      </c>
      <c r="N22" s="360">
        <v>132.86135238</v>
      </c>
    </row>
    <row r="23" spans="1:14" ht="15">
      <c r="A23" s="288" t="s">
        <v>1074</v>
      </c>
      <c r="B23" s="360">
        <v>0</v>
      </c>
      <c r="C23" s="360">
        <v>0</v>
      </c>
      <c r="D23" s="360">
        <v>0</v>
      </c>
      <c r="E23" s="360">
        <v>0</v>
      </c>
      <c r="F23" s="360">
        <v>0</v>
      </c>
      <c r="G23" s="360">
        <v>0</v>
      </c>
      <c r="H23" s="360">
        <v>0</v>
      </c>
      <c r="I23" s="360">
        <v>0</v>
      </c>
      <c r="J23" s="360">
        <v>0</v>
      </c>
      <c r="K23" s="361">
        <v>0</v>
      </c>
      <c r="L23" s="361">
        <v>0</v>
      </c>
      <c r="M23" s="361">
        <v>0</v>
      </c>
      <c r="N23" s="361">
        <v>0</v>
      </c>
    </row>
    <row r="24" spans="1:14" ht="15">
      <c r="A24" s="288" t="s">
        <v>1075</v>
      </c>
      <c r="B24" s="360">
        <v>0</v>
      </c>
      <c r="C24" s="360">
        <v>0</v>
      </c>
      <c r="D24" s="360">
        <v>0</v>
      </c>
      <c r="E24" s="360">
        <v>0</v>
      </c>
      <c r="F24" s="360">
        <v>0</v>
      </c>
      <c r="G24" s="360">
        <v>0</v>
      </c>
      <c r="H24" s="360">
        <v>0</v>
      </c>
      <c r="I24" s="360">
        <v>0</v>
      </c>
      <c r="J24" s="360">
        <v>0</v>
      </c>
      <c r="K24" s="361">
        <v>0</v>
      </c>
      <c r="L24" s="361">
        <v>0</v>
      </c>
      <c r="M24" s="361">
        <v>0</v>
      </c>
      <c r="N24" s="361">
        <v>0</v>
      </c>
    </row>
    <row r="25" spans="1:14" ht="15">
      <c r="A25" s="288" t="s">
        <v>1076</v>
      </c>
      <c r="B25" s="360">
        <v>0</v>
      </c>
      <c r="C25" s="360">
        <v>0</v>
      </c>
      <c r="D25" s="360">
        <v>0</v>
      </c>
      <c r="E25" s="360">
        <v>0</v>
      </c>
      <c r="F25" s="360">
        <v>0</v>
      </c>
      <c r="G25" s="360">
        <v>0</v>
      </c>
      <c r="H25" s="360">
        <v>0</v>
      </c>
      <c r="I25" s="360">
        <v>0</v>
      </c>
      <c r="J25" s="360">
        <v>0</v>
      </c>
      <c r="K25" s="361">
        <v>0</v>
      </c>
      <c r="L25" s="361">
        <v>0</v>
      </c>
      <c r="M25" s="361">
        <v>0</v>
      </c>
      <c r="N25" s="361">
        <v>0</v>
      </c>
    </row>
    <row r="26" spans="1:14" ht="15">
      <c r="A26" s="289" t="s">
        <v>973</v>
      </c>
      <c r="B26" s="361">
        <v>297.30877944000002</v>
      </c>
      <c r="C26" s="361">
        <v>448.34173543000003</v>
      </c>
      <c r="D26" s="361">
        <v>553.64314139999999</v>
      </c>
      <c r="E26" s="361">
        <v>682.07585446999997</v>
      </c>
      <c r="F26" s="361">
        <v>756.36776473999998</v>
      </c>
      <c r="G26" s="361">
        <v>842.84886342999994</v>
      </c>
      <c r="H26" s="361">
        <v>994.30617603000007</v>
      </c>
      <c r="I26" s="361">
        <v>1084.8636119099999</v>
      </c>
      <c r="J26" s="361">
        <v>1208.7386397500002</v>
      </c>
      <c r="K26" s="361">
        <v>1359.1896896599999</v>
      </c>
      <c r="L26" s="361">
        <v>94.149142329999989</v>
      </c>
      <c r="M26" s="361">
        <v>181.34828036000002</v>
      </c>
      <c r="N26" s="361">
        <v>273.23606663000004</v>
      </c>
    </row>
    <row r="27" spans="1:14" ht="15">
      <c r="A27" s="289" t="s">
        <v>1077</v>
      </c>
      <c r="B27" s="361">
        <v>40.938098799999999</v>
      </c>
      <c r="C27" s="361">
        <v>66.89037415</v>
      </c>
      <c r="D27" s="361">
        <v>93.259669160000001</v>
      </c>
      <c r="E27" s="361">
        <v>105.19660398000001</v>
      </c>
      <c r="F27" s="361">
        <v>113.30240866</v>
      </c>
      <c r="G27" s="361">
        <v>123.72168017000001</v>
      </c>
      <c r="H27" s="361">
        <v>144.47068046000001</v>
      </c>
      <c r="I27" s="361">
        <v>157.7585698</v>
      </c>
      <c r="J27" s="361">
        <v>172.15939112000001</v>
      </c>
      <c r="K27" s="361">
        <v>194.64288597000001</v>
      </c>
      <c r="L27" s="361">
        <v>7.2781893100000001</v>
      </c>
      <c r="M27" s="361">
        <v>12.39471346</v>
      </c>
      <c r="N27" s="361">
        <v>26.634596169999998</v>
      </c>
    </row>
    <row r="28" spans="1:14" ht="15">
      <c r="A28" s="289" t="s">
        <v>1078</v>
      </c>
      <c r="B28" s="361">
        <v>125.72033963999999</v>
      </c>
      <c r="C28" s="361">
        <v>157.32208378999997</v>
      </c>
      <c r="D28" s="361">
        <v>188.10094667999999</v>
      </c>
      <c r="E28" s="361">
        <v>156.96631269</v>
      </c>
      <c r="F28" s="361">
        <v>181.37201530999999</v>
      </c>
      <c r="G28" s="361">
        <v>72.414091190000008</v>
      </c>
      <c r="H28" s="361">
        <v>-5.3449805000000019</v>
      </c>
      <c r="I28" s="361">
        <v>15.23721185</v>
      </c>
      <c r="J28" s="361">
        <v>-4.2216220599999996</v>
      </c>
      <c r="K28" s="361">
        <v>37.812101230000003</v>
      </c>
      <c r="L28" s="361">
        <v>14.149585290000003</v>
      </c>
      <c r="M28" s="361">
        <v>17.666518360000001</v>
      </c>
      <c r="N28" s="361">
        <v>28.802254209999997</v>
      </c>
    </row>
    <row r="29" spans="1:14" ht="15">
      <c r="A29" s="289" t="s">
        <v>1079</v>
      </c>
      <c r="B29" s="361">
        <v>0</v>
      </c>
      <c r="C29" s="361">
        <v>0</v>
      </c>
      <c r="D29" s="361">
        <v>0</v>
      </c>
      <c r="E29" s="361">
        <v>0</v>
      </c>
      <c r="F29" s="361">
        <v>0</v>
      </c>
      <c r="G29" s="361">
        <v>0</v>
      </c>
      <c r="H29" s="361">
        <v>0</v>
      </c>
      <c r="I29" s="361">
        <v>0</v>
      </c>
      <c r="J29" s="361">
        <v>0</v>
      </c>
      <c r="K29" s="361">
        <v>0</v>
      </c>
      <c r="L29" s="361">
        <v>0</v>
      </c>
      <c r="M29" s="361">
        <v>0</v>
      </c>
      <c r="N29" s="361">
        <v>0</v>
      </c>
    </row>
    <row r="30" spans="1:14" ht="15">
      <c r="A30" s="289" t="s">
        <v>1110</v>
      </c>
      <c r="B30" s="361">
        <v>0</v>
      </c>
      <c r="C30" s="361">
        <v>0</v>
      </c>
      <c r="D30" s="361">
        <v>0</v>
      </c>
      <c r="E30" s="361">
        <v>0</v>
      </c>
      <c r="F30" s="361">
        <v>0</v>
      </c>
      <c r="G30" s="361">
        <v>0</v>
      </c>
      <c r="H30" s="361">
        <v>0</v>
      </c>
      <c r="I30" s="361">
        <v>0</v>
      </c>
      <c r="J30" s="361">
        <v>0</v>
      </c>
      <c r="K30" s="361">
        <v>0</v>
      </c>
      <c r="L30" s="361">
        <v>0</v>
      </c>
      <c r="M30" s="361">
        <v>0</v>
      </c>
      <c r="N30" s="361">
        <v>0</v>
      </c>
    </row>
    <row r="31" spans="1:14" ht="15">
      <c r="A31" s="289" t="s">
        <v>1081</v>
      </c>
      <c r="B31" s="361">
        <v>382.09102028000007</v>
      </c>
      <c r="C31" s="361">
        <v>538.77344506999998</v>
      </c>
      <c r="D31" s="361">
        <v>648.48441892000005</v>
      </c>
      <c r="E31" s="361">
        <v>733.84556318</v>
      </c>
      <c r="F31" s="361">
        <v>824.43737138999995</v>
      </c>
      <c r="G31" s="361">
        <v>791.54127444999995</v>
      </c>
      <c r="H31" s="361">
        <v>844.49051507000001</v>
      </c>
      <c r="I31" s="361">
        <v>942.34225395999988</v>
      </c>
      <c r="J31" s="361">
        <v>1032.3576265700001</v>
      </c>
      <c r="K31" s="361">
        <v>1202.35890492</v>
      </c>
      <c r="L31" s="361">
        <v>101.02053829</v>
      </c>
      <c r="M31" s="361">
        <v>186.62008525000002</v>
      </c>
      <c r="N31" s="361">
        <v>275.40372464000001</v>
      </c>
    </row>
    <row r="32" spans="1:14" ht="15">
      <c r="A32" s="288" t="s">
        <v>1082</v>
      </c>
      <c r="B32" s="360">
        <v>0</v>
      </c>
      <c r="C32" s="360">
        <v>0</v>
      </c>
      <c r="D32" s="360">
        <v>0</v>
      </c>
      <c r="E32" s="360">
        <v>0</v>
      </c>
      <c r="F32" s="360">
        <v>0</v>
      </c>
      <c r="G32" s="360">
        <v>0</v>
      </c>
      <c r="H32" s="360">
        <v>0</v>
      </c>
      <c r="I32" s="360">
        <v>0</v>
      </c>
      <c r="J32" s="360">
        <v>0</v>
      </c>
      <c r="K32" s="361">
        <v>0</v>
      </c>
      <c r="L32" s="361">
        <v>0</v>
      </c>
      <c r="M32" s="361">
        <v>0</v>
      </c>
      <c r="N32" s="361">
        <v>0</v>
      </c>
    </row>
    <row r="33" spans="1:14" ht="15">
      <c r="A33" s="289" t="s">
        <v>1083</v>
      </c>
      <c r="B33" s="361">
        <v>382.09102028000007</v>
      </c>
      <c r="C33" s="361">
        <v>538.77344506999998</v>
      </c>
      <c r="D33" s="361">
        <v>648.48441892000005</v>
      </c>
      <c r="E33" s="361">
        <v>733.84556318</v>
      </c>
      <c r="F33" s="361">
        <v>824.43737138999995</v>
      </c>
      <c r="G33" s="361">
        <v>791.54127444999995</v>
      </c>
      <c r="H33" s="361">
        <v>844.49051507000001</v>
      </c>
      <c r="I33" s="361">
        <v>942.34225395999988</v>
      </c>
      <c r="J33" s="361">
        <v>1032.3576265700001</v>
      </c>
      <c r="K33" s="361">
        <v>1202.35890492</v>
      </c>
      <c r="L33" s="361">
        <v>101.02053829</v>
      </c>
      <c r="M33" s="361">
        <v>186.62008525000002</v>
      </c>
      <c r="N33" s="361">
        <v>275.40372464000001</v>
      </c>
    </row>
    <row r="34" spans="1:14" ht="15">
      <c r="A34" s="288" t="s">
        <v>1084</v>
      </c>
      <c r="B34" s="360">
        <v>-114.4638095900001</v>
      </c>
      <c r="C34" s="360">
        <v>-162.16570522999996</v>
      </c>
      <c r="D34" s="360">
        <v>-164.09420938000005</v>
      </c>
      <c r="E34" s="360">
        <v>-168.85751943999992</v>
      </c>
      <c r="F34" s="360">
        <v>-171.98803719000011</v>
      </c>
      <c r="G34" s="360">
        <v>-214.40003824999997</v>
      </c>
      <c r="H34" s="360">
        <v>-172.78839895999988</v>
      </c>
      <c r="I34" s="360">
        <v>-213.85820489999981</v>
      </c>
      <c r="J34" s="360">
        <v>-468.4049022800001</v>
      </c>
      <c r="K34" s="360">
        <v>-300.47529411999994</v>
      </c>
      <c r="L34" s="360">
        <v>-94.989323990000003</v>
      </c>
      <c r="M34" s="360">
        <v>-138.26758966999998</v>
      </c>
      <c r="N34" s="360">
        <v>-169.23015184000002</v>
      </c>
    </row>
    <row r="35" spans="1:14" s="46" customFormat="1" ht="15" hidden="1">
      <c r="A35" s="288" t="s">
        <v>1085</v>
      </c>
      <c r="B35" s="360">
        <v>0</v>
      </c>
      <c r="C35" s="360">
        <v>0</v>
      </c>
      <c r="D35" s="360">
        <v>0</v>
      </c>
      <c r="E35" s="360">
        <v>0</v>
      </c>
      <c r="F35" s="360">
        <v>0</v>
      </c>
      <c r="G35" s="360">
        <v>0</v>
      </c>
      <c r="H35" s="360">
        <v>0</v>
      </c>
      <c r="I35" s="360">
        <v>0</v>
      </c>
      <c r="J35" s="360">
        <v>0</v>
      </c>
      <c r="K35" s="361">
        <v>0</v>
      </c>
      <c r="L35" s="361">
        <v>0</v>
      </c>
      <c r="M35" s="361">
        <v>0</v>
      </c>
      <c r="N35" s="361"/>
    </row>
    <row r="36" spans="1:14" ht="15" hidden="1">
      <c r="A36" s="289" t="s">
        <v>1086</v>
      </c>
      <c r="B36" s="361">
        <v>0</v>
      </c>
      <c r="C36" s="361">
        <v>0</v>
      </c>
      <c r="D36" s="361">
        <v>0</v>
      </c>
      <c r="E36" s="361">
        <v>0</v>
      </c>
      <c r="F36" s="361">
        <v>0</v>
      </c>
      <c r="G36" s="361">
        <v>0</v>
      </c>
      <c r="H36" s="361">
        <v>0</v>
      </c>
      <c r="I36" s="361">
        <v>0</v>
      </c>
      <c r="J36" s="361">
        <v>0</v>
      </c>
      <c r="K36" s="361">
        <v>0</v>
      </c>
      <c r="L36" s="361">
        <v>0</v>
      </c>
      <c r="M36" s="361">
        <v>0</v>
      </c>
      <c r="N36" s="361"/>
    </row>
    <row r="37" spans="1:14" ht="15">
      <c r="A37" s="289" t="s">
        <v>1087</v>
      </c>
      <c r="B37" s="361">
        <v>0</v>
      </c>
      <c r="C37" s="361">
        <v>0</v>
      </c>
      <c r="D37" s="361">
        <v>0</v>
      </c>
      <c r="E37" s="361">
        <v>0</v>
      </c>
      <c r="F37" s="361">
        <v>0</v>
      </c>
      <c r="G37" s="361">
        <v>0</v>
      </c>
      <c r="H37" s="361">
        <v>0</v>
      </c>
      <c r="I37" s="361">
        <v>0</v>
      </c>
      <c r="J37" s="361">
        <v>0</v>
      </c>
      <c r="K37" s="361">
        <v>0</v>
      </c>
      <c r="L37" s="361">
        <v>0</v>
      </c>
      <c r="M37" s="361">
        <v>0</v>
      </c>
      <c r="N37" s="361">
        <v>0</v>
      </c>
    </row>
    <row r="38" spans="1:14" ht="15">
      <c r="A38" s="288" t="s">
        <v>1088</v>
      </c>
      <c r="B38" s="360">
        <v>0.18607707000000001</v>
      </c>
      <c r="C38" s="360">
        <v>0.29306438000000001</v>
      </c>
      <c r="D38" s="360">
        <v>0.33379737999999998</v>
      </c>
      <c r="E38" s="360">
        <v>0.39595830999999998</v>
      </c>
      <c r="F38" s="360">
        <v>0.43836315999999997</v>
      </c>
      <c r="G38" s="360">
        <v>0.57758406000000007</v>
      </c>
      <c r="H38" s="360">
        <v>0.6724683600000001</v>
      </c>
      <c r="I38" s="360">
        <v>1.0014024799999999</v>
      </c>
      <c r="J38" s="360">
        <v>1.0961397500000001</v>
      </c>
      <c r="K38" s="360">
        <v>1.2298279699999999</v>
      </c>
      <c r="L38" s="360">
        <v>0.11822694</v>
      </c>
      <c r="M38" s="360">
        <v>0.16619821999999998</v>
      </c>
      <c r="N38" s="360">
        <v>0.26480737999999998</v>
      </c>
    </row>
    <row r="39" spans="1:14" ht="15">
      <c r="A39" s="289" t="s">
        <v>1089</v>
      </c>
      <c r="B39" s="361">
        <v>7.33929E-3</v>
      </c>
      <c r="C39" s="361">
        <v>7.33929E-3</v>
      </c>
      <c r="D39" s="361">
        <v>7.33929E-3</v>
      </c>
      <c r="E39" s="361">
        <v>8.2191199999999999E-3</v>
      </c>
      <c r="F39" s="361">
        <v>8.2176599999999999E-3</v>
      </c>
      <c r="G39" s="361">
        <v>8.4512600000000004E-3</v>
      </c>
      <c r="H39" s="361">
        <v>5.501731E-2</v>
      </c>
      <c r="I39" s="361">
        <v>0.13918941000000001</v>
      </c>
      <c r="J39" s="361">
        <v>0.14027780999999998</v>
      </c>
      <c r="K39" s="361">
        <v>0.12165308</v>
      </c>
      <c r="L39" s="361">
        <v>1.0438230000000001E-2</v>
      </c>
      <c r="M39" s="361">
        <v>1.7599509999999999E-2</v>
      </c>
      <c r="N39" s="361">
        <v>2.8082640000000002E-2</v>
      </c>
    </row>
    <row r="40" spans="1:14" ht="15">
      <c r="A40" s="289" t="s">
        <v>1090</v>
      </c>
      <c r="B40" s="361">
        <v>11.421821420000001</v>
      </c>
      <c r="C40" s="361">
        <v>16.09306407</v>
      </c>
      <c r="D40" s="361">
        <v>19.937714629999999</v>
      </c>
      <c r="E40" s="361">
        <v>23.709853219999999</v>
      </c>
      <c r="F40" s="361">
        <v>27.068491659999999</v>
      </c>
      <c r="G40" s="361">
        <v>29.492385590000001</v>
      </c>
      <c r="H40" s="361">
        <v>32.956584939999999</v>
      </c>
      <c r="I40" s="361">
        <v>37.622724720000001</v>
      </c>
      <c r="J40" s="361">
        <v>43.086265780000005</v>
      </c>
      <c r="K40" s="361">
        <v>45.371236570000001</v>
      </c>
      <c r="L40" s="361">
        <v>2.92907625</v>
      </c>
      <c r="M40" s="361">
        <v>6.3860197999999997</v>
      </c>
      <c r="N40" s="361">
        <v>11.191348100000001</v>
      </c>
    </row>
    <row r="41" spans="1:14" ht="15">
      <c r="A41" s="289" t="s">
        <v>1091</v>
      </c>
      <c r="B41" s="361">
        <v>8.7427728000000009</v>
      </c>
      <c r="C41" s="361">
        <v>12.368159899999998</v>
      </c>
      <c r="D41" s="361">
        <v>15.472622910000002</v>
      </c>
      <c r="E41" s="361">
        <v>18.416155570000004</v>
      </c>
      <c r="F41" s="361">
        <v>20.392230560000002</v>
      </c>
      <c r="G41" s="361">
        <v>23.131068380000002</v>
      </c>
      <c r="H41" s="361">
        <v>25.551465579999999</v>
      </c>
      <c r="I41" s="361">
        <v>29.038287919999998</v>
      </c>
      <c r="J41" s="361">
        <v>32.869705619999998</v>
      </c>
      <c r="K41" s="361">
        <v>33.250634359999999</v>
      </c>
      <c r="L41" s="361">
        <v>2.2505573999999999</v>
      </c>
      <c r="M41" s="361">
        <v>4.8368399599999989</v>
      </c>
      <c r="N41" s="361">
        <v>8.5612059799999987</v>
      </c>
    </row>
    <row r="42" spans="1:14" ht="15">
      <c r="A42" s="289" t="s">
        <v>1092</v>
      </c>
      <c r="B42" s="361">
        <v>6.9070800000000002E-2</v>
      </c>
      <c r="C42" s="361">
        <v>0.11401882999999997</v>
      </c>
      <c r="D42" s="361">
        <v>0.13445417999999998</v>
      </c>
      <c r="E42" s="361">
        <v>0.15696385000000002</v>
      </c>
      <c r="F42" s="361">
        <v>0.19744849</v>
      </c>
      <c r="G42" s="361">
        <v>0.37150894000000007</v>
      </c>
      <c r="H42" s="361">
        <v>0.50964249000000006</v>
      </c>
      <c r="I42" s="361">
        <v>0.69789615999999999</v>
      </c>
      <c r="J42" s="361">
        <v>0.83660565999999992</v>
      </c>
      <c r="K42" s="361">
        <v>0.9932250199999999</v>
      </c>
      <c r="L42" s="361">
        <v>8.3451810000000015E-2</v>
      </c>
      <c r="M42" s="361">
        <v>0.11233352000000001</v>
      </c>
      <c r="N42" s="361">
        <v>0.16664428999999997</v>
      </c>
    </row>
    <row r="43" spans="1:14" ht="15">
      <c r="A43" s="289" t="s">
        <v>1093</v>
      </c>
      <c r="B43" s="361">
        <v>2.6099777899999999</v>
      </c>
      <c r="C43" s="361">
        <v>3.6108853200000004</v>
      </c>
      <c r="D43" s="361">
        <v>4.3306375100000007</v>
      </c>
      <c r="E43" s="361">
        <v>5.1367337700000002</v>
      </c>
      <c r="F43" s="361">
        <v>6.4788125600000006</v>
      </c>
      <c r="G43" s="361">
        <v>5.9898082299999995</v>
      </c>
      <c r="H43" s="361">
        <v>6.8954768199999998</v>
      </c>
      <c r="I43" s="361">
        <v>7.8865405899999992</v>
      </c>
      <c r="J43" s="361">
        <v>9.3799544499999996</v>
      </c>
      <c r="K43" s="361">
        <v>11.127377139999998</v>
      </c>
      <c r="L43" s="361">
        <v>0.59506702000000011</v>
      </c>
      <c r="M43" s="361">
        <v>1.4368463</v>
      </c>
      <c r="N43" s="361">
        <v>2.4634978000000003</v>
      </c>
    </row>
    <row r="44" spans="1:14" ht="15">
      <c r="A44" s="289" t="s">
        <v>1094</v>
      </c>
      <c r="B44" s="361">
        <v>3.1935209700000002</v>
      </c>
      <c r="C44" s="361">
        <v>2.1582881399999998</v>
      </c>
      <c r="D44" s="361">
        <v>1.9765603599999999</v>
      </c>
      <c r="E44" s="361">
        <v>12.335236549999999</v>
      </c>
      <c r="F44" s="361">
        <v>19.23426327</v>
      </c>
      <c r="G44" s="361">
        <v>22.200471099999998</v>
      </c>
      <c r="H44" s="361">
        <v>28.311798419999999</v>
      </c>
      <c r="I44" s="361">
        <v>33.421861360000001</v>
      </c>
      <c r="J44" s="361">
        <v>37.656851959999997</v>
      </c>
      <c r="K44" s="361">
        <v>57.220032100000005</v>
      </c>
      <c r="L44" s="361">
        <v>-8.9318859999999986E-2</v>
      </c>
      <c r="M44" s="361">
        <v>-13.20069966</v>
      </c>
      <c r="N44" s="361">
        <v>6.8799336000000002</v>
      </c>
    </row>
    <row r="45" spans="1:14" ht="15">
      <c r="A45" s="289" t="s">
        <v>1096</v>
      </c>
      <c r="B45" s="361">
        <v>14.808758720000002</v>
      </c>
      <c r="C45" s="361">
        <v>18.551755859999997</v>
      </c>
      <c r="D45" s="361">
        <v>22.255411630000005</v>
      </c>
      <c r="E45" s="361">
        <v>36.449267170000006</v>
      </c>
      <c r="F45" s="361">
        <v>46.749335700000003</v>
      </c>
      <c r="G45" s="361">
        <v>52.278891970000004</v>
      </c>
      <c r="H45" s="361">
        <v>61.995868979999997</v>
      </c>
      <c r="I45" s="361">
        <v>72.185177920000001</v>
      </c>
      <c r="J45" s="361">
        <v>81.979535249999998</v>
      </c>
      <c r="K45" s="361">
        <v>103.94274967</v>
      </c>
      <c r="L45" s="361">
        <v>2.9684225900000003</v>
      </c>
      <c r="M45" s="361">
        <v>-6.6308821000000009</v>
      </c>
      <c r="N45" s="361">
        <v>18.364171759999998</v>
      </c>
    </row>
    <row r="46" spans="1:14" ht="15">
      <c r="A46" s="288" t="s">
        <v>1097</v>
      </c>
      <c r="B46" s="360">
        <v>-109.01400574000009</v>
      </c>
      <c r="C46" s="360">
        <v>-153.77939813999996</v>
      </c>
      <c r="D46" s="360">
        <v>-149.62867987000007</v>
      </c>
      <c r="E46" s="360">
        <v>-159.97276215999995</v>
      </c>
      <c r="F46" s="360">
        <v>-165.38282590000011</v>
      </c>
      <c r="G46" s="360">
        <v>-205.17917036999995</v>
      </c>
      <c r="H46" s="360">
        <v>-165.68044834999989</v>
      </c>
      <c r="I46" s="360">
        <v>-208.90696435999979</v>
      </c>
      <c r="J46" s="360">
        <v>-462.38265120000005</v>
      </c>
      <c r="K46" s="360">
        <v>-307.01821592999994</v>
      </c>
      <c r="L46" s="360">
        <v>-77.787255049999999</v>
      </c>
      <c r="M46" s="360">
        <v>-94.244697379999991</v>
      </c>
      <c r="N46" s="360">
        <v>-133.30177411</v>
      </c>
    </row>
    <row r="47" spans="1:14" ht="15">
      <c r="A47" s="288" t="s">
        <v>1098</v>
      </c>
      <c r="B47" s="360">
        <v>0.60294814999999991</v>
      </c>
      <c r="C47" s="360">
        <v>0.63708016000000001</v>
      </c>
      <c r="D47" s="360">
        <v>0.74962889999999993</v>
      </c>
      <c r="E47" s="360">
        <v>2.5891031400000002</v>
      </c>
      <c r="F47" s="360">
        <v>2.7443329100000002</v>
      </c>
      <c r="G47" s="360">
        <v>2.8682487399999999</v>
      </c>
      <c r="H47" s="360">
        <v>-2.3433185899999991</v>
      </c>
      <c r="I47" s="360">
        <v>0.10453639000000021</v>
      </c>
      <c r="J47" s="360">
        <v>0.63976581000000055</v>
      </c>
      <c r="K47" s="360">
        <v>1.2779143999999993</v>
      </c>
      <c r="L47" s="360">
        <v>0.19620600000000002</v>
      </c>
      <c r="M47" s="360">
        <v>0.33658659000000007</v>
      </c>
      <c r="N47" s="360">
        <v>0.12932074000000002</v>
      </c>
    </row>
    <row r="48" spans="1:14" ht="15">
      <c r="A48" s="289" t="s">
        <v>1099</v>
      </c>
      <c r="B48" s="361">
        <v>1.778720000000001E-2</v>
      </c>
      <c r="C48" s="361">
        <v>-9.8032350000000032E-2</v>
      </c>
      <c r="D48" s="361">
        <v>-0.55900676999999999</v>
      </c>
      <c r="E48" s="361">
        <v>0.25219205000000006</v>
      </c>
      <c r="F48" s="361">
        <v>0.36732489999999979</v>
      </c>
      <c r="G48" s="361">
        <v>1.7372333100000001</v>
      </c>
      <c r="H48" s="361">
        <v>-0.54824026999999975</v>
      </c>
      <c r="I48" s="361">
        <v>-6.8967882500000002</v>
      </c>
      <c r="J48" s="361">
        <v>-2.8495334100000007</v>
      </c>
      <c r="K48" s="361">
        <v>-3.6384749300000001</v>
      </c>
      <c r="L48" s="361">
        <v>3.2218570499999997</v>
      </c>
      <c r="M48" s="361">
        <v>5.3157686699999998</v>
      </c>
      <c r="N48" s="361">
        <v>6.3330826500000006</v>
      </c>
    </row>
    <row r="49" spans="1:14" ht="15">
      <c r="A49" s="289" t="s">
        <v>1100</v>
      </c>
      <c r="B49" s="361">
        <v>-108.42884479000008</v>
      </c>
      <c r="C49" s="361">
        <v>-153.04428562999993</v>
      </c>
      <c r="D49" s="361">
        <v>-148.32004420000007</v>
      </c>
      <c r="E49" s="361">
        <v>-157.63585106999994</v>
      </c>
      <c r="F49" s="361">
        <v>-163.00581789000012</v>
      </c>
      <c r="G49" s="361">
        <v>-204.04815493999993</v>
      </c>
      <c r="H49" s="361">
        <v>-167.47552666999988</v>
      </c>
      <c r="I49" s="361">
        <v>-201.90563971999978</v>
      </c>
      <c r="J49" s="361">
        <v>-458.89335198000003</v>
      </c>
      <c r="K49" s="361">
        <v>-302.10182659999998</v>
      </c>
      <c r="L49" s="361">
        <v>-80.81290611999998</v>
      </c>
      <c r="M49" s="361">
        <v>-99.223879440000005</v>
      </c>
      <c r="N49" s="361">
        <v>-139.50553602999997</v>
      </c>
    </row>
    <row r="50" spans="1:14" ht="15">
      <c r="A50" s="288" t="s">
        <v>1101</v>
      </c>
      <c r="B50" s="360">
        <v>-5.76094E-3</v>
      </c>
      <c r="C50" s="360">
        <v>-3.3163900000000002E-3</v>
      </c>
      <c r="D50" s="360">
        <v>2.6749790000000002E-2</v>
      </c>
      <c r="E50" s="360">
        <v>4.9109229999999997E-2</v>
      </c>
      <c r="F50" s="360">
        <v>4.0987219999999998E-2</v>
      </c>
      <c r="G50" s="360">
        <v>8.388567999999999E-2</v>
      </c>
      <c r="H50" s="360">
        <v>8.9958079999999996E-2</v>
      </c>
      <c r="I50" s="360">
        <v>7.3154860000000002E-2</v>
      </c>
      <c r="J50" s="360">
        <v>7.9666609999999999E-2</v>
      </c>
      <c r="K50" s="361">
        <v>0.24050055000000001</v>
      </c>
      <c r="L50" s="361">
        <v>8.2261170000000008E-2</v>
      </c>
      <c r="M50" s="361">
        <v>8.7912110000000002E-2</v>
      </c>
      <c r="N50" s="361">
        <v>7.3374120000000001E-2</v>
      </c>
    </row>
    <row r="51" spans="1:14" ht="15">
      <c r="A51" s="289" t="s">
        <v>1102</v>
      </c>
      <c r="B51" s="361">
        <v>-108.42308385000008</v>
      </c>
      <c r="C51" s="361">
        <v>-153.04096923999992</v>
      </c>
      <c r="D51" s="361">
        <v>-148.34679399000007</v>
      </c>
      <c r="E51" s="361">
        <v>-157.68496029999994</v>
      </c>
      <c r="F51" s="361">
        <v>-163.04680511000012</v>
      </c>
      <c r="G51" s="361">
        <v>-204.13204061999994</v>
      </c>
      <c r="H51" s="361">
        <v>-167.56548474999988</v>
      </c>
      <c r="I51" s="361">
        <v>-201.97879457999977</v>
      </c>
      <c r="J51" s="361">
        <v>-458.97301859000004</v>
      </c>
      <c r="K51" s="361">
        <v>-302.34232714999996</v>
      </c>
      <c r="L51" s="361">
        <v>-80.895167289999989</v>
      </c>
      <c r="M51" s="361">
        <v>-99.311791560000003</v>
      </c>
      <c r="N51" s="361">
        <v>-139.57891014999998</v>
      </c>
    </row>
    <row r="52" spans="1:14" ht="15">
      <c r="A52" s="288" t="s">
        <v>1103</v>
      </c>
      <c r="B52" s="360">
        <v>-2.1954126299999999</v>
      </c>
      <c r="C52" s="360">
        <v>-5.78014297</v>
      </c>
      <c r="D52" s="360">
        <v>-8.2594351700000015</v>
      </c>
      <c r="E52" s="360">
        <v>-8.8218938300000005</v>
      </c>
      <c r="F52" s="360">
        <v>-9.1981810399999997</v>
      </c>
      <c r="G52" s="360">
        <v>-8.3164428499999996</v>
      </c>
      <c r="H52" s="360">
        <v>-12.39664726</v>
      </c>
      <c r="I52" s="360">
        <v>-14.595422300000001</v>
      </c>
      <c r="J52" s="360">
        <v>-9.9337937000000007</v>
      </c>
      <c r="K52" s="360">
        <v>-11.458784850000001</v>
      </c>
      <c r="L52" s="360">
        <v>0.97922483999999999</v>
      </c>
      <c r="M52" s="360">
        <v>-0.33899227999999998</v>
      </c>
      <c r="N52" s="360">
        <v>0.59890664999999998</v>
      </c>
    </row>
    <row r="53" spans="1:14" ht="15.75" thickBot="1">
      <c r="A53" s="290" t="s">
        <v>1104</v>
      </c>
      <c r="B53" s="286">
        <v>-110.61849648000009</v>
      </c>
      <c r="C53" s="286">
        <v>-158.82111220999991</v>
      </c>
      <c r="D53" s="286">
        <v>-156.60622916000005</v>
      </c>
      <c r="E53" s="286">
        <v>-166.50685412999994</v>
      </c>
      <c r="F53" s="286">
        <v>-172.24498615000013</v>
      </c>
      <c r="G53" s="286">
        <v>-212.44848346999993</v>
      </c>
      <c r="H53" s="286">
        <v>-179.96213200999989</v>
      </c>
      <c r="I53" s="286">
        <v>-216.57421687999977</v>
      </c>
      <c r="J53" s="286">
        <v>-468.90681229000006</v>
      </c>
      <c r="K53" s="361">
        <v>-313.80111199999999</v>
      </c>
      <c r="L53" s="361">
        <v>-79.915942439999995</v>
      </c>
      <c r="M53" s="361">
        <v>-99.650783849999996</v>
      </c>
      <c r="N53" s="361">
        <v>-138.98000349</v>
      </c>
    </row>
    <row r="54" spans="1:14" ht="15.75" customHeight="1" thickBot="1">
      <c r="A54" s="432"/>
      <c r="B54" s="692"/>
      <c r="C54" s="692"/>
      <c r="D54" s="692"/>
      <c r="E54" s="692"/>
      <c r="F54" s="692"/>
      <c r="G54" s="692"/>
      <c r="H54" s="692"/>
      <c r="I54" s="692"/>
      <c r="J54" s="692"/>
      <c r="K54" s="692"/>
      <c r="L54" s="692"/>
      <c r="M54" s="413"/>
      <c r="N54" s="413"/>
    </row>
  </sheetData>
  <customSheetViews>
    <customSheetView guid="{D1897E30-A26D-4F90-93C2-C61456FDB70A}" scale="70" showPageBreaks="1" printArea="1" hiddenRows="1" view="pageBreakPreview" topLeftCell="A3">
      <selection activeCell="M5" sqref="M5"/>
      <pageMargins left="0.7" right="0.7" top="0.75" bottom="0.75" header="0.3" footer="0.3"/>
      <pageSetup paperSize="9" scale="68" orientation="landscape" r:id="rId1"/>
    </customSheetView>
    <customSheetView guid="{0A4A6AE3-1FFA-40BD-BC03-A4BC47D93628}" scale="70" showPageBreaks="1" printArea="1" hiddenRows="1" view="pageBreakPreview">
      <selection activeCell="U20" sqref="U20"/>
      <pageMargins left="0.7" right="0.7" top="0.75" bottom="0.75" header="0.3" footer="0.3"/>
      <pageSetup paperSize="9" scale="68" orientation="landscape" r:id="rId2"/>
    </customSheetView>
    <customSheetView guid="{4E068CE9-76F0-4A79-8775-2B6748FBF524}" hiddenRows="1" hiddenColumns="1" topLeftCell="H1">
      <selection activeCell="I3" sqref="I3:U53"/>
      <pageMargins left="0.7" right="0.7" top="0.75" bottom="0.75" header="0.3" footer="0.3"/>
      <pageSetup paperSize="9" scale="79" orientation="landscape" r:id="rId3"/>
    </customSheetView>
    <customSheetView guid="{D8C5A984-543E-4707-B504-B74A64840F53}" scale="70" showPageBreaks="1" printArea="1" hiddenRows="1" view="pageBreakPreview">
      <selection activeCell="U20" sqref="U20"/>
      <pageMargins left="0.7" right="0.7" top="0.75" bottom="0.75" header="0.3" footer="0.3"/>
      <pageSetup paperSize="9" scale="68" orientation="landscape" r:id="rId4"/>
    </customSheetView>
    <customSheetView guid="{D05C7363-D748-4E5D-B121-E30B6E64A380}" scale="70" showPageBreaks="1" printArea="1" hiddenRows="1" view="pageBreakPreview">
      <selection activeCell="U20" sqref="U20"/>
      <pageMargins left="0.7" right="0.7" top="0.75" bottom="0.75" header="0.3" footer="0.3"/>
      <pageSetup paperSize="9" scale="68" orientation="landscape" r:id="rId5"/>
    </customSheetView>
    <customSheetView guid="{A346EDBB-8F5D-48AE-8CF0-8B5C084A1557}" hiddenRows="1" topLeftCell="H1">
      <selection activeCell="I3" sqref="I3:U53"/>
      <pageMargins left="0.7" right="0.7" top="0.75" bottom="0.75" header="0.3" footer="0.3"/>
      <pageSetup paperSize="9" scale="79" orientation="landscape" r:id="rId6"/>
    </customSheetView>
  </customSheetViews>
  <mergeCells count="3">
    <mergeCell ref="B54:L54"/>
    <mergeCell ref="A1:M1"/>
    <mergeCell ref="A2:M2"/>
  </mergeCells>
  <pageMargins left="0.7" right="0.7" top="0.75" bottom="0.75" header="0.3" footer="0.3"/>
  <pageSetup paperSize="9" scale="68" orientation="landscape" r:id="rId7"/>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05"/>
  <sheetViews>
    <sheetView view="pageBreakPreview" zoomScaleNormal="100" zoomScaleSheetLayoutView="100" workbookViewId="0">
      <pane xSplit="1" ySplit="1" topLeftCell="B2" activePane="bottomRight" state="frozen"/>
      <selection pane="topRight" activeCell="B1" sqref="B1"/>
      <selection pane="bottomLeft" activeCell="A2" sqref="A2"/>
      <selection pane="bottomRight" sqref="A1:N1"/>
    </sheetView>
  </sheetViews>
  <sheetFormatPr defaultRowHeight="15"/>
  <cols>
    <col min="1" max="1" width="54.85546875" customWidth="1"/>
    <col min="14" max="14" width="9.140625" customWidth="1"/>
  </cols>
  <sheetData>
    <row r="1" spans="1:15" ht="33" customHeight="1" thickBot="1">
      <c r="A1" s="693" t="s">
        <v>1178</v>
      </c>
      <c r="B1" s="694"/>
      <c r="C1" s="694"/>
      <c r="D1" s="694"/>
      <c r="E1" s="694"/>
      <c r="F1" s="694"/>
      <c r="G1" s="694"/>
      <c r="H1" s="694"/>
      <c r="I1" s="694"/>
      <c r="J1" s="694"/>
      <c r="K1" s="694"/>
      <c r="L1" s="694"/>
      <c r="M1" s="694"/>
      <c r="N1" s="694"/>
    </row>
    <row r="2" spans="1:15" ht="15.75" thickBot="1">
      <c r="A2" s="17" t="s">
        <v>3</v>
      </c>
      <c r="B2" s="73">
        <v>44621</v>
      </c>
      <c r="C2" s="73">
        <v>44652</v>
      </c>
      <c r="D2" s="73">
        <v>44682</v>
      </c>
      <c r="E2" s="73">
        <v>44713</v>
      </c>
      <c r="F2" s="73">
        <v>44743</v>
      </c>
      <c r="G2" s="73">
        <v>44774</v>
      </c>
      <c r="H2" s="73">
        <v>44805</v>
      </c>
      <c r="I2" s="73">
        <v>44835</v>
      </c>
      <c r="J2" s="73">
        <v>44866</v>
      </c>
      <c r="K2" s="73">
        <v>44896</v>
      </c>
      <c r="L2" s="73">
        <v>44927</v>
      </c>
      <c r="M2" s="73">
        <v>44958</v>
      </c>
      <c r="N2" s="73">
        <v>44986</v>
      </c>
    </row>
    <row r="3" spans="1:15">
      <c r="A3" s="266" t="s">
        <v>577</v>
      </c>
      <c r="B3" s="448">
        <v>1212.7902088850001</v>
      </c>
      <c r="C3" s="448">
        <v>1024.8205813249999</v>
      </c>
      <c r="D3" s="448">
        <v>798.47127850899994</v>
      </c>
      <c r="E3" s="448">
        <v>910.90132835500003</v>
      </c>
      <c r="F3" s="448">
        <v>1019.989761124</v>
      </c>
      <c r="G3" s="448">
        <v>1638.8603854549999</v>
      </c>
      <c r="H3" s="448">
        <v>972.59527280099996</v>
      </c>
      <c r="I3" s="448">
        <v>1039.0801309989999</v>
      </c>
      <c r="J3" s="448">
        <v>1455.273631431</v>
      </c>
      <c r="K3" s="448">
        <v>1188.343272311</v>
      </c>
      <c r="L3" s="448">
        <v>1130.6060602299999</v>
      </c>
      <c r="M3" s="448">
        <v>1756.6010519399999</v>
      </c>
      <c r="N3" s="635">
        <v>1354.175356446</v>
      </c>
      <c r="O3" s="622"/>
    </row>
    <row r="4" spans="1:15">
      <c r="A4" s="267" t="s">
        <v>578</v>
      </c>
      <c r="B4" s="448">
        <v>15.994467825999999</v>
      </c>
      <c r="C4" s="448">
        <v>31.646896731999998</v>
      </c>
      <c r="D4" s="448">
        <v>20.619405179000001</v>
      </c>
      <c r="E4" s="448">
        <v>22.770416076</v>
      </c>
      <c r="F4" s="448">
        <v>31.477942853999998</v>
      </c>
      <c r="G4" s="448">
        <v>25.081044387999999</v>
      </c>
      <c r="H4" s="448">
        <v>30.957859171999999</v>
      </c>
      <c r="I4" s="448">
        <v>26.046537053000002</v>
      </c>
      <c r="J4" s="448">
        <v>25.845857356</v>
      </c>
      <c r="K4" s="448">
        <v>34.147832858999998</v>
      </c>
      <c r="L4" s="448">
        <v>25.619782316999999</v>
      </c>
      <c r="M4" s="448">
        <v>37.359098375999999</v>
      </c>
      <c r="N4" s="635">
        <v>34.942238977999999</v>
      </c>
      <c r="O4" s="622"/>
    </row>
    <row r="5" spans="1:15">
      <c r="A5" s="267" t="s">
        <v>579</v>
      </c>
      <c r="B5" s="448">
        <v>1196.795741059</v>
      </c>
      <c r="C5" s="448">
        <v>993.17368459299996</v>
      </c>
      <c r="D5" s="448">
        <v>777.85187332999999</v>
      </c>
      <c r="E5" s="448">
        <v>888.13091227899997</v>
      </c>
      <c r="F5" s="448">
        <v>988.51181827000005</v>
      </c>
      <c r="G5" s="448">
        <v>1613.7793410669999</v>
      </c>
      <c r="H5" s="448">
        <v>941.63741362899998</v>
      </c>
      <c r="I5" s="448">
        <v>1013.033593946</v>
      </c>
      <c r="J5" s="448">
        <v>1429.4277740749999</v>
      </c>
      <c r="K5" s="448">
        <v>1154.1954394520001</v>
      </c>
      <c r="L5" s="448">
        <v>1104.9862779130001</v>
      </c>
      <c r="M5" s="448">
        <v>1719.2419535639999</v>
      </c>
      <c r="N5" s="635">
        <v>1319.233117468</v>
      </c>
      <c r="O5" s="622"/>
    </row>
    <row r="6" spans="1:15">
      <c r="A6" s="268" t="s">
        <v>580</v>
      </c>
      <c r="B6" s="448">
        <v>987.26785795599994</v>
      </c>
      <c r="C6" s="448">
        <v>763.06261923600005</v>
      </c>
      <c r="D6" s="448">
        <v>599.56013440699996</v>
      </c>
      <c r="E6" s="448">
        <v>661.28541053399999</v>
      </c>
      <c r="F6" s="448">
        <v>781.03489782400004</v>
      </c>
      <c r="G6" s="448">
        <v>1330.841279209</v>
      </c>
      <c r="H6" s="448">
        <v>668.09013568499995</v>
      </c>
      <c r="I6" s="448">
        <v>729.28493722400003</v>
      </c>
      <c r="J6" s="448">
        <v>1133.152786652</v>
      </c>
      <c r="K6" s="448">
        <v>790.44655523999995</v>
      </c>
      <c r="L6" s="448">
        <v>962.14101530000005</v>
      </c>
      <c r="M6" s="448">
        <v>1512.318278386</v>
      </c>
      <c r="N6" s="635">
        <v>965.05140998299999</v>
      </c>
      <c r="O6" s="622"/>
    </row>
    <row r="7" spans="1:15">
      <c r="A7" s="268" t="s">
        <v>581</v>
      </c>
      <c r="B7" s="448">
        <v>209.51775614600001</v>
      </c>
      <c r="C7" s="448">
        <v>230.100888556</v>
      </c>
      <c r="D7" s="448">
        <v>178.28147216799999</v>
      </c>
      <c r="E7" s="448">
        <v>226.83501920500001</v>
      </c>
      <c r="F7" s="448">
        <v>207.46635920099999</v>
      </c>
      <c r="G7" s="448">
        <v>134.25406432</v>
      </c>
      <c r="H7" s="448">
        <v>121.126318852</v>
      </c>
      <c r="I7" s="448">
        <v>128.342889619</v>
      </c>
      <c r="J7" s="448">
        <v>139.25067926899999</v>
      </c>
      <c r="K7" s="448">
        <v>206.499946134</v>
      </c>
      <c r="L7" s="448">
        <v>142.84526261299999</v>
      </c>
      <c r="M7" s="448">
        <v>206.923675178</v>
      </c>
      <c r="N7" s="635">
        <v>354.181707485</v>
      </c>
      <c r="O7" s="622"/>
    </row>
    <row r="8" spans="1:15">
      <c r="A8" s="267" t="s">
        <v>582</v>
      </c>
      <c r="B8" s="448">
        <v>0</v>
      </c>
      <c r="C8" s="448">
        <v>0</v>
      </c>
      <c r="D8" s="448">
        <v>0</v>
      </c>
      <c r="E8" s="448">
        <v>0</v>
      </c>
      <c r="F8" s="448">
        <v>0</v>
      </c>
      <c r="G8" s="448">
        <v>0</v>
      </c>
      <c r="H8" s="448">
        <v>0</v>
      </c>
      <c r="I8" s="448">
        <v>0</v>
      </c>
      <c r="J8" s="448">
        <v>0</v>
      </c>
      <c r="K8" s="448">
        <v>0</v>
      </c>
      <c r="L8" s="448">
        <v>0</v>
      </c>
      <c r="M8" s="448">
        <v>0</v>
      </c>
      <c r="N8" s="635">
        <v>0</v>
      </c>
      <c r="O8" s="622"/>
    </row>
    <row r="9" spans="1:15">
      <c r="A9" s="268" t="s">
        <v>583</v>
      </c>
      <c r="B9" s="448">
        <v>0</v>
      </c>
      <c r="C9" s="448">
        <v>0</v>
      </c>
      <c r="D9" s="448">
        <v>0</v>
      </c>
      <c r="E9" s="448">
        <v>0</v>
      </c>
      <c r="F9" s="448">
        <v>0</v>
      </c>
      <c r="G9" s="448">
        <v>0</v>
      </c>
      <c r="H9" s="448">
        <v>0</v>
      </c>
      <c r="I9" s="448">
        <v>0</v>
      </c>
      <c r="J9" s="448">
        <v>0</v>
      </c>
      <c r="K9" s="448">
        <v>0</v>
      </c>
      <c r="L9" s="448">
        <v>0</v>
      </c>
      <c r="M9" s="448">
        <v>0</v>
      </c>
      <c r="N9" s="635">
        <v>0</v>
      </c>
      <c r="O9" s="622"/>
    </row>
    <row r="10" spans="1:15">
      <c r="A10" s="268" t="s">
        <v>584</v>
      </c>
      <c r="B10" s="448">
        <v>0</v>
      </c>
      <c r="C10" s="448">
        <v>0</v>
      </c>
      <c r="D10" s="448">
        <v>0</v>
      </c>
      <c r="E10" s="448">
        <v>0</v>
      </c>
      <c r="F10" s="448">
        <v>0</v>
      </c>
      <c r="G10" s="448">
        <v>0</v>
      </c>
      <c r="H10" s="448">
        <v>0</v>
      </c>
      <c r="I10" s="448">
        <v>0</v>
      </c>
      <c r="J10" s="448">
        <v>0</v>
      </c>
      <c r="K10" s="448">
        <v>0</v>
      </c>
      <c r="L10" s="448">
        <v>0</v>
      </c>
      <c r="M10" s="448">
        <v>0</v>
      </c>
      <c r="N10" s="635">
        <v>0</v>
      </c>
      <c r="O10" s="622"/>
    </row>
    <row r="11" spans="1:15">
      <c r="A11" s="266" t="s">
        <v>585</v>
      </c>
      <c r="B11" s="448">
        <v>0</v>
      </c>
      <c r="C11" s="448">
        <v>0</v>
      </c>
      <c r="D11" s="448">
        <v>9.4042523000000003E-2</v>
      </c>
      <c r="E11" s="448">
        <v>0</v>
      </c>
      <c r="F11" s="448">
        <v>0</v>
      </c>
      <c r="G11" s="448">
        <v>0</v>
      </c>
      <c r="H11" s="448">
        <v>0</v>
      </c>
      <c r="I11" s="448">
        <v>0</v>
      </c>
      <c r="J11" s="448">
        <v>0</v>
      </c>
      <c r="K11" s="448">
        <v>0</v>
      </c>
      <c r="L11" s="448">
        <v>0</v>
      </c>
      <c r="M11" s="448">
        <v>0</v>
      </c>
      <c r="N11" s="635">
        <v>0</v>
      </c>
      <c r="O11" s="622"/>
    </row>
    <row r="12" spans="1:15">
      <c r="A12" s="362" t="s">
        <v>586</v>
      </c>
      <c r="B12" s="448">
        <v>14934.306732395</v>
      </c>
      <c r="C12" s="448">
        <v>15743.957648066</v>
      </c>
      <c r="D12" s="448">
        <v>16130.716751141001</v>
      </c>
      <c r="E12" s="448">
        <v>16771.194635077001</v>
      </c>
      <c r="F12" s="448">
        <v>16868.772601963999</v>
      </c>
      <c r="G12" s="448">
        <v>17292.647475874001</v>
      </c>
      <c r="H12" s="448">
        <v>18056.68026882</v>
      </c>
      <c r="I12" s="448">
        <v>18180.516753790002</v>
      </c>
      <c r="J12" s="448">
        <v>18286.739894356</v>
      </c>
      <c r="K12" s="448">
        <v>18661.426075754</v>
      </c>
      <c r="L12" s="448">
        <v>19004.640280323001</v>
      </c>
      <c r="M12" s="448">
        <v>19368.384202275</v>
      </c>
      <c r="N12" s="635">
        <v>19817.3568399</v>
      </c>
      <c r="O12" s="622"/>
    </row>
    <row r="13" spans="1:15" ht="18">
      <c r="A13" s="267" t="s">
        <v>975</v>
      </c>
      <c r="B13" s="448">
        <v>12781.633813574999</v>
      </c>
      <c r="C13" s="448">
        <v>13519.791729578999</v>
      </c>
      <c r="D13" s="448">
        <v>13925.781853263999</v>
      </c>
      <c r="E13" s="448">
        <v>14508.742007835999</v>
      </c>
      <c r="F13" s="448">
        <v>14566.923875639999</v>
      </c>
      <c r="G13" s="448">
        <v>14947.527151136001</v>
      </c>
      <c r="H13" s="448">
        <v>15593.767326216001</v>
      </c>
      <c r="I13" s="448">
        <v>15656.006467265001</v>
      </c>
      <c r="J13" s="448">
        <v>15638.090012961</v>
      </c>
      <c r="K13" s="448">
        <v>15912.189531010001</v>
      </c>
      <c r="L13" s="448">
        <v>16129.452472121</v>
      </c>
      <c r="M13" s="448">
        <v>16457.668252988999</v>
      </c>
      <c r="N13" s="635">
        <v>16825.770587595001</v>
      </c>
      <c r="O13" s="622"/>
    </row>
    <row r="14" spans="1:15">
      <c r="A14" s="268" t="s">
        <v>587</v>
      </c>
      <c r="B14" s="448">
        <v>12781.633813574999</v>
      </c>
      <c r="C14" s="448">
        <v>13519.791729578999</v>
      </c>
      <c r="D14" s="448">
        <v>13925.781853263999</v>
      </c>
      <c r="E14" s="448">
        <v>14508.742007835999</v>
      </c>
      <c r="F14" s="448">
        <v>14566.923875639999</v>
      </c>
      <c r="G14" s="448">
        <v>14947.527151136001</v>
      </c>
      <c r="H14" s="448">
        <v>15593.767326216001</v>
      </c>
      <c r="I14" s="448">
        <v>15656.006467265001</v>
      </c>
      <c r="J14" s="448">
        <v>15638.090012961</v>
      </c>
      <c r="K14" s="448">
        <v>15912.189531010001</v>
      </c>
      <c r="L14" s="448">
        <v>16129.452472121</v>
      </c>
      <c r="M14" s="448">
        <v>16457.668252988999</v>
      </c>
      <c r="N14" s="635">
        <v>16825.770587595001</v>
      </c>
      <c r="O14" s="622"/>
    </row>
    <row r="15" spans="1:15">
      <c r="A15" s="269" t="s">
        <v>588</v>
      </c>
      <c r="B15" s="448">
        <v>17987.365843028001</v>
      </c>
      <c r="C15" s="448">
        <v>18961.603325267999</v>
      </c>
      <c r="D15" s="448">
        <v>19515.774135123</v>
      </c>
      <c r="E15" s="448">
        <v>20113.434761060998</v>
      </c>
      <c r="F15" s="448">
        <v>20147.816699026</v>
      </c>
      <c r="G15" s="448">
        <v>20632.774739192999</v>
      </c>
      <c r="H15" s="448">
        <v>21549.545123417</v>
      </c>
      <c r="I15" s="448">
        <v>21619.734219491998</v>
      </c>
      <c r="J15" s="448">
        <v>21631.492736543001</v>
      </c>
      <c r="K15" s="448">
        <v>22104.853318507001</v>
      </c>
      <c r="L15" s="448">
        <v>22431.061627061001</v>
      </c>
      <c r="M15" s="448">
        <v>22891.542052674999</v>
      </c>
      <c r="N15" s="635">
        <v>23389.229637355002</v>
      </c>
      <c r="O15" s="622"/>
    </row>
    <row r="16" spans="1:15" ht="18">
      <c r="A16" s="269" t="s">
        <v>976</v>
      </c>
      <c r="B16" s="448">
        <v>4611.5563290399996</v>
      </c>
      <c r="C16" s="448">
        <v>4831.5690374200003</v>
      </c>
      <c r="D16" s="448">
        <v>4947.6324244500001</v>
      </c>
      <c r="E16" s="448">
        <v>4955.9825737470001</v>
      </c>
      <c r="F16" s="448">
        <v>4968.5169384199999</v>
      </c>
      <c r="G16" s="448">
        <v>5060.4056566079998</v>
      </c>
      <c r="H16" s="448">
        <v>5311.4958466150001</v>
      </c>
      <c r="I16" s="448">
        <v>5309.5567531360002</v>
      </c>
      <c r="J16" s="448">
        <v>5331.2352293590002</v>
      </c>
      <c r="K16" s="448">
        <v>5508.0875179980003</v>
      </c>
      <c r="L16" s="448">
        <v>5595.2242900749998</v>
      </c>
      <c r="M16" s="448">
        <v>5711.5207344330001</v>
      </c>
      <c r="N16" s="635">
        <v>5825.1915861280004</v>
      </c>
      <c r="O16" s="622"/>
    </row>
    <row r="17" spans="1:15" ht="18">
      <c r="A17" s="269" t="s">
        <v>1401</v>
      </c>
      <c r="B17" s="448">
        <v>0</v>
      </c>
      <c r="C17" s="448">
        <v>0</v>
      </c>
      <c r="D17" s="448">
        <v>0</v>
      </c>
      <c r="E17" s="448">
        <v>0</v>
      </c>
      <c r="F17" s="448">
        <v>0</v>
      </c>
      <c r="G17" s="448">
        <v>0</v>
      </c>
      <c r="H17" s="448">
        <v>0</v>
      </c>
      <c r="I17" s="448">
        <v>0</v>
      </c>
      <c r="J17" s="448">
        <v>0</v>
      </c>
      <c r="K17" s="448">
        <v>0</v>
      </c>
      <c r="L17" s="448">
        <v>0</v>
      </c>
      <c r="M17" s="448">
        <v>0</v>
      </c>
      <c r="N17" s="635">
        <v>0</v>
      </c>
      <c r="O17" s="622"/>
    </row>
    <row r="18" spans="1:15">
      <c r="A18" s="269" t="s">
        <v>589</v>
      </c>
      <c r="B18" s="448">
        <v>594.17570041299996</v>
      </c>
      <c r="C18" s="448">
        <v>610.24255826900003</v>
      </c>
      <c r="D18" s="448">
        <v>642.35985740900003</v>
      </c>
      <c r="E18" s="448">
        <v>648.71017947799999</v>
      </c>
      <c r="F18" s="448">
        <v>612.37588496599994</v>
      </c>
      <c r="G18" s="448">
        <v>624.84193144899996</v>
      </c>
      <c r="H18" s="448">
        <v>644.28195058599999</v>
      </c>
      <c r="I18" s="448">
        <v>654.170999091</v>
      </c>
      <c r="J18" s="448">
        <v>662.16749422299995</v>
      </c>
      <c r="K18" s="448">
        <v>684.57626949899998</v>
      </c>
      <c r="L18" s="448">
        <v>706.38486486500005</v>
      </c>
      <c r="M18" s="448">
        <v>722.35306525299995</v>
      </c>
      <c r="N18" s="635">
        <v>738.26746363200004</v>
      </c>
      <c r="O18" s="622"/>
    </row>
    <row r="19" spans="1:15">
      <c r="A19" s="268" t="s">
        <v>590</v>
      </c>
      <c r="B19" s="448">
        <v>0</v>
      </c>
      <c r="C19" s="448">
        <v>0</v>
      </c>
      <c r="D19" s="448">
        <v>0</v>
      </c>
      <c r="E19" s="448">
        <v>0</v>
      </c>
      <c r="F19" s="448">
        <v>0</v>
      </c>
      <c r="G19" s="448">
        <v>0</v>
      </c>
      <c r="H19" s="448">
        <v>0</v>
      </c>
      <c r="I19" s="448">
        <v>0</v>
      </c>
      <c r="J19" s="448">
        <v>0</v>
      </c>
      <c r="K19" s="448">
        <v>0</v>
      </c>
      <c r="L19" s="448">
        <v>0</v>
      </c>
      <c r="M19" s="448">
        <v>0</v>
      </c>
      <c r="N19" s="635">
        <v>0</v>
      </c>
      <c r="O19" s="622"/>
    </row>
    <row r="20" spans="1:15">
      <c r="A20" s="269" t="s">
        <v>1546</v>
      </c>
      <c r="B20" s="448">
        <v>0</v>
      </c>
      <c r="C20" s="448">
        <v>0</v>
      </c>
      <c r="D20" s="448">
        <v>0</v>
      </c>
      <c r="E20" s="448">
        <v>0</v>
      </c>
      <c r="F20" s="448">
        <v>0</v>
      </c>
      <c r="G20" s="448">
        <v>0</v>
      </c>
      <c r="H20" s="448">
        <v>0</v>
      </c>
      <c r="I20" s="448">
        <v>0</v>
      </c>
      <c r="J20" s="448">
        <v>0</v>
      </c>
      <c r="K20" s="448">
        <v>0</v>
      </c>
      <c r="L20" s="448">
        <v>0</v>
      </c>
      <c r="M20" s="448">
        <v>0</v>
      </c>
      <c r="N20" s="635">
        <v>0</v>
      </c>
      <c r="O20" s="622"/>
    </row>
    <row r="21" spans="1:15">
      <c r="A21" s="269" t="s">
        <v>1402</v>
      </c>
      <c r="B21" s="448">
        <v>0</v>
      </c>
      <c r="C21" s="448">
        <v>0</v>
      </c>
      <c r="D21" s="448">
        <v>0</v>
      </c>
      <c r="E21" s="448">
        <v>0</v>
      </c>
      <c r="F21" s="448">
        <v>0</v>
      </c>
      <c r="G21" s="448">
        <v>0</v>
      </c>
      <c r="H21" s="448">
        <v>0</v>
      </c>
      <c r="I21" s="448">
        <v>0</v>
      </c>
      <c r="J21" s="448">
        <v>0</v>
      </c>
      <c r="K21" s="448">
        <v>0</v>
      </c>
      <c r="L21" s="448">
        <v>0</v>
      </c>
      <c r="M21" s="448">
        <v>0</v>
      </c>
      <c r="N21" s="635">
        <v>0</v>
      </c>
      <c r="O21" s="622"/>
    </row>
    <row r="22" spans="1:15" ht="18">
      <c r="A22" s="269" t="s">
        <v>1403</v>
      </c>
      <c r="B22" s="448">
        <v>0</v>
      </c>
      <c r="C22" s="448">
        <v>0</v>
      </c>
      <c r="D22" s="448">
        <v>0</v>
      </c>
      <c r="E22" s="448">
        <v>0</v>
      </c>
      <c r="F22" s="448">
        <v>0</v>
      </c>
      <c r="G22" s="448">
        <v>0</v>
      </c>
      <c r="H22" s="448">
        <v>0</v>
      </c>
      <c r="I22" s="448">
        <v>0</v>
      </c>
      <c r="J22" s="448">
        <v>0</v>
      </c>
      <c r="K22" s="448">
        <v>0</v>
      </c>
      <c r="L22" s="448">
        <v>0</v>
      </c>
      <c r="M22" s="448">
        <v>0</v>
      </c>
      <c r="N22" s="635">
        <v>0</v>
      </c>
      <c r="O22" s="622"/>
    </row>
    <row r="23" spans="1:15">
      <c r="A23" s="269" t="s">
        <v>591</v>
      </c>
      <c r="B23" s="448">
        <v>0</v>
      </c>
      <c r="C23" s="448">
        <v>0</v>
      </c>
      <c r="D23" s="448">
        <v>0</v>
      </c>
      <c r="E23" s="448">
        <v>0</v>
      </c>
      <c r="F23" s="448">
        <v>0</v>
      </c>
      <c r="G23" s="448">
        <v>0</v>
      </c>
      <c r="H23" s="448">
        <v>0</v>
      </c>
      <c r="I23" s="448">
        <v>0</v>
      </c>
      <c r="J23" s="448">
        <v>0</v>
      </c>
      <c r="K23" s="448">
        <v>0</v>
      </c>
      <c r="L23" s="448">
        <v>0</v>
      </c>
      <c r="M23" s="448">
        <v>0</v>
      </c>
      <c r="N23" s="635">
        <v>0</v>
      </c>
      <c r="O23" s="622"/>
    </row>
    <row r="24" spans="1:15">
      <c r="A24" s="268" t="s">
        <v>592</v>
      </c>
      <c r="B24" s="448">
        <v>0</v>
      </c>
      <c r="C24" s="448">
        <v>0</v>
      </c>
      <c r="D24" s="448">
        <v>0</v>
      </c>
      <c r="E24" s="448">
        <v>0</v>
      </c>
      <c r="F24" s="448">
        <v>0</v>
      </c>
      <c r="G24" s="448">
        <v>0</v>
      </c>
      <c r="H24" s="448">
        <v>0</v>
      </c>
      <c r="I24" s="448">
        <v>0</v>
      </c>
      <c r="J24" s="448">
        <v>0</v>
      </c>
      <c r="K24" s="448">
        <v>0</v>
      </c>
      <c r="L24" s="448">
        <v>0</v>
      </c>
      <c r="M24" s="448">
        <v>0</v>
      </c>
      <c r="N24" s="635">
        <v>0</v>
      </c>
      <c r="O24" s="622"/>
    </row>
    <row r="25" spans="1:15">
      <c r="A25" s="269" t="s">
        <v>1547</v>
      </c>
      <c r="B25" s="448">
        <v>0</v>
      </c>
      <c r="C25" s="448">
        <v>0</v>
      </c>
      <c r="D25" s="448">
        <v>0</v>
      </c>
      <c r="E25" s="448">
        <v>0</v>
      </c>
      <c r="F25" s="448">
        <v>0</v>
      </c>
      <c r="G25" s="448">
        <v>0</v>
      </c>
      <c r="H25" s="448">
        <v>0</v>
      </c>
      <c r="I25" s="448">
        <v>0</v>
      </c>
      <c r="J25" s="448">
        <v>0</v>
      </c>
      <c r="K25" s="448">
        <v>0</v>
      </c>
      <c r="L25" s="448">
        <v>0</v>
      </c>
      <c r="M25" s="448">
        <v>0</v>
      </c>
      <c r="N25" s="635">
        <v>0</v>
      </c>
      <c r="O25" s="622"/>
    </row>
    <row r="26" spans="1:15">
      <c r="A26" s="269" t="s">
        <v>1404</v>
      </c>
      <c r="B26" s="448">
        <v>0</v>
      </c>
      <c r="C26" s="448">
        <v>0</v>
      </c>
      <c r="D26" s="448">
        <v>0</v>
      </c>
      <c r="E26" s="448">
        <v>0</v>
      </c>
      <c r="F26" s="448">
        <v>0</v>
      </c>
      <c r="G26" s="448">
        <v>0</v>
      </c>
      <c r="H26" s="448">
        <v>0</v>
      </c>
      <c r="I26" s="448">
        <v>0</v>
      </c>
      <c r="J26" s="448">
        <v>0</v>
      </c>
      <c r="K26" s="448">
        <v>0</v>
      </c>
      <c r="L26" s="448">
        <v>0</v>
      </c>
      <c r="M26" s="448">
        <v>0</v>
      </c>
      <c r="N26" s="635">
        <v>0</v>
      </c>
      <c r="O26" s="622"/>
    </row>
    <row r="27" spans="1:15" ht="18">
      <c r="A27" s="269" t="s">
        <v>1405</v>
      </c>
      <c r="B27" s="448">
        <v>0</v>
      </c>
      <c r="C27" s="448">
        <v>0</v>
      </c>
      <c r="D27" s="448">
        <v>0</v>
      </c>
      <c r="E27" s="448">
        <v>0</v>
      </c>
      <c r="F27" s="448">
        <v>0</v>
      </c>
      <c r="G27" s="448">
        <v>0</v>
      </c>
      <c r="H27" s="448">
        <v>0</v>
      </c>
      <c r="I27" s="448">
        <v>0</v>
      </c>
      <c r="J27" s="448">
        <v>0</v>
      </c>
      <c r="K27" s="448">
        <v>0</v>
      </c>
      <c r="L27" s="448">
        <v>0</v>
      </c>
      <c r="M27" s="448">
        <v>0</v>
      </c>
      <c r="N27" s="635">
        <v>0</v>
      </c>
      <c r="O27" s="622"/>
    </row>
    <row r="28" spans="1:15">
      <c r="A28" s="269" t="s">
        <v>593</v>
      </c>
      <c r="B28" s="448">
        <v>0</v>
      </c>
      <c r="C28" s="448">
        <v>0</v>
      </c>
      <c r="D28" s="448">
        <v>0</v>
      </c>
      <c r="E28" s="448">
        <v>0</v>
      </c>
      <c r="F28" s="448">
        <v>0</v>
      </c>
      <c r="G28" s="448">
        <v>0</v>
      </c>
      <c r="H28" s="448">
        <v>0</v>
      </c>
      <c r="I28" s="448">
        <v>0</v>
      </c>
      <c r="J28" s="448">
        <v>0</v>
      </c>
      <c r="K28" s="448">
        <v>0</v>
      </c>
      <c r="L28" s="448">
        <v>0</v>
      </c>
      <c r="M28" s="448">
        <v>0</v>
      </c>
      <c r="N28" s="635">
        <v>0</v>
      </c>
      <c r="O28" s="622"/>
    </row>
    <row r="29" spans="1:15" ht="18">
      <c r="A29" s="268" t="s">
        <v>977</v>
      </c>
      <c r="B29" s="448">
        <v>0</v>
      </c>
      <c r="C29" s="448">
        <v>0</v>
      </c>
      <c r="D29" s="448">
        <v>0</v>
      </c>
      <c r="E29" s="448">
        <v>0</v>
      </c>
      <c r="F29" s="448">
        <v>0</v>
      </c>
      <c r="G29" s="448">
        <v>0</v>
      </c>
      <c r="H29" s="448">
        <v>0</v>
      </c>
      <c r="I29" s="448">
        <v>0</v>
      </c>
      <c r="J29" s="448">
        <v>0</v>
      </c>
      <c r="K29" s="448">
        <v>0</v>
      </c>
      <c r="L29" s="448">
        <v>0</v>
      </c>
      <c r="M29" s="448">
        <v>0</v>
      </c>
      <c r="N29" s="635">
        <v>0</v>
      </c>
      <c r="O29" s="622"/>
    </row>
    <row r="30" spans="1:15" ht="18">
      <c r="A30" s="269" t="s">
        <v>1548</v>
      </c>
      <c r="B30" s="448">
        <v>0</v>
      </c>
      <c r="C30" s="448">
        <v>0</v>
      </c>
      <c r="D30" s="448">
        <v>0</v>
      </c>
      <c r="E30" s="448">
        <v>0</v>
      </c>
      <c r="F30" s="448">
        <v>0</v>
      </c>
      <c r="G30" s="448">
        <v>0</v>
      </c>
      <c r="H30" s="448">
        <v>0</v>
      </c>
      <c r="I30" s="448">
        <v>0</v>
      </c>
      <c r="J30" s="448">
        <v>0</v>
      </c>
      <c r="K30" s="448">
        <v>0</v>
      </c>
      <c r="L30" s="448">
        <v>0</v>
      </c>
      <c r="M30" s="448">
        <v>0</v>
      </c>
      <c r="N30" s="635">
        <v>0</v>
      </c>
      <c r="O30" s="622"/>
    </row>
    <row r="31" spans="1:15">
      <c r="A31" s="269" t="s">
        <v>1406</v>
      </c>
      <c r="B31" s="448">
        <v>0</v>
      </c>
      <c r="C31" s="448">
        <v>0</v>
      </c>
      <c r="D31" s="448">
        <v>0</v>
      </c>
      <c r="E31" s="448">
        <v>0</v>
      </c>
      <c r="F31" s="448">
        <v>0</v>
      </c>
      <c r="G31" s="448">
        <v>0</v>
      </c>
      <c r="H31" s="448">
        <v>0</v>
      </c>
      <c r="I31" s="448">
        <v>0</v>
      </c>
      <c r="J31" s="448">
        <v>0</v>
      </c>
      <c r="K31" s="448">
        <v>0</v>
      </c>
      <c r="L31" s="448">
        <v>0</v>
      </c>
      <c r="M31" s="448">
        <v>0</v>
      </c>
      <c r="N31" s="635">
        <v>0</v>
      </c>
      <c r="O31" s="622"/>
    </row>
    <row r="32" spans="1:15" ht="18">
      <c r="A32" s="269" t="s">
        <v>1407</v>
      </c>
      <c r="B32" s="448">
        <v>0</v>
      </c>
      <c r="C32" s="448">
        <v>0</v>
      </c>
      <c r="D32" s="448">
        <v>0</v>
      </c>
      <c r="E32" s="448">
        <v>0</v>
      </c>
      <c r="F32" s="448">
        <v>0</v>
      </c>
      <c r="G32" s="448">
        <v>0</v>
      </c>
      <c r="H32" s="448">
        <v>0</v>
      </c>
      <c r="I32" s="448">
        <v>0</v>
      </c>
      <c r="J32" s="448">
        <v>0</v>
      </c>
      <c r="K32" s="448">
        <v>0</v>
      </c>
      <c r="L32" s="448">
        <v>0</v>
      </c>
      <c r="M32" s="448">
        <v>0</v>
      </c>
      <c r="N32" s="635">
        <v>0</v>
      </c>
      <c r="O32" s="622"/>
    </row>
    <row r="33" spans="1:15" ht="18">
      <c r="A33" s="269" t="s">
        <v>978</v>
      </c>
      <c r="B33" s="448">
        <v>0</v>
      </c>
      <c r="C33" s="448">
        <v>0</v>
      </c>
      <c r="D33" s="448">
        <v>0</v>
      </c>
      <c r="E33" s="448">
        <v>0</v>
      </c>
      <c r="F33" s="448">
        <v>0</v>
      </c>
      <c r="G33" s="448">
        <v>0</v>
      </c>
      <c r="H33" s="448">
        <v>0</v>
      </c>
      <c r="I33" s="448">
        <v>0</v>
      </c>
      <c r="J33" s="448">
        <v>0</v>
      </c>
      <c r="K33" s="448">
        <v>0</v>
      </c>
      <c r="L33" s="448">
        <v>0</v>
      </c>
      <c r="M33" s="448">
        <v>0</v>
      </c>
      <c r="N33" s="635">
        <v>0</v>
      </c>
      <c r="O33" s="622"/>
    </row>
    <row r="34" spans="1:15" ht="18">
      <c r="A34" s="267" t="s">
        <v>979</v>
      </c>
      <c r="B34" s="448">
        <v>286.927747565</v>
      </c>
      <c r="C34" s="448">
        <v>316.479724637</v>
      </c>
      <c r="D34" s="448">
        <v>327.96087201699999</v>
      </c>
      <c r="E34" s="448">
        <v>338.75053083900002</v>
      </c>
      <c r="F34" s="448">
        <v>314.03165552199999</v>
      </c>
      <c r="G34" s="448">
        <v>357.06610914300001</v>
      </c>
      <c r="H34" s="448">
        <v>385.15992080799998</v>
      </c>
      <c r="I34" s="448">
        <v>400.413566667</v>
      </c>
      <c r="J34" s="448">
        <v>423.03156268800001</v>
      </c>
      <c r="K34" s="448">
        <v>452.251037913</v>
      </c>
      <c r="L34" s="448">
        <v>501.88216641000002</v>
      </c>
      <c r="M34" s="448">
        <v>523.79257420500005</v>
      </c>
      <c r="N34" s="635">
        <v>539.56419421099997</v>
      </c>
      <c r="O34" s="622"/>
    </row>
    <row r="35" spans="1:15">
      <c r="A35" s="268" t="s">
        <v>594</v>
      </c>
      <c r="B35" s="448">
        <v>0.219359202</v>
      </c>
      <c r="C35" s="448">
        <v>1.030084507</v>
      </c>
      <c r="D35" s="448">
        <v>4.4925709999999999</v>
      </c>
      <c r="E35" s="448">
        <v>9.8318111259999998</v>
      </c>
      <c r="F35" s="448">
        <v>13.191033538999999</v>
      </c>
      <c r="G35" s="448">
        <v>17.646213921000001</v>
      </c>
      <c r="H35" s="448">
        <v>18.694975627000002</v>
      </c>
      <c r="I35" s="448">
        <v>18.445060503000001</v>
      </c>
      <c r="J35" s="448">
        <v>22.024296897999999</v>
      </c>
      <c r="K35" s="448">
        <v>26.315242627</v>
      </c>
      <c r="L35" s="448">
        <v>30.080975614</v>
      </c>
      <c r="M35" s="448">
        <v>30.052395998000001</v>
      </c>
      <c r="N35" s="635">
        <v>24.541021106999999</v>
      </c>
      <c r="O35" s="622"/>
    </row>
    <row r="36" spans="1:15" ht="18">
      <c r="A36" s="269" t="s">
        <v>980</v>
      </c>
      <c r="B36" s="448">
        <v>0.219359202</v>
      </c>
      <c r="C36" s="448">
        <v>1.030084507</v>
      </c>
      <c r="D36" s="448">
        <v>4.4925709999999999</v>
      </c>
      <c r="E36" s="448">
        <v>9.8318111259999998</v>
      </c>
      <c r="F36" s="448">
        <v>13.191033538999999</v>
      </c>
      <c r="G36" s="448">
        <v>17.646213921000001</v>
      </c>
      <c r="H36" s="448">
        <v>18.694975627000002</v>
      </c>
      <c r="I36" s="448">
        <v>18.445060503000001</v>
      </c>
      <c r="J36" s="448">
        <v>22.024296897999999</v>
      </c>
      <c r="K36" s="448">
        <v>26.315242627</v>
      </c>
      <c r="L36" s="448">
        <v>30.080975614</v>
      </c>
      <c r="M36" s="448">
        <v>30.052395998000001</v>
      </c>
      <c r="N36" s="635">
        <v>24.541021106999999</v>
      </c>
      <c r="O36" s="622"/>
    </row>
    <row r="37" spans="1:15">
      <c r="A37" s="446" t="s">
        <v>1549</v>
      </c>
      <c r="B37" s="448">
        <v>0.30238500000000001</v>
      </c>
      <c r="C37" s="448">
        <v>1.3061655000000001</v>
      </c>
      <c r="D37" s="448">
        <v>5.7131895000000004</v>
      </c>
      <c r="E37" s="448">
        <v>12.578834799999999</v>
      </c>
      <c r="F37" s="448">
        <v>16.6616246</v>
      </c>
      <c r="G37" s="448">
        <v>22.9880724</v>
      </c>
      <c r="H37" s="448">
        <v>26.567849599999999</v>
      </c>
      <c r="I37" s="448">
        <v>30.038230599999999</v>
      </c>
      <c r="J37" s="448">
        <v>36.4207477</v>
      </c>
      <c r="K37" s="448">
        <v>43.193453900000002</v>
      </c>
      <c r="L37" s="448">
        <v>47.682271399999998</v>
      </c>
      <c r="M37" s="448">
        <v>46.890360299999998</v>
      </c>
      <c r="N37" s="635">
        <v>41.089351000000001</v>
      </c>
      <c r="O37" s="622"/>
    </row>
    <row r="38" spans="1:15">
      <c r="A38" s="446" t="s">
        <v>1408</v>
      </c>
      <c r="B38" s="448">
        <v>0</v>
      </c>
      <c r="C38" s="448">
        <v>0</v>
      </c>
      <c r="D38" s="448">
        <v>0</v>
      </c>
      <c r="E38" s="448">
        <v>0</v>
      </c>
      <c r="F38" s="448">
        <v>0</v>
      </c>
      <c r="G38" s="448">
        <v>0</v>
      </c>
      <c r="H38" s="448">
        <v>0</v>
      </c>
      <c r="I38" s="448">
        <v>0</v>
      </c>
      <c r="J38" s="448">
        <v>0</v>
      </c>
      <c r="K38" s="448">
        <v>0</v>
      </c>
      <c r="L38" s="448">
        <v>0</v>
      </c>
      <c r="M38" s="448">
        <v>0</v>
      </c>
      <c r="N38" s="635">
        <v>0</v>
      </c>
      <c r="O38" s="622"/>
    </row>
    <row r="39" spans="1:15" ht="18">
      <c r="A39" s="446" t="s">
        <v>1409</v>
      </c>
      <c r="B39" s="448">
        <v>8.1190023E-2</v>
      </c>
      <c r="C39" s="448">
        <v>0.264963118</v>
      </c>
      <c r="D39" s="448">
        <v>1.1553710930000001</v>
      </c>
      <c r="E39" s="448">
        <v>2.5139163</v>
      </c>
      <c r="F39" s="448">
        <v>2.785581015</v>
      </c>
      <c r="G39" s="448">
        <v>3.6540525380000002</v>
      </c>
      <c r="H39" s="448">
        <v>3.8252718460000001</v>
      </c>
      <c r="I39" s="448">
        <v>4.0880782910000004</v>
      </c>
      <c r="J39" s="448">
        <v>5.1535807589999996</v>
      </c>
      <c r="K39" s="448">
        <v>6.3342708679999999</v>
      </c>
      <c r="L39" s="448">
        <v>7.0026971700000002</v>
      </c>
      <c r="M39" s="448">
        <v>5.9920131300000001</v>
      </c>
      <c r="N39" s="635">
        <v>4.3968082439999998</v>
      </c>
      <c r="O39" s="622"/>
    </row>
    <row r="40" spans="1:15" ht="18">
      <c r="A40" s="446" t="s">
        <v>981</v>
      </c>
      <c r="B40" s="448">
        <v>1.835775E-3</v>
      </c>
      <c r="C40" s="448">
        <v>1.1117874999999999E-2</v>
      </c>
      <c r="D40" s="448">
        <v>6.5247406999999993E-2</v>
      </c>
      <c r="E40" s="448">
        <v>0.23310737400000001</v>
      </c>
      <c r="F40" s="448">
        <v>0.68501004600000004</v>
      </c>
      <c r="G40" s="448">
        <v>1.6878059409999999</v>
      </c>
      <c r="H40" s="448">
        <v>4.0476021270000002</v>
      </c>
      <c r="I40" s="448">
        <v>7.5050918060000003</v>
      </c>
      <c r="J40" s="448">
        <v>9.2428700429999999</v>
      </c>
      <c r="K40" s="448">
        <v>10.543940405000001</v>
      </c>
      <c r="L40" s="448">
        <v>10.598598616</v>
      </c>
      <c r="M40" s="448">
        <v>10.845951171999999</v>
      </c>
      <c r="N40" s="635">
        <v>12.151521648999999</v>
      </c>
      <c r="O40" s="622"/>
    </row>
    <row r="41" spans="1:15" ht="18">
      <c r="A41" s="269" t="s">
        <v>982</v>
      </c>
      <c r="B41" s="448">
        <v>0</v>
      </c>
      <c r="C41" s="448">
        <v>0</v>
      </c>
      <c r="D41" s="448">
        <v>0</v>
      </c>
      <c r="E41" s="448">
        <v>0</v>
      </c>
      <c r="F41" s="448">
        <v>0</v>
      </c>
      <c r="G41" s="448">
        <v>0</v>
      </c>
      <c r="H41" s="448">
        <v>0</v>
      </c>
      <c r="I41" s="448">
        <v>0</v>
      </c>
      <c r="J41" s="448">
        <v>0</v>
      </c>
      <c r="K41" s="448">
        <v>0</v>
      </c>
      <c r="L41" s="448">
        <v>0</v>
      </c>
      <c r="M41" s="448">
        <v>0</v>
      </c>
      <c r="N41" s="635">
        <v>0</v>
      </c>
      <c r="O41" s="622"/>
    </row>
    <row r="42" spans="1:15" ht="18">
      <c r="A42" s="446" t="s">
        <v>1550</v>
      </c>
      <c r="B42" s="448">
        <v>0</v>
      </c>
      <c r="C42" s="448">
        <v>0</v>
      </c>
      <c r="D42" s="448">
        <v>0</v>
      </c>
      <c r="E42" s="448">
        <v>0</v>
      </c>
      <c r="F42" s="448">
        <v>0</v>
      </c>
      <c r="G42" s="448">
        <v>0</v>
      </c>
      <c r="H42" s="448">
        <v>0</v>
      </c>
      <c r="I42" s="448">
        <v>0</v>
      </c>
      <c r="J42" s="448">
        <v>0</v>
      </c>
      <c r="K42" s="448">
        <v>0</v>
      </c>
      <c r="L42" s="448">
        <v>0</v>
      </c>
      <c r="M42" s="448">
        <v>0</v>
      </c>
      <c r="N42" s="635">
        <v>0</v>
      </c>
      <c r="O42" s="622"/>
    </row>
    <row r="43" spans="1:15">
      <c r="A43" s="446" t="s">
        <v>1410</v>
      </c>
      <c r="B43" s="448">
        <v>0</v>
      </c>
      <c r="C43" s="448">
        <v>0</v>
      </c>
      <c r="D43" s="448">
        <v>0</v>
      </c>
      <c r="E43" s="448">
        <v>0</v>
      </c>
      <c r="F43" s="448">
        <v>0</v>
      </c>
      <c r="G43" s="448">
        <v>0</v>
      </c>
      <c r="H43" s="448">
        <v>0</v>
      </c>
      <c r="I43" s="448">
        <v>0</v>
      </c>
      <c r="J43" s="448">
        <v>0</v>
      </c>
      <c r="K43" s="448">
        <v>0</v>
      </c>
      <c r="L43" s="448">
        <v>0</v>
      </c>
      <c r="M43" s="448">
        <v>0</v>
      </c>
      <c r="N43" s="635">
        <v>0</v>
      </c>
      <c r="O43" s="622"/>
    </row>
    <row r="44" spans="1:15" ht="18">
      <c r="A44" s="446" t="s">
        <v>1411</v>
      </c>
      <c r="B44" s="448">
        <v>0</v>
      </c>
      <c r="C44" s="448">
        <v>0</v>
      </c>
      <c r="D44" s="448">
        <v>0</v>
      </c>
      <c r="E44" s="448">
        <v>0</v>
      </c>
      <c r="F44" s="448">
        <v>0</v>
      </c>
      <c r="G44" s="448">
        <v>0</v>
      </c>
      <c r="H44" s="448">
        <v>0</v>
      </c>
      <c r="I44" s="448">
        <v>0</v>
      </c>
      <c r="J44" s="448">
        <v>0</v>
      </c>
      <c r="K44" s="448">
        <v>0</v>
      </c>
      <c r="L44" s="448">
        <v>0</v>
      </c>
      <c r="M44" s="448">
        <v>0</v>
      </c>
      <c r="N44" s="635">
        <v>0</v>
      </c>
      <c r="O44" s="622"/>
    </row>
    <row r="45" spans="1:15" ht="18">
      <c r="A45" s="446" t="s">
        <v>983</v>
      </c>
      <c r="B45" s="448">
        <v>0</v>
      </c>
      <c r="C45" s="448">
        <v>0</v>
      </c>
      <c r="D45" s="448">
        <v>0</v>
      </c>
      <c r="E45" s="448">
        <v>0</v>
      </c>
      <c r="F45" s="448">
        <v>0</v>
      </c>
      <c r="G45" s="448">
        <v>0</v>
      </c>
      <c r="H45" s="448">
        <v>0</v>
      </c>
      <c r="I45" s="448">
        <v>0</v>
      </c>
      <c r="J45" s="448">
        <v>0</v>
      </c>
      <c r="K45" s="448">
        <v>0</v>
      </c>
      <c r="L45" s="448">
        <v>0</v>
      </c>
      <c r="M45" s="448">
        <v>0</v>
      </c>
      <c r="N45" s="635">
        <v>0</v>
      </c>
      <c r="O45" s="622"/>
    </row>
    <row r="46" spans="1:15">
      <c r="A46" s="268" t="s">
        <v>595</v>
      </c>
      <c r="B46" s="448">
        <v>1.4897036189999999</v>
      </c>
      <c r="C46" s="448">
        <v>1.4897036189999999</v>
      </c>
      <c r="D46" s="448">
        <v>1.4678851040000001</v>
      </c>
      <c r="E46" s="448">
        <v>1.4901189749999999</v>
      </c>
      <c r="F46" s="448">
        <v>1.490385104</v>
      </c>
      <c r="G46" s="448">
        <v>1.490385104</v>
      </c>
      <c r="H46" s="448">
        <v>1.4676189749999999</v>
      </c>
      <c r="I46" s="448">
        <v>1.490385104</v>
      </c>
      <c r="J46" s="448">
        <v>0</v>
      </c>
      <c r="K46" s="448">
        <v>0</v>
      </c>
      <c r="L46" s="448">
        <v>0</v>
      </c>
      <c r="M46" s="448">
        <v>0</v>
      </c>
      <c r="N46" s="635">
        <v>0</v>
      </c>
      <c r="O46" s="622"/>
    </row>
    <row r="47" spans="1:15" ht="18">
      <c r="A47" s="269" t="s">
        <v>984</v>
      </c>
      <c r="B47" s="448">
        <v>1.4897036189999999</v>
      </c>
      <c r="C47" s="448">
        <v>1.4897036189999999</v>
      </c>
      <c r="D47" s="448">
        <v>1.4678851040000001</v>
      </c>
      <c r="E47" s="448">
        <v>1.4901189749999999</v>
      </c>
      <c r="F47" s="448">
        <v>1.490385104</v>
      </c>
      <c r="G47" s="448">
        <v>1.490385104</v>
      </c>
      <c r="H47" s="448">
        <v>1.4676189749999999</v>
      </c>
      <c r="I47" s="448">
        <v>1.490385104</v>
      </c>
      <c r="J47" s="448">
        <v>0</v>
      </c>
      <c r="K47" s="448">
        <v>0</v>
      </c>
      <c r="L47" s="448">
        <v>0</v>
      </c>
      <c r="M47" s="448">
        <v>0</v>
      </c>
      <c r="N47" s="635">
        <v>0</v>
      </c>
      <c r="O47" s="622"/>
    </row>
    <row r="48" spans="1:15" ht="18">
      <c r="A48" s="446" t="s">
        <v>1551</v>
      </c>
      <c r="B48" s="448">
        <v>2.281689692</v>
      </c>
      <c r="C48" s="448">
        <v>2.281689692</v>
      </c>
      <c r="D48" s="448">
        <v>2.2141896920000002</v>
      </c>
      <c r="E48" s="448">
        <v>2.2141896920000002</v>
      </c>
      <c r="F48" s="448">
        <v>2.1916896920000002</v>
      </c>
      <c r="G48" s="448">
        <v>2.1691896919999998</v>
      </c>
      <c r="H48" s="448">
        <v>2.1241896919999999</v>
      </c>
      <c r="I48" s="448">
        <v>2.1241896919999999</v>
      </c>
      <c r="J48" s="448">
        <v>0</v>
      </c>
      <c r="K48" s="448">
        <v>0</v>
      </c>
      <c r="L48" s="448">
        <v>0</v>
      </c>
      <c r="M48" s="448">
        <v>0</v>
      </c>
      <c r="N48" s="635">
        <v>0</v>
      </c>
      <c r="O48" s="622"/>
    </row>
    <row r="49" spans="1:15">
      <c r="A49" s="446" t="s">
        <v>1412</v>
      </c>
      <c r="B49" s="448">
        <v>0</v>
      </c>
      <c r="C49" s="448">
        <v>0</v>
      </c>
      <c r="D49" s="448">
        <v>0</v>
      </c>
      <c r="E49" s="448">
        <v>0</v>
      </c>
      <c r="F49" s="448">
        <v>0</v>
      </c>
      <c r="G49" s="448">
        <v>0</v>
      </c>
      <c r="H49" s="448">
        <v>0</v>
      </c>
      <c r="I49" s="448">
        <v>0</v>
      </c>
      <c r="J49" s="448">
        <v>0</v>
      </c>
      <c r="K49" s="448">
        <v>0</v>
      </c>
      <c r="L49" s="448">
        <v>0</v>
      </c>
      <c r="M49" s="448">
        <v>0</v>
      </c>
      <c r="N49" s="635">
        <v>0</v>
      </c>
      <c r="O49" s="622"/>
    </row>
    <row r="50" spans="1:15" ht="18">
      <c r="A50" s="446" t="s">
        <v>1413</v>
      </c>
      <c r="B50" s="448">
        <v>0.78967356300000002</v>
      </c>
      <c r="C50" s="448">
        <v>0.78967356300000002</v>
      </c>
      <c r="D50" s="448">
        <v>0.74467356299999998</v>
      </c>
      <c r="E50" s="448">
        <v>0.72243969200000002</v>
      </c>
      <c r="F50" s="448">
        <v>0.69967356300000005</v>
      </c>
      <c r="G50" s="448">
        <v>0.67717356299999998</v>
      </c>
      <c r="H50" s="448">
        <v>0.65493969200000002</v>
      </c>
      <c r="I50" s="448">
        <v>0.63217356300000005</v>
      </c>
      <c r="J50" s="448">
        <v>0</v>
      </c>
      <c r="K50" s="448">
        <v>0</v>
      </c>
      <c r="L50" s="448">
        <v>0</v>
      </c>
      <c r="M50" s="448">
        <v>0</v>
      </c>
      <c r="N50" s="635">
        <v>0</v>
      </c>
      <c r="O50" s="622"/>
    </row>
    <row r="51" spans="1:15" ht="18">
      <c r="A51" s="446" t="s">
        <v>985</v>
      </c>
      <c r="B51" s="448">
        <v>2.3125099999999998E-3</v>
      </c>
      <c r="C51" s="448">
        <v>2.3125099999999998E-3</v>
      </c>
      <c r="D51" s="448">
        <v>1.6310249999999999E-3</v>
      </c>
      <c r="E51" s="448">
        <v>1.6310249999999999E-3</v>
      </c>
      <c r="F51" s="448">
        <v>1.6310249999999999E-3</v>
      </c>
      <c r="G51" s="448">
        <v>1.6310249999999999E-3</v>
      </c>
      <c r="H51" s="448">
        <v>1.6310249999999999E-3</v>
      </c>
      <c r="I51" s="448">
        <v>1.6310249999999999E-3</v>
      </c>
      <c r="J51" s="448">
        <v>0</v>
      </c>
      <c r="K51" s="448">
        <v>0</v>
      </c>
      <c r="L51" s="448">
        <v>0</v>
      </c>
      <c r="M51" s="448">
        <v>0</v>
      </c>
      <c r="N51" s="635">
        <v>0</v>
      </c>
      <c r="O51" s="622"/>
    </row>
    <row r="52" spans="1:15" ht="18">
      <c r="A52" s="269" t="s">
        <v>986</v>
      </c>
      <c r="B52" s="448">
        <v>0</v>
      </c>
      <c r="C52" s="448">
        <v>0</v>
      </c>
      <c r="D52" s="448">
        <v>0</v>
      </c>
      <c r="E52" s="448">
        <v>0</v>
      </c>
      <c r="F52" s="448">
        <v>0</v>
      </c>
      <c r="G52" s="448">
        <v>0</v>
      </c>
      <c r="H52" s="448">
        <v>0</v>
      </c>
      <c r="I52" s="448">
        <v>0</v>
      </c>
      <c r="J52" s="448">
        <v>0</v>
      </c>
      <c r="K52" s="448">
        <v>0</v>
      </c>
      <c r="L52" s="448">
        <v>0</v>
      </c>
      <c r="M52" s="448">
        <v>0</v>
      </c>
      <c r="N52" s="635">
        <v>0</v>
      </c>
      <c r="O52" s="622"/>
    </row>
    <row r="53" spans="1:15" ht="18">
      <c r="A53" s="446" t="s">
        <v>1552</v>
      </c>
      <c r="B53" s="448">
        <v>0</v>
      </c>
      <c r="C53" s="448">
        <v>0</v>
      </c>
      <c r="D53" s="448">
        <v>0</v>
      </c>
      <c r="E53" s="448">
        <v>0</v>
      </c>
      <c r="F53" s="448">
        <v>0</v>
      </c>
      <c r="G53" s="448">
        <v>0</v>
      </c>
      <c r="H53" s="448">
        <v>0</v>
      </c>
      <c r="I53" s="448">
        <v>0</v>
      </c>
      <c r="J53" s="448">
        <v>0</v>
      </c>
      <c r="K53" s="448">
        <v>0</v>
      </c>
      <c r="L53" s="448">
        <v>0</v>
      </c>
      <c r="M53" s="448">
        <v>0</v>
      </c>
      <c r="N53" s="635">
        <v>0</v>
      </c>
      <c r="O53" s="622"/>
    </row>
    <row r="54" spans="1:15">
      <c r="A54" s="446" t="s">
        <v>1414</v>
      </c>
      <c r="B54" s="448">
        <v>0</v>
      </c>
      <c r="C54" s="448">
        <v>0</v>
      </c>
      <c r="D54" s="448">
        <v>0</v>
      </c>
      <c r="E54" s="448">
        <v>0</v>
      </c>
      <c r="F54" s="448">
        <v>0</v>
      </c>
      <c r="G54" s="448">
        <v>0</v>
      </c>
      <c r="H54" s="448">
        <v>0</v>
      </c>
      <c r="I54" s="448">
        <v>0</v>
      </c>
      <c r="J54" s="448">
        <v>0</v>
      </c>
      <c r="K54" s="448">
        <v>0</v>
      </c>
      <c r="L54" s="448">
        <v>0</v>
      </c>
      <c r="M54" s="448">
        <v>0</v>
      </c>
      <c r="N54" s="635">
        <v>0</v>
      </c>
      <c r="O54" s="622"/>
    </row>
    <row r="55" spans="1:15" ht="27">
      <c r="A55" s="446" t="s">
        <v>1415</v>
      </c>
      <c r="B55" s="448">
        <v>0</v>
      </c>
      <c r="C55" s="448">
        <v>0</v>
      </c>
      <c r="D55" s="448">
        <v>0</v>
      </c>
      <c r="E55" s="448">
        <v>0</v>
      </c>
      <c r="F55" s="448">
        <v>0</v>
      </c>
      <c r="G55" s="448">
        <v>0</v>
      </c>
      <c r="H55" s="448">
        <v>0</v>
      </c>
      <c r="I55" s="448">
        <v>0</v>
      </c>
      <c r="J55" s="448">
        <v>0</v>
      </c>
      <c r="K55" s="448">
        <v>0</v>
      </c>
      <c r="L55" s="448">
        <v>0</v>
      </c>
      <c r="M55" s="448">
        <v>0</v>
      </c>
      <c r="N55" s="635">
        <v>0</v>
      </c>
      <c r="O55" s="622"/>
    </row>
    <row r="56" spans="1:15" ht="18">
      <c r="A56" s="446" t="s">
        <v>987</v>
      </c>
      <c r="B56" s="448">
        <v>0</v>
      </c>
      <c r="C56" s="448">
        <v>0</v>
      </c>
      <c r="D56" s="448">
        <v>0</v>
      </c>
      <c r="E56" s="448">
        <v>0</v>
      </c>
      <c r="F56" s="448">
        <v>0</v>
      </c>
      <c r="G56" s="448">
        <v>0</v>
      </c>
      <c r="H56" s="448">
        <v>0</v>
      </c>
      <c r="I56" s="448">
        <v>0</v>
      </c>
      <c r="J56" s="448">
        <v>0</v>
      </c>
      <c r="K56" s="448">
        <v>0</v>
      </c>
      <c r="L56" s="448">
        <v>0</v>
      </c>
      <c r="M56" s="448">
        <v>0</v>
      </c>
      <c r="N56" s="635">
        <v>0</v>
      </c>
      <c r="O56" s="622"/>
    </row>
    <row r="57" spans="1:15" ht="18">
      <c r="A57" s="268" t="s">
        <v>988</v>
      </c>
      <c r="B57" s="448">
        <v>0</v>
      </c>
      <c r="C57" s="448">
        <v>0</v>
      </c>
      <c r="D57" s="448">
        <v>0</v>
      </c>
      <c r="E57" s="448">
        <v>0</v>
      </c>
      <c r="F57" s="448">
        <v>0</v>
      </c>
      <c r="G57" s="448">
        <v>0</v>
      </c>
      <c r="H57" s="448">
        <v>0</v>
      </c>
      <c r="I57" s="448">
        <v>0</v>
      </c>
      <c r="J57" s="448">
        <v>0</v>
      </c>
      <c r="K57" s="448">
        <v>0</v>
      </c>
      <c r="L57" s="448">
        <v>0</v>
      </c>
      <c r="M57" s="448">
        <v>0</v>
      </c>
      <c r="N57" s="635">
        <v>0</v>
      </c>
      <c r="O57" s="622"/>
    </row>
    <row r="58" spans="1:15" ht="18">
      <c r="A58" s="269" t="s">
        <v>989</v>
      </c>
      <c r="B58" s="448">
        <v>0</v>
      </c>
      <c r="C58" s="448">
        <v>0</v>
      </c>
      <c r="D58" s="448">
        <v>0</v>
      </c>
      <c r="E58" s="448">
        <v>0</v>
      </c>
      <c r="F58" s="448">
        <v>0</v>
      </c>
      <c r="G58" s="448">
        <v>0</v>
      </c>
      <c r="H58" s="448">
        <v>0</v>
      </c>
      <c r="I58" s="448">
        <v>0</v>
      </c>
      <c r="J58" s="448">
        <v>0</v>
      </c>
      <c r="K58" s="448">
        <v>0</v>
      </c>
      <c r="L58" s="448">
        <v>0</v>
      </c>
      <c r="M58" s="448">
        <v>0</v>
      </c>
      <c r="N58" s="635">
        <v>0</v>
      </c>
      <c r="O58" s="622"/>
    </row>
    <row r="59" spans="1:15" ht="18">
      <c r="A59" s="446" t="s">
        <v>1553</v>
      </c>
      <c r="B59" s="448">
        <v>0</v>
      </c>
      <c r="C59" s="448">
        <v>0</v>
      </c>
      <c r="D59" s="448">
        <v>0</v>
      </c>
      <c r="E59" s="448">
        <v>0</v>
      </c>
      <c r="F59" s="448">
        <v>0</v>
      </c>
      <c r="G59" s="448">
        <v>0</v>
      </c>
      <c r="H59" s="448">
        <v>0</v>
      </c>
      <c r="I59" s="448">
        <v>0</v>
      </c>
      <c r="J59" s="448">
        <v>0</v>
      </c>
      <c r="K59" s="448">
        <v>0</v>
      </c>
      <c r="L59" s="448">
        <v>0</v>
      </c>
      <c r="M59" s="448">
        <v>0</v>
      </c>
      <c r="N59" s="635">
        <v>0</v>
      </c>
      <c r="O59" s="622"/>
    </row>
    <row r="60" spans="1:15">
      <c r="A60" s="446" t="s">
        <v>1416</v>
      </c>
      <c r="B60" s="448">
        <v>0</v>
      </c>
      <c r="C60" s="448">
        <v>0</v>
      </c>
      <c r="D60" s="448">
        <v>0</v>
      </c>
      <c r="E60" s="448">
        <v>0</v>
      </c>
      <c r="F60" s="448">
        <v>0</v>
      </c>
      <c r="G60" s="448">
        <v>0</v>
      </c>
      <c r="H60" s="448">
        <v>0</v>
      </c>
      <c r="I60" s="448">
        <v>0</v>
      </c>
      <c r="J60" s="448">
        <v>0</v>
      </c>
      <c r="K60" s="448">
        <v>0</v>
      </c>
      <c r="L60" s="448">
        <v>0</v>
      </c>
      <c r="M60" s="448">
        <v>0</v>
      </c>
      <c r="N60" s="635">
        <v>0</v>
      </c>
      <c r="O60" s="622"/>
    </row>
    <row r="61" spans="1:15" ht="27">
      <c r="A61" s="446" t="s">
        <v>1417</v>
      </c>
      <c r="B61" s="448">
        <v>0</v>
      </c>
      <c r="C61" s="448">
        <v>0</v>
      </c>
      <c r="D61" s="448">
        <v>0</v>
      </c>
      <c r="E61" s="448">
        <v>0</v>
      </c>
      <c r="F61" s="448">
        <v>0</v>
      </c>
      <c r="G61" s="448">
        <v>0</v>
      </c>
      <c r="H61" s="448">
        <v>0</v>
      </c>
      <c r="I61" s="448">
        <v>0</v>
      </c>
      <c r="J61" s="448">
        <v>0</v>
      </c>
      <c r="K61" s="448">
        <v>0</v>
      </c>
      <c r="L61" s="448">
        <v>0</v>
      </c>
      <c r="M61" s="448">
        <v>0</v>
      </c>
      <c r="N61" s="635">
        <v>0</v>
      </c>
      <c r="O61" s="622"/>
    </row>
    <row r="62" spans="1:15" ht="18">
      <c r="A62" s="446" t="s">
        <v>990</v>
      </c>
      <c r="B62" s="448">
        <v>0</v>
      </c>
      <c r="C62" s="448">
        <v>0</v>
      </c>
      <c r="D62" s="448">
        <v>0</v>
      </c>
      <c r="E62" s="448">
        <v>0</v>
      </c>
      <c r="F62" s="448">
        <v>0</v>
      </c>
      <c r="G62" s="448">
        <v>0</v>
      </c>
      <c r="H62" s="448">
        <v>0</v>
      </c>
      <c r="I62" s="448">
        <v>0</v>
      </c>
      <c r="J62" s="448">
        <v>0</v>
      </c>
      <c r="K62" s="448">
        <v>0</v>
      </c>
      <c r="L62" s="448">
        <v>0</v>
      </c>
      <c r="M62" s="448">
        <v>0</v>
      </c>
      <c r="N62" s="635">
        <v>0</v>
      </c>
      <c r="O62" s="622"/>
    </row>
    <row r="63" spans="1:15" ht="18">
      <c r="A63" s="269" t="s">
        <v>991</v>
      </c>
      <c r="B63" s="448">
        <v>0</v>
      </c>
      <c r="C63" s="448">
        <v>0</v>
      </c>
      <c r="D63" s="448">
        <v>0</v>
      </c>
      <c r="E63" s="448">
        <v>0</v>
      </c>
      <c r="F63" s="448">
        <v>0</v>
      </c>
      <c r="G63" s="448">
        <v>0</v>
      </c>
      <c r="H63" s="448">
        <v>0</v>
      </c>
      <c r="I63" s="448">
        <v>0</v>
      </c>
      <c r="J63" s="448">
        <v>0</v>
      </c>
      <c r="K63" s="448">
        <v>0</v>
      </c>
      <c r="L63" s="448">
        <v>0</v>
      </c>
      <c r="M63" s="448">
        <v>0</v>
      </c>
      <c r="N63" s="635">
        <v>0</v>
      </c>
      <c r="O63" s="622"/>
    </row>
    <row r="64" spans="1:15" ht="18">
      <c r="A64" s="446" t="s">
        <v>1554</v>
      </c>
      <c r="B64" s="448">
        <v>0</v>
      </c>
      <c r="C64" s="448">
        <v>0</v>
      </c>
      <c r="D64" s="448">
        <v>0</v>
      </c>
      <c r="E64" s="448">
        <v>0</v>
      </c>
      <c r="F64" s="448">
        <v>0</v>
      </c>
      <c r="G64" s="448">
        <v>0</v>
      </c>
      <c r="H64" s="448">
        <v>0</v>
      </c>
      <c r="I64" s="448">
        <v>0</v>
      </c>
      <c r="J64" s="448">
        <v>0</v>
      </c>
      <c r="K64" s="448">
        <v>0</v>
      </c>
      <c r="L64" s="448">
        <v>0</v>
      </c>
      <c r="M64" s="448">
        <v>0</v>
      </c>
      <c r="N64" s="635">
        <v>0</v>
      </c>
      <c r="O64" s="622"/>
    </row>
    <row r="65" spans="1:15" ht="18">
      <c r="A65" s="446" t="s">
        <v>1418</v>
      </c>
      <c r="B65" s="448">
        <v>0</v>
      </c>
      <c r="C65" s="448">
        <v>0</v>
      </c>
      <c r="D65" s="448">
        <v>0</v>
      </c>
      <c r="E65" s="448">
        <v>0</v>
      </c>
      <c r="F65" s="448">
        <v>0</v>
      </c>
      <c r="G65" s="448">
        <v>0</v>
      </c>
      <c r="H65" s="448">
        <v>0</v>
      </c>
      <c r="I65" s="448">
        <v>0</v>
      </c>
      <c r="J65" s="448">
        <v>0</v>
      </c>
      <c r="K65" s="448">
        <v>0</v>
      </c>
      <c r="L65" s="448">
        <v>0</v>
      </c>
      <c r="M65" s="448">
        <v>0</v>
      </c>
      <c r="N65" s="635">
        <v>0</v>
      </c>
      <c r="O65" s="622"/>
    </row>
    <row r="66" spans="1:15" ht="27">
      <c r="A66" s="446" t="s">
        <v>1419</v>
      </c>
      <c r="B66" s="448">
        <v>0</v>
      </c>
      <c r="C66" s="448">
        <v>0</v>
      </c>
      <c r="D66" s="448">
        <v>0</v>
      </c>
      <c r="E66" s="448">
        <v>0</v>
      </c>
      <c r="F66" s="448">
        <v>0</v>
      </c>
      <c r="G66" s="448">
        <v>0</v>
      </c>
      <c r="H66" s="448">
        <v>0</v>
      </c>
      <c r="I66" s="448">
        <v>0</v>
      </c>
      <c r="J66" s="448">
        <v>0</v>
      </c>
      <c r="K66" s="448">
        <v>0</v>
      </c>
      <c r="L66" s="448">
        <v>0</v>
      </c>
      <c r="M66" s="448">
        <v>0</v>
      </c>
      <c r="N66" s="635">
        <v>0</v>
      </c>
      <c r="O66" s="622"/>
    </row>
    <row r="67" spans="1:15" ht="18">
      <c r="A67" s="446" t="s">
        <v>596</v>
      </c>
      <c r="B67" s="448">
        <v>0</v>
      </c>
      <c r="C67" s="448">
        <v>0</v>
      </c>
      <c r="D67" s="448">
        <v>0</v>
      </c>
      <c r="E67" s="448">
        <v>0</v>
      </c>
      <c r="F67" s="448">
        <v>0</v>
      </c>
      <c r="G67" s="448">
        <v>0</v>
      </c>
      <c r="H67" s="448">
        <v>0</v>
      </c>
      <c r="I67" s="448">
        <v>0</v>
      </c>
      <c r="J67" s="448">
        <v>0</v>
      </c>
      <c r="K67" s="448">
        <v>0</v>
      </c>
      <c r="L67" s="448">
        <v>0</v>
      </c>
      <c r="M67" s="448">
        <v>0</v>
      </c>
      <c r="N67" s="635">
        <v>0</v>
      </c>
      <c r="O67" s="622"/>
    </row>
    <row r="68" spans="1:15" ht="18">
      <c r="A68" s="268" t="s">
        <v>992</v>
      </c>
      <c r="B68" s="448">
        <v>201.20848805599999</v>
      </c>
      <c r="C68" s="448">
        <v>235.89765853500001</v>
      </c>
      <c r="D68" s="448">
        <v>240.557963406</v>
      </c>
      <c r="E68" s="448">
        <v>243.48539356200001</v>
      </c>
      <c r="F68" s="448">
        <v>207.400985574</v>
      </c>
      <c r="G68" s="448">
        <v>241.40035885500001</v>
      </c>
      <c r="H68" s="448">
        <v>257.207324261</v>
      </c>
      <c r="I68" s="448">
        <v>275.85094833800002</v>
      </c>
      <c r="J68" s="448">
        <v>294.142346331</v>
      </c>
      <c r="K68" s="448">
        <v>316.84244746899998</v>
      </c>
      <c r="L68" s="448">
        <v>352.20561009800002</v>
      </c>
      <c r="M68" s="448">
        <v>362.82449156600001</v>
      </c>
      <c r="N68" s="635">
        <v>375.97226647799999</v>
      </c>
      <c r="O68" s="622"/>
    </row>
    <row r="69" spans="1:15" ht="18">
      <c r="A69" s="269" t="s">
        <v>993</v>
      </c>
      <c r="B69" s="448">
        <v>201.20848805599999</v>
      </c>
      <c r="C69" s="448">
        <v>235.89765853500001</v>
      </c>
      <c r="D69" s="448">
        <v>240.557963406</v>
      </c>
      <c r="E69" s="448">
        <v>243.48539356200001</v>
      </c>
      <c r="F69" s="448">
        <v>207.400985574</v>
      </c>
      <c r="G69" s="448">
        <v>241.40035885500001</v>
      </c>
      <c r="H69" s="448">
        <v>257.207324261</v>
      </c>
      <c r="I69" s="448">
        <v>275.85094833800002</v>
      </c>
      <c r="J69" s="448">
        <v>294.142346331</v>
      </c>
      <c r="K69" s="448">
        <v>316.84244746899998</v>
      </c>
      <c r="L69" s="448">
        <v>352.20561009800002</v>
      </c>
      <c r="M69" s="448">
        <v>362.82449156600001</v>
      </c>
      <c r="N69" s="635">
        <v>375.97226647799999</v>
      </c>
      <c r="O69" s="622"/>
    </row>
    <row r="70" spans="1:15" ht="18">
      <c r="A70" s="446" t="s">
        <v>1555</v>
      </c>
      <c r="B70" s="448">
        <v>228.75491711800001</v>
      </c>
      <c r="C70" s="448">
        <v>263.05981591400001</v>
      </c>
      <c r="D70" s="448">
        <v>267.27684442999998</v>
      </c>
      <c r="E70" s="448">
        <v>272.995876587</v>
      </c>
      <c r="F70" s="448">
        <v>223.97161033200001</v>
      </c>
      <c r="G70" s="448">
        <v>258.50776588500003</v>
      </c>
      <c r="H70" s="448">
        <v>274.19340719000002</v>
      </c>
      <c r="I70" s="448">
        <v>293.85402490899997</v>
      </c>
      <c r="J70" s="448">
        <v>312.76176221399999</v>
      </c>
      <c r="K70" s="448">
        <v>336.08536686799999</v>
      </c>
      <c r="L70" s="448">
        <v>372.087286839</v>
      </c>
      <c r="M70" s="448">
        <v>388.084439379</v>
      </c>
      <c r="N70" s="635">
        <v>401.38961722099998</v>
      </c>
      <c r="O70" s="622"/>
    </row>
    <row r="71" spans="1:15">
      <c r="A71" s="446" t="s">
        <v>1420</v>
      </c>
      <c r="B71" s="448">
        <v>0</v>
      </c>
      <c r="C71" s="448">
        <v>0</v>
      </c>
      <c r="D71" s="448">
        <v>0</v>
      </c>
      <c r="E71" s="448">
        <v>0</v>
      </c>
      <c r="F71" s="448">
        <v>0</v>
      </c>
      <c r="G71" s="448">
        <v>0</v>
      </c>
      <c r="H71" s="448">
        <v>0</v>
      </c>
      <c r="I71" s="448">
        <v>0</v>
      </c>
      <c r="J71" s="448">
        <v>0</v>
      </c>
      <c r="K71" s="448">
        <v>0</v>
      </c>
      <c r="L71" s="448">
        <v>0</v>
      </c>
      <c r="M71" s="448">
        <v>0</v>
      </c>
      <c r="N71" s="635">
        <v>0</v>
      </c>
      <c r="O71" s="622"/>
    </row>
    <row r="72" spans="1:15" ht="27">
      <c r="A72" s="446" t="s">
        <v>1421</v>
      </c>
      <c r="B72" s="448">
        <v>17.290311899999999</v>
      </c>
      <c r="C72" s="448">
        <v>17.035486075000001</v>
      </c>
      <c r="D72" s="448">
        <v>16.771820391999999</v>
      </c>
      <c r="E72" s="448">
        <v>19.099730636</v>
      </c>
      <c r="F72" s="448">
        <v>9.5953923710000009</v>
      </c>
      <c r="G72" s="448">
        <v>9.4334602059999995</v>
      </c>
      <c r="H72" s="448">
        <v>9.2752449440000007</v>
      </c>
      <c r="I72" s="448">
        <v>9.4964806670000002</v>
      </c>
      <c r="J72" s="448">
        <v>8.532446062</v>
      </c>
      <c r="K72" s="448">
        <v>8.5959522719999999</v>
      </c>
      <c r="L72" s="448">
        <v>8.5239021810000004</v>
      </c>
      <c r="M72" s="448">
        <v>0</v>
      </c>
      <c r="N72" s="635">
        <v>0</v>
      </c>
      <c r="O72" s="622"/>
    </row>
    <row r="73" spans="1:15" ht="18">
      <c r="A73" s="446" t="s">
        <v>994</v>
      </c>
      <c r="B73" s="448">
        <v>10.256117162000001</v>
      </c>
      <c r="C73" s="448">
        <v>10.126671304</v>
      </c>
      <c r="D73" s="448">
        <v>9.9470606319999995</v>
      </c>
      <c r="E73" s="448">
        <v>10.410752389000001</v>
      </c>
      <c r="F73" s="448">
        <v>6.9752323870000001</v>
      </c>
      <c r="G73" s="448">
        <v>7.6739468239999997</v>
      </c>
      <c r="H73" s="448">
        <v>7.7108379850000004</v>
      </c>
      <c r="I73" s="448">
        <v>8.5065959039999992</v>
      </c>
      <c r="J73" s="448">
        <v>10.086969821</v>
      </c>
      <c r="K73" s="448">
        <v>10.646967127</v>
      </c>
      <c r="L73" s="448">
        <v>11.357774559999999</v>
      </c>
      <c r="M73" s="448">
        <v>25.259947813</v>
      </c>
      <c r="N73" s="635">
        <v>25.417350743</v>
      </c>
      <c r="O73" s="622"/>
    </row>
    <row r="74" spans="1:15" ht="18">
      <c r="A74" s="269" t="s">
        <v>995</v>
      </c>
      <c r="B74" s="448">
        <v>0</v>
      </c>
      <c r="C74" s="448">
        <v>0</v>
      </c>
      <c r="D74" s="448">
        <v>0</v>
      </c>
      <c r="E74" s="448">
        <v>0</v>
      </c>
      <c r="F74" s="448">
        <v>0</v>
      </c>
      <c r="G74" s="448">
        <v>0</v>
      </c>
      <c r="H74" s="448">
        <v>0</v>
      </c>
      <c r="I74" s="448">
        <v>0</v>
      </c>
      <c r="J74" s="448">
        <v>0</v>
      </c>
      <c r="K74" s="448">
        <v>0</v>
      </c>
      <c r="L74" s="448">
        <v>0</v>
      </c>
      <c r="M74" s="448">
        <v>0</v>
      </c>
      <c r="N74" s="635">
        <v>0</v>
      </c>
      <c r="O74" s="622"/>
    </row>
    <row r="75" spans="1:15" ht="18">
      <c r="A75" s="446" t="s">
        <v>1556</v>
      </c>
      <c r="B75" s="448">
        <v>0</v>
      </c>
      <c r="C75" s="448">
        <v>0</v>
      </c>
      <c r="D75" s="448">
        <v>0</v>
      </c>
      <c r="E75" s="448">
        <v>0</v>
      </c>
      <c r="F75" s="448">
        <v>0</v>
      </c>
      <c r="G75" s="448">
        <v>0</v>
      </c>
      <c r="H75" s="448">
        <v>0</v>
      </c>
      <c r="I75" s="448">
        <v>0</v>
      </c>
      <c r="J75" s="448">
        <v>0</v>
      </c>
      <c r="K75" s="448">
        <v>0</v>
      </c>
      <c r="L75" s="448">
        <v>0</v>
      </c>
      <c r="M75" s="448">
        <v>0</v>
      </c>
      <c r="N75" s="635">
        <v>0</v>
      </c>
      <c r="O75" s="622"/>
    </row>
    <row r="76" spans="1:15" ht="18">
      <c r="A76" s="446" t="s">
        <v>1422</v>
      </c>
      <c r="B76" s="448">
        <v>0</v>
      </c>
      <c r="C76" s="448">
        <v>0</v>
      </c>
      <c r="D76" s="448">
        <v>0</v>
      </c>
      <c r="E76" s="448">
        <v>0</v>
      </c>
      <c r="F76" s="448">
        <v>0</v>
      </c>
      <c r="G76" s="448">
        <v>0</v>
      </c>
      <c r="H76" s="448">
        <v>0</v>
      </c>
      <c r="I76" s="448">
        <v>0</v>
      </c>
      <c r="J76" s="448">
        <v>0</v>
      </c>
      <c r="K76" s="448">
        <v>0</v>
      </c>
      <c r="L76" s="448">
        <v>0</v>
      </c>
      <c r="M76" s="448">
        <v>0</v>
      </c>
      <c r="N76" s="635">
        <v>0</v>
      </c>
      <c r="O76" s="622"/>
    </row>
    <row r="77" spans="1:15" ht="27">
      <c r="A77" s="446" t="s">
        <v>1423</v>
      </c>
      <c r="B77" s="448">
        <v>0</v>
      </c>
      <c r="C77" s="448">
        <v>0</v>
      </c>
      <c r="D77" s="448">
        <v>0</v>
      </c>
      <c r="E77" s="448">
        <v>0</v>
      </c>
      <c r="F77" s="448">
        <v>0</v>
      </c>
      <c r="G77" s="448">
        <v>0</v>
      </c>
      <c r="H77" s="448">
        <v>0</v>
      </c>
      <c r="I77" s="448">
        <v>0</v>
      </c>
      <c r="J77" s="448">
        <v>0</v>
      </c>
      <c r="K77" s="448">
        <v>0</v>
      </c>
      <c r="L77" s="448">
        <v>0</v>
      </c>
      <c r="M77" s="448">
        <v>0</v>
      </c>
      <c r="N77" s="635">
        <v>0</v>
      </c>
      <c r="O77" s="622"/>
    </row>
    <row r="78" spans="1:15" ht="18">
      <c r="A78" s="446" t="s">
        <v>974</v>
      </c>
      <c r="B78" s="448">
        <v>0</v>
      </c>
      <c r="C78" s="448">
        <v>0</v>
      </c>
      <c r="D78" s="448">
        <v>0</v>
      </c>
      <c r="E78" s="448">
        <v>0</v>
      </c>
      <c r="F78" s="448">
        <v>0</v>
      </c>
      <c r="G78" s="448">
        <v>0</v>
      </c>
      <c r="H78" s="448">
        <v>0</v>
      </c>
      <c r="I78" s="448">
        <v>0</v>
      </c>
      <c r="J78" s="448">
        <v>0</v>
      </c>
      <c r="K78" s="448">
        <v>0</v>
      </c>
      <c r="L78" s="448">
        <v>0</v>
      </c>
      <c r="M78" s="448">
        <v>0</v>
      </c>
      <c r="N78" s="635">
        <v>0</v>
      </c>
      <c r="O78" s="622"/>
    </row>
    <row r="79" spans="1:15" ht="18">
      <c r="A79" s="447" t="s">
        <v>996</v>
      </c>
      <c r="B79" s="448">
        <v>84.010196687999994</v>
      </c>
      <c r="C79" s="448">
        <v>78.062277976000004</v>
      </c>
      <c r="D79" s="448">
        <v>81.442452506999999</v>
      </c>
      <c r="E79" s="448">
        <v>83.943207176000001</v>
      </c>
      <c r="F79" s="448">
        <v>91.949251305000004</v>
      </c>
      <c r="G79" s="448">
        <v>96.529151263000003</v>
      </c>
      <c r="H79" s="448">
        <v>107.790001945</v>
      </c>
      <c r="I79" s="448">
        <v>104.627172722</v>
      </c>
      <c r="J79" s="448">
        <v>106.86491945900001</v>
      </c>
      <c r="K79" s="448">
        <v>109.09334781699999</v>
      </c>
      <c r="L79" s="448">
        <v>119.59558069800001</v>
      </c>
      <c r="M79" s="448">
        <v>130.91568664100001</v>
      </c>
      <c r="N79" s="635">
        <v>139.050906626</v>
      </c>
      <c r="O79" s="622"/>
    </row>
    <row r="80" spans="1:15" ht="18">
      <c r="A80" s="269" t="s">
        <v>1557</v>
      </c>
      <c r="B80" s="448">
        <v>84.010196687999994</v>
      </c>
      <c r="C80" s="448">
        <v>78.062277976000004</v>
      </c>
      <c r="D80" s="448">
        <v>81.442452506999999</v>
      </c>
      <c r="E80" s="448">
        <v>83.943207176000001</v>
      </c>
      <c r="F80" s="448">
        <v>91.949251305000004</v>
      </c>
      <c r="G80" s="448">
        <v>96.529151263000003</v>
      </c>
      <c r="H80" s="448">
        <v>107.790001945</v>
      </c>
      <c r="I80" s="448">
        <v>104.627172722</v>
      </c>
      <c r="J80" s="448">
        <v>106.86491945900001</v>
      </c>
      <c r="K80" s="448">
        <v>109.09334781699999</v>
      </c>
      <c r="L80" s="448">
        <v>119.59558069800001</v>
      </c>
      <c r="M80" s="448">
        <v>130.91568664100001</v>
      </c>
      <c r="N80" s="635">
        <v>139.050906626</v>
      </c>
      <c r="O80" s="622"/>
    </row>
    <row r="81" spans="1:15" ht="18">
      <c r="A81" s="446" t="s">
        <v>1558</v>
      </c>
      <c r="B81" s="448">
        <v>85.958524693000001</v>
      </c>
      <c r="C81" s="448">
        <v>79.748567616000003</v>
      </c>
      <c r="D81" s="448">
        <v>83.190576222000004</v>
      </c>
      <c r="E81" s="448">
        <v>85.787789290999996</v>
      </c>
      <c r="F81" s="448">
        <v>93.973333033000003</v>
      </c>
      <c r="G81" s="448">
        <v>98.560293477000002</v>
      </c>
      <c r="H81" s="448">
        <v>110.277469887</v>
      </c>
      <c r="I81" s="448">
        <v>108.078172325</v>
      </c>
      <c r="J81" s="448">
        <v>110.488220673</v>
      </c>
      <c r="K81" s="448">
        <v>112.812675515</v>
      </c>
      <c r="L81" s="448">
        <v>124.153172629</v>
      </c>
      <c r="M81" s="448">
        <v>135.429731495</v>
      </c>
      <c r="N81" s="635">
        <v>143.79750942000001</v>
      </c>
      <c r="O81" s="622"/>
    </row>
    <row r="82" spans="1:15">
      <c r="A82" s="446" t="s">
        <v>1424</v>
      </c>
      <c r="B82" s="448">
        <v>0</v>
      </c>
      <c r="C82" s="448">
        <v>0</v>
      </c>
      <c r="D82" s="448">
        <v>0</v>
      </c>
      <c r="E82" s="448">
        <v>0</v>
      </c>
      <c r="F82" s="448">
        <v>0</v>
      </c>
      <c r="G82" s="448">
        <v>0</v>
      </c>
      <c r="H82" s="448">
        <v>0</v>
      </c>
      <c r="I82" s="448">
        <v>0</v>
      </c>
      <c r="J82" s="448">
        <v>0</v>
      </c>
      <c r="K82" s="448">
        <v>0</v>
      </c>
      <c r="L82" s="448">
        <v>0</v>
      </c>
      <c r="M82" s="448">
        <v>0</v>
      </c>
      <c r="N82" s="635">
        <v>0</v>
      </c>
      <c r="O82" s="622"/>
    </row>
    <row r="83" spans="1:15" ht="27">
      <c r="A83" s="446" t="s">
        <v>1425</v>
      </c>
      <c r="B83" s="448">
        <v>0</v>
      </c>
      <c r="C83" s="448">
        <v>0</v>
      </c>
      <c r="D83" s="448">
        <v>0</v>
      </c>
      <c r="E83" s="448">
        <v>0</v>
      </c>
      <c r="F83" s="448">
        <v>0</v>
      </c>
      <c r="G83" s="448">
        <v>0</v>
      </c>
      <c r="H83" s="448">
        <v>0</v>
      </c>
      <c r="I83" s="448">
        <v>0</v>
      </c>
      <c r="J83" s="448">
        <v>0</v>
      </c>
      <c r="K83" s="448">
        <v>0</v>
      </c>
      <c r="L83" s="448">
        <v>0</v>
      </c>
      <c r="M83" s="448">
        <v>0</v>
      </c>
      <c r="N83" s="635">
        <v>0</v>
      </c>
      <c r="O83" s="622"/>
    </row>
    <row r="84" spans="1:15" ht="27">
      <c r="A84" s="446" t="s">
        <v>997</v>
      </c>
      <c r="B84" s="448">
        <v>1.948328005</v>
      </c>
      <c r="C84" s="448">
        <v>1.68628964</v>
      </c>
      <c r="D84" s="448">
        <v>1.748123715</v>
      </c>
      <c r="E84" s="448">
        <v>1.8445821149999999</v>
      </c>
      <c r="F84" s="448">
        <v>2.0240817280000001</v>
      </c>
      <c r="G84" s="448">
        <v>2.0311422139999999</v>
      </c>
      <c r="H84" s="448">
        <v>2.4874679419999999</v>
      </c>
      <c r="I84" s="448">
        <v>3.4509996030000001</v>
      </c>
      <c r="J84" s="448">
        <v>3.623301214</v>
      </c>
      <c r="K84" s="448">
        <v>3.7193276979999998</v>
      </c>
      <c r="L84" s="448">
        <v>4.5575919310000002</v>
      </c>
      <c r="M84" s="448">
        <v>4.5140448539999998</v>
      </c>
      <c r="N84" s="635">
        <v>4.7466027940000002</v>
      </c>
      <c r="O84" s="622"/>
    </row>
    <row r="85" spans="1:15" ht="18">
      <c r="A85" s="269" t="s">
        <v>998</v>
      </c>
      <c r="B85" s="448">
        <v>0</v>
      </c>
      <c r="C85" s="448">
        <v>0</v>
      </c>
      <c r="D85" s="448">
        <v>0</v>
      </c>
      <c r="E85" s="448">
        <v>0</v>
      </c>
      <c r="F85" s="448">
        <v>0</v>
      </c>
      <c r="G85" s="448">
        <v>0</v>
      </c>
      <c r="H85" s="448">
        <v>0</v>
      </c>
      <c r="I85" s="448">
        <v>0</v>
      </c>
      <c r="J85" s="448">
        <v>0</v>
      </c>
      <c r="K85" s="448">
        <v>0</v>
      </c>
      <c r="L85" s="448">
        <v>0</v>
      </c>
      <c r="M85" s="448">
        <v>0</v>
      </c>
      <c r="N85" s="635">
        <v>0</v>
      </c>
      <c r="O85" s="622"/>
    </row>
    <row r="86" spans="1:15" ht="27">
      <c r="A86" s="446" t="s">
        <v>1559</v>
      </c>
      <c r="B86" s="448">
        <v>0</v>
      </c>
      <c r="C86" s="448">
        <v>0</v>
      </c>
      <c r="D86" s="448">
        <v>0</v>
      </c>
      <c r="E86" s="448">
        <v>0</v>
      </c>
      <c r="F86" s="448">
        <v>0</v>
      </c>
      <c r="G86" s="448">
        <v>0</v>
      </c>
      <c r="H86" s="448">
        <v>0</v>
      </c>
      <c r="I86" s="448">
        <v>0</v>
      </c>
      <c r="J86" s="448">
        <v>0</v>
      </c>
      <c r="K86" s="448">
        <v>0</v>
      </c>
      <c r="L86" s="448">
        <v>0</v>
      </c>
      <c r="M86" s="448">
        <v>0</v>
      </c>
      <c r="N86" s="635">
        <v>0</v>
      </c>
      <c r="O86" s="622"/>
    </row>
    <row r="87" spans="1:15" ht="18">
      <c r="A87" s="446" t="s">
        <v>1426</v>
      </c>
      <c r="B87" s="448">
        <v>0</v>
      </c>
      <c r="C87" s="448">
        <v>0</v>
      </c>
      <c r="D87" s="448">
        <v>0</v>
      </c>
      <c r="E87" s="448">
        <v>0</v>
      </c>
      <c r="F87" s="448">
        <v>0</v>
      </c>
      <c r="G87" s="448">
        <v>0</v>
      </c>
      <c r="H87" s="448">
        <v>0</v>
      </c>
      <c r="I87" s="448">
        <v>0</v>
      </c>
      <c r="J87" s="448">
        <v>0</v>
      </c>
      <c r="K87" s="448">
        <v>0</v>
      </c>
      <c r="L87" s="448">
        <v>0</v>
      </c>
      <c r="M87" s="448">
        <v>0</v>
      </c>
      <c r="N87" s="635">
        <v>0</v>
      </c>
      <c r="O87" s="622"/>
    </row>
    <row r="88" spans="1:15" ht="27">
      <c r="A88" s="446" t="s">
        <v>1427</v>
      </c>
      <c r="B88" s="448">
        <v>0</v>
      </c>
      <c r="C88" s="448">
        <v>0</v>
      </c>
      <c r="D88" s="448">
        <v>0</v>
      </c>
      <c r="E88" s="448">
        <v>0</v>
      </c>
      <c r="F88" s="448">
        <v>0</v>
      </c>
      <c r="G88" s="448">
        <v>0</v>
      </c>
      <c r="H88" s="448">
        <v>0</v>
      </c>
      <c r="I88" s="448">
        <v>0</v>
      </c>
      <c r="J88" s="448">
        <v>0</v>
      </c>
      <c r="K88" s="448">
        <v>0</v>
      </c>
      <c r="L88" s="448">
        <v>0</v>
      </c>
      <c r="M88" s="448">
        <v>0</v>
      </c>
      <c r="N88" s="635">
        <v>0</v>
      </c>
      <c r="O88" s="622"/>
    </row>
    <row r="89" spans="1:15" ht="27">
      <c r="A89" s="446" t="s">
        <v>999</v>
      </c>
      <c r="B89" s="448">
        <v>0</v>
      </c>
      <c r="C89" s="448">
        <v>0</v>
      </c>
      <c r="D89" s="448">
        <v>0</v>
      </c>
      <c r="E89" s="448">
        <v>0</v>
      </c>
      <c r="F89" s="448">
        <v>0</v>
      </c>
      <c r="G89" s="448">
        <v>0</v>
      </c>
      <c r="H89" s="448">
        <v>0</v>
      </c>
      <c r="I89" s="448">
        <v>0</v>
      </c>
      <c r="J89" s="448">
        <v>0</v>
      </c>
      <c r="K89" s="448">
        <v>0</v>
      </c>
      <c r="L89" s="448">
        <v>0</v>
      </c>
      <c r="M89" s="448">
        <v>0</v>
      </c>
      <c r="N89" s="635">
        <v>0</v>
      </c>
      <c r="O89" s="622"/>
    </row>
    <row r="90" spans="1:15" ht="18">
      <c r="A90" s="267" t="s">
        <v>1000</v>
      </c>
      <c r="B90" s="448">
        <v>1865.7451712550001</v>
      </c>
      <c r="C90" s="448">
        <v>1907.6861938500001</v>
      </c>
      <c r="D90" s="448">
        <v>1876.97402586</v>
      </c>
      <c r="E90" s="448">
        <v>1923.7020964020001</v>
      </c>
      <c r="F90" s="448">
        <v>1987.817070802</v>
      </c>
      <c r="G90" s="448">
        <v>1988.054215595</v>
      </c>
      <c r="H90" s="448">
        <v>2077.7530217960002</v>
      </c>
      <c r="I90" s="448">
        <v>2124.0967198580001</v>
      </c>
      <c r="J90" s="448">
        <v>2225.6183187070001</v>
      </c>
      <c r="K90" s="448">
        <v>2296.9855068309998</v>
      </c>
      <c r="L90" s="448">
        <v>2373.3056417920002</v>
      </c>
      <c r="M90" s="448">
        <v>2386.9233750809999</v>
      </c>
      <c r="N90" s="635">
        <v>2452.0220580939999</v>
      </c>
      <c r="O90" s="622"/>
    </row>
    <row r="91" spans="1:15">
      <c r="A91" s="268" t="s">
        <v>597</v>
      </c>
      <c r="B91" s="448">
        <v>1469.6984916409999</v>
      </c>
      <c r="C91" s="448">
        <v>1518.98334436</v>
      </c>
      <c r="D91" s="448">
        <v>1515.6825580469999</v>
      </c>
      <c r="E91" s="448">
        <v>1551.542242928</v>
      </c>
      <c r="F91" s="448">
        <v>1570.2882489799999</v>
      </c>
      <c r="G91" s="448">
        <v>1544.807083491</v>
      </c>
      <c r="H91" s="448">
        <v>1610.9221451339999</v>
      </c>
      <c r="I91" s="448">
        <v>1659.4760006710001</v>
      </c>
      <c r="J91" s="448">
        <v>1725.757053627</v>
      </c>
      <c r="K91" s="448">
        <v>1804.8051650689999</v>
      </c>
      <c r="L91" s="448">
        <v>1893.0549640889999</v>
      </c>
      <c r="M91" s="448">
        <v>1963.4520549379999</v>
      </c>
      <c r="N91" s="635">
        <v>2064.2297908380001</v>
      </c>
      <c r="O91" s="622"/>
    </row>
    <row r="92" spans="1:15">
      <c r="A92" s="269" t="s">
        <v>1560</v>
      </c>
      <c r="B92" s="448">
        <v>1985.5387399389999</v>
      </c>
      <c r="C92" s="448">
        <v>2052.8033959479999</v>
      </c>
      <c r="D92" s="448">
        <v>2049.6565706840001</v>
      </c>
      <c r="E92" s="448">
        <v>2097.5863514590001</v>
      </c>
      <c r="F92" s="448">
        <v>2120.2574641719998</v>
      </c>
      <c r="G92" s="448">
        <v>2073.6278190930002</v>
      </c>
      <c r="H92" s="448">
        <v>2163.2314838060001</v>
      </c>
      <c r="I92" s="448">
        <v>2241.1721724899999</v>
      </c>
      <c r="J92" s="448">
        <v>2335.3340297159998</v>
      </c>
      <c r="K92" s="448">
        <v>2437.791309574</v>
      </c>
      <c r="L92" s="448">
        <v>2561.2688729010001</v>
      </c>
      <c r="M92" s="448">
        <v>2665.397761104</v>
      </c>
      <c r="N92" s="635">
        <v>2803.4392165909999</v>
      </c>
      <c r="O92" s="622"/>
    </row>
    <row r="93" spans="1:15">
      <c r="A93" s="269" t="s">
        <v>1428</v>
      </c>
      <c r="B93" s="448">
        <v>439.74314345800002</v>
      </c>
      <c r="C93" s="448">
        <v>455.10759827599998</v>
      </c>
      <c r="D93" s="448">
        <v>449.10483225500002</v>
      </c>
      <c r="E93" s="448">
        <v>460.06787479500002</v>
      </c>
      <c r="F93" s="448">
        <v>461.13016281300003</v>
      </c>
      <c r="G93" s="448">
        <v>437.07712356500002</v>
      </c>
      <c r="H93" s="448">
        <v>459.15953935800002</v>
      </c>
      <c r="I93" s="448">
        <v>477.52493949500001</v>
      </c>
      <c r="J93" s="448">
        <v>501.32334995999997</v>
      </c>
      <c r="K93" s="448">
        <v>526.48882243699995</v>
      </c>
      <c r="L93" s="448">
        <v>554.62368850099995</v>
      </c>
      <c r="M93" s="448">
        <v>577.75888578299998</v>
      </c>
      <c r="N93" s="635">
        <v>610.60094879500002</v>
      </c>
      <c r="O93" s="622"/>
    </row>
    <row r="94" spans="1:15" ht="18">
      <c r="A94" s="269" t="s">
        <v>1429</v>
      </c>
      <c r="B94" s="448">
        <v>-0.83758334499999998</v>
      </c>
      <c r="C94" s="448">
        <v>-1.359894618</v>
      </c>
      <c r="D94" s="448">
        <v>-2.053189497</v>
      </c>
      <c r="E94" s="448">
        <v>-2.6465909910000001</v>
      </c>
      <c r="F94" s="448">
        <v>-2.3741192120000001</v>
      </c>
      <c r="G94" s="448">
        <v>-2.2478111740000002</v>
      </c>
      <c r="H94" s="448">
        <v>-2.2603834329999999</v>
      </c>
      <c r="I94" s="448">
        <v>-2.535439454</v>
      </c>
      <c r="J94" s="448">
        <v>-3.3823205029999999</v>
      </c>
      <c r="K94" s="448">
        <v>-3.667317782</v>
      </c>
      <c r="L94" s="448">
        <v>-4.043123166</v>
      </c>
      <c r="M94" s="448">
        <v>-4.7161671089999997</v>
      </c>
      <c r="N94" s="635">
        <v>-5.5114998599999998</v>
      </c>
      <c r="O94" s="622"/>
    </row>
    <row r="95" spans="1:15">
      <c r="A95" s="269" t="s">
        <v>598</v>
      </c>
      <c r="B95" s="448">
        <v>76.934688184999999</v>
      </c>
      <c r="C95" s="448">
        <v>80.072347930000006</v>
      </c>
      <c r="D95" s="448">
        <v>86.922369879000001</v>
      </c>
      <c r="E95" s="448">
        <v>88.622824726999994</v>
      </c>
      <c r="F95" s="448">
        <v>91.213171591000005</v>
      </c>
      <c r="G95" s="448">
        <v>93.991423210999997</v>
      </c>
      <c r="H95" s="448">
        <v>95.410182746999993</v>
      </c>
      <c r="I95" s="448">
        <v>106.706671778</v>
      </c>
      <c r="J95" s="448">
        <v>111.635946632</v>
      </c>
      <c r="K95" s="448">
        <v>110.16463985</v>
      </c>
      <c r="L95" s="448">
        <v>117.633343477</v>
      </c>
      <c r="M95" s="448">
        <v>128.90298749199999</v>
      </c>
      <c r="N95" s="635">
        <v>134.119976818</v>
      </c>
      <c r="O95" s="622"/>
    </row>
    <row r="96" spans="1:15">
      <c r="A96" s="268" t="s">
        <v>599</v>
      </c>
      <c r="B96" s="448">
        <v>52.409757020000001</v>
      </c>
      <c r="C96" s="448">
        <v>47.650028679000002</v>
      </c>
      <c r="D96" s="448">
        <v>44.829701086</v>
      </c>
      <c r="E96" s="448">
        <v>45.363328623000001</v>
      </c>
      <c r="F96" s="448">
        <v>46.965233189999999</v>
      </c>
      <c r="G96" s="448">
        <v>53.076349929999999</v>
      </c>
      <c r="H96" s="448">
        <v>64.462846174000006</v>
      </c>
      <c r="I96" s="448">
        <v>62.202312061000001</v>
      </c>
      <c r="J96" s="448">
        <v>67.719788128000005</v>
      </c>
      <c r="K96" s="448">
        <v>70.688922387000005</v>
      </c>
      <c r="L96" s="448">
        <v>79.653062168999995</v>
      </c>
      <c r="M96" s="448">
        <v>64.033170647999995</v>
      </c>
      <c r="N96" s="635">
        <v>62.574112184999997</v>
      </c>
      <c r="O96" s="622"/>
    </row>
    <row r="97" spans="1:15">
      <c r="A97" s="269" t="s">
        <v>1561</v>
      </c>
      <c r="B97" s="448">
        <v>54.426842643999997</v>
      </c>
      <c r="C97" s="448">
        <v>49.887765037999998</v>
      </c>
      <c r="D97" s="448">
        <v>46.939255600999999</v>
      </c>
      <c r="E97" s="448">
        <v>47.575735741999999</v>
      </c>
      <c r="F97" s="448">
        <v>49.069472795999999</v>
      </c>
      <c r="G97" s="448">
        <v>55.125404736999997</v>
      </c>
      <c r="H97" s="448">
        <v>67.061634923</v>
      </c>
      <c r="I97" s="448">
        <v>64.879226430000003</v>
      </c>
      <c r="J97" s="448">
        <v>70.592478224999994</v>
      </c>
      <c r="K97" s="448">
        <v>73.676412995000007</v>
      </c>
      <c r="L97" s="448">
        <v>82.910010267000004</v>
      </c>
      <c r="M97" s="448">
        <v>67.257213988000004</v>
      </c>
      <c r="N97" s="635">
        <v>66.314016916</v>
      </c>
      <c r="O97" s="622"/>
    </row>
    <row r="98" spans="1:15">
      <c r="A98" s="269" t="s">
        <v>1430</v>
      </c>
      <c r="B98" s="448">
        <v>0.34078378399999998</v>
      </c>
      <c r="C98" s="448">
        <v>0.33081886399999999</v>
      </c>
      <c r="D98" s="448">
        <v>0.337461554</v>
      </c>
      <c r="E98" s="448">
        <v>0.46691965899999999</v>
      </c>
      <c r="F98" s="448">
        <v>0.53818027300000004</v>
      </c>
      <c r="G98" s="448">
        <v>0.67184105900000002</v>
      </c>
      <c r="H98" s="448">
        <v>1.108601773</v>
      </c>
      <c r="I98" s="448">
        <v>1.2186764830000001</v>
      </c>
      <c r="J98" s="448">
        <v>1.389573207</v>
      </c>
      <c r="K98" s="448">
        <v>1.4140136109999999</v>
      </c>
      <c r="L98" s="448">
        <v>1.560565515</v>
      </c>
      <c r="M98" s="448">
        <v>1.4975048959999999</v>
      </c>
      <c r="N98" s="635">
        <v>2.1856053449999999</v>
      </c>
      <c r="O98" s="622"/>
    </row>
    <row r="99" spans="1:15" ht="18">
      <c r="A99" s="269" t="s">
        <v>1431</v>
      </c>
      <c r="B99" s="448">
        <v>0</v>
      </c>
      <c r="C99" s="448">
        <v>0</v>
      </c>
      <c r="D99" s="448">
        <v>0</v>
      </c>
      <c r="E99" s="448">
        <v>0</v>
      </c>
      <c r="F99" s="448">
        <v>0</v>
      </c>
      <c r="G99" s="448">
        <v>0</v>
      </c>
      <c r="H99" s="448">
        <v>0</v>
      </c>
      <c r="I99" s="448">
        <v>0</v>
      </c>
      <c r="J99" s="448">
        <v>0</v>
      </c>
      <c r="K99" s="448">
        <v>0</v>
      </c>
      <c r="L99" s="448">
        <v>0</v>
      </c>
      <c r="M99" s="448">
        <v>0</v>
      </c>
      <c r="N99" s="635">
        <v>0</v>
      </c>
      <c r="O99" s="622"/>
    </row>
    <row r="100" spans="1:15">
      <c r="A100" s="269" t="s">
        <v>600</v>
      </c>
      <c r="B100" s="448">
        <v>1.67630184</v>
      </c>
      <c r="C100" s="448">
        <v>1.9069174950000001</v>
      </c>
      <c r="D100" s="448">
        <v>1.772092961</v>
      </c>
      <c r="E100" s="448">
        <v>1.7454874600000001</v>
      </c>
      <c r="F100" s="448">
        <v>1.5660593330000001</v>
      </c>
      <c r="G100" s="448">
        <v>1.377213748</v>
      </c>
      <c r="H100" s="448">
        <v>1.4901869759999999</v>
      </c>
      <c r="I100" s="448">
        <v>1.458237886</v>
      </c>
      <c r="J100" s="448">
        <v>1.48311689</v>
      </c>
      <c r="K100" s="448">
        <v>1.573476997</v>
      </c>
      <c r="L100" s="448">
        <v>1.6963825830000001</v>
      </c>
      <c r="M100" s="448">
        <v>1.726538444</v>
      </c>
      <c r="N100" s="635">
        <v>1.5542993860000001</v>
      </c>
      <c r="O100" s="622"/>
    </row>
    <row r="101" spans="1:15">
      <c r="A101" s="268" t="s">
        <v>601</v>
      </c>
      <c r="B101" s="448">
        <v>0</v>
      </c>
      <c r="C101" s="448">
        <v>0</v>
      </c>
      <c r="D101" s="448">
        <v>0</v>
      </c>
      <c r="E101" s="448">
        <v>0</v>
      </c>
      <c r="F101" s="448">
        <v>0</v>
      </c>
      <c r="G101" s="448">
        <v>0</v>
      </c>
      <c r="H101" s="448">
        <v>0</v>
      </c>
      <c r="I101" s="448">
        <v>0</v>
      </c>
      <c r="J101" s="448">
        <v>0</v>
      </c>
      <c r="K101" s="448">
        <v>0</v>
      </c>
      <c r="L101" s="448">
        <v>0</v>
      </c>
      <c r="M101" s="448">
        <v>0</v>
      </c>
      <c r="N101" s="636">
        <v>0</v>
      </c>
      <c r="O101" s="622"/>
    </row>
    <row r="102" spans="1:15" ht="18">
      <c r="A102" s="269" t="s">
        <v>1001</v>
      </c>
      <c r="B102" s="448">
        <v>0</v>
      </c>
      <c r="C102" s="448">
        <v>0</v>
      </c>
      <c r="D102" s="448">
        <v>0</v>
      </c>
      <c r="E102" s="448">
        <v>0</v>
      </c>
      <c r="F102" s="448">
        <v>0</v>
      </c>
      <c r="G102" s="448">
        <v>0</v>
      </c>
      <c r="H102" s="448">
        <v>0</v>
      </c>
      <c r="I102" s="448">
        <v>0</v>
      </c>
      <c r="J102" s="448">
        <v>0</v>
      </c>
      <c r="K102" s="448">
        <v>0</v>
      </c>
      <c r="L102" s="448">
        <v>0</v>
      </c>
      <c r="M102" s="448">
        <v>0</v>
      </c>
      <c r="N102" s="636">
        <v>0</v>
      </c>
      <c r="O102" s="622"/>
    </row>
    <row r="103" spans="1:15" ht="18">
      <c r="A103" s="269" t="s">
        <v>1002</v>
      </c>
      <c r="B103" s="448">
        <v>0</v>
      </c>
      <c r="C103" s="448">
        <v>0</v>
      </c>
      <c r="D103" s="448">
        <v>0</v>
      </c>
      <c r="E103" s="448">
        <v>0</v>
      </c>
      <c r="F103" s="448">
        <v>0</v>
      </c>
      <c r="G103" s="448">
        <v>0</v>
      </c>
      <c r="H103" s="448">
        <v>0</v>
      </c>
      <c r="I103" s="448">
        <v>0</v>
      </c>
      <c r="J103" s="448">
        <v>0</v>
      </c>
      <c r="K103" s="448">
        <v>0</v>
      </c>
      <c r="L103" s="448">
        <v>0</v>
      </c>
      <c r="M103" s="448">
        <v>0</v>
      </c>
      <c r="N103" s="636">
        <v>0</v>
      </c>
      <c r="O103" s="622"/>
    </row>
    <row r="104" spans="1:15" ht="18">
      <c r="A104" s="268" t="s">
        <v>1003</v>
      </c>
      <c r="B104" s="448">
        <v>312.26052256899999</v>
      </c>
      <c r="C104" s="448">
        <v>307.64862067899998</v>
      </c>
      <c r="D104" s="448">
        <v>303.283728833</v>
      </c>
      <c r="E104" s="448">
        <v>312.83196194999999</v>
      </c>
      <c r="F104" s="448">
        <v>355.80192000099998</v>
      </c>
      <c r="G104" s="448">
        <v>374.65187334799998</v>
      </c>
      <c r="H104" s="448">
        <v>386.73477409999998</v>
      </c>
      <c r="I104" s="448">
        <v>388.82106670500002</v>
      </c>
      <c r="J104" s="448">
        <v>418.14639593800001</v>
      </c>
      <c r="K104" s="448">
        <v>403.60053237800003</v>
      </c>
      <c r="L104" s="448">
        <v>379.13028673899998</v>
      </c>
      <c r="M104" s="448">
        <v>334.61549391599999</v>
      </c>
      <c r="N104" s="635">
        <v>297.28475784800003</v>
      </c>
      <c r="O104" s="622"/>
    </row>
    <row r="105" spans="1:15" ht="18">
      <c r="A105" s="269" t="s">
        <v>1562</v>
      </c>
      <c r="B105" s="448">
        <v>346.64008408699999</v>
      </c>
      <c r="C105" s="448">
        <v>343.896619187</v>
      </c>
      <c r="D105" s="448">
        <v>337.68324914599998</v>
      </c>
      <c r="E105" s="448">
        <v>350.44593454599999</v>
      </c>
      <c r="F105" s="448">
        <v>400.55377474599999</v>
      </c>
      <c r="G105" s="448">
        <v>427.35048561999997</v>
      </c>
      <c r="H105" s="448">
        <v>446.01587292800002</v>
      </c>
      <c r="I105" s="448">
        <v>453.12545124600001</v>
      </c>
      <c r="J105" s="448">
        <v>480.05554348700002</v>
      </c>
      <c r="K105" s="448">
        <v>463.14700918900002</v>
      </c>
      <c r="L105" s="448">
        <v>435.65292181500001</v>
      </c>
      <c r="M105" s="448">
        <v>388.42688871500002</v>
      </c>
      <c r="N105" s="635">
        <v>349.57758789100001</v>
      </c>
      <c r="O105" s="622"/>
    </row>
    <row r="106" spans="1:15">
      <c r="A106" s="269" t="s">
        <v>1432</v>
      </c>
      <c r="B106" s="448">
        <v>23.584768076</v>
      </c>
      <c r="C106" s="448">
        <v>22.818000811000001</v>
      </c>
      <c r="D106" s="448">
        <v>21.590451986000001</v>
      </c>
      <c r="E106" s="448">
        <v>25.025431373</v>
      </c>
      <c r="F106" s="448">
        <v>31.669821292000002</v>
      </c>
      <c r="G106" s="448">
        <v>37.939486168000002</v>
      </c>
      <c r="H106" s="448">
        <v>43.148017357999997</v>
      </c>
      <c r="I106" s="448">
        <v>47.189433197</v>
      </c>
      <c r="J106" s="448">
        <v>45.007048765999997</v>
      </c>
      <c r="K106" s="448">
        <v>43.174809584999998</v>
      </c>
      <c r="L106" s="448">
        <v>40.939921407999996</v>
      </c>
      <c r="M106" s="448">
        <v>39.121635924000003</v>
      </c>
      <c r="N106" s="635">
        <v>37.990516263000004</v>
      </c>
      <c r="O106" s="622"/>
    </row>
    <row r="107" spans="1:15" ht="18">
      <c r="A107" s="269" t="s">
        <v>1433</v>
      </c>
      <c r="B107" s="448">
        <v>0.68420593200000002</v>
      </c>
      <c r="C107" s="448">
        <v>0.85292254999999995</v>
      </c>
      <c r="D107" s="448">
        <v>0.88510977899999999</v>
      </c>
      <c r="E107" s="448">
        <v>1.3161621960000001</v>
      </c>
      <c r="F107" s="448">
        <v>2.190392959</v>
      </c>
      <c r="G107" s="448">
        <v>4.269300984</v>
      </c>
      <c r="H107" s="448">
        <v>6.0537093400000002</v>
      </c>
      <c r="I107" s="448">
        <v>7.5359918720000003</v>
      </c>
      <c r="J107" s="448">
        <v>7.5638073659999998</v>
      </c>
      <c r="K107" s="448">
        <v>7.5894063049999998</v>
      </c>
      <c r="L107" s="448">
        <v>7.4523842880000002</v>
      </c>
      <c r="M107" s="448">
        <v>7.4103540050000003</v>
      </c>
      <c r="N107" s="635">
        <v>7.3984764910000003</v>
      </c>
      <c r="O107" s="622"/>
    </row>
    <row r="108" spans="1:15" ht="18">
      <c r="A108" s="269" t="s">
        <v>1004</v>
      </c>
      <c r="B108" s="448">
        <v>10.11058751</v>
      </c>
      <c r="C108" s="448">
        <v>12.577075147</v>
      </c>
      <c r="D108" s="448">
        <v>11.923958548</v>
      </c>
      <c r="E108" s="448">
        <v>11.272379026999999</v>
      </c>
      <c r="F108" s="448">
        <v>10.891640494000001</v>
      </c>
      <c r="G108" s="448">
        <v>10.489825120000001</v>
      </c>
      <c r="H108" s="448">
        <v>10.079372129999999</v>
      </c>
      <c r="I108" s="448">
        <v>9.5789594719999993</v>
      </c>
      <c r="J108" s="448">
        <v>9.3382914170000006</v>
      </c>
      <c r="K108" s="448">
        <v>8.7822609210000007</v>
      </c>
      <c r="L108" s="448">
        <v>8.1303293799999992</v>
      </c>
      <c r="M108" s="448">
        <v>7.2794048699999996</v>
      </c>
      <c r="N108" s="635">
        <v>6.9038372890000002</v>
      </c>
      <c r="O108" s="622"/>
    </row>
    <row r="109" spans="1:15">
      <c r="A109" s="268" t="s">
        <v>602</v>
      </c>
      <c r="B109" s="448">
        <v>31.376400024999999</v>
      </c>
      <c r="C109" s="448">
        <v>33.404200132</v>
      </c>
      <c r="D109" s="448">
        <v>13.178037893999999</v>
      </c>
      <c r="E109" s="448">
        <v>13.964562901000001</v>
      </c>
      <c r="F109" s="448">
        <v>14.761668630999999</v>
      </c>
      <c r="G109" s="448">
        <v>15.518908826000001</v>
      </c>
      <c r="H109" s="448">
        <v>15.633256388</v>
      </c>
      <c r="I109" s="448">
        <v>13.597340421</v>
      </c>
      <c r="J109" s="448">
        <v>13.995081014</v>
      </c>
      <c r="K109" s="448">
        <v>17.890886996999999</v>
      </c>
      <c r="L109" s="448">
        <v>21.467328795</v>
      </c>
      <c r="M109" s="448">
        <v>24.822655578999999</v>
      </c>
      <c r="N109" s="635">
        <v>27.933397223</v>
      </c>
      <c r="O109" s="622"/>
    </row>
    <row r="110" spans="1:15">
      <c r="A110" s="269" t="s">
        <v>1563</v>
      </c>
      <c r="B110" s="448">
        <v>36.566824398000001</v>
      </c>
      <c r="C110" s="448">
        <v>36.529084069</v>
      </c>
      <c r="D110" s="448">
        <v>16.287211889000002</v>
      </c>
      <c r="E110" s="448">
        <v>17.228814426</v>
      </c>
      <c r="F110" s="448">
        <v>19.210849753000002</v>
      </c>
      <c r="G110" s="448">
        <v>19.902539038</v>
      </c>
      <c r="H110" s="448">
        <v>20.116389413</v>
      </c>
      <c r="I110" s="448">
        <v>19.202240043</v>
      </c>
      <c r="J110" s="448">
        <v>17.695862048999999</v>
      </c>
      <c r="K110" s="448">
        <v>21.495342207</v>
      </c>
      <c r="L110" s="448">
        <v>25.515688204</v>
      </c>
      <c r="M110" s="448">
        <v>29.497184480000001</v>
      </c>
      <c r="N110" s="635">
        <v>33.202654867</v>
      </c>
      <c r="O110" s="622"/>
    </row>
    <row r="111" spans="1:15">
      <c r="A111" s="269" t="s">
        <v>1434</v>
      </c>
      <c r="B111" s="448">
        <v>1.2561535210000001</v>
      </c>
      <c r="C111" s="448">
        <v>1.1303728129999999</v>
      </c>
      <c r="D111" s="448">
        <v>1.060280753</v>
      </c>
      <c r="E111" s="448">
        <v>1.106390448</v>
      </c>
      <c r="F111" s="448">
        <v>1.399503808</v>
      </c>
      <c r="G111" s="448">
        <v>1.532693936</v>
      </c>
      <c r="H111" s="448">
        <v>1.5569139780000001</v>
      </c>
      <c r="I111" s="448">
        <v>1.576661651</v>
      </c>
      <c r="J111" s="448">
        <v>1.3132153449999999</v>
      </c>
      <c r="K111" s="448">
        <v>1.1899352379999999</v>
      </c>
      <c r="L111" s="448">
        <v>1.384367576</v>
      </c>
      <c r="M111" s="448">
        <v>1.106583753</v>
      </c>
      <c r="N111" s="635">
        <v>1.0148375999999999</v>
      </c>
      <c r="O111" s="622"/>
    </row>
    <row r="112" spans="1:15" ht="18">
      <c r="A112" s="269" t="s">
        <v>1435</v>
      </c>
      <c r="B112" s="448">
        <v>4.3083369999999998E-3</v>
      </c>
      <c r="C112" s="448">
        <v>4.2138929999999998E-3</v>
      </c>
      <c r="D112" s="448">
        <v>4.1194480000000004E-3</v>
      </c>
      <c r="E112" s="448">
        <v>4.0250040000000004E-3</v>
      </c>
      <c r="F112" s="448">
        <v>3.9305570000000003E-3</v>
      </c>
      <c r="G112" s="448">
        <v>3.8361150000000002E-3</v>
      </c>
      <c r="H112" s="448">
        <v>3.7416709999999998E-3</v>
      </c>
      <c r="I112" s="448">
        <v>-3.7021670000000001E-3</v>
      </c>
      <c r="J112" s="448">
        <v>-0.86272943999999996</v>
      </c>
      <c r="K112" s="448">
        <v>-0.91473384599999996</v>
      </c>
      <c r="L112" s="448">
        <v>-1.031100264</v>
      </c>
      <c r="M112" s="448">
        <v>-1.1706205970000001</v>
      </c>
      <c r="N112" s="635">
        <v>-1.4131499009999999</v>
      </c>
      <c r="O112" s="622"/>
    </row>
    <row r="113" spans="1:15">
      <c r="A113" s="269" t="s">
        <v>603</v>
      </c>
      <c r="B113" s="448">
        <v>3.9299625150000002</v>
      </c>
      <c r="C113" s="448">
        <v>1.990297231</v>
      </c>
      <c r="D113" s="448">
        <v>2.0447737940000001</v>
      </c>
      <c r="E113" s="448">
        <v>2.1538360729999999</v>
      </c>
      <c r="F113" s="448">
        <v>3.0457467569999999</v>
      </c>
      <c r="G113" s="448">
        <v>2.8471001610000002</v>
      </c>
      <c r="H113" s="448">
        <v>2.9224773759999998</v>
      </c>
      <c r="I113" s="448">
        <v>4.0319401380000004</v>
      </c>
      <c r="J113" s="448">
        <v>3.25029513</v>
      </c>
      <c r="K113" s="448">
        <v>3.3292538180000002</v>
      </c>
      <c r="L113" s="448">
        <v>3.6950920969999999</v>
      </c>
      <c r="M113" s="448">
        <v>4.7385657449999998</v>
      </c>
      <c r="N113" s="635">
        <v>5.6675699450000003</v>
      </c>
      <c r="O113" s="622"/>
    </row>
    <row r="114" spans="1:15">
      <c r="A114" s="266" t="s">
        <v>604</v>
      </c>
      <c r="B114" s="448">
        <v>0</v>
      </c>
      <c r="C114" s="448">
        <v>0</v>
      </c>
      <c r="D114" s="448">
        <v>0</v>
      </c>
      <c r="E114" s="448">
        <v>0</v>
      </c>
      <c r="F114" s="448">
        <v>0</v>
      </c>
      <c r="G114" s="448">
        <v>0</v>
      </c>
      <c r="H114" s="448">
        <v>0</v>
      </c>
      <c r="I114" s="448">
        <v>0</v>
      </c>
      <c r="J114" s="448">
        <v>0</v>
      </c>
      <c r="K114" s="448">
        <v>0</v>
      </c>
      <c r="L114" s="448">
        <v>0</v>
      </c>
      <c r="M114" s="448">
        <v>0</v>
      </c>
      <c r="N114" s="635">
        <v>0</v>
      </c>
      <c r="O114" s="622"/>
    </row>
    <row r="115" spans="1:15">
      <c r="A115" s="267" t="s">
        <v>1436</v>
      </c>
      <c r="B115" s="448">
        <v>0</v>
      </c>
      <c r="C115" s="448">
        <v>0</v>
      </c>
      <c r="D115" s="448">
        <v>0</v>
      </c>
      <c r="E115" s="448">
        <v>0</v>
      </c>
      <c r="F115" s="448">
        <v>0</v>
      </c>
      <c r="G115" s="448">
        <v>0</v>
      </c>
      <c r="H115" s="448">
        <v>0</v>
      </c>
      <c r="I115" s="448">
        <v>0</v>
      </c>
      <c r="J115" s="448">
        <v>0</v>
      </c>
      <c r="K115" s="448">
        <v>0</v>
      </c>
      <c r="L115" s="448">
        <v>0</v>
      </c>
      <c r="M115" s="448">
        <v>0</v>
      </c>
      <c r="N115" s="635">
        <v>0</v>
      </c>
      <c r="O115" s="622"/>
    </row>
    <row r="116" spans="1:15">
      <c r="A116" s="267" t="s">
        <v>605</v>
      </c>
      <c r="B116" s="448">
        <v>0</v>
      </c>
      <c r="C116" s="448">
        <v>0</v>
      </c>
      <c r="D116" s="448">
        <v>0</v>
      </c>
      <c r="E116" s="448">
        <v>0</v>
      </c>
      <c r="F116" s="448">
        <v>0</v>
      </c>
      <c r="G116" s="448">
        <v>0</v>
      </c>
      <c r="H116" s="448">
        <v>0</v>
      </c>
      <c r="I116" s="448">
        <v>0</v>
      </c>
      <c r="J116" s="448">
        <v>0</v>
      </c>
      <c r="K116" s="448">
        <v>0</v>
      </c>
      <c r="L116" s="448">
        <v>0</v>
      </c>
      <c r="M116" s="448">
        <v>0</v>
      </c>
      <c r="N116" s="635">
        <v>0</v>
      </c>
      <c r="O116" s="622"/>
    </row>
    <row r="117" spans="1:15" ht="18">
      <c r="A117" s="267" t="s">
        <v>1005</v>
      </c>
      <c r="B117" s="448">
        <v>0</v>
      </c>
      <c r="C117" s="448">
        <v>0</v>
      </c>
      <c r="D117" s="448">
        <v>0</v>
      </c>
      <c r="E117" s="448">
        <v>0</v>
      </c>
      <c r="F117" s="448">
        <v>0</v>
      </c>
      <c r="G117" s="448">
        <v>0</v>
      </c>
      <c r="H117" s="448">
        <v>0</v>
      </c>
      <c r="I117" s="448">
        <v>0</v>
      </c>
      <c r="J117" s="448">
        <v>0</v>
      </c>
      <c r="K117" s="448">
        <v>0</v>
      </c>
      <c r="L117" s="448">
        <v>0</v>
      </c>
      <c r="M117" s="448">
        <v>0</v>
      </c>
      <c r="N117" s="635">
        <v>0</v>
      </c>
      <c r="O117" s="622"/>
    </row>
    <row r="118" spans="1:15">
      <c r="A118" s="266" t="s">
        <v>606</v>
      </c>
      <c r="B118" s="448">
        <v>0</v>
      </c>
      <c r="C118" s="448">
        <v>0</v>
      </c>
      <c r="D118" s="448">
        <v>0</v>
      </c>
      <c r="E118" s="448">
        <v>0</v>
      </c>
      <c r="F118" s="448">
        <v>0</v>
      </c>
      <c r="G118" s="448">
        <v>0</v>
      </c>
      <c r="H118" s="448">
        <v>0</v>
      </c>
      <c r="I118" s="448">
        <v>0</v>
      </c>
      <c r="J118" s="448">
        <v>0</v>
      </c>
      <c r="K118" s="448">
        <v>0</v>
      </c>
      <c r="L118" s="448">
        <v>0</v>
      </c>
      <c r="M118" s="448">
        <v>1.0000000000000001E-9</v>
      </c>
      <c r="N118" s="635">
        <v>1.5000000010000001</v>
      </c>
      <c r="O118" s="622"/>
    </row>
    <row r="119" spans="1:15">
      <c r="A119" s="266" t="s">
        <v>607</v>
      </c>
      <c r="B119" s="448">
        <v>432.22958429200003</v>
      </c>
      <c r="C119" s="448">
        <v>470.69636572500002</v>
      </c>
      <c r="D119" s="448">
        <v>508.256591668</v>
      </c>
      <c r="E119" s="448">
        <v>528.53438661899997</v>
      </c>
      <c r="F119" s="448">
        <v>553.33279503200004</v>
      </c>
      <c r="G119" s="448">
        <v>583.52698676299997</v>
      </c>
      <c r="H119" s="448">
        <v>619.47707747499999</v>
      </c>
      <c r="I119" s="448">
        <v>732.64478454300001</v>
      </c>
      <c r="J119" s="448">
        <v>767.57910905000006</v>
      </c>
      <c r="K119" s="448">
        <v>1220.5408325230001</v>
      </c>
      <c r="L119" s="448">
        <v>1712.6568893260001</v>
      </c>
      <c r="M119" s="448">
        <v>2160.1759027520002</v>
      </c>
      <c r="N119" s="635">
        <v>2616.1707893480002</v>
      </c>
      <c r="O119" s="622"/>
    </row>
    <row r="120" spans="1:15" ht="18">
      <c r="A120" s="267" t="s">
        <v>1437</v>
      </c>
      <c r="B120" s="448">
        <v>918.75333726999997</v>
      </c>
      <c r="C120" s="448">
        <v>964.77245445799997</v>
      </c>
      <c r="D120" s="448">
        <v>1026.477794481</v>
      </c>
      <c r="E120" s="448">
        <v>1068.9543803690001</v>
      </c>
      <c r="F120" s="448">
        <v>1117.332146431</v>
      </c>
      <c r="G120" s="448">
        <v>1157.093254351</v>
      </c>
      <c r="H120" s="448">
        <v>1213.3794221400001</v>
      </c>
      <c r="I120" s="448">
        <v>1369.4770609459999</v>
      </c>
      <c r="J120" s="448">
        <v>1442.547835995</v>
      </c>
      <c r="K120" s="448">
        <v>1942.098421461</v>
      </c>
      <c r="L120" s="448">
        <v>2499.8551995510002</v>
      </c>
      <c r="M120" s="448">
        <v>3052.2578142010002</v>
      </c>
      <c r="N120" s="635">
        <v>3661.3130562609999</v>
      </c>
      <c r="O120" s="622"/>
    </row>
    <row r="121" spans="1:15" ht="18">
      <c r="A121" s="267" t="s">
        <v>1438</v>
      </c>
      <c r="B121" s="448">
        <v>486.523752978</v>
      </c>
      <c r="C121" s="448">
        <v>494.07608873300001</v>
      </c>
      <c r="D121" s="448">
        <v>518.22120281299999</v>
      </c>
      <c r="E121" s="448">
        <v>540.41999375</v>
      </c>
      <c r="F121" s="448">
        <v>563.99935139900003</v>
      </c>
      <c r="G121" s="448">
        <v>573.56626758799996</v>
      </c>
      <c r="H121" s="448">
        <v>593.90234466499999</v>
      </c>
      <c r="I121" s="448">
        <v>636.83227640300004</v>
      </c>
      <c r="J121" s="448">
        <v>674.96872694499996</v>
      </c>
      <c r="K121" s="448">
        <v>721.55758893799998</v>
      </c>
      <c r="L121" s="448">
        <v>787.198310225</v>
      </c>
      <c r="M121" s="448">
        <v>892.08191144900002</v>
      </c>
      <c r="N121" s="635">
        <v>1045.142266913</v>
      </c>
      <c r="O121" s="622"/>
    </row>
    <row r="122" spans="1:15">
      <c r="A122" s="266" t="s">
        <v>608</v>
      </c>
      <c r="B122" s="448">
        <v>80.378749729000006</v>
      </c>
      <c r="C122" s="448">
        <v>80.461190153999993</v>
      </c>
      <c r="D122" s="448">
        <v>81.767263761999999</v>
      </c>
      <c r="E122" s="448">
        <v>81.656139452999994</v>
      </c>
      <c r="F122" s="448">
        <v>77.650034594000005</v>
      </c>
      <c r="G122" s="448">
        <v>78.006577186000001</v>
      </c>
      <c r="H122" s="448">
        <v>77.921990828999995</v>
      </c>
      <c r="I122" s="448">
        <v>77.779974964000004</v>
      </c>
      <c r="J122" s="448">
        <v>77.938246434000007</v>
      </c>
      <c r="K122" s="448">
        <v>78.176311017000003</v>
      </c>
      <c r="L122" s="448">
        <v>77.876123871000004</v>
      </c>
      <c r="M122" s="448">
        <v>78.581472367999993</v>
      </c>
      <c r="N122" s="635">
        <v>77.194419487999994</v>
      </c>
      <c r="O122" s="622"/>
    </row>
    <row r="123" spans="1:15">
      <c r="A123" s="267" t="s">
        <v>609</v>
      </c>
      <c r="B123" s="448">
        <v>146.51787187400001</v>
      </c>
      <c r="C123" s="448">
        <v>146.92113674800001</v>
      </c>
      <c r="D123" s="448">
        <v>133.87897329899999</v>
      </c>
      <c r="E123" s="448">
        <v>133.90612541499999</v>
      </c>
      <c r="F123" s="448">
        <v>129.244338212</v>
      </c>
      <c r="G123" s="448">
        <v>126.291554371</v>
      </c>
      <c r="H123" s="448">
        <v>126.586985626</v>
      </c>
      <c r="I123" s="448">
        <v>125.82353276000001</v>
      </c>
      <c r="J123" s="448">
        <v>126.74605597199999</v>
      </c>
      <c r="K123" s="448">
        <v>126.60970383599999</v>
      </c>
      <c r="L123" s="448">
        <v>128.61365524999999</v>
      </c>
      <c r="M123" s="448">
        <v>129.10901783599999</v>
      </c>
      <c r="N123" s="635">
        <v>127.607618441</v>
      </c>
      <c r="O123" s="622"/>
    </row>
    <row r="124" spans="1:15">
      <c r="A124" s="267" t="s">
        <v>610</v>
      </c>
      <c r="B124" s="448">
        <v>66.139122145000002</v>
      </c>
      <c r="C124" s="448">
        <v>66.459946594000002</v>
      </c>
      <c r="D124" s="448">
        <v>52.111709537000003</v>
      </c>
      <c r="E124" s="448">
        <v>52.249985961999997</v>
      </c>
      <c r="F124" s="448">
        <v>51.594303617999998</v>
      </c>
      <c r="G124" s="448">
        <v>48.284977185000002</v>
      </c>
      <c r="H124" s="448">
        <v>48.664994796999999</v>
      </c>
      <c r="I124" s="448">
        <v>48.043557796000002</v>
      </c>
      <c r="J124" s="448">
        <v>48.807809538000001</v>
      </c>
      <c r="K124" s="448">
        <v>48.433392818999998</v>
      </c>
      <c r="L124" s="448">
        <v>50.737531379000004</v>
      </c>
      <c r="M124" s="448">
        <v>50.527545468</v>
      </c>
      <c r="N124" s="635">
        <v>50.413198952999998</v>
      </c>
      <c r="O124" s="622"/>
    </row>
    <row r="125" spans="1:15">
      <c r="A125" s="266" t="s">
        <v>611</v>
      </c>
      <c r="B125" s="448">
        <v>24.541676250999998</v>
      </c>
      <c r="C125" s="448">
        <v>22.900533686999999</v>
      </c>
      <c r="D125" s="448">
        <v>30.001106032999999</v>
      </c>
      <c r="E125" s="448">
        <v>29.786835357000001</v>
      </c>
      <c r="F125" s="448">
        <v>30.093587781</v>
      </c>
      <c r="G125" s="448">
        <v>30.377398441</v>
      </c>
      <c r="H125" s="448">
        <v>30.657613979000001</v>
      </c>
      <c r="I125" s="448">
        <v>30.626276320999999</v>
      </c>
      <c r="J125" s="448">
        <v>30.319309800999999</v>
      </c>
      <c r="K125" s="448">
        <v>29.977220009</v>
      </c>
      <c r="L125" s="448">
        <v>31.645489354999999</v>
      </c>
      <c r="M125" s="448">
        <v>31.734485178</v>
      </c>
      <c r="N125" s="635">
        <v>31.332664810000001</v>
      </c>
      <c r="O125" s="622"/>
    </row>
    <row r="126" spans="1:15">
      <c r="A126" s="266" t="s">
        <v>612</v>
      </c>
      <c r="B126" s="448">
        <v>1573.46482836</v>
      </c>
      <c r="C126" s="448">
        <v>1652.6180452619999</v>
      </c>
      <c r="D126" s="448">
        <v>683.41291731499996</v>
      </c>
      <c r="E126" s="448">
        <v>673.09214430300005</v>
      </c>
      <c r="F126" s="448">
        <v>718.01904464899997</v>
      </c>
      <c r="G126" s="448">
        <v>912.58871234000003</v>
      </c>
      <c r="H126" s="448">
        <v>1214.344298773</v>
      </c>
      <c r="I126" s="448">
        <v>771.23870510400002</v>
      </c>
      <c r="J126" s="448">
        <v>632.16653596499998</v>
      </c>
      <c r="K126" s="448">
        <v>700.23927928800003</v>
      </c>
      <c r="L126" s="448">
        <v>672.53598959099998</v>
      </c>
      <c r="M126" s="448">
        <v>755.05118021700002</v>
      </c>
      <c r="N126" s="635">
        <v>1176.1591150029999</v>
      </c>
      <c r="O126" s="622"/>
    </row>
    <row r="127" spans="1:15">
      <c r="A127" s="266" t="s">
        <v>613</v>
      </c>
      <c r="B127" s="448">
        <v>18257.711779911999</v>
      </c>
      <c r="C127" s="448">
        <v>18995.454364219</v>
      </c>
      <c r="D127" s="448">
        <v>18232.719950950999</v>
      </c>
      <c r="E127" s="448">
        <v>18995.165469164</v>
      </c>
      <c r="F127" s="448">
        <v>19267.857825144001</v>
      </c>
      <c r="G127" s="448">
        <v>20536.007536059002</v>
      </c>
      <c r="H127" s="448">
        <v>20971.676522677</v>
      </c>
      <c r="I127" s="448">
        <v>20831.886625720999</v>
      </c>
      <c r="J127" s="448">
        <v>21250.016727037</v>
      </c>
      <c r="K127" s="448">
        <v>21878.702990901998</v>
      </c>
      <c r="L127" s="448">
        <v>22629.960832696001</v>
      </c>
      <c r="M127" s="448">
        <v>24150.528294731001</v>
      </c>
      <c r="N127" s="635">
        <v>25073.889184995998</v>
      </c>
      <c r="O127" s="622"/>
    </row>
    <row r="128" spans="1:15">
      <c r="A128" s="266" t="s">
        <v>614</v>
      </c>
      <c r="B128" s="448">
        <v>220.02540019700001</v>
      </c>
      <c r="C128" s="448">
        <v>325.19977508599999</v>
      </c>
      <c r="D128" s="448">
        <v>242.096845691</v>
      </c>
      <c r="E128" s="448">
        <v>248.05500736900001</v>
      </c>
      <c r="F128" s="448">
        <v>287.488891212</v>
      </c>
      <c r="G128" s="448">
        <v>192.37002635100001</v>
      </c>
      <c r="H128" s="448">
        <v>277.95758474500002</v>
      </c>
      <c r="I128" s="448">
        <v>260.44611495300001</v>
      </c>
      <c r="J128" s="448">
        <v>284.80397018100001</v>
      </c>
      <c r="K128" s="448">
        <v>348.85141281599999</v>
      </c>
      <c r="L128" s="448">
        <v>258.771627389</v>
      </c>
      <c r="M128" s="448">
        <v>266.65929413100002</v>
      </c>
      <c r="N128" s="635">
        <v>281.26356853099998</v>
      </c>
      <c r="O128" s="622"/>
    </row>
    <row r="129" spans="1:15">
      <c r="A129" s="267" t="s">
        <v>615</v>
      </c>
      <c r="B129" s="448">
        <v>6.4016391390000003</v>
      </c>
      <c r="C129" s="448">
        <v>6.5346545049999998</v>
      </c>
      <c r="D129" s="448">
        <v>13.957463496000001</v>
      </c>
      <c r="E129" s="448">
        <v>7.5871661699999997</v>
      </c>
      <c r="F129" s="448">
        <v>8.722533018</v>
      </c>
      <c r="G129" s="448">
        <v>10.554896297000001</v>
      </c>
      <c r="H129" s="448">
        <v>7.4351441080000003</v>
      </c>
      <c r="I129" s="448">
        <v>7.8248528750000004</v>
      </c>
      <c r="J129" s="448">
        <v>9.8426641999999998</v>
      </c>
      <c r="K129" s="448">
        <v>9.7431185609999993</v>
      </c>
      <c r="L129" s="448">
        <v>6.9797633279999998</v>
      </c>
      <c r="M129" s="448">
        <v>8.1084641469999994</v>
      </c>
      <c r="N129" s="635">
        <v>10.952258583000001</v>
      </c>
      <c r="O129" s="622"/>
    </row>
    <row r="130" spans="1:15">
      <c r="A130" s="267" t="s">
        <v>616</v>
      </c>
      <c r="B130" s="448">
        <v>0</v>
      </c>
      <c r="C130" s="448">
        <v>0</v>
      </c>
      <c r="D130" s="448">
        <v>0</v>
      </c>
      <c r="E130" s="448">
        <v>0</v>
      </c>
      <c r="F130" s="448">
        <v>0</v>
      </c>
      <c r="G130" s="448">
        <v>0</v>
      </c>
      <c r="H130" s="448">
        <v>0</v>
      </c>
      <c r="I130" s="448">
        <v>0</v>
      </c>
      <c r="J130" s="448">
        <v>0</v>
      </c>
      <c r="K130" s="448">
        <v>0</v>
      </c>
      <c r="L130" s="448">
        <v>0</v>
      </c>
      <c r="M130" s="448">
        <v>0</v>
      </c>
      <c r="N130" s="635">
        <v>0</v>
      </c>
      <c r="O130" s="622"/>
    </row>
    <row r="131" spans="1:15">
      <c r="A131" s="267" t="s">
        <v>617</v>
      </c>
      <c r="B131" s="448">
        <v>4.0097955250000004</v>
      </c>
      <c r="C131" s="448">
        <v>4.8575289350000004</v>
      </c>
      <c r="D131" s="448">
        <v>1.8434606330000001</v>
      </c>
      <c r="E131" s="448">
        <v>1.658823902</v>
      </c>
      <c r="F131" s="448">
        <v>2.2347759639999998</v>
      </c>
      <c r="G131" s="448">
        <v>1.9424949499999999</v>
      </c>
      <c r="H131" s="448">
        <v>1.7999492610000001</v>
      </c>
      <c r="I131" s="448">
        <v>1.897493946</v>
      </c>
      <c r="J131" s="448">
        <v>2.132176818</v>
      </c>
      <c r="K131" s="448">
        <v>3.3251862679999999</v>
      </c>
      <c r="L131" s="448">
        <v>3.4605287260000002</v>
      </c>
      <c r="M131" s="448">
        <v>2.4984391160000001</v>
      </c>
      <c r="N131" s="635">
        <v>3.0750086400000001</v>
      </c>
      <c r="O131" s="622"/>
    </row>
    <row r="132" spans="1:15">
      <c r="A132" s="267" t="s">
        <v>618</v>
      </c>
      <c r="B132" s="448">
        <v>6.5502000000000002</v>
      </c>
      <c r="C132" s="448">
        <v>6.5502000000000002</v>
      </c>
      <c r="D132" s="448">
        <v>6.5502000000000002</v>
      </c>
      <c r="E132" s="448">
        <v>6.5502000000000002</v>
      </c>
      <c r="F132" s="448">
        <v>6.5502000000000002</v>
      </c>
      <c r="G132" s="448">
        <v>6.5502000000000002</v>
      </c>
      <c r="H132" s="448">
        <v>6.5502000000000002</v>
      </c>
      <c r="I132" s="448">
        <v>6.5502000000000002</v>
      </c>
      <c r="J132" s="448">
        <v>6.5502000000000002</v>
      </c>
      <c r="K132" s="448">
        <v>6.5502000000000002</v>
      </c>
      <c r="L132" s="448">
        <v>6.5502000000000002</v>
      </c>
      <c r="M132" s="448">
        <v>6.5502000000000002</v>
      </c>
      <c r="N132" s="635">
        <v>6.5502000000000002</v>
      </c>
      <c r="O132" s="622"/>
    </row>
    <row r="133" spans="1:15">
      <c r="A133" s="267" t="s">
        <v>619</v>
      </c>
      <c r="B133" s="448">
        <v>0</v>
      </c>
      <c r="C133" s="448">
        <v>0</v>
      </c>
      <c r="D133" s="448">
        <v>0</v>
      </c>
      <c r="E133" s="448">
        <v>0</v>
      </c>
      <c r="F133" s="448">
        <v>0</v>
      </c>
      <c r="G133" s="448">
        <v>0</v>
      </c>
      <c r="H133" s="448">
        <v>0</v>
      </c>
      <c r="I133" s="448">
        <v>0</v>
      </c>
      <c r="J133" s="448">
        <v>0</v>
      </c>
      <c r="K133" s="448">
        <v>0</v>
      </c>
      <c r="L133" s="448">
        <v>0</v>
      </c>
      <c r="M133" s="448">
        <v>3.8033333329999999</v>
      </c>
      <c r="N133" s="635">
        <v>9.2366666669999997</v>
      </c>
      <c r="O133" s="622"/>
    </row>
    <row r="134" spans="1:15">
      <c r="A134" s="267" t="s">
        <v>620</v>
      </c>
      <c r="B134" s="448">
        <v>203.06376553300001</v>
      </c>
      <c r="C134" s="448">
        <v>307.25739164599997</v>
      </c>
      <c r="D134" s="448">
        <v>219.745721562</v>
      </c>
      <c r="E134" s="448">
        <v>232.25881729700001</v>
      </c>
      <c r="F134" s="448">
        <v>269.98138223000001</v>
      </c>
      <c r="G134" s="448">
        <v>173.32243510399999</v>
      </c>
      <c r="H134" s="448">
        <v>262.17229137599998</v>
      </c>
      <c r="I134" s="448">
        <v>244.17356813200001</v>
      </c>
      <c r="J134" s="448">
        <v>266.27892916299999</v>
      </c>
      <c r="K134" s="448">
        <v>329.23290798699998</v>
      </c>
      <c r="L134" s="448">
        <v>241.78113533499999</v>
      </c>
      <c r="M134" s="448">
        <v>245.698857535</v>
      </c>
      <c r="N134" s="635">
        <v>251.44943464100001</v>
      </c>
      <c r="O134" s="622"/>
    </row>
    <row r="135" spans="1:15">
      <c r="A135" s="266" t="s">
        <v>621</v>
      </c>
      <c r="B135" s="448">
        <v>0.512676138</v>
      </c>
      <c r="C135" s="448">
        <v>0.101944776</v>
      </c>
      <c r="D135" s="448">
        <v>0</v>
      </c>
      <c r="E135" s="448">
        <v>0</v>
      </c>
      <c r="F135" s="448">
        <v>0.12683761399999999</v>
      </c>
      <c r="G135" s="448">
        <v>0</v>
      </c>
      <c r="H135" s="448">
        <v>2.9922337190000001</v>
      </c>
      <c r="I135" s="448">
        <v>0</v>
      </c>
      <c r="J135" s="448">
        <v>0</v>
      </c>
      <c r="K135" s="448">
        <v>0</v>
      </c>
      <c r="L135" s="448">
        <v>0</v>
      </c>
      <c r="M135" s="448">
        <v>15.873304093</v>
      </c>
      <c r="N135" s="635">
        <v>17.013104109</v>
      </c>
      <c r="O135" s="622"/>
    </row>
    <row r="136" spans="1:15">
      <c r="A136" s="266" t="s">
        <v>106</v>
      </c>
      <c r="B136" s="448">
        <v>49.777667029</v>
      </c>
      <c r="C136" s="448">
        <v>66.629978041000001</v>
      </c>
      <c r="D136" s="448">
        <v>81.137462768999995</v>
      </c>
      <c r="E136" s="448">
        <v>93.115832502000004</v>
      </c>
      <c r="F136" s="448">
        <v>107.163279602</v>
      </c>
      <c r="G136" s="448">
        <v>120.506839273</v>
      </c>
      <c r="H136" s="448">
        <v>139.65509558900001</v>
      </c>
      <c r="I136" s="448">
        <v>117.993158452</v>
      </c>
      <c r="J136" s="448">
        <v>130.7582482</v>
      </c>
      <c r="K136" s="448">
        <v>145.02735574100001</v>
      </c>
      <c r="L136" s="448">
        <v>77.214056744000004</v>
      </c>
      <c r="M136" s="448">
        <v>69.254394693999998</v>
      </c>
      <c r="N136" s="635">
        <v>82.833105267999997</v>
      </c>
      <c r="O136" s="622"/>
    </row>
    <row r="137" spans="1:15">
      <c r="A137" s="266" t="s">
        <v>622</v>
      </c>
      <c r="B137" s="448">
        <v>4818.5851763680002</v>
      </c>
      <c r="C137" s="448">
        <v>4950.804151026</v>
      </c>
      <c r="D137" s="448">
        <v>4998.1071783520001</v>
      </c>
      <c r="E137" s="448">
        <v>5549.9543400780003</v>
      </c>
      <c r="F137" s="448">
        <v>5839.9972372290003</v>
      </c>
      <c r="G137" s="448">
        <v>7032.6197611589996</v>
      </c>
      <c r="H137" s="448">
        <v>7071.4537120949999</v>
      </c>
      <c r="I137" s="448">
        <v>7189.6452579119996</v>
      </c>
      <c r="J137" s="448">
        <v>7344.4809641479997</v>
      </c>
      <c r="K137" s="448">
        <v>7538.8297997669997</v>
      </c>
      <c r="L137" s="448">
        <v>7867.3124561249997</v>
      </c>
      <c r="M137" s="448">
        <v>7797.9637083850002</v>
      </c>
      <c r="N137" s="635">
        <v>8095.1354910310001</v>
      </c>
      <c r="O137" s="622"/>
    </row>
    <row r="138" spans="1:15">
      <c r="A138" s="267" t="s">
        <v>623</v>
      </c>
      <c r="B138" s="448">
        <v>4771.8141098579999</v>
      </c>
      <c r="C138" s="448">
        <v>4903.7811900200004</v>
      </c>
      <c r="D138" s="448">
        <v>4950.6421677859998</v>
      </c>
      <c r="E138" s="448">
        <v>5549.9543400780003</v>
      </c>
      <c r="F138" s="448">
        <v>5839.9972372290003</v>
      </c>
      <c r="G138" s="448">
        <v>6890.3030366339999</v>
      </c>
      <c r="H138" s="448">
        <v>6929.1369875700002</v>
      </c>
      <c r="I138" s="448">
        <v>6890.9285333870002</v>
      </c>
      <c r="J138" s="448">
        <v>7045.6692982349996</v>
      </c>
      <c r="K138" s="448">
        <v>7239.6532914970003</v>
      </c>
      <c r="L138" s="448">
        <v>7424.8846040850003</v>
      </c>
      <c r="M138" s="448">
        <v>7349.8680399510004</v>
      </c>
      <c r="N138" s="635">
        <v>7679.9809023420003</v>
      </c>
      <c r="O138" s="622"/>
    </row>
    <row r="139" spans="1:15">
      <c r="A139" s="268" t="s">
        <v>624</v>
      </c>
      <c r="B139" s="448">
        <v>2607.897443196</v>
      </c>
      <c r="C139" s="448">
        <v>2844.9478566920002</v>
      </c>
      <c r="D139" s="448">
        <v>2595.1226036779999</v>
      </c>
      <c r="E139" s="448">
        <v>3081.2085126410002</v>
      </c>
      <c r="F139" s="448">
        <v>3242.1447616559999</v>
      </c>
      <c r="G139" s="448">
        <v>3972.2865472349999</v>
      </c>
      <c r="H139" s="448">
        <v>4408.4005762699999</v>
      </c>
      <c r="I139" s="448">
        <v>4404.1701365870003</v>
      </c>
      <c r="J139" s="448">
        <v>4521.8377873520003</v>
      </c>
      <c r="K139" s="448">
        <v>4542.6906746550003</v>
      </c>
      <c r="L139" s="448">
        <v>4527.853920169</v>
      </c>
      <c r="M139" s="448">
        <v>4217.8751993389997</v>
      </c>
      <c r="N139" s="635">
        <v>4356.3471624889999</v>
      </c>
      <c r="O139" s="622"/>
    </row>
    <row r="140" spans="1:15" ht="18">
      <c r="A140" s="269" t="s">
        <v>1006</v>
      </c>
      <c r="B140" s="448">
        <v>868.96857347599996</v>
      </c>
      <c r="C140" s="448">
        <v>925.14568414799999</v>
      </c>
      <c r="D140" s="448">
        <v>1566.5315361339999</v>
      </c>
      <c r="E140" s="448">
        <v>2070.950921654</v>
      </c>
      <c r="F140" s="448">
        <v>2115.3414213840001</v>
      </c>
      <c r="G140" s="448">
        <v>2480.935674713</v>
      </c>
      <c r="H140" s="448">
        <v>2514.731806323</v>
      </c>
      <c r="I140" s="448">
        <v>2560.167856002</v>
      </c>
      <c r="J140" s="448">
        <v>2169.0971908790002</v>
      </c>
      <c r="K140" s="448">
        <v>2158.297816585</v>
      </c>
      <c r="L140" s="448">
        <v>2079.8954433829999</v>
      </c>
      <c r="M140" s="448">
        <v>2027.969563178</v>
      </c>
      <c r="N140" s="635">
        <v>2273.561372741</v>
      </c>
      <c r="O140" s="622"/>
    </row>
    <row r="141" spans="1:15" ht="18">
      <c r="A141" s="269" t="s">
        <v>1007</v>
      </c>
      <c r="B141" s="448">
        <v>0</v>
      </c>
      <c r="C141" s="448">
        <v>0</v>
      </c>
      <c r="D141" s="448">
        <v>0</v>
      </c>
      <c r="E141" s="448">
        <v>0</v>
      </c>
      <c r="F141" s="448">
        <v>0</v>
      </c>
      <c r="G141" s="448">
        <v>0</v>
      </c>
      <c r="H141" s="448">
        <v>0</v>
      </c>
      <c r="I141" s="448">
        <v>0</v>
      </c>
      <c r="J141" s="448">
        <v>0</v>
      </c>
      <c r="K141" s="448">
        <v>0</v>
      </c>
      <c r="L141" s="448">
        <v>0</v>
      </c>
      <c r="M141" s="448">
        <v>0</v>
      </c>
      <c r="N141" s="635">
        <v>0</v>
      </c>
      <c r="O141" s="622"/>
    </row>
    <row r="142" spans="1:15" ht="18">
      <c r="A142" s="269" t="s">
        <v>1008</v>
      </c>
      <c r="B142" s="448">
        <v>634.15998245799994</v>
      </c>
      <c r="C142" s="448">
        <v>822.47469356500005</v>
      </c>
      <c r="D142" s="448">
        <v>824.40992445300003</v>
      </c>
      <c r="E142" s="448">
        <v>806.02498225199997</v>
      </c>
      <c r="F142" s="448">
        <v>1116.0285829429999</v>
      </c>
      <c r="G142" s="448">
        <v>1481.2938358599999</v>
      </c>
      <c r="H142" s="448">
        <v>1882.9291853069999</v>
      </c>
      <c r="I142" s="448">
        <v>1833.6263745379999</v>
      </c>
      <c r="J142" s="448">
        <v>2342.7511095089999</v>
      </c>
      <c r="K142" s="448">
        <v>2374.750591647</v>
      </c>
      <c r="L142" s="448">
        <v>2438.6681735040002</v>
      </c>
      <c r="M142" s="448">
        <v>2180.970754293</v>
      </c>
      <c r="N142" s="635">
        <v>2074.2265793920001</v>
      </c>
      <c r="O142" s="622"/>
    </row>
    <row r="143" spans="1:15" ht="18">
      <c r="A143" s="269" t="s">
        <v>1009</v>
      </c>
      <c r="B143" s="448">
        <v>0</v>
      </c>
      <c r="C143" s="448">
        <v>0</v>
      </c>
      <c r="D143" s="448">
        <v>0</v>
      </c>
      <c r="E143" s="448">
        <v>0</v>
      </c>
      <c r="F143" s="448">
        <v>0</v>
      </c>
      <c r="G143" s="448">
        <v>0</v>
      </c>
      <c r="H143" s="448">
        <v>0</v>
      </c>
      <c r="I143" s="448">
        <v>0</v>
      </c>
      <c r="J143" s="448">
        <v>0</v>
      </c>
      <c r="K143" s="448">
        <v>0</v>
      </c>
      <c r="L143" s="448">
        <v>0</v>
      </c>
      <c r="M143" s="448">
        <v>0</v>
      </c>
      <c r="N143" s="635">
        <v>0</v>
      </c>
      <c r="O143" s="622"/>
    </row>
    <row r="144" spans="1:15" ht="18">
      <c r="A144" s="269" t="s">
        <v>1010</v>
      </c>
      <c r="B144" s="448">
        <v>0</v>
      </c>
      <c r="C144" s="448">
        <v>0</v>
      </c>
      <c r="D144" s="448">
        <v>0</v>
      </c>
      <c r="E144" s="448">
        <v>0</v>
      </c>
      <c r="F144" s="448">
        <v>0</v>
      </c>
      <c r="G144" s="448">
        <v>0</v>
      </c>
      <c r="H144" s="448">
        <v>0</v>
      </c>
      <c r="I144" s="448">
        <v>0</v>
      </c>
      <c r="J144" s="448">
        <v>0</v>
      </c>
      <c r="K144" s="448">
        <v>0</v>
      </c>
      <c r="L144" s="448">
        <v>0</v>
      </c>
      <c r="M144" s="448">
        <v>0</v>
      </c>
      <c r="N144" s="635">
        <v>0</v>
      </c>
      <c r="O144" s="622"/>
    </row>
    <row r="145" spans="1:15" ht="18">
      <c r="A145" s="269" t="s">
        <v>1018</v>
      </c>
      <c r="B145" s="448">
        <v>1104.7688872619999</v>
      </c>
      <c r="C145" s="448">
        <v>1097.327478979</v>
      </c>
      <c r="D145" s="448">
        <v>204.181143091</v>
      </c>
      <c r="E145" s="448">
        <v>204.23260873500001</v>
      </c>
      <c r="F145" s="448">
        <v>10.774757329</v>
      </c>
      <c r="G145" s="448">
        <v>10.057036662</v>
      </c>
      <c r="H145" s="448">
        <v>10.73958464</v>
      </c>
      <c r="I145" s="448">
        <v>10.375906047000001</v>
      </c>
      <c r="J145" s="448">
        <v>9.9894869639999992</v>
      </c>
      <c r="K145" s="448">
        <v>9.6422664230000006</v>
      </c>
      <c r="L145" s="448">
        <v>9.290303282</v>
      </c>
      <c r="M145" s="448">
        <v>8.9348818679999997</v>
      </c>
      <c r="N145" s="635">
        <v>8.5592103559999995</v>
      </c>
      <c r="O145" s="622"/>
    </row>
    <row r="146" spans="1:15" ht="18">
      <c r="A146" s="268" t="s">
        <v>1011</v>
      </c>
      <c r="B146" s="448">
        <v>2163.9166666619999</v>
      </c>
      <c r="C146" s="448">
        <v>2058.8333333280002</v>
      </c>
      <c r="D146" s="448">
        <v>2355.5195641079999</v>
      </c>
      <c r="E146" s="448">
        <v>2468.7458274370001</v>
      </c>
      <c r="F146" s="448">
        <v>2597.852475573</v>
      </c>
      <c r="G146" s="448">
        <v>2918.016489399</v>
      </c>
      <c r="H146" s="448">
        <v>2520.7364112999999</v>
      </c>
      <c r="I146" s="448">
        <v>2486.7583967999999</v>
      </c>
      <c r="J146" s="448">
        <v>2523.8315108830002</v>
      </c>
      <c r="K146" s="448">
        <v>2696.962616842</v>
      </c>
      <c r="L146" s="448">
        <v>2897.0306839159998</v>
      </c>
      <c r="M146" s="448">
        <v>3131.9928406119998</v>
      </c>
      <c r="N146" s="635">
        <v>3323.633739853</v>
      </c>
      <c r="O146" s="622"/>
    </row>
    <row r="147" spans="1:15" ht="18">
      <c r="A147" s="269" t="s">
        <v>1012</v>
      </c>
      <c r="B147" s="448">
        <v>1693.9166666619999</v>
      </c>
      <c r="C147" s="448">
        <v>1558.833333328</v>
      </c>
      <c r="D147" s="448">
        <v>1655.2499999930001</v>
      </c>
      <c r="E147" s="448">
        <v>1749.9166666579999</v>
      </c>
      <c r="F147" s="448">
        <v>1831.7499999900001</v>
      </c>
      <c r="G147" s="448">
        <v>2117.499999998</v>
      </c>
      <c r="H147" s="448">
        <v>2295.6666666629999</v>
      </c>
      <c r="I147" s="448">
        <v>2243.4166666649999</v>
      </c>
      <c r="J147" s="448">
        <v>2276.9166666649999</v>
      </c>
      <c r="K147" s="448">
        <v>2410.6666666609999</v>
      </c>
      <c r="L147" s="448">
        <v>2548.4264999950001</v>
      </c>
      <c r="M147" s="448">
        <v>2717.6053638819999</v>
      </c>
      <c r="N147" s="635">
        <v>2825.950599276</v>
      </c>
      <c r="O147" s="622"/>
    </row>
    <row r="148" spans="1:15" ht="18">
      <c r="A148" s="269" t="s">
        <v>1013</v>
      </c>
      <c r="B148" s="448">
        <v>0</v>
      </c>
      <c r="C148" s="448">
        <v>0</v>
      </c>
      <c r="D148" s="448">
        <v>0</v>
      </c>
      <c r="E148" s="448">
        <v>0</v>
      </c>
      <c r="F148" s="448">
        <v>0</v>
      </c>
      <c r="G148" s="448">
        <v>0</v>
      </c>
      <c r="H148" s="448">
        <v>0</v>
      </c>
      <c r="I148" s="448">
        <v>0</v>
      </c>
      <c r="J148" s="448">
        <v>0</v>
      </c>
      <c r="K148" s="448">
        <v>0</v>
      </c>
      <c r="L148" s="448">
        <v>0</v>
      </c>
      <c r="M148" s="448">
        <v>0</v>
      </c>
      <c r="N148" s="635">
        <v>0</v>
      </c>
      <c r="O148" s="622"/>
    </row>
    <row r="149" spans="1:15" ht="18">
      <c r="A149" s="269" t="s">
        <v>1014</v>
      </c>
      <c r="B149" s="448">
        <v>0</v>
      </c>
      <c r="C149" s="448">
        <v>0</v>
      </c>
      <c r="D149" s="448">
        <v>0</v>
      </c>
      <c r="E149" s="448">
        <v>0</v>
      </c>
      <c r="F149" s="448">
        <v>0</v>
      </c>
      <c r="G149" s="448">
        <v>0</v>
      </c>
      <c r="H149" s="448">
        <v>0</v>
      </c>
      <c r="I149" s="448">
        <v>0</v>
      </c>
      <c r="J149" s="448">
        <v>0</v>
      </c>
      <c r="K149" s="448">
        <v>0</v>
      </c>
      <c r="L149" s="448">
        <v>0</v>
      </c>
      <c r="M149" s="448">
        <v>0</v>
      </c>
      <c r="N149" s="635">
        <v>0</v>
      </c>
      <c r="O149" s="622"/>
    </row>
    <row r="150" spans="1:15" ht="18">
      <c r="A150" s="269" t="s">
        <v>1015</v>
      </c>
      <c r="B150" s="448">
        <v>0</v>
      </c>
      <c r="C150" s="448">
        <v>0</v>
      </c>
      <c r="D150" s="448">
        <v>0</v>
      </c>
      <c r="E150" s="448">
        <v>0</v>
      </c>
      <c r="F150" s="448">
        <v>0</v>
      </c>
      <c r="G150" s="448">
        <v>0</v>
      </c>
      <c r="H150" s="448">
        <v>0</v>
      </c>
      <c r="I150" s="448">
        <v>0</v>
      </c>
      <c r="J150" s="448">
        <v>0</v>
      </c>
      <c r="K150" s="448">
        <v>0</v>
      </c>
      <c r="L150" s="448">
        <v>0</v>
      </c>
      <c r="M150" s="448">
        <v>0</v>
      </c>
      <c r="N150" s="635">
        <v>0</v>
      </c>
      <c r="O150" s="622"/>
    </row>
    <row r="151" spans="1:15" ht="18">
      <c r="A151" s="269" t="s">
        <v>1016</v>
      </c>
      <c r="B151" s="448">
        <v>470</v>
      </c>
      <c r="C151" s="448">
        <v>500</v>
      </c>
      <c r="D151" s="448">
        <v>700.26956411499998</v>
      </c>
      <c r="E151" s="448">
        <v>718.82916077899995</v>
      </c>
      <c r="F151" s="448">
        <v>766.102475583</v>
      </c>
      <c r="G151" s="448">
        <v>800.51648940099994</v>
      </c>
      <c r="H151" s="448">
        <v>225.06974463700001</v>
      </c>
      <c r="I151" s="448">
        <v>243.34173013500001</v>
      </c>
      <c r="J151" s="448">
        <v>246.91484421800001</v>
      </c>
      <c r="K151" s="448">
        <v>286.29595018100002</v>
      </c>
      <c r="L151" s="448">
        <v>348.60418392100001</v>
      </c>
      <c r="M151" s="448">
        <v>414.38747673</v>
      </c>
      <c r="N151" s="635">
        <v>497.68314057700002</v>
      </c>
      <c r="O151" s="622"/>
    </row>
    <row r="152" spans="1:15" ht="27">
      <c r="A152" s="269" t="s">
        <v>1017</v>
      </c>
      <c r="B152" s="448">
        <v>0</v>
      </c>
      <c r="C152" s="448">
        <v>0</v>
      </c>
      <c r="D152" s="448">
        <v>0</v>
      </c>
      <c r="E152" s="448">
        <v>0</v>
      </c>
      <c r="F152" s="448">
        <v>0</v>
      </c>
      <c r="G152" s="448">
        <v>0</v>
      </c>
      <c r="H152" s="448">
        <v>0</v>
      </c>
      <c r="I152" s="448">
        <v>0</v>
      </c>
      <c r="J152" s="448">
        <v>0</v>
      </c>
      <c r="K152" s="448">
        <v>0</v>
      </c>
      <c r="L152" s="448">
        <v>0</v>
      </c>
      <c r="M152" s="448">
        <v>0</v>
      </c>
      <c r="N152" s="635">
        <v>0</v>
      </c>
      <c r="O152" s="622"/>
    </row>
    <row r="153" spans="1:15">
      <c r="A153" s="268" t="s">
        <v>1439</v>
      </c>
      <c r="B153" s="448">
        <v>0</v>
      </c>
      <c r="C153" s="448">
        <v>0</v>
      </c>
      <c r="D153" s="448">
        <v>0</v>
      </c>
      <c r="E153" s="448">
        <v>0</v>
      </c>
      <c r="F153" s="448">
        <v>0</v>
      </c>
      <c r="G153" s="448">
        <v>0</v>
      </c>
      <c r="H153" s="448">
        <v>0</v>
      </c>
      <c r="I153" s="448">
        <v>0</v>
      </c>
      <c r="J153" s="448">
        <v>0</v>
      </c>
      <c r="K153" s="448">
        <v>0</v>
      </c>
      <c r="L153" s="448">
        <v>0</v>
      </c>
      <c r="M153" s="448">
        <v>0</v>
      </c>
      <c r="N153" s="635">
        <v>0</v>
      </c>
      <c r="O153" s="622"/>
    </row>
    <row r="154" spans="1:15">
      <c r="A154" s="267" t="s">
        <v>625</v>
      </c>
      <c r="B154" s="448">
        <v>46.771066509999997</v>
      </c>
      <c r="C154" s="448">
        <v>47.022961006000003</v>
      </c>
      <c r="D154" s="448">
        <v>47.465010565999997</v>
      </c>
      <c r="E154" s="448">
        <v>0</v>
      </c>
      <c r="F154" s="448">
        <v>0</v>
      </c>
      <c r="G154" s="448">
        <v>142.31672452500001</v>
      </c>
      <c r="H154" s="448">
        <v>142.31672452500001</v>
      </c>
      <c r="I154" s="448">
        <v>298.71672452500002</v>
      </c>
      <c r="J154" s="448">
        <v>298.81166591300001</v>
      </c>
      <c r="K154" s="448">
        <v>299.17650827</v>
      </c>
      <c r="L154" s="448">
        <v>442.42785204</v>
      </c>
      <c r="M154" s="448">
        <v>448.095668434</v>
      </c>
      <c r="N154" s="635">
        <v>415.15458868899998</v>
      </c>
      <c r="O154" s="622"/>
    </row>
    <row r="155" spans="1:15">
      <c r="A155" s="268" t="s">
        <v>626</v>
      </c>
      <c r="B155" s="448">
        <v>46.771066509999997</v>
      </c>
      <c r="C155" s="448">
        <v>47.022961006000003</v>
      </c>
      <c r="D155" s="448">
        <v>47.465010565999997</v>
      </c>
      <c r="E155" s="448">
        <v>0</v>
      </c>
      <c r="F155" s="448">
        <v>0</v>
      </c>
      <c r="G155" s="448">
        <v>0</v>
      </c>
      <c r="H155" s="448">
        <v>0</v>
      </c>
      <c r="I155" s="448">
        <v>0</v>
      </c>
      <c r="J155" s="448">
        <v>0</v>
      </c>
      <c r="K155" s="448">
        <v>0</v>
      </c>
      <c r="L155" s="448">
        <v>0</v>
      </c>
      <c r="M155" s="448">
        <v>0</v>
      </c>
      <c r="N155" s="635">
        <v>0</v>
      </c>
      <c r="O155" s="622"/>
    </row>
    <row r="156" spans="1:15">
      <c r="A156" s="269" t="s">
        <v>627</v>
      </c>
      <c r="B156" s="448">
        <v>0</v>
      </c>
      <c r="C156" s="448">
        <v>0</v>
      </c>
      <c r="D156" s="448">
        <v>0</v>
      </c>
      <c r="E156" s="448">
        <v>0</v>
      </c>
      <c r="F156" s="448">
        <v>0</v>
      </c>
      <c r="G156" s="448">
        <v>0</v>
      </c>
      <c r="H156" s="448">
        <v>0</v>
      </c>
      <c r="I156" s="448">
        <v>0</v>
      </c>
      <c r="J156" s="448">
        <v>0</v>
      </c>
      <c r="K156" s="448">
        <v>0</v>
      </c>
      <c r="L156" s="448">
        <v>0</v>
      </c>
      <c r="M156" s="448">
        <v>0</v>
      </c>
      <c r="N156" s="635">
        <v>0</v>
      </c>
      <c r="O156" s="622"/>
    </row>
    <row r="157" spans="1:15">
      <c r="A157" s="269" t="s">
        <v>628</v>
      </c>
      <c r="B157" s="448">
        <v>0</v>
      </c>
      <c r="C157" s="448">
        <v>0</v>
      </c>
      <c r="D157" s="448">
        <v>0</v>
      </c>
      <c r="E157" s="448">
        <v>0</v>
      </c>
      <c r="F157" s="448">
        <v>0</v>
      </c>
      <c r="G157" s="448">
        <v>0</v>
      </c>
      <c r="H157" s="448">
        <v>0</v>
      </c>
      <c r="I157" s="448">
        <v>0</v>
      </c>
      <c r="J157" s="448">
        <v>0</v>
      </c>
      <c r="K157" s="448">
        <v>0</v>
      </c>
      <c r="L157" s="448">
        <v>0</v>
      </c>
      <c r="M157" s="448">
        <v>0</v>
      </c>
      <c r="N157" s="635">
        <v>0</v>
      </c>
      <c r="O157" s="622"/>
    </row>
    <row r="158" spans="1:15">
      <c r="A158" s="269" t="s">
        <v>629</v>
      </c>
      <c r="B158" s="448">
        <v>0</v>
      </c>
      <c r="C158" s="448">
        <v>0</v>
      </c>
      <c r="D158" s="448">
        <v>0</v>
      </c>
      <c r="E158" s="448">
        <v>0</v>
      </c>
      <c r="F158" s="448">
        <v>0</v>
      </c>
      <c r="G158" s="448">
        <v>0</v>
      </c>
      <c r="H158" s="448">
        <v>0</v>
      </c>
      <c r="I158" s="448">
        <v>0</v>
      </c>
      <c r="J158" s="448">
        <v>0</v>
      </c>
      <c r="K158" s="448">
        <v>0</v>
      </c>
      <c r="L158" s="448">
        <v>0</v>
      </c>
      <c r="M158" s="448">
        <v>0</v>
      </c>
      <c r="N158" s="635">
        <v>0</v>
      </c>
      <c r="O158" s="622"/>
    </row>
    <row r="159" spans="1:15">
      <c r="A159" s="269" t="s">
        <v>630</v>
      </c>
      <c r="B159" s="448">
        <v>0</v>
      </c>
      <c r="C159" s="448">
        <v>0</v>
      </c>
      <c r="D159" s="448">
        <v>0</v>
      </c>
      <c r="E159" s="448">
        <v>0</v>
      </c>
      <c r="F159" s="448">
        <v>0</v>
      </c>
      <c r="G159" s="448">
        <v>0</v>
      </c>
      <c r="H159" s="448">
        <v>0</v>
      </c>
      <c r="I159" s="448">
        <v>0</v>
      </c>
      <c r="J159" s="448">
        <v>0</v>
      </c>
      <c r="K159" s="448">
        <v>0</v>
      </c>
      <c r="L159" s="448">
        <v>0</v>
      </c>
      <c r="M159" s="448">
        <v>0</v>
      </c>
      <c r="N159" s="635">
        <v>0</v>
      </c>
      <c r="O159" s="622"/>
    </row>
    <row r="160" spans="1:15">
      <c r="A160" s="269" t="s">
        <v>631</v>
      </c>
      <c r="B160" s="448">
        <v>0</v>
      </c>
      <c r="C160" s="448">
        <v>0</v>
      </c>
      <c r="D160" s="448">
        <v>0</v>
      </c>
      <c r="E160" s="448">
        <v>0</v>
      </c>
      <c r="F160" s="448">
        <v>0</v>
      </c>
      <c r="G160" s="448">
        <v>0</v>
      </c>
      <c r="H160" s="448">
        <v>0</v>
      </c>
      <c r="I160" s="448">
        <v>0</v>
      </c>
      <c r="J160" s="448">
        <v>0</v>
      </c>
      <c r="K160" s="448">
        <v>0</v>
      </c>
      <c r="L160" s="448">
        <v>0</v>
      </c>
      <c r="M160" s="448">
        <v>0</v>
      </c>
      <c r="N160" s="635">
        <v>0</v>
      </c>
      <c r="O160" s="622"/>
    </row>
    <row r="161" spans="1:15" ht="18">
      <c r="A161" s="269" t="s">
        <v>1019</v>
      </c>
      <c r="B161" s="448">
        <v>46.771066509999997</v>
      </c>
      <c r="C161" s="448">
        <v>47.022961006000003</v>
      </c>
      <c r="D161" s="448">
        <v>47.465010565999997</v>
      </c>
      <c r="E161" s="448">
        <v>0</v>
      </c>
      <c r="F161" s="448">
        <v>0</v>
      </c>
      <c r="G161" s="448">
        <v>0</v>
      </c>
      <c r="H161" s="448">
        <v>0</v>
      </c>
      <c r="I161" s="448">
        <v>0</v>
      </c>
      <c r="J161" s="448">
        <v>0</v>
      </c>
      <c r="K161" s="448">
        <v>0</v>
      </c>
      <c r="L161" s="448">
        <v>0</v>
      </c>
      <c r="M161" s="448">
        <v>0</v>
      </c>
      <c r="N161" s="635">
        <v>0</v>
      </c>
      <c r="O161" s="622"/>
    </row>
    <row r="162" spans="1:15" ht="18">
      <c r="A162" s="268" t="s">
        <v>1020</v>
      </c>
      <c r="B162" s="448">
        <v>0</v>
      </c>
      <c r="C162" s="448">
        <v>0</v>
      </c>
      <c r="D162" s="448">
        <v>0</v>
      </c>
      <c r="E162" s="448">
        <v>0</v>
      </c>
      <c r="F162" s="448">
        <v>0</v>
      </c>
      <c r="G162" s="448">
        <v>142.31672452500001</v>
      </c>
      <c r="H162" s="448">
        <v>142.31672452500001</v>
      </c>
      <c r="I162" s="448">
        <v>298.71672452500002</v>
      </c>
      <c r="J162" s="448">
        <v>298.81166591300001</v>
      </c>
      <c r="K162" s="448">
        <v>299.17650827</v>
      </c>
      <c r="L162" s="448">
        <v>442.42785204</v>
      </c>
      <c r="M162" s="448">
        <v>448.095668434</v>
      </c>
      <c r="N162" s="635">
        <v>415.15458868899998</v>
      </c>
      <c r="O162" s="622"/>
    </row>
    <row r="163" spans="1:15" ht="18">
      <c r="A163" s="269" t="s">
        <v>1021</v>
      </c>
      <c r="B163" s="448">
        <v>0</v>
      </c>
      <c r="C163" s="448">
        <v>0</v>
      </c>
      <c r="D163" s="448">
        <v>0</v>
      </c>
      <c r="E163" s="448">
        <v>0</v>
      </c>
      <c r="F163" s="448">
        <v>0</v>
      </c>
      <c r="G163" s="448">
        <v>142.31672452500001</v>
      </c>
      <c r="H163" s="448">
        <v>142.31672452500001</v>
      </c>
      <c r="I163" s="448">
        <v>298.71672452500002</v>
      </c>
      <c r="J163" s="448">
        <v>298.81166591300001</v>
      </c>
      <c r="K163" s="448">
        <v>299.17650827</v>
      </c>
      <c r="L163" s="448">
        <v>442.42785204</v>
      </c>
      <c r="M163" s="448">
        <v>448.095668434</v>
      </c>
      <c r="N163" s="635">
        <v>415.15458868899998</v>
      </c>
      <c r="O163" s="622"/>
    </row>
    <row r="164" spans="1:15" ht="18">
      <c r="A164" s="269" t="s">
        <v>1022</v>
      </c>
      <c r="B164" s="448">
        <v>0</v>
      </c>
      <c r="C164" s="448">
        <v>0</v>
      </c>
      <c r="D164" s="448">
        <v>0</v>
      </c>
      <c r="E164" s="448">
        <v>0</v>
      </c>
      <c r="F164" s="448">
        <v>0</v>
      </c>
      <c r="G164" s="448">
        <v>0</v>
      </c>
      <c r="H164" s="448">
        <v>0</v>
      </c>
      <c r="I164" s="448">
        <v>0</v>
      </c>
      <c r="J164" s="448">
        <v>0</v>
      </c>
      <c r="K164" s="448">
        <v>0</v>
      </c>
      <c r="L164" s="448">
        <v>0</v>
      </c>
      <c r="M164" s="448">
        <v>0</v>
      </c>
      <c r="N164" s="635">
        <v>0</v>
      </c>
      <c r="O164" s="622"/>
    </row>
    <row r="165" spans="1:15" ht="18">
      <c r="A165" s="269" t="s">
        <v>1023</v>
      </c>
      <c r="B165" s="448">
        <v>0</v>
      </c>
      <c r="C165" s="448">
        <v>0</v>
      </c>
      <c r="D165" s="448">
        <v>0</v>
      </c>
      <c r="E165" s="448">
        <v>0</v>
      </c>
      <c r="F165" s="448">
        <v>0</v>
      </c>
      <c r="G165" s="448">
        <v>0</v>
      </c>
      <c r="H165" s="448">
        <v>0</v>
      </c>
      <c r="I165" s="448">
        <v>0</v>
      </c>
      <c r="J165" s="448">
        <v>0</v>
      </c>
      <c r="K165" s="448">
        <v>0</v>
      </c>
      <c r="L165" s="448">
        <v>0</v>
      </c>
      <c r="M165" s="448">
        <v>0</v>
      </c>
      <c r="N165" s="635">
        <v>0</v>
      </c>
      <c r="O165" s="622"/>
    </row>
    <row r="166" spans="1:15" ht="18">
      <c r="A166" s="269" t="s">
        <v>1024</v>
      </c>
      <c r="B166" s="448">
        <v>0</v>
      </c>
      <c r="C166" s="448">
        <v>0</v>
      </c>
      <c r="D166" s="448">
        <v>0</v>
      </c>
      <c r="E166" s="448">
        <v>0</v>
      </c>
      <c r="F166" s="448">
        <v>0</v>
      </c>
      <c r="G166" s="448">
        <v>0</v>
      </c>
      <c r="H166" s="448">
        <v>0</v>
      </c>
      <c r="I166" s="448">
        <v>0</v>
      </c>
      <c r="J166" s="448">
        <v>0</v>
      </c>
      <c r="K166" s="448">
        <v>0</v>
      </c>
      <c r="L166" s="448">
        <v>0</v>
      </c>
      <c r="M166" s="448">
        <v>0</v>
      </c>
      <c r="N166" s="635">
        <v>0</v>
      </c>
      <c r="O166" s="622"/>
    </row>
    <row r="167" spans="1:15" ht="18">
      <c r="A167" s="269" t="s">
        <v>1025</v>
      </c>
      <c r="B167" s="448">
        <v>0</v>
      </c>
      <c r="C167" s="448">
        <v>0</v>
      </c>
      <c r="D167" s="448">
        <v>0</v>
      </c>
      <c r="E167" s="448">
        <v>0</v>
      </c>
      <c r="F167" s="448">
        <v>0</v>
      </c>
      <c r="G167" s="448">
        <v>0</v>
      </c>
      <c r="H167" s="448">
        <v>0</v>
      </c>
      <c r="I167" s="448">
        <v>0</v>
      </c>
      <c r="J167" s="448">
        <v>0</v>
      </c>
      <c r="K167" s="448">
        <v>0</v>
      </c>
      <c r="L167" s="448">
        <v>0</v>
      </c>
      <c r="M167" s="448">
        <v>0</v>
      </c>
      <c r="N167" s="635">
        <v>0</v>
      </c>
      <c r="O167" s="622"/>
    </row>
    <row r="168" spans="1:15" ht="27">
      <c r="A168" s="269" t="s">
        <v>1026</v>
      </c>
      <c r="B168" s="448">
        <v>0</v>
      </c>
      <c r="C168" s="448">
        <v>0</v>
      </c>
      <c r="D168" s="448">
        <v>0</v>
      </c>
      <c r="E168" s="448">
        <v>0</v>
      </c>
      <c r="F168" s="448">
        <v>0</v>
      </c>
      <c r="G168" s="448">
        <v>0</v>
      </c>
      <c r="H168" s="448">
        <v>0</v>
      </c>
      <c r="I168" s="448">
        <v>0</v>
      </c>
      <c r="J168" s="448">
        <v>0</v>
      </c>
      <c r="K168" s="448">
        <v>0</v>
      </c>
      <c r="L168" s="448">
        <v>0</v>
      </c>
      <c r="M168" s="448">
        <v>0</v>
      </c>
      <c r="N168" s="635">
        <v>0</v>
      </c>
      <c r="O168" s="622"/>
    </row>
    <row r="169" spans="1:15">
      <c r="A169" s="268" t="s">
        <v>1440</v>
      </c>
      <c r="B169" s="448">
        <v>0</v>
      </c>
      <c r="C169" s="448">
        <v>0</v>
      </c>
      <c r="D169" s="448">
        <v>0</v>
      </c>
      <c r="E169" s="448">
        <v>0</v>
      </c>
      <c r="F169" s="448">
        <v>0</v>
      </c>
      <c r="G169" s="448">
        <v>0</v>
      </c>
      <c r="H169" s="448">
        <v>0</v>
      </c>
      <c r="I169" s="448">
        <v>0</v>
      </c>
      <c r="J169" s="448">
        <v>0</v>
      </c>
      <c r="K169" s="448">
        <v>0</v>
      </c>
      <c r="L169" s="448">
        <v>0</v>
      </c>
      <c r="M169" s="448">
        <v>0</v>
      </c>
      <c r="N169" s="635">
        <v>0</v>
      </c>
      <c r="O169" s="622"/>
    </row>
    <row r="170" spans="1:15">
      <c r="A170" s="266" t="s">
        <v>632</v>
      </c>
      <c r="B170" s="448">
        <v>1115.6873699289999</v>
      </c>
      <c r="C170" s="448">
        <v>1105.961684119</v>
      </c>
      <c r="D170" s="448">
        <v>1106.3077406039999</v>
      </c>
      <c r="E170" s="448">
        <v>1106.578002278</v>
      </c>
      <c r="F170" s="448">
        <v>1402.6315931060001</v>
      </c>
      <c r="G170" s="448">
        <v>1268.783304774</v>
      </c>
      <c r="H170" s="448">
        <v>1269.0057476879999</v>
      </c>
      <c r="I170" s="448">
        <v>1269.364717965</v>
      </c>
      <c r="J170" s="448">
        <v>1269.741314401</v>
      </c>
      <c r="K170" s="448">
        <v>1215.036782225</v>
      </c>
      <c r="L170" s="448">
        <v>1215.3322500500001</v>
      </c>
      <c r="M170" s="448">
        <v>2215.6277178740002</v>
      </c>
      <c r="N170" s="635">
        <v>2186.4305202199998</v>
      </c>
      <c r="O170" s="622"/>
    </row>
    <row r="171" spans="1:15">
      <c r="A171" s="266" t="s">
        <v>633</v>
      </c>
      <c r="B171" s="448">
        <v>0</v>
      </c>
      <c r="C171" s="448">
        <v>0</v>
      </c>
      <c r="D171" s="448">
        <v>0</v>
      </c>
      <c r="E171" s="448">
        <v>0</v>
      </c>
      <c r="F171" s="448">
        <v>0</v>
      </c>
      <c r="G171" s="448">
        <v>0</v>
      </c>
      <c r="H171" s="448">
        <v>0</v>
      </c>
      <c r="I171" s="448">
        <v>0</v>
      </c>
      <c r="J171" s="448">
        <v>0</v>
      </c>
      <c r="K171" s="448">
        <v>0</v>
      </c>
      <c r="L171" s="448">
        <v>0</v>
      </c>
      <c r="M171" s="448">
        <v>0</v>
      </c>
      <c r="N171" s="635">
        <v>0</v>
      </c>
      <c r="O171" s="622"/>
    </row>
    <row r="172" spans="1:15">
      <c r="A172" s="266" t="s">
        <v>6</v>
      </c>
      <c r="B172" s="448">
        <v>142</v>
      </c>
      <c r="C172" s="448">
        <v>157.80000000000001</v>
      </c>
      <c r="D172" s="448">
        <v>172.8</v>
      </c>
      <c r="E172" s="448">
        <v>190</v>
      </c>
      <c r="F172" s="448">
        <v>204</v>
      </c>
      <c r="G172" s="448">
        <v>218</v>
      </c>
      <c r="H172" s="448">
        <v>232</v>
      </c>
      <c r="I172" s="448">
        <v>246</v>
      </c>
      <c r="J172" s="448">
        <v>269</v>
      </c>
      <c r="K172" s="448">
        <v>289</v>
      </c>
      <c r="L172" s="448">
        <v>308</v>
      </c>
      <c r="M172" s="448">
        <v>335</v>
      </c>
      <c r="N172" s="635">
        <v>376</v>
      </c>
      <c r="O172" s="622"/>
    </row>
    <row r="173" spans="1:15">
      <c r="A173" s="267" t="s">
        <v>634</v>
      </c>
      <c r="B173" s="448">
        <v>142</v>
      </c>
      <c r="C173" s="448">
        <v>157.80000000000001</v>
      </c>
      <c r="D173" s="448">
        <v>172.8</v>
      </c>
      <c r="E173" s="448">
        <v>190</v>
      </c>
      <c r="F173" s="448">
        <v>204</v>
      </c>
      <c r="G173" s="448">
        <v>218</v>
      </c>
      <c r="H173" s="448">
        <v>232</v>
      </c>
      <c r="I173" s="448">
        <v>246</v>
      </c>
      <c r="J173" s="448">
        <v>269</v>
      </c>
      <c r="K173" s="448">
        <v>289</v>
      </c>
      <c r="L173" s="448">
        <v>308</v>
      </c>
      <c r="M173" s="448">
        <v>335</v>
      </c>
      <c r="N173" s="635">
        <v>376</v>
      </c>
      <c r="O173" s="622"/>
    </row>
    <row r="174" spans="1:15">
      <c r="A174" s="267" t="s">
        <v>635</v>
      </c>
      <c r="B174" s="448">
        <v>0</v>
      </c>
      <c r="C174" s="448">
        <v>0</v>
      </c>
      <c r="D174" s="448">
        <v>0</v>
      </c>
      <c r="E174" s="448">
        <v>0</v>
      </c>
      <c r="F174" s="448">
        <v>0</v>
      </c>
      <c r="G174" s="448">
        <v>0</v>
      </c>
      <c r="H174" s="448">
        <v>0</v>
      </c>
      <c r="I174" s="448">
        <v>0</v>
      </c>
      <c r="J174" s="448">
        <v>0</v>
      </c>
      <c r="K174" s="448">
        <v>0</v>
      </c>
      <c r="L174" s="448">
        <v>0</v>
      </c>
      <c r="M174" s="448">
        <v>0</v>
      </c>
      <c r="N174" s="635">
        <v>0</v>
      </c>
      <c r="O174" s="622"/>
    </row>
    <row r="175" spans="1:15">
      <c r="A175" s="266" t="s">
        <v>636</v>
      </c>
      <c r="B175" s="448">
        <v>4527.5687151620004</v>
      </c>
      <c r="C175" s="448">
        <v>4934.2385739170004</v>
      </c>
      <c r="D175" s="448">
        <v>3965.9347756420002</v>
      </c>
      <c r="E175" s="448">
        <v>4025.7054207259998</v>
      </c>
      <c r="F175" s="448">
        <v>3509.8395413919998</v>
      </c>
      <c r="G175" s="448">
        <v>3635.0151130300001</v>
      </c>
      <c r="H175" s="448">
        <v>3778.879120906</v>
      </c>
      <c r="I175" s="448">
        <v>3464.3210441050001</v>
      </c>
      <c r="J175" s="448">
        <v>3494.9939836029998</v>
      </c>
      <c r="K175" s="448">
        <v>3687.5178866890001</v>
      </c>
      <c r="L175" s="448">
        <v>4493.7562246309999</v>
      </c>
      <c r="M175" s="448">
        <v>4870.6843926109996</v>
      </c>
      <c r="N175" s="635">
        <v>5214.4787106419999</v>
      </c>
      <c r="O175" s="622"/>
    </row>
    <row r="176" spans="1:15">
      <c r="A176" s="266" t="s">
        <v>637</v>
      </c>
      <c r="B176" s="448">
        <v>2480.8029680579998</v>
      </c>
      <c r="C176" s="448">
        <v>2515.8029680579998</v>
      </c>
      <c r="D176" s="448">
        <v>2354.2779680580002</v>
      </c>
      <c r="E176" s="448">
        <v>2354.2779680580002</v>
      </c>
      <c r="F176" s="448">
        <v>2354.2779680580002</v>
      </c>
      <c r="G176" s="448">
        <v>2354.2779680580002</v>
      </c>
      <c r="H176" s="448">
        <v>2364.2779680580002</v>
      </c>
      <c r="I176" s="448">
        <v>2364.2779680580002</v>
      </c>
      <c r="J176" s="448">
        <v>2386.2779680580002</v>
      </c>
      <c r="K176" s="448">
        <v>2385.7787740580002</v>
      </c>
      <c r="L176" s="448">
        <v>2386.2779680580002</v>
      </c>
      <c r="M176" s="512">
        <v>2486.2779680580002</v>
      </c>
      <c r="N176" s="635">
        <v>2486.2779680580002</v>
      </c>
      <c r="O176" s="622"/>
    </row>
    <row r="177" spans="1:15">
      <c r="A177" s="267" t="s">
        <v>638</v>
      </c>
      <c r="B177" s="448">
        <v>2464.159000006</v>
      </c>
      <c r="C177" s="448">
        <v>2499.159000006</v>
      </c>
      <c r="D177" s="448">
        <v>2337.7340000059999</v>
      </c>
      <c r="E177" s="448">
        <v>2337.7340000059999</v>
      </c>
      <c r="F177" s="448">
        <v>2337.7340000059999</v>
      </c>
      <c r="G177" s="448">
        <v>2337.7340000059999</v>
      </c>
      <c r="H177" s="448">
        <v>2347.7340000059999</v>
      </c>
      <c r="I177" s="448">
        <v>2347.7340000059999</v>
      </c>
      <c r="J177" s="448">
        <v>2369.7340000059999</v>
      </c>
      <c r="K177" s="448">
        <v>2369.2348060059999</v>
      </c>
      <c r="L177" s="448">
        <v>2369.7340000059999</v>
      </c>
      <c r="M177" s="448">
        <v>2469.7340000059999</v>
      </c>
      <c r="N177" s="635">
        <v>2469.7340000059999</v>
      </c>
      <c r="O177" s="622"/>
    </row>
    <row r="178" spans="1:15">
      <c r="A178" s="268" t="s">
        <v>1441</v>
      </c>
      <c r="B178" s="448">
        <v>2647.7990000059999</v>
      </c>
      <c r="C178" s="448">
        <v>2682.7990000059999</v>
      </c>
      <c r="D178" s="448">
        <v>2521.3740000060002</v>
      </c>
      <c r="E178" s="448">
        <v>2521.3740000060002</v>
      </c>
      <c r="F178" s="448">
        <v>2521.3740000060002</v>
      </c>
      <c r="G178" s="448">
        <v>2521.3740000060002</v>
      </c>
      <c r="H178" s="448">
        <v>2521.3740000060002</v>
      </c>
      <c r="I178" s="448">
        <v>2521.3740000060002</v>
      </c>
      <c r="J178" s="448">
        <v>2543.3740000060002</v>
      </c>
      <c r="K178" s="448">
        <v>2542.8748060060002</v>
      </c>
      <c r="L178" s="448">
        <v>2543.3740000060002</v>
      </c>
      <c r="M178" s="448">
        <v>2643.3740000060002</v>
      </c>
      <c r="N178" s="635">
        <v>2643.3740000060002</v>
      </c>
      <c r="O178" s="622"/>
    </row>
    <row r="179" spans="1:15">
      <c r="A179" s="268" t="s">
        <v>1442</v>
      </c>
      <c r="B179" s="448">
        <v>183.64</v>
      </c>
      <c r="C179" s="448">
        <v>183.64</v>
      </c>
      <c r="D179" s="448">
        <v>183.64</v>
      </c>
      <c r="E179" s="448">
        <v>183.64</v>
      </c>
      <c r="F179" s="448">
        <v>183.64</v>
      </c>
      <c r="G179" s="448">
        <v>183.64</v>
      </c>
      <c r="H179" s="448">
        <v>173.64</v>
      </c>
      <c r="I179" s="448">
        <v>173.64</v>
      </c>
      <c r="J179" s="448">
        <v>173.64</v>
      </c>
      <c r="K179" s="448">
        <v>173.64</v>
      </c>
      <c r="L179" s="448">
        <v>173.64</v>
      </c>
      <c r="M179" s="448">
        <v>173.64</v>
      </c>
      <c r="N179" s="635">
        <v>173.64</v>
      </c>
      <c r="O179" s="622"/>
    </row>
    <row r="180" spans="1:15">
      <c r="A180" s="267" t="s">
        <v>639</v>
      </c>
      <c r="B180" s="448">
        <v>0</v>
      </c>
      <c r="C180" s="448">
        <v>0</v>
      </c>
      <c r="D180" s="448">
        <v>0</v>
      </c>
      <c r="E180" s="448">
        <v>0</v>
      </c>
      <c r="F180" s="448">
        <v>0</v>
      </c>
      <c r="G180" s="448">
        <v>0</v>
      </c>
      <c r="H180" s="448">
        <v>0</v>
      </c>
      <c r="I180" s="448">
        <v>0</v>
      </c>
      <c r="J180" s="448">
        <v>0</v>
      </c>
      <c r="K180" s="448">
        <v>0</v>
      </c>
      <c r="L180" s="448">
        <v>0</v>
      </c>
      <c r="M180" s="448">
        <v>0</v>
      </c>
      <c r="N180" s="635">
        <v>0</v>
      </c>
      <c r="O180" s="622"/>
    </row>
    <row r="181" spans="1:15">
      <c r="A181" s="268" t="s">
        <v>640</v>
      </c>
      <c r="B181" s="448">
        <v>0</v>
      </c>
      <c r="C181" s="448">
        <v>0</v>
      </c>
      <c r="D181" s="448">
        <v>0</v>
      </c>
      <c r="E181" s="448">
        <v>0</v>
      </c>
      <c r="F181" s="448">
        <v>0</v>
      </c>
      <c r="G181" s="448">
        <v>0</v>
      </c>
      <c r="H181" s="448">
        <v>0</v>
      </c>
      <c r="I181" s="448">
        <v>0</v>
      </c>
      <c r="J181" s="448">
        <v>0</v>
      </c>
      <c r="K181" s="448">
        <v>0</v>
      </c>
      <c r="L181" s="448">
        <v>0</v>
      </c>
      <c r="M181" s="448">
        <v>0</v>
      </c>
      <c r="N181" s="635">
        <v>0</v>
      </c>
      <c r="O181" s="622"/>
    </row>
    <row r="182" spans="1:15">
      <c r="A182" s="268" t="s">
        <v>641</v>
      </c>
      <c r="B182" s="448">
        <v>0</v>
      </c>
      <c r="C182" s="448">
        <v>0</v>
      </c>
      <c r="D182" s="448">
        <v>0</v>
      </c>
      <c r="E182" s="448">
        <v>0</v>
      </c>
      <c r="F182" s="448">
        <v>0</v>
      </c>
      <c r="G182" s="448">
        <v>0</v>
      </c>
      <c r="H182" s="448">
        <v>0</v>
      </c>
      <c r="I182" s="448">
        <v>0</v>
      </c>
      <c r="J182" s="448">
        <v>0</v>
      </c>
      <c r="K182" s="448">
        <v>0</v>
      </c>
      <c r="L182" s="448">
        <v>0</v>
      </c>
      <c r="M182" s="448">
        <v>0</v>
      </c>
      <c r="N182" s="635">
        <v>0</v>
      </c>
      <c r="O182" s="622"/>
    </row>
    <row r="183" spans="1:15">
      <c r="A183" s="267" t="s">
        <v>642</v>
      </c>
      <c r="B183" s="448">
        <v>16.643968052000002</v>
      </c>
      <c r="C183" s="448">
        <v>16.643968052000002</v>
      </c>
      <c r="D183" s="448">
        <v>16.543968052</v>
      </c>
      <c r="E183" s="448">
        <v>16.543968052</v>
      </c>
      <c r="F183" s="448">
        <v>16.543968052</v>
      </c>
      <c r="G183" s="448">
        <v>16.543968052</v>
      </c>
      <c r="H183" s="448">
        <v>16.543968052</v>
      </c>
      <c r="I183" s="448">
        <v>16.543968052</v>
      </c>
      <c r="J183" s="448">
        <v>16.543968052</v>
      </c>
      <c r="K183" s="448">
        <v>16.543968052</v>
      </c>
      <c r="L183" s="448">
        <v>16.543968052</v>
      </c>
      <c r="M183" s="448">
        <v>16.543968052</v>
      </c>
      <c r="N183" s="635">
        <v>16.543968052</v>
      </c>
      <c r="O183" s="622"/>
    </row>
    <row r="184" spans="1:15">
      <c r="A184" s="268" t="s">
        <v>643</v>
      </c>
      <c r="B184" s="448">
        <v>0</v>
      </c>
      <c r="C184" s="448">
        <v>0</v>
      </c>
      <c r="D184" s="448">
        <v>0</v>
      </c>
      <c r="E184" s="448">
        <v>0</v>
      </c>
      <c r="F184" s="448">
        <v>0</v>
      </c>
      <c r="G184" s="448">
        <v>0</v>
      </c>
      <c r="H184" s="448">
        <v>0</v>
      </c>
      <c r="I184" s="448">
        <v>0</v>
      </c>
      <c r="J184" s="448">
        <v>0</v>
      </c>
      <c r="K184" s="448">
        <v>0</v>
      </c>
      <c r="L184" s="448">
        <v>0</v>
      </c>
      <c r="M184" s="448">
        <v>0</v>
      </c>
      <c r="N184" s="635">
        <v>0</v>
      </c>
      <c r="O184" s="622"/>
    </row>
    <row r="185" spans="1:15">
      <c r="A185" s="268" t="s">
        <v>646</v>
      </c>
      <c r="B185" s="448">
        <v>0</v>
      </c>
      <c r="C185" s="448">
        <v>0</v>
      </c>
      <c r="D185" s="448">
        <v>0</v>
      </c>
      <c r="E185" s="448">
        <v>0</v>
      </c>
      <c r="F185" s="448">
        <v>0</v>
      </c>
      <c r="G185" s="448">
        <v>0</v>
      </c>
      <c r="H185" s="448">
        <v>0</v>
      </c>
      <c r="I185" s="448">
        <v>0</v>
      </c>
      <c r="J185" s="448">
        <v>0</v>
      </c>
      <c r="K185" s="448">
        <v>0</v>
      </c>
      <c r="L185" s="448">
        <v>0</v>
      </c>
      <c r="M185" s="448">
        <v>0</v>
      </c>
      <c r="N185" s="635">
        <v>0</v>
      </c>
      <c r="O185" s="622"/>
    </row>
    <row r="186" spans="1:15">
      <c r="A186" s="268" t="s">
        <v>647</v>
      </c>
      <c r="B186" s="448">
        <v>0</v>
      </c>
      <c r="C186" s="448">
        <v>0</v>
      </c>
      <c r="D186" s="448">
        <v>0</v>
      </c>
      <c r="E186" s="448">
        <v>0</v>
      </c>
      <c r="F186" s="448">
        <v>0</v>
      </c>
      <c r="G186" s="448">
        <v>0</v>
      </c>
      <c r="H186" s="448">
        <v>0</v>
      </c>
      <c r="I186" s="448">
        <v>0</v>
      </c>
      <c r="J186" s="448">
        <v>0</v>
      </c>
      <c r="K186" s="448">
        <v>0</v>
      </c>
      <c r="L186" s="448">
        <v>0</v>
      </c>
      <c r="M186" s="448">
        <v>0</v>
      </c>
      <c r="N186" s="635">
        <v>0</v>
      </c>
      <c r="O186" s="622"/>
    </row>
    <row r="187" spans="1:15">
      <c r="A187" s="268" t="s">
        <v>648</v>
      </c>
      <c r="B187" s="448">
        <v>16.643968052000002</v>
      </c>
      <c r="C187" s="448">
        <v>16.643968052000002</v>
      </c>
      <c r="D187" s="448">
        <v>16.543968052</v>
      </c>
      <c r="E187" s="448">
        <v>16.543968052</v>
      </c>
      <c r="F187" s="448">
        <v>16.543968052</v>
      </c>
      <c r="G187" s="448">
        <v>16.543968052</v>
      </c>
      <c r="H187" s="448">
        <v>16.543968052</v>
      </c>
      <c r="I187" s="448">
        <v>16.543968052</v>
      </c>
      <c r="J187" s="448">
        <v>16.543968052</v>
      </c>
      <c r="K187" s="448">
        <v>16.543968052</v>
      </c>
      <c r="L187" s="448">
        <v>16.543968052</v>
      </c>
      <c r="M187" s="448">
        <v>16.543968052</v>
      </c>
      <c r="N187" s="635">
        <v>16.543968052</v>
      </c>
      <c r="O187" s="622"/>
    </row>
    <row r="188" spans="1:15">
      <c r="A188" s="268" t="s">
        <v>644</v>
      </c>
      <c r="B188" s="448">
        <v>0</v>
      </c>
      <c r="C188" s="448">
        <v>0</v>
      </c>
      <c r="D188" s="448">
        <v>0</v>
      </c>
      <c r="E188" s="448">
        <v>0</v>
      </c>
      <c r="F188" s="448">
        <v>0</v>
      </c>
      <c r="G188" s="448">
        <v>0</v>
      </c>
      <c r="H188" s="448">
        <v>0</v>
      </c>
      <c r="I188" s="448">
        <v>0</v>
      </c>
      <c r="J188" s="448">
        <v>0</v>
      </c>
      <c r="K188" s="448">
        <v>0</v>
      </c>
      <c r="L188" s="448">
        <v>0</v>
      </c>
      <c r="M188" s="448">
        <v>0</v>
      </c>
      <c r="N188" s="635">
        <v>0</v>
      </c>
      <c r="O188" s="622"/>
    </row>
    <row r="189" spans="1:15">
      <c r="A189" s="268" t="s">
        <v>645</v>
      </c>
      <c r="B189" s="448">
        <v>0</v>
      </c>
      <c r="C189" s="448">
        <v>0</v>
      </c>
      <c r="D189" s="448">
        <v>0</v>
      </c>
      <c r="E189" s="448">
        <v>0</v>
      </c>
      <c r="F189" s="448">
        <v>0</v>
      </c>
      <c r="G189" s="448">
        <v>0</v>
      </c>
      <c r="H189" s="448">
        <v>0</v>
      </c>
      <c r="I189" s="448">
        <v>0</v>
      </c>
      <c r="J189" s="448">
        <v>0</v>
      </c>
      <c r="K189" s="448">
        <v>0</v>
      </c>
      <c r="L189" s="448">
        <v>0</v>
      </c>
      <c r="M189" s="448">
        <v>0</v>
      </c>
      <c r="N189" s="635">
        <v>0</v>
      </c>
      <c r="O189" s="622"/>
    </row>
    <row r="190" spans="1:15">
      <c r="A190" s="267" t="s">
        <v>649</v>
      </c>
      <c r="B190" s="448">
        <v>0</v>
      </c>
      <c r="C190" s="448">
        <v>0</v>
      </c>
      <c r="D190" s="448">
        <v>0</v>
      </c>
      <c r="E190" s="448">
        <v>0</v>
      </c>
      <c r="F190" s="448">
        <v>0</v>
      </c>
      <c r="G190" s="448">
        <v>0</v>
      </c>
      <c r="H190" s="448">
        <v>0</v>
      </c>
      <c r="I190" s="448">
        <v>0</v>
      </c>
      <c r="J190" s="448">
        <v>0</v>
      </c>
      <c r="K190" s="448">
        <v>0</v>
      </c>
      <c r="L190" s="448">
        <v>0</v>
      </c>
      <c r="M190" s="448">
        <v>0</v>
      </c>
      <c r="N190" s="635">
        <v>0</v>
      </c>
      <c r="O190" s="622"/>
    </row>
    <row r="191" spans="1:15">
      <c r="A191" s="266" t="s">
        <v>650</v>
      </c>
      <c r="B191" s="448">
        <v>0.1</v>
      </c>
      <c r="C191" s="448">
        <v>0.15</v>
      </c>
      <c r="D191" s="448">
        <v>0.15</v>
      </c>
      <c r="E191" s="448">
        <v>0.15</v>
      </c>
      <c r="F191" s="448">
        <v>0.15</v>
      </c>
      <c r="G191" s="448">
        <v>0.15</v>
      </c>
      <c r="H191" s="448">
        <v>0.15</v>
      </c>
      <c r="I191" s="448">
        <v>0.15</v>
      </c>
      <c r="J191" s="448">
        <v>0.15</v>
      </c>
      <c r="K191" s="448">
        <v>0.15</v>
      </c>
      <c r="L191" s="448">
        <v>0.15</v>
      </c>
      <c r="M191" s="448">
        <v>0.15</v>
      </c>
      <c r="N191" s="635">
        <v>0.15</v>
      </c>
      <c r="O191" s="622"/>
    </row>
    <row r="192" spans="1:15">
      <c r="A192" s="267" t="s">
        <v>651</v>
      </c>
      <c r="B192" s="448">
        <v>0.1</v>
      </c>
      <c r="C192" s="448">
        <v>0.15</v>
      </c>
      <c r="D192" s="448">
        <v>0.15</v>
      </c>
      <c r="E192" s="448">
        <v>0.15</v>
      </c>
      <c r="F192" s="448">
        <v>0.15</v>
      </c>
      <c r="G192" s="448">
        <v>0.15</v>
      </c>
      <c r="H192" s="448">
        <v>0.15</v>
      </c>
      <c r="I192" s="448">
        <v>0.15</v>
      </c>
      <c r="J192" s="448">
        <v>0.15</v>
      </c>
      <c r="K192" s="448">
        <v>0.15</v>
      </c>
      <c r="L192" s="448">
        <v>0.15</v>
      </c>
      <c r="M192" s="448">
        <v>0.15</v>
      </c>
      <c r="N192" s="635">
        <v>0.15</v>
      </c>
      <c r="O192" s="622"/>
    </row>
    <row r="193" spans="1:15">
      <c r="A193" s="267" t="s">
        <v>652</v>
      </c>
      <c r="B193" s="448">
        <v>0</v>
      </c>
      <c r="C193" s="448">
        <v>0</v>
      </c>
      <c r="D193" s="448">
        <v>0</v>
      </c>
      <c r="E193" s="448">
        <v>0</v>
      </c>
      <c r="F193" s="448">
        <v>0</v>
      </c>
      <c r="G193" s="448">
        <v>0</v>
      </c>
      <c r="H193" s="448">
        <v>0</v>
      </c>
      <c r="I193" s="448">
        <v>0</v>
      </c>
      <c r="J193" s="448">
        <v>0</v>
      </c>
      <c r="K193" s="448">
        <v>0</v>
      </c>
      <c r="L193" s="448">
        <v>0</v>
      </c>
      <c r="M193" s="448">
        <v>0</v>
      </c>
      <c r="N193" s="635">
        <v>0</v>
      </c>
      <c r="O193" s="622"/>
    </row>
    <row r="194" spans="1:15">
      <c r="A194" s="266" t="s">
        <v>653</v>
      </c>
      <c r="B194" s="448">
        <v>4535.8379494660003</v>
      </c>
      <c r="C194" s="448">
        <v>4442.2814883749998</v>
      </c>
      <c r="D194" s="448">
        <v>4659.3237136469997</v>
      </c>
      <c r="E194" s="448">
        <v>4659.3237136480002</v>
      </c>
      <c r="F194" s="448">
        <v>4659.3237136440002</v>
      </c>
      <c r="G194" s="448">
        <v>4659.3237136440002</v>
      </c>
      <c r="H194" s="448">
        <v>4659.3237136440002</v>
      </c>
      <c r="I194" s="448">
        <v>4659.3847291439997</v>
      </c>
      <c r="J194" s="448">
        <v>4685.7311164949997</v>
      </c>
      <c r="K194" s="448">
        <v>4696.294780663</v>
      </c>
      <c r="L194" s="448">
        <v>5873.7389389299997</v>
      </c>
      <c r="M194" s="448">
        <v>5843.9636378409996</v>
      </c>
      <c r="N194" s="635">
        <v>5843.593221958</v>
      </c>
      <c r="O194" s="622"/>
    </row>
    <row r="195" spans="1:15">
      <c r="A195" s="266" t="s">
        <v>654</v>
      </c>
      <c r="B195" s="448">
        <v>366.11737669399997</v>
      </c>
      <c r="C195" s="448">
        <v>495.43019697</v>
      </c>
      <c r="D195" s="448">
        <v>651.25711114800004</v>
      </c>
      <c r="E195" s="448">
        <v>766.72443948</v>
      </c>
      <c r="F195" s="448">
        <v>901.578018262</v>
      </c>
      <c r="G195" s="448">
        <v>1053.680064745</v>
      </c>
      <c r="H195" s="448">
        <v>1174.7006012090001</v>
      </c>
      <c r="I195" s="448">
        <v>1259.022890108</v>
      </c>
      <c r="J195" s="448">
        <v>1382.7984169260001</v>
      </c>
      <c r="K195" s="448">
        <v>1570.9354539179999</v>
      </c>
      <c r="L195" s="448">
        <v>148.12656574299999</v>
      </c>
      <c r="M195" s="448">
        <v>247.79313201900001</v>
      </c>
      <c r="N195" s="635">
        <v>489.43275015400002</v>
      </c>
      <c r="O195" s="622"/>
    </row>
    <row r="196" spans="1:15">
      <c r="A196" s="266" t="s">
        <v>655</v>
      </c>
      <c r="B196" s="448">
        <v>0.696480871</v>
      </c>
      <c r="C196" s="448">
        <v>1.0536038510000001</v>
      </c>
      <c r="D196" s="448">
        <v>1.3271550400000001</v>
      </c>
      <c r="E196" s="448">
        <v>1.2807450250000001</v>
      </c>
      <c r="F196" s="448">
        <v>1.2807450250000001</v>
      </c>
      <c r="G196" s="448">
        <v>1.2807450250000001</v>
      </c>
      <c r="H196" s="448">
        <v>1.280745024</v>
      </c>
      <c r="I196" s="448">
        <v>1.280745024</v>
      </c>
      <c r="J196" s="448">
        <v>1.2807450250000001</v>
      </c>
      <c r="K196" s="448">
        <v>1.2807450250000001</v>
      </c>
      <c r="L196" s="448">
        <v>1.280745026</v>
      </c>
      <c r="M196" s="448">
        <v>1.2807450250000001</v>
      </c>
      <c r="N196" s="635">
        <v>1.2807450250000001</v>
      </c>
      <c r="O196" s="622"/>
    </row>
    <row r="197" spans="1:15">
      <c r="A197" s="267" t="s">
        <v>656</v>
      </c>
      <c r="B197" s="448">
        <v>-6.3376329999999996E-3</v>
      </c>
      <c r="C197" s="448">
        <v>-6.337634E-3</v>
      </c>
      <c r="D197" s="448">
        <v>0.21916154800000001</v>
      </c>
      <c r="E197" s="448">
        <v>0.21916154800000001</v>
      </c>
      <c r="F197" s="448">
        <v>0.21916154800000001</v>
      </c>
      <c r="G197" s="448">
        <v>0.21916154800000001</v>
      </c>
      <c r="H197" s="448">
        <v>0.21916154700000001</v>
      </c>
      <c r="I197" s="448">
        <v>0.21916154700000001</v>
      </c>
      <c r="J197" s="448">
        <v>0.21916154800000001</v>
      </c>
      <c r="K197" s="448">
        <v>0.21916154800000001</v>
      </c>
      <c r="L197" s="448">
        <v>0.21916154900000001</v>
      </c>
      <c r="M197" s="448">
        <v>0.21916154800000001</v>
      </c>
      <c r="N197" s="635">
        <v>0.21916154800000001</v>
      </c>
      <c r="O197" s="622"/>
    </row>
    <row r="198" spans="1:15" ht="18">
      <c r="A198" s="268" t="s">
        <v>1027</v>
      </c>
      <c r="B198" s="448">
        <v>0</v>
      </c>
      <c r="C198" s="448">
        <v>0</v>
      </c>
      <c r="D198" s="448">
        <v>0</v>
      </c>
      <c r="E198" s="448">
        <v>0</v>
      </c>
      <c r="F198" s="448">
        <v>0</v>
      </c>
      <c r="G198" s="448">
        <v>0</v>
      </c>
      <c r="H198" s="448">
        <v>0</v>
      </c>
      <c r="I198" s="448">
        <v>0</v>
      </c>
      <c r="J198" s="448">
        <v>0</v>
      </c>
      <c r="K198" s="448">
        <v>0</v>
      </c>
      <c r="L198" s="448">
        <v>0</v>
      </c>
      <c r="M198" s="448">
        <v>0</v>
      </c>
      <c r="N198" s="635">
        <v>0</v>
      </c>
      <c r="O198" s="622"/>
    </row>
    <row r="199" spans="1:15" ht="18">
      <c r="A199" s="268" t="s">
        <v>1028</v>
      </c>
      <c r="B199" s="448">
        <v>0</v>
      </c>
      <c r="C199" s="448">
        <v>0</v>
      </c>
      <c r="D199" s="448">
        <v>0</v>
      </c>
      <c r="E199" s="448">
        <v>0</v>
      </c>
      <c r="F199" s="448">
        <v>0</v>
      </c>
      <c r="G199" s="448">
        <v>0</v>
      </c>
      <c r="H199" s="448">
        <v>0</v>
      </c>
      <c r="I199" s="448">
        <v>0</v>
      </c>
      <c r="J199" s="448">
        <v>0</v>
      </c>
      <c r="K199" s="448">
        <v>0</v>
      </c>
      <c r="L199" s="448">
        <v>0</v>
      </c>
      <c r="M199" s="448">
        <v>0</v>
      </c>
      <c r="N199" s="635">
        <v>0</v>
      </c>
      <c r="O199" s="622"/>
    </row>
    <row r="200" spans="1:15" ht="27">
      <c r="A200" s="268" t="s">
        <v>1029</v>
      </c>
      <c r="B200" s="448">
        <v>0</v>
      </c>
      <c r="C200" s="448">
        <v>0</v>
      </c>
      <c r="D200" s="448">
        <v>0</v>
      </c>
      <c r="E200" s="448">
        <v>0</v>
      </c>
      <c r="F200" s="448">
        <v>0</v>
      </c>
      <c r="G200" s="448">
        <v>0</v>
      </c>
      <c r="H200" s="448">
        <v>0</v>
      </c>
      <c r="I200" s="448">
        <v>0</v>
      </c>
      <c r="J200" s="448">
        <v>0</v>
      </c>
      <c r="K200" s="448">
        <v>0</v>
      </c>
      <c r="L200" s="448">
        <v>0</v>
      </c>
      <c r="M200" s="448">
        <v>0</v>
      </c>
      <c r="N200" s="635">
        <v>0</v>
      </c>
      <c r="O200" s="622"/>
    </row>
    <row r="201" spans="1:15" ht="27">
      <c r="A201" s="268" t="s">
        <v>1030</v>
      </c>
      <c r="B201" s="448">
        <v>-1.061583478</v>
      </c>
      <c r="C201" s="448">
        <v>-1.061583478</v>
      </c>
      <c r="D201" s="448">
        <v>-1.0615834770000001</v>
      </c>
      <c r="E201" s="448">
        <v>-1.0615834770000001</v>
      </c>
      <c r="F201" s="448">
        <v>-1.061583478</v>
      </c>
      <c r="G201" s="448">
        <v>-1.061583478</v>
      </c>
      <c r="H201" s="448">
        <v>-1.061583478</v>
      </c>
      <c r="I201" s="448">
        <v>-1.061583478</v>
      </c>
      <c r="J201" s="448">
        <v>-1.0615834770000001</v>
      </c>
      <c r="K201" s="448">
        <v>-1.0615834770000001</v>
      </c>
      <c r="L201" s="448">
        <v>-1.0615834770000001</v>
      </c>
      <c r="M201" s="448">
        <v>-1.0615834770000001</v>
      </c>
      <c r="N201" s="635">
        <v>-1.0615834770000001</v>
      </c>
      <c r="O201" s="622"/>
    </row>
    <row r="202" spans="1:15" ht="27">
      <c r="A202" s="268" t="s">
        <v>1031</v>
      </c>
      <c r="B202" s="448">
        <v>1.055245845</v>
      </c>
      <c r="C202" s="448">
        <v>1.0552458440000001</v>
      </c>
      <c r="D202" s="448">
        <v>1.2807450250000001</v>
      </c>
      <c r="E202" s="448">
        <v>1.2807450250000001</v>
      </c>
      <c r="F202" s="448">
        <v>1.280745026</v>
      </c>
      <c r="G202" s="448">
        <v>1.280745026</v>
      </c>
      <c r="H202" s="448">
        <v>1.2807450250000001</v>
      </c>
      <c r="I202" s="448">
        <v>1.2807450250000001</v>
      </c>
      <c r="J202" s="448">
        <v>1.2807450250000001</v>
      </c>
      <c r="K202" s="448">
        <v>1.2807450250000001</v>
      </c>
      <c r="L202" s="448">
        <v>1.280745026</v>
      </c>
      <c r="M202" s="448">
        <v>1.2807450250000001</v>
      </c>
      <c r="N202" s="635">
        <v>1.2807450250000001</v>
      </c>
      <c r="O202" s="622"/>
    </row>
    <row r="203" spans="1:15" ht="18">
      <c r="A203" s="267" t="s">
        <v>1032</v>
      </c>
      <c r="B203" s="448">
        <v>0.70281850400000001</v>
      </c>
      <c r="C203" s="448">
        <v>1.059941485</v>
      </c>
      <c r="D203" s="448">
        <v>1.1079934920000001</v>
      </c>
      <c r="E203" s="448">
        <v>1.0615834770000001</v>
      </c>
      <c r="F203" s="448">
        <v>1.0615834770000001</v>
      </c>
      <c r="G203" s="448">
        <v>1.0615834770000001</v>
      </c>
      <c r="H203" s="448">
        <v>1.0615834770000001</v>
      </c>
      <c r="I203" s="448">
        <v>1.0615834770000001</v>
      </c>
      <c r="J203" s="448">
        <v>1.0615834770000001</v>
      </c>
      <c r="K203" s="448">
        <v>1.0615834770000001</v>
      </c>
      <c r="L203" s="448">
        <v>1.0615834770000001</v>
      </c>
      <c r="M203" s="448">
        <v>1.0615834770000001</v>
      </c>
      <c r="N203" s="635">
        <v>1.0615834770000001</v>
      </c>
      <c r="O203" s="622"/>
    </row>
    <row r="204" spans="1:15">
      <c r="A204" s="266" t="s">
        <v>658</v>
      </c>
      <c r="B204" s="448">
        <v>18257.711779911999</v>
      </c>
      <c r="C204" s="448">
        <v>18995.454364219</v>
      </c>
      <c r="D204" s="448">
        <v>18232.719950950999</v>
      </c>
      <c r="E204" s="448">
        <v>18995.165469164</v>
      </c>
      <c r="F204" s="448">
        <v>19267.857825144001</v>
      </c>
      <c r="G204" s="448">
        <v>20536.007536059002</v>
      </c>
      <c r="H204" s="448">
        <v>20971.676522677</v>
      </c>
      <c r="I204" s="448">
        <v>20831.886625720999</v>
      </c>
      <c r="J204" s="448">
        <v>21250.016727037</v>
      </c>
      <c r="K204" s="448">
        <v>21878.702990901998</v>
      </c>
      <c r="L204" s="448">
        <v>22629.960832696001</v>
      </c>
      <c r="M204" s="448">
        <v>24150.528294731001</v>
      </c>
      <c r="N204" s="635">
        <v>25073.889184995998</v>
      </c>
      <c r="O204" s="622"/>
    </row>
    <row r="205" spans="1:15">
      <c r="A205" s="693"/>
      <c r="B205" s="694"/>
      <c r="C205" s="694"/>
      <c r="D205" s="694"/>
      <c r="E205" s="694"/>
      <c r="F205" s="694"/>
      <c r="G205" s="694"/>
      <c r="H205" s="694"/>
      <c r="I205" s="694"/>
      <c r="J205" s="694"/>
      <c r="K205" s="694"/>
      <c r="L205" s="694"/>
      <c r="M205" s="694"/>
      <c r="N205" s="694"/>
    </row>
  </sheetData>
  <customSheetViews>
    <customSheetView guid="{D1897E30-A26D-4F90-93C2-C61456FDB70A}" showPageBreaks="1" view="pageBreakPreview">
      <pane xSplit="1" ySplit="2" topLeftCell="B3" activePane="bottomRight" state="frozen"/>
      <selection pane="bottomRight" activeCell="R7" sqref="R7"/>
      <pageMargins left="0.7" right="0.7" top="0.75" bottom="0.75" header="0.3" footer="0.3"/>
      <pageSetup scale="51" orientation="portrait" r:id="rId1"/>
    </customSheetView>
    <customSheetView guid="{0A4A6AE3-1FFA-40BD-BC03-A4BC47D93628}" showPageBreaks="1" view="pageBreakPreview">
      <pane xSplit="1" ySplit="2" topLeftCell="B3" activePane="bottomRight" state="frozen"/>
      <selection pane="bottomRight" activeCell="R7" sqref="R7"/>
      <pageMargins left="0.7" right="0.7" top="0.75" bottom="0.75" header="0.3" footer="0.3"/>
      <pageSetup scale="51" orientation="portrait" r:id="rId2"/>
    </customSheetView>
    <customSheetView guid="{D8C5A984-543E-4707-B504-B74A64840F53}" showPageBreaks="1" view="pageBreakPreview">
      <pane xSplit="1" ySplit="2" topLeftCell="D3" activePane="bottomRight" state="frozen"/>
      <selection pane="bottomRight" activeCell="N4" sqref="N4:N5"/>
      <pageMargins left="0.7" right="0.7" top="0.75" bottom="0.75" header="0.3" footer="0.3"/>
      <pageSetup scale="51" orientation="portrait" r:id="rId3"/>
    </customSheetView>
    <customSheetView guid="{D05C7363-D748-4E5D-B121-E30B6E64A380}" showPageBreaks="1" view="pageBreakPreview">
      <pane xSplit="1" ySplit="2" topLeftCell="K114" activePane="bottomRight" state="frozen"/>
      <selection pane="bottomRight" activeCell="N104" sqref="N104"/>
      <pageMargins left="0.7" right="0.7" top="0.75" bottom="0.75" header="0.3" footer="0.3"/>
      <pageSetup scale="51" orientation="portrait" r:id="rId4"/>
    </customSheetView>
    <customSheetView guid="{A346EDBB-8F5D-48AE-8CF0-8B5C084A1557}" showPageBreaks="1" view="pageBreakPreview">
      <pane xSplit="1" ySplit="2" topLeftCell="B3" activePane="bottomRight" state="frozen"/>
      <selection pane="bottomRight" activeCell="R7" sqref="R7"/>
      <pageMargins left="0.7" right="0.7" top="0.75" bottom="0.75" header="0.3" footer="0.3"/>
      <pageSetup scale="51" orientation="portrait" r:id="rId5"/>
    </customSheetView>
  </customSheetViews>
  <mergeCells count="2">
    <mergeCell ref="A1:N1"/>
    <mergeCell ref="A205:N205"/>
  </mergeCells>
  <pageMargins left="0.7" right="0.7" top="0.75" bottom="0.75" header="0.3" footer="0.3"/>
  <pageSetup scale="51" orientation="portrait" r:id="rId6"/>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N77"/>
  <sheetViews>
    <sheetView view="pageBreakPreview" zoomScaleNormal="100" zoomScaleSheetLayoutView="100" workbookViewId="0">
      <pane xSplit="1" ySplit="1" topLeftCell="B2" activePane="bottomRight" state="frozen"/>
      <selection pane="topRight" activeCell="B1" sqref="B1"/>
      <selection pane="bottomLeft" activeCell="A2" sqref="A2"/>
      <selection pane="bottomRight" activeCell="P4" sqref="P4"/>
    </sheetView>
  </sheetViews>
  <sheetFormatPr defaultRowHeight="15"/>
  <cols>
    <col min="1" max="1" width="33.140625" customWidth="1"/>
    <col min="14" max="14" width="9.140625" bestFit="1" customWidth="1"/>
    <col min="16" max="16" width="8.5703125" customWidth="1"/>
  </cols>
  <sheetData>
    <row r="1" spans="1:14" ht="35.25" customHeight="1" thickBot="1">
      <c r="A1" s="693" t="s">
        <v>1179</v>
      </c>
      <c r="B1" s="694"/>
      <c r="C1" s="694"/>
      <c r="D1" s="694"/>
      <c r="E1" s="694"/>
      <c r="F1" s="694"/>
      <c r="G1" s="694"/>
      <c r="H1" s="694"/>
      <c r="I1" s="694"/>
      <c r="J1" s="694"/>
      <c r="K1" s="694"/>
      <c r="L1" s="694"/>
      <c r="M1" s="694"/>
      <c r="N1" s="694"/>
    </row>
    <row r="2" spans="1:14" ht="15.75" thickBot="1">
      <c r="A2" s="470" t="s">
        <v>3</v>
      </c>
      <c r="B2" s="73">
        <v>44621</v>
      </c>
      <c r="C2" s="73">
        <v>44652</v>
      </c>
      <c r="D2" s="73">
        <v>44682</v>
      </c>
      <c r="E2" s="73">
        <v>44713</v>
      </c>
      <c r="F2" s="73">
        <v>44743</v>
      </c>
      <c r="G2" s="73">
        <v>44774</v>
      </c>
      <c r="H2" s="73">
        <v>44805</v>
      </c>
      <c r="I2" s="73">
        <v>44835</v>
      </c>
      <c r="J2" s="73">
        <v>44866</v>
      </c>
      <c r="K2" s="73">
        <v>44896</v>
      </c>
      <c r="L2" s="73">
        <v>44927</v>
      </c>
      <c r="M2" s="73">
        <v>44958</v>
      </c>
      <c r="N2" s="73">
        <v>44986</v>
      </c>
    </row>
    <row r="3" spans="1:14" ht="26.25" customHeight="1">
      <c r="A3" s="526" t="s">
        <v>659</v>
      </c>
      <c r="B3" s="537">
        <v>1218.620888187</v>
      </c>
      <c r="C3" s="537">
        <v>1656.9155367000001</v>
      </c>
      <c r="D3" s="537">
        <v>2101.9622852110001</v>
      </c>
      <c r="E3" s="537">
        <v>2539.4372138419999</v>
      </c>
      <c r="F3" s="537">
        <v>3022.2967322959998</v>
      </c>
      <c r="G3" s="537">
        <v>3559.5616801410001</v>
      </c>
      <c r="H3" s="537">
        <v>4041.254995063</v>
      </c>
      <c r="I3" s="537">
        <v>4583.1136418469996</v>
      </c>
      <c r="J3" s="537">
        <v>5111.664905564</v>
      </c>
      <c r="K3" s="537">
        <v>5564.800197177</v>
      </c>
      <c r="L3" s="538">
        <v>573.76958196800001</v>
      </c>
      <c r="M3" s="538">
        <v>1102.395151257</v>
      </c>
      <c r="N3" s="624">
        <v>1827.8104263800001</v>
      </c>
    </row>
    <row r="4" spans="1:14" ht="26.25" customHeight="1">
      <c r="A4" s="527" t="s">
        <v>660</v>
      </c>
      <c r="B4" s="537">
        <v>1187.201021008</v>
      </c>
      <c r="C4" s="537">
        <v>1628.388272233</v>
      </c>
      <c r="D4" s="537">
        <v>2074.0369880640001</v>
      </c>
      <c r="E4" s="537">
        <v>2507.6835241099998</v>
      </c>
      <c r="F4" s="537">
        <v>2988.4745396180001</v>
      </c>
      <c r="G4" s="537">
        <v>3528.738365791</v>
      </c>
      <c r="H4" s="537">
        <v>3991.611510316</v>
      </c>
      <c r="I4" s="537">
        <v>4531.6021735920003</v>
      </c>
      <c r="J4" s="537">
        <v>5052.0185990310001</v>
      </c>
      <c r="K4" s="537">
        <v>5499.5158417120001</v>
      </c>
      <c r="L4" s="537">
        <v>561.77219479300004</v>
      </c>
      <c r="M4" s="537">
        <v>1090.2670967209999</v>
      </c>
      <c r="N4" s="624">
        <v>1808.8577134310001</v>
      </c>
    </row>
    <row r="5" spans="1:14" ht="26.25" customHeight="1">
      <c r="A5" s="528" t="s">
        <v>661</v>
      </c>
      <c r="B5" s="537">
        <v>1023.502676264</v>
      </c>
      <c r="C5" s="537">
        <v>1397.72366023</v>
      </c>
      <c r="D5" s="537">
        <v>1790.4345994949999</v>
      </c>
      <c r="E5" s="537">
        <v>2168.3428985979999</v>
      </c>
      <c r="F5" s="537">
        <v>2581.4497951560002</v>
      </c>
      <c r="G5" s="537">
        <v>3057.898000617</v>
      </c>
      <c r="H5" s="537">
        <v>3441.3362822509998</v>
      </c>
      <c r="I5" s="537">
        <v>3904.769528369</v>
      </c>
      <c r="J5" s="537">
        <v>4356.9290559379997</v>
      </c>
      <c r="K5" s="537">
        <v>4739.6035852340001</v>
      </c>
      <c r="L5" s="537">
        <v>468.18306145100001</v>
      </c>
      <c r="M5" s="537">
        <v>936.61212933700006</v>
      </c>
      <c r="N5" s="624">
        <v>1527.661141931</v>
      </c>
    </row>
    <row r="6" spans="1:14" ht="26.25" customHeight="1">
      <c r="A6" s="529" t="s">
        <v>662</v>
      </c>
      <c r="B6" s="537">
        <v>835.75974751000001</v>
      </c>
      <c r="C6" s="537">
        <v>1139.262895847</v>
      </c>
      <c r="D6" s="537">
        <v>1458.3786173829999</v>
      </c>
      <c r="E6" s="537">
        <v>1765.412293055</v>
      </c>
      <c r="F6" s="537">
        <v>2106.6272409349999</v>
      </c>
      <c r="G6" s="537">
        <v>2496.32434272</v>
      </c>
      <c r="H6" s="537">
        <v>2794.390315701</v>
      </c>
      <c r="I6" s="537">
        <v>3173.4471334969999</v>
      </c>
      <c r="J6" s="537">
        <v>3517.3275353270001</v>
      </c>
      <c r="K6" s="537">
        <v>3806.11584214</v>
      </c>
      <c r="L6" s="537">
        <v>353.28451243500001</v>
      </c>
      <c r="M6" s="537">
        <v>699.60862998699997</v>
      </c>
      <c r="N6" s="624">
        <v>1135.2218818639999</v>
      </c>
    </row>
    <row r="7" spans="1:14" ht="26.25" customHeight="1">
      <c r="A7" s="530" t="s">
        <v>663</v>
      </c>
      <c r="B7" s="537">
        <v>835.75974751000001</v>
      </c>
      <c r="C7" s="537">
        <v>1139.262895847</v>
      </c>
      <c r="D7" s="537">
        <v>1458.3786173829999</v>
      </c>
      <c r="E7" s="537">
        <v>1765.412293055</v>
      </c>
      <c r="F7" s="537">
        <v>2106.6272409349999</v>
      </c>
      <c r="G7" s="537">
        <v>2496.32434272</v>
      </c>
      <c r="H7" s="537">
        <v>2794.390315701</v>
      </c>
      <c r="I7" s="537">
        <v>3173.4471334969999</v>
      </c>
      <c r="J7" s="537">
        <v>3517.3275353270001</v>
      </c>
      <c r="K7" s="537">
        <v>3806.11584214</v>
      </c>
      <c r="L7" s="537">
        <v>353.28451243500001</v>
      </c>
      <c r="M7" s="537">
        <v>699.60862998699997</v>
      </c>
      <c r="N7" s="624">
        <v>1135.2218818639999</v>
      </c>
    </row>
    <row r="8" spans="1:14" ht="26.25" customHeight="1">
      <c r="A8" s="530" t="s">
        <v>664</v>
      </c>
      <c r="B8" s="537">
        <v>0</v>
      </c>
      <c r="C8" s="537">
        <v>0</v>
      </c>
      <c r="D8" s="537">
        <v>0</v>
      </c>
      <c r="E8" s="537">
        <v>0</v>
      </c>
      <c r="F8" s="537">
        <v>0</v>
      </c>
      <c r="G8" s="537">
        <v>0</v>
      </c>
      <c r="H8" s="537">
        <v>0</v>
      </c>
      <c r="I8" s="537">
        <v>0</v>
      </c>
      <c r="J8" s="537">
        <v>0</v>
      </c>
      <c r="K8" s="537">
        <v>0</v>
      </c>
      <c r="L8" s="537">
        <v>0</v>
      </c>
      <c r="M8" s="537">
        <v>0</v>
      </c>
      <c r="N8" s="624">
        <v>0</v>
      </c>
    </row>
    <row r="9" spans="1:14" ht="26.25" customHeight="1">
      <c r="A9" s="530" t="s">
        <v>665</v>
      </c>
      <c r="B9" s="537">
        <v>0</v>
      </c>
      <c r="C9" s="537">
        <v>0</v>
      </c>
      <c r="D9" s="537">
        <v>0</v>
      </c>
      <c r="E9" s="537">
        <v>0</v>
      </c>
      <c r="F9" s="537">
        <v>0</v>
      </c>
      <c r="G9" s="537">
        <v>0</v>
      </c>
      <c r="H9" s="537">
        <v>0</v>
      </c>
      <c r="I9" s="537">
        <v>0</v>
      </c>
      <c r="J9" s="537">
        <v>0</v>
      </c>
      <c r="K9" s="537">
        <v>0</v>
      </c>
      <c r="L9" s="537">
        <v>0</v>
      </c>
      <c r="M9" s="537">
        <v>0</v>
      </c>
      <c r="N9" s="624">
        <v>0</v>
      </c>
    </row>
    <row r="10" spans="1:14" ht="26.25" customHeight="1">
      <c r="A10" s="530" t="s">
        <v>666</v>
      </c>
      <c r="B10" s="537">
        <v>0</v>
      </c>
      <c r="C10" s="537">
        <v>0</v>
      </c>
      <c r="D10" s="537">
        <v>0</v>
      </c>
      <c r="E10" s="537">
        <v>0</v>
      </c>
      <c r="F10" s="537">
        <v>0</v>
      </c>
      <c r="G10" s="537">
        <v>0</v>
      </c>
      <c r="H10" s="537">
        <v>0</v>
      </c>
      <c r="I10" s="537">
        <v>0</v>
      </c>
      <c r="J10" s="537">
        <v>0</v>
      </c>
      <c r="K10" s="537">
        <v>0</v>
      </c>
      <c r="L10" s="537">
        <v>0</v>
      </c>
      <c r="M10" s="537">
        <v>0</v>
      </c>
      <c r="N10" s="624">
        <v>0</v>
      </c>
    </row>
    <row r="11" spans="1:14" ht="26.25" customHeight="1">
      <c r="A11" s="529" t="s">
        <v>667</v>
      </c>
      <c r="B11" s="537">
        <v>8.3741913060000002</v>
      </c>
      <c r="C11" s="537">
        <v>10.904683970000001</v>
      </c>
      <c r="D11" s="537">
        <v>15.682735367999999</v>
      </c>
      <c r="E11" s="537">
        <v>21.141372433000001</v>
      </c>
      <c r="F11" s="537">
        <v>22.003962823999998</v>
      </c>
      <c r="G11" s="537">
        <v>27.250587276000001</v>
      </c>
      <c r="H11" s="537">
        <v>32.891926235</v>
      </c>
      <c r="I11" s="537">
        <v>38.783484911000002</v>
      </c>
      <c r="J11" s="537">
        <v>49.121437147000002</v>
      </c>
      <c r="K11" s="537">
        <v>56.381674744000001</v>
      </c>
      <c r="L11" s="537">
        <v>8.3304634400000008</v>
      </c>
      <c r="M11" s="537">
        <v>16.366374371999999</v>
      </c>
      <c r="N11" s="624">
        <v>24.650907819</v>
      </c>
    </row>
    <row r="12" spans="1:14" ht="26.25" customHeight="1">
      <c r="A12" s="530" t="s">
        <v>668</v>
      </c>
      <c r="B12" s="537">
        <v>8.5001609999999991E-3</v>
      </c>
      <c r="C12" s="537">
        <v>8.5515146E-2</v>
      </c>
      <c r="D12" s="537">
        <v>0.42801275700000002</v>
      </c>
      <c r="E12" s="537">
        <v>1.0827340670000001</v>
      </c>
      <c r="F12" s="537">
        <v>2.0301423440000002</v>
      </c>
      <c r="G12" s="537">
        <v>3.1017137890000002</v>
      </c>
      <c r="H12" s="537">
        <v>4.1812920350000002</v>
      </c>
      <c r="I12" s="537">
        <v>5.2101690310000004</v>
      </c>
      <c r="J12" s="537">
        <v>6.3022574499999999</v>
      </c>
      <c r="K12" s="537">
        <v>7.8156268280000001</v>
      </c>
      <c r="L12" s="537">
        <v>1.78834502</v>
      </c>
      <c r="M12" s="537">
        <v>3.4021676959999998</v>
      </c>
      <c r="N12" s="624">
        <v>4.538414618</v>
      </c>
    </row>
    <row r="13" spans="1:14" ht="26.25" customHeight="1">
      <c r="A13" s="530" t="s">
        <v>669</v>
      </c>
      <c r="B13" s="537">
        <v>6.7500000000000004E-2</v>
      </c>
      <c r="C13" s="537">
        <v>6.7500000000000004E-2</v>
      </c>
      <c r="D13" s="537">
        <v>0.1125</v>
      </c>
      <c r="E13" s="537">
        <v>0.13473387100000001</v>
      </c>
      <c r="F13" s="537">
        <v>0.1575</v>
      </c>
      <c r="G13" s="537">
        <v>0.18</v>
      </c>
      <c r="H13" s="537">
        <v>0.20223387100000001</v>
      </c>
      <c r="I13" s="537">
        <v>0.22500000000000001</v>
      </c>
      <c r="J13" s="537">
        <v>0.23073387100000001</v>
      </c>
      <c r="K13" s="537">
        <v>0.23073387100000001</v>
      </c>
      <c r="L13" s="537">
        <v>0</v>
      </c>
      <c r="M13" s="537">
        <v>0</v>
      </c>
      <c r="N13" s="624">
        <v>0</v>
      </c>
    </row>
    <row r="14" spans="1:14" ht="26.25" customHeight="1">
      <c r="A14" s="530" t="s">
        <v>670</v>
      </c>
      <c r="B14" s="537">
        <v>0</v>
      </c>
      <c r="C14" s="537">
        <v>0</v>
      </c>
      <c r="D14" s="537">
        <v>0</v>
      </c>
      <c r="E14" s="537">
        <v>0</v>
      </c>
      <c r="F14" s="537">
        <v>0</v>
      </c>
      <c r="G14" s="537">
        <v>0</v>
      </c>
      <c r="H14" s="537">
        <v>0</v>
      </c>
      <c r="I14" s="537">
        <v>0</v>
      </c>
      <c r="J14" s="537">
        <v>0</v>
      </c>
      <c r="K14" s="537">
        <v>0</v>
      </c>
      <c r="L14" s="537">
        <v>0</v>
      </c>
      <c r="M14" s="537">
        <v>0</v>
      </c>
      <c r="N14" s="624">
        <v>0</v>
      </c>
    </row>
    <row r="15" spans="1:14" ht="26.25" customHeight="1">
      <c r="A15" s="530" t="s">
        <v>671</v>
      </c>
      <c r="B15" s="537">
        <v>8.2981911450000005</v>
      </c>
      <c r="C15" s="537">
        <v>10.751668823999999</v>
      </c>
      <c r="D15" s="537">
        <v>15.142222610999999</v>
      </c>
      <c r="E15" s="537">
        <v>19.923904494999999</v>
      </c>
      <c r="F15" s="537">
        <v>19.816320480000002</v>
      </c>
      <c r="G15" s="537">
        <v>23.968873487</v>
      </c>
      <c r="H15" s="537">
        <v>28.508400329000001</v>
      </c>
      <c r="I15" s="537">
        <v>33.348315880000001</v>
      </c>
      <c r="J15" s="537">
        <v>42.588445825999997</v>
      </c>
      <c r="K15" s="537">
        <v>48.335314044999997</v>
      </c>
      <c r="L15" s="537">
        <v>6.5421184200000004</v>
      </c>
      <c r="M15" s="537">
        <v>12.964206676</v>
      </c>
      <c r="N15" s="624">
        <v>20.112493200999999</v>
      </c>
    </row>
    <row r="16" spans="1:14" ht="26.25" customHeight="1">
      <c r="A16" s="530" t="s">
        <v>672</v>
      </c>
      <c r="B16" s="537">
        <v>0</v>
      </c>
      <c r="C16" s="537">
        <v>0</v>
      </c>
      <c r="D16" s="537">
        <v>0</v>
      </c>
      <c r="E16" s="537">
        <v>0</v>
      </c>
      <c r="F16" s="537">
        <v>0</v>
      </c>
      <c r="G16" s="537">
        <v>0</v>
      </c>
      <c r="H16" s="537">
        <v>0</v>
      </c>
      <c r="I16" s="537">
        <v>0</v>
      </c>
      <c r="J16" s="537">
        <v>0</v>
      </c>
      <c r="K16" s="537">
        <v>0</v>
      </c>
      <c r="L16" s="537">
        <v>0</v>
      </c>
      <c r="M16" s="537">
        <v>0</v>
      </c>
      <c r="N16" s="624">
        <v>0</v>
      </c>
    </row>
    <row r="17" spans="1:14" ht="26.25" customHeight="1">
      <c r="A17" s="529" t="s">
        <v>673</v>
      </c>
      <c r="B17" s="537">
        <v>178.771216256</v>
      </c>
      <c r="C17" s="537">
        <v>247.02067377899999</v>
      </c>
      <c r="D17" s="537">
        <v>315.74416286600001</v>
      </c>
      <c r="E17" s="537">
        <v>375.53436685399998</v>
      </c>
      <c r="F17" s="537">
        <v>445.23289655100001</v>
      </c>
      <c r="G17" s="537">
        <v>522.10036511600003</v>
      </c>
      <c r="H17" s="537">
        <v>599.91231277999998</v>
      </c>
      <c r="I17" s="537">
        <v>677.83227346900003</v>
      </c>
      <c r="J17" s="537">
        <v>762.88401924000004</v>
      </c>
      <c r="K17" s="537">
        <v>848.47240638899996</v>
      </c>
      <c r="L17" s="537">
        <v>105.378815133</v>
      </c>
      <c r="M17" s="537">
        <v>218.61790853599999</v>
      </c>
      <c r="N17" s="624">
        <v>364.57049121199998</v>
      </c>
    </row>
    <row r="18" spans="1:14" ht="26.25" customHeight="1">
      <c r="A18" s="531" t="s">
        <v>674</v>
      </c>
      <c r="B18" s="537">
        <v>14.910712484999999</v>
      </c>
      <c r="C18" s="537">
        <v>25.691039611000001</v>
      </c>
      <c r="D18" s="537">
        <v>35.365458951000001</v>
      </c>
      <c r="E18" s="537">
        <v>42.280647749000003</v>
      </c>
      <c r="F18" s="537">
        <v>51.255331712999997</v>
      </c>
      <c r="G18" s="537">
        <v>61.293251087999998</v>
      </c>
      <c r="H18" s="537">
        <v>71.892158425999995</v>
      </c>
      <c r="I18" s="537">
        <v>83.511785330999999</v>
      </c>
      <c r="J18" s="537">
        <v>97.668093068999994</v>
      </c>
      <c r="K18" s="537">
        <v>108.419397425</v>
      </c>
      <c r="L18" s="537">
        <v>26.249690444999999</v>
      </c>
      <c r="M18" s="537">
        <v>66.867776049</v>
      </c>
      <c r="N18" s="624">
        <v>126.44228637099999</v>
      </c>
    </row>
    <row r="19" spans="1:14" ht="26.25" customHeight="1">
      <c r="A19" s="531" t="s">
        <v>675</v>
      </c>
      <c r="B19" s="537">
        <v>148.51571530300001</v>
      </c>
      <c r="C19" s="537">
        <v>199.94386392199999</v>
      </c>
      <c r="D19" s="537">
        <v>252.918607941</v>
      </c>
      <c r="E19" s="537">
        <v>305.81094942700003</v>
      </c>
      <c r="F19" s="537">
        <v>361.12701941</v>
      </c>
      <c r="G19" s="537">
        <v>419.502251113</v>
      </c>
      <c r="H19" s="537">
        <v>476.02992352199999</v>
      </c>
      <c r="I19" s="537">
        <v>536.07965020100005</v>
      </c>
      <c r="J19" s="537">
        <v>596.66729472500003</v>
      </c>
      <c r="K19" s="537">
        <v>661.27960190900001</v>
      </c>
      <c r="L19" s="537">
        <v>71.918091301999993</v>
      </c>
      <c r="M19" s="537">
        <v>138.107331555</v>
      </c>
      <c r="N19" s="624">
        <v>212.79094306799999</v>
      </c>
    </row>
    <row r="20" spans="1:14" ht="26.25" customHeight="1">
      <c r="A20" s="531" t="s">
        <v>676</v>
      </c>
      <c r="B20" s="537">
        <v>0</v>
      </c>
      <c r="C20" s="537">
        <v>0</v>
      </c>
      <c r="D20" s="537">
        <v>0</v>
      </c>
      <c r="E20" s="537">
        <v>0</v>
      </c>
      <c r="F20" s="537">
        <v>0</v>
      </c>
      <c r="G20" s="537">
        <v>0</v>
      </c>
      <c r="H20" s="537">
        <v>0</v>
      </c>
      <c r="I20" s="537">
        <v>0</v>
      </c>
      <c r="J20" s="537">
        <v>0</v>
      </c>
      <c r="K20" s="537">
        <v>0</v>
      </c>
      <c r="L20" s="537">
        <v>0</v>
      </c>
      <c r="M20" s="537">
        <v>0</v>
      </c>
      <c r="N20" s="624">
        <v>0</v>
      </c>
    </row>
    <row r="21" spans="1:14" ht="26.25" customHeight="1">
      <c r="A21" s="531" t="s">
        <v>677</v>
      </c>
      <c r="B21" s="537">
        <v>0</v>
      </c>
      <c r="C21" s="537">
        <v>0</v>
      </c>
      <c r="D21" s="537">
        <v>0</v>
      </c>
      <c r="E21" s="537">
        <v>0</v>
      </c>
      <c r="F21" s="537">
        <v>0</v>
      </c>
      <c r="G21" s="537">
        <v>0</v>
      </c>
      <c r="H21" s="537">
        <v>0</v>
      </c>
      <c r="I21" s="537">
        <v>0</v>
      </c>
      <c r="J21" s="537">
        <v>0</v>
      </c>
      <c r="K21" s="537">
        <v>0</v>
      </c>
      <c r="L21" s="537">
        <v>0</v>
      </c>
      <c r="M21" s="537">
        <v>0</v>
      </c>
      <c r="N21" s="624">
        <v>0</v>
      </c>
    </row>
    <row r="22" spans="1:14" ht="26.25" customHeight="1">
      <c r="A22" s="531" t="s">
        <v>678</v>
      </c>
      <c r="B22" s="537">
        <v>0</v>
      </c>
      <c r="C22" s="537">
        <v>0</v>
      </c>
      <c r="D22" s="537">
        <v>0</v>
      </c>
      <c r="E22" s="537">
        <v>0</v>
      </c>
      <c r="F22" s="537">
        <v>0</v>
      </c>
      <c r="G22" s="537">
        <v>0</v>
      </c>
      <c r="H22" s="537">
        <v>0</v>
      </c>
      <c r="I22" s="537">
        <v>0</v>
      </c>
      <c r="J22" s="537">
        <v>0</v>
      </c>
      <c r="K22" s="537">
        <v>0</v>
      </c>
      <c r="L22" s="537">
        <v>0</v>
      </c>
      <c r="M22" s="537">
        <v>0</v>
      </c>
      <c r="N22" s="624">
        <v>0</v>
      </c>
    </row>
    <row r="23" spans="1:14" ht="26.25" customHeight="1">
      <c r="A23" s="531" t="s">
        <v>679</v>
      </c>
      <c r="B23" s="537">
        <v>0</v>
      </c>
      <c r="C23" s="537">
        <v>0</v>
      </c>
      <c r="D23" s="537">
        <v>0</v>
      </c>
      <c r="E23" s="537">
        <v>0</v>
      </c>
      <c r="F23" s="537">
        <v>0</v>
      </c>
      <c r="G23" s="537">
        <v>0</v>
      </c>
      <c r="H23" s="537">
        <v>0</v>
      </c>
      <c r="I23" s="537">
        <v>0</v>
      </c>
      <c r="J23" s="537">
        <v>0</v>
      </c>
      <c r="K23" s="537">
        <v>0</v>
      </c>
      <c r="L23" s="537">
        <v>0</v>
      </c>
      <c r="M23" s="537">
        <v>0</v>
      </c>
      <c r="N23" s="624">
        <v>0</v>
      </c>
    </row>
    <row r="24" spans="1:14" ht="26.25" customHeight="1">
      <c r="A24" s="531" t="s">
        <v>680</v>
      </c>
      <c r="B24" s="537">
        <v>15.344788468000001</v>
      </c>
      <c r="C24" s="537">
        <v>21.385770246</v>
      </c>
      <c r="D24" s="537">
        <v>27.460095974000001</v>
      </c>
      <c r="E24" s="537">
        <v>27.442769678000001</v>
      </c>
      <c r="F24" s="537">
        <v>32.850545427999997</v>
      </c>
      <c r="G24" s="537">
        <v>41.304862915000001</v>
      </c>
      <c r="H24" s="537">
        <v>51.990230832000002</v>
      </c>
      <c r="I24" s="537">
        <v>58.240837937000002</v>
      </c>
      <c r="J24" s="537">
        <v>68.548631446000002</v>
      </c>
      <c r="K24" s="537">
        <v>78.773407055000007</v>
      </c>
      <c r="L24" s="537">
        <v>7.2110333860000004</v>
      </c>
      <c r="M24" s="537">
        <v>13.642800932</v>
      </c>
      <c r="N24" s="624">
        <v>25.337261773000002</v>
      </c>
    </row>
    <row r="25" spans="1:14" ht="26.25" customHeight="1">
      <c r="A25" s="532" t="s">
        <v>681</v>
      </c>
      <c r="B25" s="537">
        <v>0.59752119199999998</v>
      </c>
      <c r="C25" s="537">
        <v>0.53540663399999999</v>
      </c>
      <c r="D25" s="537">
        <v>0.62908387799999999</v>
      </c>
      <c r="E25" s="537">
        <v>6.2548662559999997</v>
      </c>
      <c r="F25" s="537">
        <v>7.585694846</v>
      </c>
      <c r="G25" s="537">
        <v>12.222705505</v>
      </c>
      <c r="H25" s="537">
        <v>14.141727534999999</v>
      </c>
      <c r="I25" s="537">
        <v>14.706636491999999</v>
      </c>
      <c r="J25" s="537">
        <v>27.596064223999999</v>
      </c>
      <c r="K25" s="537">
        <v>28.633661961000001</v>
      </c>
      <c r="L25" s="537">
        <v>1.1892704430000001</v>
      </c>
      <c r="M25" s="537">
        <v>2.0192164419999998</v>
      </c>
      <c r="N25" s="624">
        <v>3.217861036</v>
      </c>
    </row>
    <row r="26" spans="1:14" ht="26.25" customHeight="1">
      <c r="A26" s="533" t="s">
        <v>682</v>
      </c>
      <c r="B26" s="537">
        <v>163.698344744</v>
      </c>
      <c r="C26" s="537">
        <v>230.664612003</v>
      </c>
      <c r="D26" s="537">
        <v>283.60238856900003</v>
      </c>
      <c r="E26" s="537">
        <v>339.34062551199997</v>
      </c>
      <c r="F26" s="537">
        <v>407.024744462</v>
      </c>
      <c r="G26" s="537">
        <v>470.840365174</v>
      </c>
      <c r="H26" s="537">
        <v>550.27522806499996</v>
      </c>
      <c r="I26" s="537">
        <v>626.83264522299999</v>
      </c>
      <c r="J26" s="537">
        <v>695.08954309299997</v>
      </c>
      <c r="K26" s="537">
        <v>759.91225647800002</v>
      </c>
      <c r="L26" s="537">
        <v>93.589133341999997</v>
      </c>
      <c r="M26" s="537">
        <v>153.654967384</v>
      </c>
      <c r="N26" s="624">
        <v>281.1965715</v>
      </c>
    </row>
    <row r="27" spans="1:14" ht="26.25" customHeight="1">
      <c r="A27" s="532" t="s">
        <v>683</v>
      </c>
      <c r="B27" s="537">
        <v>87.675497902999993</v>
      </c>
      <c r="C27" s="537">
        <v>128.70438783500001</v>
      </c>
      <c r="D27" s="537">
        <v>158.03802767799999</v>
      </c>
      <c r="E27" s="537">
        <v>188.46272954599999</v>
      </c>
      <c r="F27" s="537">
        <v>226.64275834899999</v>
      </c>
      <c r="G27" s="537">
        <v>262.93150229000003</v>
      </c>
      <c r="H27" s="537">
        <v>311.21739360800001</v>
      </c>
      <c r="I27" s="537">
        <v>357.25654669599999</v>
      </c>
      <c r="J27" s="537">
        <v>402.91846582699998</v>
      </c>
      <c r="K27" s="537">
        <v>440.32955458800001</v>
      </c>
      <c r="L27" s="537">
        <v>68.190407390999994</v>
      </c>
      <c r="M27" s="537">
        <v>105.142719708</v>
      </c>
      <c r="N27" s="624">
        <v>205.71327039100001</v>
      </c>
    </row>
    <row r="28" spans="1:14" ht="26.25" customHeight="1">
      <c r="A28" s="532" t="s">
        <v>684</v>
      </c>
      <c r="B28" s="537">
        <v>3.0572914199999999</v>
      </c>
      <c r="C28" s="537">
        <v>3.7232887350000001</v>
      </c>
      <c r="D28" s="537">
        <v>4.6731358370000002</v>
      </c>
      <c r="E28" s="537">
        <v>5.5496276350000002</v>
      </c>
      <c r="F28" s="537">
        <v>6.4438400649999998</v>
      </c>
      <c r="G28" s="537">
        <v>7.6165867890000003</v>
      </c>
      <c r="H28" s="537">
        <v>8.6365282289999996</v>
      </c>
      <c r="I28" s="537">
        <v>9.7110213200000004</v>
      </c>
      <c r="J28" s="537">
        <v>10.787868374</v>
      </c>
      <c r="K28" s="537">
        <v>12.083164327</v>
      </c>
      <c r="L28" s="537">
        <v>1.0129708049999999</v>
      </c>
      <c r="M28" s="537">
        <v>1.9613739050000001</v>
      </c>
      <c r="N28" s="624">
        <v>2.9419347720000002</v>
      </c>
    </row>
    <row r="29" spans="1:14" ht="26.25" customHeight="1">
      <c r="A29" s="532" t="s">
        <v>685</v>
      </c>
      <c r="B29" s="537">
        <v>31.542843368</v>
      </c>
      <c r="C29" s="537">
        <v>41.820412009999998</v>
      </c>
      <c r="D29" s="537">
        <v>51.183421604000003</v>
      </c>
      <c r="E29" s="537">
        <v>62.412819136000003</v>
      </c>
      <c r="F29" s="537">
        <v>73.474516984000005</v>
      </c>
      <c r="G29" s="537">
        <v>84.686571604999997</v>
      </c>
      <c r="H29" s="537">
        <v>97.595915534</v>
      </c>
      <c r="I29" s="537">
        <v>109.358422655</v>
      </c>
      <c r="J29" s="537">
        <v>115.79329764800001</v>
      </c>
      <c r="K29" s="537">
        <v>127.833494953</v>
      </c>
      <c r="L29" s="537">
        <v>12.208837964000001</v>
      </c>
      <c r="M29" s="537">
        <v>23.311214416999999</v>
      </c>
      <c r="N29" s="624">
        <v>35.224762136999999</v>
      </c>
    </row>
    <row r="30" spans="1:14" ht="26.25" customHeight="1">
      <c r="A30" s="532" t="s">
        <v>686</v>
      </c>
      <c r="B30" s="537">
        <v>22.498946658000001</v>
      </c>
      <c r="C30" s="537">
        <v>30.62552264</v>
      </c>
      <c r="D30" s="537">
        <v>36.937961061999999</v>
      </c>
      <c r="E30" s="537">
        <v>43.959099035999998</v>
      </c>
      <c r="F30" s="537">
        <v>51.898567513000003</v>
      </c>
      <c r="G30" s="537">
        <v>57.173201443000004</v>
      </c>
      <c r="H30" s="537">
        <v>63.998397904000001</v>
      </c>
      <c r="I30" s="537">
        <v>69.702343845000001</v>
      </c>
      <c r="J30" s="537">
        <v>74.918577679999999</v>
      </c>
      <c r="K30" s="537">
        <v>79.781211025000005</v>
      </c>
      <c r="L30" s="537">
        <v>5.3308545660000002</v>
      </c>
      <c r="M30" s="537">
        <v>10.792696246</v>
      </c>
      <c r="N30" s="624">
        <v>18.676331660999999</v>
      </c>
    </row>
    <row r="31" spans="1:14" ht="26.25" customHeight="1">
      <c r="A31" s="532" t="s">
        <v>687</v>
      </c>
      <c r="B31" s="537">
        <v>18.923765395</v>
      </c>
      <c r="C31" s="537">
        <v>25.791000783000001</v>
      </c>
      <c r="D31" s="537">
        <v>32.769842388000001</v>
      </c>
      <c r="E31" s="537">
        <v>38.956350159000003</v>
      </c>
      <c r="F31" s="537">
        <v>48.565061550999999</v>
      </c>
      <c r="G31" s="537">
        <v>58.432503046999997</v>
      </c>
      <c r="H31" s="537">
        <v>68.826992790000006</v>
      </c>
      <c r="I31" s="537">
        <v>80.804310706999999</v>
      </c>
      <c r="J31" s="537">
        <v>90.671333563999994</v>
      </c>
      <c r="K31" s="537">
        <v>99.884831585000001</v>
      </c>
      <c r="L31" s="537">
        <v>6.8460626160000002</v>
      </c>
      <c r="M31" s="537">
        <v>12.446963108</v>
      </c>
      <c r="N31" s="624">
        <v>18.640272539000001</v>
      </c>
    </row>
    <row r="32" spans="1:14" ht="26.25" customHeight="1">
      <c r="A32" s="534" t="s">
        <v>688</v>
      </c>
      <c r="B32" s="537">
        <v>31.419867179000001</v>
      </c>
      <c r="C32" s="537">
        <v>28.527264466999998</v>
      </c>
      <c r="D32" s="537">
        <v>27.925297146999998</v>
      </c>
      <c r="E32" s="537">
        <v>31.753689732000002</v>
      </c>
      <c r="F32" s="537">
        <v>33.822192678</v>
      </c>
      <c r="G32" s="537">
        <v>30.82331435</v>
      </c>
      <c r="H32" s="537">
        <v>49.643484747000002</v>
      </c>
      <c r="I32" s="537">
        <v>51.511468254999997</v>
      </c>
      <c r="J32" s="537">
        <v>59.646306533000001</v>
      </c>
      <c r="K32" s="537">
        <v>65.284355465000004</v>
      </c>
      <c r="L32" s="537">
        <v>11.997387175</v>
      </c>
      <c r="M32" s="537">
        <v>12.128054536</v>
      </c>
      <c r="N32" s="624">
        <v>18.952712948999999</v>
      </c>
    </row>
    <row r="33" spans="1:14" ht="26.25" customHeight="1">
      <c r="A33" s="533" t="s">
        <v>1443</v>
      </c>
      <c r="B33" s="537">
        <v>2.3358217649999999</v>
      </c>
      <c r="C33" s="537">
        <v>3.1929635919999999</v>
      </c>
      <c r="D33" s="537">
        <v>4.0184457729999998</v>
      </c>
      <c r="E33" s="537">
        <v>4.4798605450000002</v>
      </c>
      <c r="F33" s="537">
        <v>5.2055432140000004</v>
      </c>
      <c r="G33" s="537">
        <v>5.8312615829999999</v>
      </c>
      <c r="H33" s="537">
        <v>6.6226553929999996</v>
      </c>
      <c r="I33" s="537">
        <v>7.2533193139999996</v>
      </c>
      <c r="J33" s="537">
        <v>7.8061432020000003</v>
      </c>
      <c r="K33" s="537">
        <v>8.6293016700000003</v>
      </c>
      <c r="L33" s="537">
        <v>0.46854779699999999</v>
      </c>
      <c r="M33" s="537">
        <v>2.4384216300000001</v>
      </c>
      <c r="N33" s="624">
        <v>4.2799735070000002</v>
      </c>
    </row>
    <row r="34" spans="1:14" ht="26.25" customHeight="1">
      <c r="A34" s="533" t="s">
        <v>689</v>
      </c>
      <c r="B34" s="537">
        <v>29.084045413999998</v>
      </c>
      <c r="C34" s="537">
        <v>25.334300875</v>
      </c>
      <c r="D34" s="537">
        <v>23.906851373999999</v>
      </c>
      <c r="E34" s="537">
        <v>27.273829187</v>
      </c>
      <c r="F34" s="537">
        <v>28.616649464000002</v>
      </c>
      <c r="G34" s="537">
        <v>24.992052767000001</v>
      </c>
      <c r="H34" s="537">
        <v>43.020829354</v>
      </c>
      <c r="I34" s="537">
        <v>44.258148941000002</v>
      </c>
      <c r="J34" s="537">
        <v>51.840163330999999</v>
      </c>
      <c r="K34" s="537">
        <v>56.655053795000001</v>
      </c>
      <c r="L34" s="537">
        <v>11.528839378000001</v>
      </c>
      <c r="M34" s="537">
        <v>9.6896329059999999</v>
      </c>
      <c r="N34" s="624">
        <v>14.672739441999999</v>
      </c>
    </row>
    <row r="35" spans="1:14" ht="26.25" customHeight="1">
      <c r="A35" s="535" t="s">
        <v>690</v>
      </c>
      <c r="B35" s="537">
        <v>778.22153251600002</v>
      </c>
      <c r="C35" s="537">
        <v>1062.6478590950001</v>
      </c>
      <c r="D35" s="537">
        <v>1324.6834809889999</v>
      </c>
      <c r="E35" s="537">
        <v>1627.460121906</v>
      </c>
      <c r="F35" s="537">
        <v>1950.5041759440001</v>
      </c>
      <c r="G35" s="537">
        <v>2307.4580315759999</v>
      </c>
      <c r="H35" s="537">
        <v>2648.0346073239998</v>
      </c>
      <c r="I35" s="537">
        <v>3083.5227477889998</v>
      </c>
      <c r="J35" s="537">
        <v>3467.182318832</v>
      </c>
      <c r="K35" s="537">
        <v>3718.815808415</v>
      </c>
      <c r="L35" s="537">
        <v>398.41211398199999</v>
      </c>
      <c r="M35" s="537">
        <v>807.91957874599996</v>
      </c>
      <c r="N35" s="624">
        <v>1231.698124018</v>
      </c>
    </row>
    <row r="36" spans="1:14" ht="26.25" customHeight="1">
      <c r="A36" s="534" t="s">
        <v>691</v>
      </c>
      <c r="B36" s="537">
        <v>771.76671320399998</v>
      </c>
      <c r="C36" s="537">
        <v>1053.9551610660001</v>
      </c>
      <c r="D36" s="537">
        <v>1313.566510482</v>
      </c>
      <c r="E36" s="537">
        <v>1612.911155534</v>
      </c>
      <c r="F36" s="537">
        <v>1909.6102582809999</v>
      </c>
      <c r="G36" s="537">
        <v>2263.2159820920001</v>
      </c>
      <c r="H36" s="537">
        <v>2598.920361773</v>
      </c>
      <c r="I36" s="537">
        <v>3030.0906058740002</v>
      </c>
      <c r="J36" s="537">
        <v>3409.175391884</v>
      </c>
      <c r="K36" s="537">
        <v>3654.0223585150002</v>
      </c>
      <c r="L36" s="537">
        <v>398.29506666399999</v>
      </c>
      <c r="M36" s="537">
        <v>807.24184926700002</v>
      </c>
      <c r="N36" s="624">
        <v>1219.8347924550001</v>
      </c>
    </row>
    <row r="37" spans="1:14" ht="26.25" customHeight="1">
      <c r="A37" s="533" t="s">
        <v>692</v>
      </c>
      <c r="B37" s="537">
        <v>89.512574428999997</v>
      </c>
      <c r="C37" s="537">
        <v>121.55983462099999</v>
      </c>
      <c r="D37" s="537">
        <v>159.20036395400001</v>
      </c>
      <c r="E37" s="537">
        <v>192.80934343800001</v>
      </c>
      <c r="F37" s="537">
        <v>242.74906009200001</v>
      </c>
      <c r="G37" s="537">
        <v>294.86989137500001</v>
      </c>
      <c r="H37" s="537">
        <v>352.27389703799997</v>
      </c>
      <c r="I37" s="537">
        <v>412.37611827199999</v>
      </c>
      <c r="J37" s="537">
        <v>472.54563322600001</v>
      </c>
      <c r="K37" s="537">
        <v>512.22143784800005</v>
      </c>
      <c r="L37" s="537">
        <v>53.975514724999996</v>
      </c>
      <c r="M37" s="537">
        <v>105.535754117</v>
      </c>
      <c r="N37" s="624">
        <v>173.66197436100001</v>
      </c>
    </row>
    <row r="38" spans="1:14" ht="26.25" customHeight="1">
      <c r="A38" s="532" t="s">
        <v>693</v>
      </c>
      <c r="B38" s="537">
        <v>65.542805478000005</v>
      </c>
      <c r="C38" s="537">
        <v>84.279764197000006</v>
      </c>
      <c r="D38" s="537">
        <v>107.952273816</v>
      </c>
      <c r="E38" s="537">
        <v>133.546924703</v>
      </c>
      <c r="F38" s="537">
        <v>166.61618933099999</v>
      </c>
      <c r="G38" s="537">
        <v>199.81871961300001</v>
      </c>
      <c r="H38" s="537">
        <v>234.89427240699999</v>
      </c>
      <c r="I38" s="537">
        <v>271.67082635100002</v>
      </c>
      <c r="J38" s="537">
        <v>308.34002303699998</v>
      </c>
      <c r="K38" s="537">
        <v>349.49655434499999</v>
      </c>
      <c r="L38" s="537">
        <v>37.100638066000002</v>
      </c>
      <c r="M38" s="537">
        <v>70.129153869000007</v>
      </c>
      <c r="N38" s="624">
        <v>114.93593794900001</v>
      </c>
    </row>
    <row r="39" spans="1:14" ht="26.25" customHeight="1">
      <c r="A39" s="532" t="s">
        <v>694</v>
      </c>
      <c r="B39" s="537">
        <v>0</v>
      </c>
      <c r="C39" s="537">
        <v>0</v>
      </c>
      <c r="D39" s="537">
        <v>0</v>
      </c>
      <c r="E39" s="537">
        <v>0</v>
      </c>
      <c r="F39" s="537">
        <v>0</v>
      </c>
      <c r="G39" s="537">
        <v>0</v>
      </c>
      <c r="H39" s="537">
        <v>0</v>
      </c>
      <c r="I39" s="537">
        <v>0</v>
      </c>
      <c r="J39" s="537">
        <v>0</v>
      </c>
      <c r="K39" s="537">
        <v>0</v>
      </c>
      <c r="L39" s="537">
        <v>0</v>
      </c>
      <c r="M39" s="537">
        <v>0</v>
      </c>
      <c r="N39" s="624">
        <v>0</v>
      </c>
    </row>
    <row r="40" spans="1:14" ht="26.25" customHeight="1">
      <c r="A40" s="532" t="s">
        <v>695</v>
      </c>
      <c r="B40" s="537">
        <v>23.933036981000001</v>
      </c>
      <c r="C40" s="537">
        <v>37.221076461000003</v>
      </c>
      <c r="D40" s="537">
        <v>51.183110855000002</v>
      </c>
      <c r="E40" s="537">
        <v>59.182967128999998</v>
      </c>
      <c r="F40" s="537">
        <v>76.039499164999995</v>
      </c>
      <c r="G40" s="537">
        <v>94.868759342999994</v>
      </c>
      <c r="H40" s="537">
        <v>117.15585638899999</v>
      </c>
      <c r="I40" s="537">
        <v>140.58495868899999</v>
      </c>
      <c r="J40" s="537">
        <v>164.07709639800001</v>
      </c>
      <c r="K40" s="537">
        <v>162.58449472199999</v>
      </c>
      <c r="L40" s="537">
        <v>16.862605836</v>
      </c>
      <c r="M40" s="537">
        <v>31.172200323999999</v>
      </c>
      <c r="N40" s="624">
        <v>48.853941767000002</v>
      </c>
    </row>
    <row r="41" spans="1:14" ht="26.25" customHeight="1">
      <c r="A41" s="532" t="s">
        <v>696</v>
      </c>
      <c r="B41" s="537">
        <v>0</v>
      </c>
      <c r="C41" s="537">
        <v>0</v>
      </c>
      <c r="D41" s="537">
        <v>0</v>
      </c>
      <c r="E41" s="537">
        <v>0</v>
      </c>
      <c r="F41" s="537">
        <v>0</v>
      </c>
      <c r="G41" s="537">
        <v>0</v>
      </c>
      <c r="H41" s="537">
        <v>0</v>
      </c>
      <c r="I41" s="537">
        <v>0</v>
      </c>
      <c r="J41" s="537">
        <v>0</v>
      </c>
      <c r="K41" s="537">
        <v>0</v>
      </c>
      <c r="L41" s="537">
        <v>0</v>
      </c>
      <c r="M41" s="537">
        <v>0</v>
      </c>
      <c r="N41" s="624">
        <v>0</v>
      </c>
    </row>
    <row r="42" spans="1:14" ht="26.25" customHeight="1">
      <c r="A42" s="532" t="s">
        <v>697</v>
      </c>
      <c r="B42" s="537">
        <v>0</v>
      </c>
      <c r="C42" s="537">
        <v>0</v>
      </c>
      <c r="D42" s="537">
        <v>0</v>
      </c>
      <c r="E42" s="537">
        <v>0</v>
      </c>
      <c r="F42" s="537">
        <v>0</v>
      </c>
      <c r="G42" s="537">
        <v>0</v>
      </c>
      <c r="H42" s="537">
        <v>0</v>
      </c>
      <c r="I42" s="537">
        <v>0</v>
      </c>
      <c r="J42" s="537">
        <v>0</v>
      </c>
      <c r="K42" s="537">
        <v>0</v>
      </c>
      <c r="L42" s="537">
        <v>0</v>
      </c>
      <c r="M42" s="537">
        <v>0</v>
      </c>
      <c r="N42" s="624">
        <v>0</v>
      </c>
    </row>
    <row r="43" spans="1:14" ht="26.25" customHeight="1">
      <c r="A43" s="532" t="s">
        <v>698</v>
      </c>
      <c r="B43" s="537">
        <v>3.6731970000000003E-2</v>
      </c>
      <c r="C43" s="537">
        <v>5.8993963000000003E-2</v>
      </c>
      <c r="D43" s="537">
        <v>6.4979282999999999E-2</v>
      </c>
      <c r="E43" s="537">
        <v>7.9451605999999994E-2</v>
      </c>
      <c r="F43" s="537">
        <v>9.3371596000000001E-2</v>
      </c>
      <c r="G43" s="537">
        <v>0.18241241899999999</v>
      </c>
      <c r="H43" s="537">
        <v>0.22376824200000001</v>
      </c>
      <c r="I43" s="537">
        <v>0.120333232</v>
      </c>
      <c r="J43" s="537">
        <v>0.12851379099999999</v>
      </c>
      <c r="K43" s="537">
        <v>0.14038878099999999</v>
      </c>
      <c r="L43" s="537">
        <v>1.2270823E-2</v>
      </c>
      <c r="M43" s="537">
        <v>4.2343999239999999</v>
      </c>
      <c r="N43" s="624">
        <v>9.8720946450000007</v>
      </c>
    </row>
    <row r="44" spans="1:14" ht="26.25" customHeight="1">
      <c r="A44" s="533" t="s">
        <v>1444</v>
      </c>
      <c r="B44" s="537">
        <v>0</v>
      </c>
      <c r="C44" s="537">
        <v>0</v>
      </c>
      <c r="D44" s="537">
        <v>0</v>
      </c>
      <c r="E44" s="537">
        <v>0</v>
      </c>
      <c r="F44" s="537">
        <v>0</v>
      </c>
      <c r="G44" s="537">
        <v>0</v>
      </c>
      <c r="H44" s="537">
        <v>0</v>
      </c>
      <c r="I44" s="537">
        <v>0</v>
      </c>
      <c r="J44" s="537">
        <v>0</v>
      </c>
      <c r="K44" s="537">
        <v>0</v>
      </c>
      <c r="L44" s="537">
        <v>0</v>
      </c>
      <c r="M44" s="537">
        <v>1.2889049999999999E-3</v>
      </c>
      <c r="N44" s="624">
        <v>0</v>
      </c>
    </row>
    <row r="45" spans="1:14" ht="26.25" customHeight="1">
      <c r="A45" s="533" t="s">
        <v>699</v>
      </c>
      <c r="B45" s="537">
        <v>3.5506772340000001</v>
      </c>
      <c r="C45" s="537">
        <v>4.6628484749999997</v>
      </c>
      <c r="D45" s="537">
        <v>5.8574137049999999</v>
      </c>
      <c r="E45" s="537">
        <v>7.0685403410000003</v>
      </c>
      <c r="F45" s="537">
        <v>8.2980477730000004</v>
      </c>
      <c r="G45" s="537">
        <v>9.5193817030000005</v>
      </c>
      <c r="H45" s="537">
        <v>10.743619372</v>
      </c>
      <c r="I45" s="537">
        <v>11.983003421999999</v>
      </c>
      <c r="J45" s="537">
        <v>13.191174245999999</v>
      </c>
      <c r="K45" s="537">
        <v>14.539505703</v>
      </c>
      <c r="L45" s="537">
        <v>1.1487069910000001</v>
      </c>
      <c r="M45" s="537">
        <v>2.3229950590000001</v>
      </c>
      <c r="N45" s="624">
        <v>3.6463900460000001</v>
      </c>
    </row>
    <row r="46" spans="1:14" ht="26.25" customHeight="1">
      <c r="A46" s="533" t="s">
        <v>700</v>
      </c>
      <c r="B46" s="537">
        <v>292.21034434500001</v>
      </c>
      <c r="C46" s="537">
        <v>400.98810305000001</v>
      </c>
      <c r="D46" s="537">
        <v>498.27366274100001</v>
      </c>
      <c r="E46" s="537">
        <v>593.03972274299997</v>
      </c>
      <c r="F46" s="537">
        <v>697.76825145400005</v>
      </c>
      <c r="G46" s="537">
        <v>808.01094397999998</v>
      </c>
      <c r="H46" s="537">
        <v>927.31572697299998</v>
      </c>
      <c r="I46" s="537">
        <v>1063.8407231419999</v>
      </c>
      <c r="J46" s="537">
        <v>1187.3387298109999</v>
      </c>
      <c r="K46" s="537">
        <v>1304.003690412</v>
      </c>
      <c r="L46" s="537">
        <v>126.03639040100001</v>
      </c>
      <c r="M46" s="537">
        <v>251.32964240000001</v>
      </c>
      <c r="N46" s="624">
        <v>380.5096762</v>
      </c>
    </row>
    <row r="47" spans="1:14" ht="26.25" customHeight="1">
      <c r="A47" s="532" t="s">
        <v>701</v>
      </c>
      <c r="B47" s="537">
        <v>283.34546625600001</v>
      </c>
      <c r="C47" s="537">
        <v>391.32008916000001</v>
      </c>
      <c r="D47" s="537">
        <v>492.793728676</v>
      </c>
      <c r="E47" s="537">
        <v>586.60874860000001</v>
      </c>
      <c r="F47" s="537">
        <v>690.20160314099996</v>
      </c>
      <c r="G47" s="537">
        <v>799.10507375400005</v>
      </c>
      <c r="H47" s="537">
        <v>917.26446589399995</v>
      </c>
      <c r="I47" s="537">
        <v>1051.8901940589999</v>
      </c>
      <c r="J47" s="537">
        <v>1173.197429546</v>
      </c>
      <c r="K47" s="537">
        <v>1287.2964469619999</v>
      </c>
      <c r="L47" s="537">
        <v>123.35210411600001</v>
      </c>
      <c r="M47" s="537">
        <v>247.24805920899999</v>
      </c>
      <c r="N47" s="624">
        <v>374.43649518000001</v>
      </c>
    </row>
    <row r="48" spans="1:14" ht="26.25" customHeight="1">
      <c r="A48" s="532" t="s">
        <v>702</v>
      </c>
      <c r="B48" s="537">
        <v>2.0086592740000002</v>
      </c>
      <c r="C48" s="537">
        <v>2.2680023870000001</v>
      </c>
      <c r="D48" s="537">
        <v>2.6427456490000001</v>
      </c>
      <c r="E48" s="537">
        <v>3.1521496340000001</v>
      </c>
      <c r="F48" s="537">
        <v>3.909470572</v>
      </c>
      <c r="G48" s="537">
        <v>4.6208297890000001</v>
      </c>
      <c r="H48" s="537">
        <v>5.2879533890000001</v>
      </c>
      <c r="I48" s="537">
        <v>6.1309818780000001</v>
      </c>
      <c r="J48" s="537">
        <v>7.3586332209999998</v>
      </c>
      <c r="K48" s="537">
        <v>8.7689461719999997</v>
      </c>
      <c r="L48" s="537">
        <v>1.81059539</v>
      </c>
      <c r="M48" s="537">
        <v>2.4175806519999998</v>
      </c>
      <c r="N48" s="624">
        <v>3.3587120540000002</v>
      </c>
    </row>
    <row r="49" spans="1:14" ht="26.25" customHeight="1">
      <c r="A49" s="532" t="s">
        <v>703</v>
      </c>
      <c r="B49" s="537">
        <v>6.8562188150000001</v>
      </c>
      <c r="C49" s="537">
        <v>7.400011503</v>
      </c>
      <c r="D49" s="537">
        <v>2.837188416</v>
      </c>
      <c r="E49" s="537">
        <v>3.2788245090000001</v>
      </c>
      <c r="F49" s="537">
        <v>3.6571777409999999</v>
      </c>
      <c r="G49" s="537">
        <v>4.2850404370000001</v>
      </c>
      <c r="H49" s="537">
        <v>4.7633076900000004</v>
      </c>
      <c r="I49" s="537">
        <v>5.8195472050000001</v>
      </c>
      <c r="J49" s="537">
        <v>6.7826670440000001</v>
      </c>
      <c r="K49" s="537">
        <v>7.9382972780000003</v>
      </c>
      <c r="L49" s="537">
        <v>0.87369089499999997</v>
      </c>
      <c r="M49" s="537">
        <v>1.6640025389999999</v>
      </c>
      <c r="N49" s="624">
        <v>2.7144689660000001</v>
      </c>
    </row>
    <row r="50" spans="1:14" ht="26.25" customHeight="1">
      <c r="A50" s="533" t="s">
        <v>704</v>
      </c>
      <c r="B50" s="537">
        <v>64.999241984999998</v>
      </c>
      <c r="C50" s="537">
        <v>87.786572988000003</v>
      </c>
      <c r="D50" s="537">
        <v>109.364896879</v>
      </c>
      <c r="E50" s="537">
        <v>129.643924129</v>
      </c>
      <c r="F50" s="537">
        <v>154.78203783800001</v>
      </c>
      <c r="G50" s="537">
        <v>176.60929684600001</v>
      </c>
      <c r="H50" s="537">
        <v>205.81681269399999</v>
      </c>
      <c r="I50" s="537">
        <v>233.066127615</v>
      </c>
      <c r="J50" s="537">
        <v>268.00078321699999</v>
      </c>
      <c r="K50" s="537">
        <v>292.39466505199999</v>
      </c>
      <c r="L50" s="537">
        <v>27.478696097</v>
      </c>
      <c r="M50" s="537">
        <v>60.463921038000002</v>
      </c>
      <c r="N50" s="624">
        <v>90.263513021999998</v>
      </c>
    </row>
    <row r="51" spans="1:14" ht="26.25" customHeight="1">
      <c r="A51" s="532" t="s">
        <v>705</v>
      </c>
      <c r="B51" s="537">
        <v>13.372143111</v>
      </c>
      <c r="C51" s="537">
        <v>18.947766305999998</v>
      </c>
      <c r="D51" s="537">
        <v>25.145102482999999</v>
      </c>
      <c r="E51" s="537">
        <v>29.153437706999998</v>
      </c>
      <c r="F51" s="537">
        <v>36.727541234999997</v>
      </c>
      <c r="G51" s="537">
        <v>45.226688260000003</v>
      </c>
      <c r="H51" s="537">
        <v>54.171974102999997</v>
      </c>
      <c r="I51" s="537">
        <v>62.635155666000003</v>
      </c>
      <c r="J51" s="537">
        <v>71.775052435999996</v>
      </c>
      <c r="K51" s="537">
        <v>77.590208840000003</v>
      </c>
      <c r="L51" s="537">
        <v>6.8846810999999999</v>
      </c>
      <c r="M51" s="537">
        <v>14.734308252</v>
      </c>
      <c r="N51" s="624">
        <v>23.117336711</v>
      </c>
    </row>
    <row r="52" spans="1:14" ht="26.25" customHeight="1">
      <c r="A52" s="532" t="s">
        <v>706</v>
      </c>
      <c r="B52" s="537">
        <v>51.627098873999998</v>
      </c>
      <c r="C52" s="537">
        <v>68.838806681999998</v>
      </c>
      <c r="D52" s="537">
        <v>84.219794395999998</v>
      </c>
      <c r="E52" s="537">
        <v>100.490486422</v>
      </c>
      <c r="F52" s="537">
        <v>118.054496603</v>
      </c>
      <c r="G52" s="537">
        <v>131.382608586</v>
      </c>
      <c r="H52" s="537">
        <v>151.644838591</v>
      </c>
      <c r="I52" s="537">
        <v>170.430971949</v>
      </c>
      <c r="J52" s="537">
        <v>196.22573078100001</v>
      </c>
      <c r="K52" s="537">
        <v>214.80445621199999</v>
      </c>
      <c r="L52" s="537">
        <v>20.594014996999999</v>
      </c>
      <c r="M52" s="537">
        <v>45.729612785999997</v>
      </c>
      <c r="N52" s="624">
        <v>67.146176311000005</v>
      </c>
    </row>
    <row r="53" spans="1:14" ht="26.25" customHeight="1">
      <c r="A53" s="533" t="s">
        <v>707</v>
      </c>
      <c r="B53" s="537">
        <v>161.765841757</v>
      </c>
      <c r="C53" s="537">
        <v>219.54358137200001</v>
      </c>
      <c r="D53" s="537">
        <v>270.83426987299998</v>
      </c>
      <c r="E53" s="537">
        <v>358.61957715699998</v>
      </c>
      <c r="F53" s="537">
        <v>412.83268083799999</v>
      </c>
      <c r="G53" s="537">
        <v>514.79954203099999</v>
      </c>
      <c r="H53" s="537">
        <v>576.69544342899997</v>
      </c>
      <c r="I53" s="537">
        <v>670.61734474699995</v>
      </c>
      <c r="J53" s="537">
        <v>760.67797301200005</v>
      </c>
      <c r="K53" s="537">
        <v>829.81842547600002</v>
      </c>
      <c r="L53" s="537">
        <v>104.5827228</v>
      </c>
      <c r="M53" s="537">
        <v>211.66084159900001</v>
      </c>
      <c r="N53" s="624">
        <v>309.39757192299999</v>
      </c>
    </row>
    <row r="54" spans="1:14" ht="26.25" customHeight="1">
      <c r="A54" s="532" t="s">
        <v>708</v>
      </c>
      <c r="B54" s="537">
        <v>150.565097084</v>
      </c>
      <c r="C54" s="537">
        <v>204.907480459</v>
      </c>
      <c r="D54" s="537">
        <v>250.464979707</v>
      </c>
      <c r="E54" s="537">
        <v>334.66242409699998</v>
      </c>
      <c r="F54" s="537">
        <v>383.82379701600001</v>
      </c>
      <c r="G54" s="537">
        <v>479.673133785</v>
      </c>
      <c r="H54" s="537">
        <v>537.48196338900004</v>
      </c>
      <c r="I54" s="537">
        <v>626.94715209499998</v>
      </c>
      <c r="J54" s="537">
        <v>712.19172866500003</v>
      </c>
      <c r="K54" s="537">
        <v>778.53617366699996</v>
      </c>
      <c r="L54" s="537">
        <v>99.788096095</v>
      </c>
      <c r="M54" s="537">
        <v>203.10109764200001</v>
      </c>
      <c r="N54" s="624">
        <v>295.59323930099998</v>
      </c>
    </row>
    <row r="55" spans="1:14" ht="26.25" customHeight="1">
      <c r="A55" s="531" t="s">
        <v>709</v>
      </c>
      <c r="B55" s="537">
        <v>118.290538314</v>
      </c>
      <c r="C55" s="537">
        <v>169.52302788399999</v>
      </c>
      <c r="D55" s="537">
        <v>218.81409047400001</v>
      </c>
      <c r="E55" s="537">
        <v>261.99924763799999</v>
      </c>
      <c r="F55" s="537">
        <v>300.425803336</v>
      </c>
      <c r="G55" s="537">
        <v>382.29617752600001</v>
      </c>
      <c r="H55" s="537">
        <v>423.00954005300002</v>
      </c>
      <c r="I55" s="537">
        <v>486.31923640600002</v>
      </c>
      <c r="J55" s="537">
        <v>551.39550774999998</v>
      </c>
      <c r="K55" s="537">
        <v>603.30071936299998</v>
      </c>
      <c r="L55" s="537">
        <v>74.017488696000001</v>
      </c>
      <c r="M55" s="537">
        <v>136.14148380200001</v>
      </c>
      <c r="N55" s="624">
        <v>201.87547860999999</v>
      </c>
    </row>
    <row r="56" spans="1:14" ht="26.25" customHeight="1">
      <c r="A56" s="531" t="s">
        <v>710</v>
      </c>
      <c r="B56" s="537">
        <v>0.56369633399999997</v>
      </c>
      <c r="C56" s="537">
        <v>3.8357019999999999E-3</v>
      </c>
      <c r="D56" s="537">
        <v>-0.86337973499999998</v>
      </c>
      <c r="E56" s="537">
        <v>-0.19418422599999999</v>
      </c>
      <c r="F56" s="537">
        <v>-2.336205391</v>
      </c>
      <c r="G56" s="537">
        <v>-1.3354408369999999</v>
      </c>
      <c r="H56" s="537">
        <v>0.75629646699999997</v>
      </c>
      <c r="I56" s="537">
        <v>4.4652270840000003</v>
      </c>
      <c r="J56" s="537">
        <v>6.3353869290000002</v>
      </c>
      <c r="K56" s="537">
        <v>7.8683623689999997</v>
      </c>
      <c r="L56" s="537">
        <v>4.8774341730000002</v>
      </c>
      <c r="M56" s="537">
        <v>8.5842994630000007</v>
      </c>
      <c r="N56" s="624">
        <v>15.52768565</v>
      </c>
    </row>
    <row r="57" spans="1:14" ht="26.25" customHeight="1">
      <c r="A57" s="531" t="s">
        <v>711</v>
      </c>
      <c r="B57" s="537">
        <v>31.710862435999999</v>
      </c>
      <c r="C57" s="537">
        <v>35.380616873000001</v>
      </c>
      <c r="D57" s="537">
        <v>32.514268968000003</v>
      </c>
      <c r="E57" s="537">
        <v>72.857360685000003</v>
      </c>
      <c r="F57" s="537">
        <v>85.734199071000006</v>
      </c>
      <c r="G57" s="537">
        <v>98.712397096000004</v>
      </c>
      <c r="H57" s="537">
        <v>113.71612686900001</v>
      </c>
      <c r="I57" s="537">
        <v>136.162688605</v>
      </c>
      <c r="J57" s="537">
        <v>154.46083398600001</v>
      </c>
      <c r="K57" s="537">
        <v>167.36709193499999</v>
      </c>
      <c r="L57" s="537">
        <v>20.893173225999998</v>
      </c>
      <c r="M57" s="537">
        <v>58.375314377000002</v>
      </c>
      <c r="N57" s="624">
        <v>78.190075041</v>
      </c>
    </row>
    <row r="58" spans="1:14" ht="26.25" customHeight="1">
      <c r="A58" s="532" t="s">
        <v>712</v>
      </c>
      <c r="B58" s="537">
        <v>2.7688022079999999</v>
      </c>
      <c r="C58" s="537">
        <v>3.4589739659999998</v>
      </c>
      <c r="D58" s="537">
        <v>4.6003518919999999</v>
      </c>
      <c r="E58" s="537">
        <v>5.1214182099999999</v>
      </c>
      <c r="F58" s="537">
        <v>6.8042640690000002</v>
      </c>
      <c r="G58" s="537">
        <v>9.5992383009999998</v>
      </c>
      <c r="H58" s="537">
        <v>10.218473142000001</v>
      </c>
      <c r="I58" s="537">
        <v>11.098293959999999</v>
      </c>
      <c r="J58" s="537">
        <v>12.312370614000001</v>
      </c>
      <c r="K58" s="537">
        <v>12.719859339999999</v>
      </c>
      <c r="L58" s="537">
        <v>0.80108860999999998</v>
      </c>
      <c r="M58" s="537">
        <v>1.366333955</v>
      </c>
      <c r="N58" s="624">
        <v>2.3907454829999999</v>
      </c>
    </row>
    <row r="59" spans="1:14" ht="26.25" customHeight="1">
      <c r="A59" s="532" t="s">
        <v>713</v>
      </c>
      <c r="B59" s="537">
        <v>8.4319424650000006</v>
      </c>
      <c r="C59" s="537">
        <v>11.177126947</v>
      </c>
      <c r="D59" s="537">
        <v>15.768938274</v>
      </c>
      <c r="E59" s="537">
        <v>18.835734850000001</v>
      </c>
      <c r="F59" s="537">
        <v>22.204619752999999</v>
      </c>
      <c r="G59" s="537">
        <v>25.527169945000001</v>
      </c>
      <c r="H59" s="537">
        <v>28.995006898</v>
      </c>
      <c r="I59" s="537">
        <v>32.571898691999998</v>
      </c>
      <c r="J59" s="537">
        <v>36.173873733000001</v>
      </c>
      <c r="K59" s="537">
        <v>38.562392469000002</v>
      </c>
      <c r="L59" s="537">
        <v>3.9935380949999999</v>
      </c>
      <c r="M59" s="537">
        <v>7.1934100020000002</v>
      </c>
      <c r="N59" s="624">
        <v>11.413587139000001</v>
      </c>
    </row>
    <row r="60" spans="1:14" ht="26.25" customHeight="1">
      <c r="A60" s="533" t="s">
        <v>714</v>
      </c>
      <c r="B60" s="537">
        <v>7.7662227899999996</v>
      </c>
      <c r="C60" s="537">
        <v>10.365290466999999</v>
      </c>
      <c r="D60" s="537">
        <v>13.089633097</v>
      </c>
      <c r="E60" s="537">
        <v>15.748830407</v>
      </c>
      <c r="F60" s="537">
        <v>18.137791047</v>
      </c>
      <c r="G60" s="537">
        <v>20.79674777</v>
      </c>
      <c r="H60" s="537">
        <v>23.958971523999999</v>
      </c>
      <c r="I60" s="537">
        <v>25.079363762</v>
      </c>
      <c r="J60" s="537">
        <v>27.815575153000001</v>
      </c>
      <c r="K60" s="537">
        <v>31.041445185000001</v>
      </c>
      <c r="L60" s="537">
        <v>3.1495992359999998</v>
      </c>
      <c r="M60" s="537">
        <v>6.4061186790000004</v>
      </c>
      <c r="N60" s="624">
        <v>10.434164342000001</v>
      </c>
    </row>
    <row r="61" spans="1:14" ht="26.25" customHeight="1">
      <c r="A61" s="533" t="s">
        <v>715</v>
      </c>
      <c r="B61" s="537">
        <v>7.3739593220000001</v>
      </c>
      <c r="C61" s="537">
        <v>9.9906685339999992</v>
      </c>
      <c r="D61" s="537">
        <v>12.568586764000001</v>
      </c>
      <c r="E61" s="537">
        <v>15.150233542</v>
      </c>
      <c r="F61" s="537">
        <v>17.996021103</v>
      </c>
      <c r="G61" s="537">
        <v>21.029489933000001</v>
      </c>
      <c r="H61" s="537">
        <v>24.283585484</v>
      </c>
      <c r="I61" s="537">
        <v>27.557305993</v>
      </c>
      <c r="J61" s="537">
        <v>31.41671852</v>
      </c>
      <c r="K61" s="537">
        <v>35.882139948000003</v>
      </c>
      <c r="L61" s="537">
        <v>3.1565677249999999</v>
      </c>
      <c r="M61" s="537">
        <v>6.8817863130000001</v>
      </c>
      <c r="N61" s="624">
        <v>11.077368517</v>
      </c>
    </row>
    <row r="62" spans="1:14" ht="26.25" customHeight="1">
      <c r="A62" s="533" t="s">
        <v>716</v>
      </c>
      <c r="B62" s="537">
        <v>119.978423302</v>
      </c>
      <c r="C62" s="537">
        <v>163.804586726</v>
      </c>
      <c r="D62" s="537">
        <v>203.38275651999999</v>
      </c>
      <c r="E62" s="537">
        <v>248.22557413600001</v>
      </c>
      <c r="F62" s="537">
        <v>295.15933994900001</v>
      </c>
      <c r="G62" s="537">
        <v>344.71582180500002</v>
      </c>
      <c r="H62" s="537">
        <v>396.87024717000003</v>
      </c>
      <c r="I62" s="537">
        <v>496.99416984599998</v>
      </c>
      <c r="J62" s="537">
        <v>515.25046453499999</v>
      </c>
      <c r="K62" s="537">
        <v>563.67391927699998</v>
      </c>
      <c r="L62" s="537">
        <v>56.658163748</v>
      </c>
      <c r="M62" s="537">
        <v>109.28747398500001</v>
      </c>
      <c r="N62" s="624">
        <v>171.007900022</v>
      </c>
    </row>
    <row r="63" spans="1:14" ht="26.25" customHeight="1">
      <c r="A63" s="533" t="s">
        <v>717</v>
      </c>
      <c r="B63" s="537">
        <v>24.609428040000001</v>
      </c>
      <c r="C63" s="537">
        <v>35.253674832999998</v>
      </c>
      <c r="D63" s="537">
        <v>40.994926949000003</v>
      </c>
      <c r="E63" s="537">
        <v>52.605409641000001</v>
      </c>
      <c r="F63" s="537">
        <v>61.887028186999999</v>
      </c>
      <c r="G63" s="537">
        <v>72.864866649000007</v>
      </c>
      <c r="H63" s="537">
        <v>80.962058088999996</v>
      </c>
      <c r="I63" s="537">
        <v>88.576449074999999</v>
      </c>
      <c r="J63" s="537">
        <v>132.93834016400001</v>
      </c>
      <c r="K63" s="537">
        <v>70.447129614000005</v>
      </c>
      <c r="L63" s="537">
        <v>22.108704940999999</v>
      </c>
      <c r="M63" s="537">
        <v>53.352027172</v>
      </c>
      <c r="N63" s="624">
        <v>69.836234021999999</v>
      </c>
    </row>
    <row r="64" spans="1:14" ht="26.25" customHeight="1">
      <c r="A64" s="534" t="s">
        <v>718</v>
      </c>
      <c r="B64" s="537">
        <v>6.4548193119999997</v>
      </c>
      <c r="C64" s="537">
        <v>8.6926980290000007</v>
      </c>
      <c r="D64" s="537">
        <v>11.116970507</v>
      </c>
      <c r="E64" s="537">
        <v>14.548966372000001</v>
      </c>
      <c r="F64" s="537">
        <v>40.893917663000003</v>
      </c>
      <c r="G64" s="537">
        <v>44.242049483999999</v>
      </c>
      <c r="H64" s="537">
        <v>49.114245551000003</v>
      </c>
      <c r="I64" s="537">
        <v>53.432141915000003</v>
      </c>
      <c r="J64" s="537">
        <v>58.006926948</v>
      </c>
      <c r="K64" s="537">
        <v>64.793449899999999</v>
      </c>
      <c r="L64" s="537">
        <v>0.117047318</v>
      </c>
      <c r="M64" s="537">
        <v>0.67772947900000002</v>
      </c>
      <c r="N64" s="624">
        <v>11.863331562999999</v>
      </c>
    </row>
    <row r="65" spans="1:14" ht="26.25" customHeight="1">
      <c r="A65" s="535" t="s">
        <v>719</v>
      </c>
      <c r="B65" s="537">
        <v>440.39935567100002</v>
      </c>
      <c r="C65" s="537">
        <v>594.26767760500002</v>
      </c>
      <c r="D65" s="537">
        <v>777.27880422199996</v>
      </c>
      <c r="E65" s="537">
        <v>911.97709193599997</v>
      </c>
      <c r="F65" s="537">
        <v>1071.792556352</v>
      </c>
      <c r="G65" s="537">
        <v>1252.103648565</v>
      </c>
      <c r="H65" s="537">
        <v>1393.220387739</v>
      </c>
      <c r="I65" s="537">
        <v>1499.590894058</v>
      </c>
      <c r="J65" s="537">
        <v>1644.4825867320001</v>
      </c>
      <c r="K65" s="537">
        <v>1845.984388762</v>
      </c>
      <c r="L65" s="537">
        <v>175.35746798599999</v>
      </c>
      <c r="M65" s="537">
        <v>294.475572511</v>
      </c>
      <c r="N65" s="624">
        <v>596.11230236200004</v>
      </c>
    </row>
    <row r="66" spans="1:14" ht="26.25" customHeight="1">
      <c r="A66" s="535" t="s">
        <v>1528</v>
      </c>
      <c r="B66" s="539"/>
      <c r="C66" s="539"/>
      <c r="D66" s="539"/>
      <c r="E66" s="539"/>
      <c r="F66" s="539"/>
      <c r="G66" s="539"/>
      <c r="H66" s="539"/>
      <c r="I66" s="539"/>
      <c r="J66" s="539"/>
      <c r="K66" s="539"/>
      <c r="L66" s="539"/>
      <c r="M66" s="539"/>
      <c r="N66" s="625"/>
    </row>
    <row r="67" spans="1:14" ht="26.25" customHeight="1">
      <c r="A67" s="534" t="s">
        <v>720</v>
      </c>
      <c r="B67" s="537">
        <v>51.344394790999999</v>
      </c>
      <c r="C67" s="537">
        <v>68.735234055999996</v>
      </c>
      <c r="D67" s="537">
        <v>87.214361667999995</v>
      </c>
      <c r="E67" s="537">
        <v>104.939346739</v>
      </c>
      <c r="F67" s="537">
        <v>124.302184905</v>
      </c>
      <c r="G67" s="537">
        <v>145.65544643999999</v>
      </c>
      <c r="H67" s="537">
        <v>160.09214344200001</v>
      </c>
      <c r="I67" s="537">
        <v>179.013500722</v>
      </c>
      <c r="J67" s="537">
        <v>194.55225651399999</v>
      </c>
      <c r="K67" s="537">
        <v>205.113163625</v>
      </c>
      <c r="L67" s="537">
        <v>23.795138661999999</v>
      </c>
      <c r="M67" s="537">
        <v>34.909963374</v>
      </c>
      <c r="N67" s="624">
        <v>88.171102785000002</v>
      </c>
    </row>
    <row r="68" spans="1:14" ht="26.25" customHeight="1">
      <c r="A68" s="534" t="s">
        <v>721</v>
      </c>
      <c r="B68" s="537">
        <v>-22.937584185999999</v>
      </c>
      <c r="C68" s="537">
        <v>-30.102246578999999</v>
      </c>
      <c r="D68" s="537">
        <v>-38.807331406000003</v>
      </c>
      <c r="E68" s="537">
        <v>-40.313305716999999</v>
      </c>
      <c r="F68" s="537">
        <v>-45.912353185000001</v>
      </c>
      <c r="G68" s="537">
        <v>-52.768137379999999</v>
      </c>
      <c r="H68" s="537">
        <v>-58.427643088000004</v>
      </c>
      <c r="I68" s="537">
        <v>-61.554503228000002</v>
      </c>
      <c r="J68" s="537">
        <v>-67.131913291999993</v>
      </c>
      <c r="K68" s="537">
        <v>-75.777270771000005</v>
      </c>
      <c r="L68" s="537">
        <v>-3.4357635809999998</v>
      </c>
      <c r="M68" s="537">
        <v>-11.772477117999999</v>
      </c>
      <c r="N68" s="624">
        <v>-18.508449422999998</v>
      </c>
    </row>
    <row r="69" spans="1:14" ht="26.25" customHeight="1">
      <c r="A69" s="535" t="s">
        <v>654</v>
      </c>
      <c r="B69" s="537">
        <v>366.11737669399997</v>
      </c>
      <c r="C69" s="537">
        <v>495.43019697</v>
      </c>
      <c r="D69" s="537">
        <v>651.25711114800004</v>
      </c>
      <c r="E69" s="537">
        <v>766.72443948</v>
      </c>
      <c r="F69" s="537">
        <v>901.578018262</v>
      </c>
      <c r="G69" s="537">
        <v>1053.680064745</v>
      </c>
      <c r="H69" s="537">
        <v>1174.7006012090001</v>
      </c>
      <c r="I69" s="537">
        <v>1259.022890108</v>
      </c>
      <c r="J69" s="537">
        <v>1382.7984169260001</v>
      </c>
      <c r="K69" s="537">
        <v>1565.0939543659999</v>
      </c>
      <c r="L69" s="537">
        <v>148.12656574299999</v>
      </c>
      <c r="M69" s="537">
        <v>247.79313201900001</v>
      </c>
      <c r="N69" s="624">
        <v>489.43275015400002</v>
      </c>
    </row>
    <row r="70" spans="1:14" ht="26.25" customHeight="1">
      <c r="A70" s="535" t="s">
        <v>657</v>
      </c>
      <c r="B70" s="537">
        <v>0.70281850400000001</v>
      </c>
      <c r="C70" s="537">
        <v>1.059941485</v>
      </c>
      <c r="D70" s="537">
        <v>1.1079934920000001</v>
      </c>
      <c r="E70" s="537">
        <v>1.0615834770000001</v>
      </c>
      <c r="F70" s="537">
        <v>1.0615834770000001</v>
      </c>
      <c r="G70" s="537">
        <v>1.0615834770000001</v>
      </c>
      <c r="H70" s="537">
        <v>1.0615834770000001</v>
      </c>
      <c r="I70" s="537">
        <v>1.0615834770000001</v>
      </c>
      <c r="J70" s="537">
        <v>1.0615834770000001</v>
      </c>
      <c r="K70" s="537">
        <v>1.0615834770000001</v>
      </c>
      <c r="L70" s="537">
        <v>1.0615834770000001</v>
      </c>
      <c r="M70" s="537">
        <v>1.0615834770000001</v>
      </c>
      <c r="N70" s="624">
        <v>1.0615834770000001</v>
      </c>
    </row>
    <row r="71" spans="1:14" ht="26.25" customHeight="1">
      <c r="A71" s="534" t="s">
        <v>722</v>
      </c>
      <c r="B71" s="537">
        <v>0</v>
      </c>
      <c r="C71" s="537">
        <v>0</v>
      </c>
      <c r="D71" s="537">
        <v>0</v>
      </c>
      <c r="E71" s="537">
        <v>0</v>
      </c>
      <c r="F71" s="537">
        <v>0</v>
      </c>
      <c r="G71" s="537">
        <v>0</v>
      </c>
      <c r="H71" s="537">
        <v>0</v>
      </c>
      <c r="I71" s="537">
        <v>0</v>
      </c>
      <c r="J71" s="537">
        <v>0</v>
      </c>
      <c r="K71" s="537">
        <v>0</v>
      </c>
      <c r="L71" s="537">
        <v>0</v>
      </c>
      <c r="M71" s="537">
        <v>0</v>
      </c>
      <c r="N71" s="624">
        <v>0</v>
      </c>
    </row>
    <row r="72" spans="1:14" ht="26.25" customHeight="1">
      <c r="A72" s="534" t="s">
        <v>723</v>
      </c>
      <c r="B72" s="537">
        <v>0</v>
      </c>
      <c r="C72" s="537">
        <v>0</v>
      </c>
      <c r="D72" s="537">
        <v>0</v>
      </c>
      <c r="E72" s="537">
        <v>0</v>
      </c>
      <c r="F72" s="537">
        <v>0</v>
      </c>
      <c r="G72" s="537">
        <v>0</v>
      </c>
      <c r="H72" s="537">
        <v>0</v>
      </c>
      <c r="I72" s="537">
        <v>0</v>
      </c>
      <c r="J72" s="537">
        <v>0</v>
      </c>
      <c r="K72" s="537">
        <v>0</v>
      </c>
      <c r="L72" s="537">
        <v>0</v>
      </c>
      <c r="M72" s="537">
        <v>0</v>
      </c>
      <c r="N72" s="624">
        <v>0</v>
      </c>
    </row>
    <row r="73" spans="1:14" ht="26.25" customHeight="1">
      <c r="A73" s="534" t="s">
        <v>724</v>
      </c>
      <c r="B73" s="537">
        <v>0</v>
      </c>
      <c r="C73" s="537">
        <v>0</v>
      </c>
      <c r="D73" s="537">
        <v>0</v>
      </c>
      <c r="E73" s="537">
        <v>0</v>
      </c>
      <c r="F73" s="537">
        <v>0</v>
      </c>
      <c r="G73" s="537">
        <v>0</v>
      </c>
      <c r="H73" s="537">
        <v>0</v>
      </c>
      <c r="I73" s="537">
        <v>0</v>
      </c>
      <c r="J73" s="537">
        <v>0</v>
      </c>
      <c r="K73" s="537">
        <v>0</v>
      </c>
      <c r="L73" s="537">
        <v>0</v>
      </c>
      <c r="M73" s="537">
        <v>0</v>
      </c>
      <c r="N73" s="624">
        <v>0</v>
      </c>
    </row>
    <row r="74" spans="1:14" ht="26.25" customHeight="1">
      <c r="A74" s="534" t="s">
        <v>725</v>
      </c>
      <c r="B74" s="537">
        <v>0.70281850400000001</v>
      </c>
      <c r="C74" s="537">
        <v>1.059941485</v>
      </c>
      <c r="D74" s="537">
        <v>1.1079934920000001</v>
      </c>
      <c r="E74" s="537">
        <v>1.0615834770000001</v>
      </c>
      <c r="F74" s="537">
        <v>1.0615834770000001</v>
      </c>
      <c r="G74" s="537">
        <v>1.0615834770000001</v>
      </c>
      <c r="H74" s="537">
        <v>1.0615834770000001</v>
      </c>
      <c r="I74" s="537">
        <v>1.0615834770000001</v>
      </c>
      <c r="J74" s="537">
        <v>1.0615834770000001</v>
      </c>
      <c r="K74" s="537">
        <v>1.0615834770000001</v>
      </c>
      <c r="L74" s="537">
        <v>1.0615834770000001</v>
      </c>
      <c r="M74" s="537">
        <v>1.0615834770000001</v>
      </c>
      <c r="N74" s="624">
        <v>1.0615834770000001</v>
      </c>
    </row>
    <row r="75" spans="1:14" ht="26.25" customHeight="1">
      <c r="A75" s="534" t="s">
        <v>726</v>
      </c>
      <c r="B75" s="537">
        <v>0</v>
      </c>
      <c r="C75" s="537">
        <v>0</v>
      </c>
      <c r="D75" s="537">
        <v>0</v>
      </c>
      <c r="E75" s="537">
        <v>0</v>
      </c>
      <c r="F75" s="537">
        <v>0</v>
      </c>
      <c r="G75" s="537">
        <v>0</v>
      </c>
      <c r="H75" s="537">
        <v>0</v>
      </c>
      <c r="I75" s="537">
        <v>0</v>
      </c>
      <c r="J75" s="537">
        <v>0</v>
      </c>
      <c r="K75" s="537">
        <v>0</v>
      </c>
      <c r="L75" s="537">
        <v>0</v>
      </c>
      <c r="M75" s="537">
        <v>0</v>
      </c>
      <c r="N75" s="624">
        <v>0</v>
      </c>
    </row>
    <row r="76" spans="1:14" ht="26.25" customHeight="1" thickBot="1">
      <c r="A76" s="536" t="s">
        <v>727</v>
      </c>
      <c r="B76" s="540">
        <v>366.82019519800002</v>
      </c>
      <c r="C76" s="540">
        <v>496.49013845500002</v>
      </c>
      <c r="D76" s="540">
        <v>652.36510464000003</v>
      </c>
      <c r="E76" s="540">
        <v>767.786022957</v>
      </c>
      <c r="F76" s="540">
        <v>902.639601739</v>
      </c>
      <c r="G76" s="540">
        <v>1054.7416482220001</v>
      </c>
      <c r="H76" s="540">
        <v>1175.762184686</v>
      </c>
      <c r="I76" s="540">
        <v>1260.0844735850001</v>
      </c>
      <c r="J76" s="540">
        <v>1383.860000403</v>
      </c>
      <c r="K76" s="540">
        <v>1566.155537843</v>
      </c>
      <c r="L76" s="540">
        <v>149.18814922000001</v>
      </c>
      <c r="M76" s="540">
        <v>248.85471549600001</v>
      </c>
      <c r="N76" s="624">
        <v>490.49433363100002</v>
      </c>
    </row>
    <row r="77" spans="1:14">
      <c r="A77" s="695"/>
      <c r="B77" s="696"/>
      <c r="C77" s="696"/>
      <c r="D77" s="696"/>
      <c r="E77" s="696"/>
      <c r="F77" s="696"/>
      <c r="G77" s="696"/>
      <c r="H77" s="696"/>
      <c r="I77" s="696"/>
      <c r="J77" s="696"/>
      <c r="K77" s="696"/>
      <c r="L77" s="696"/>
      <c r="M77" s="696"/>
      <c r="N77" s="696"/>
    </row>
  </sheetData>
  <customSheetViews>
    <customSheetView guid="{D1897E30-A26D-4F90-93C2-C61456FDB70A}" scale="85" showPageBreaks="1">
      <selection activeCell="S11" sqref="S11"/>
      <pageMargins left="0.7" right="0.7" top="0.75" bottom="0.75" header="0.3" footer="0.3"/>
      <pageSetup paperSize="9" orientation="portrait" r:id="rId1"/>
    </customSheetView>
    <customSheetView guid="{0A4A6AE3-1FFA-40BD-BC03-A4BC47D93628}" scale="85">
      <selection activeCell="S11" sqref="S11"/>
      <pageMargins left="0.7" right="0.7" top="0.75" bottom="0.75" header="0.3" footer="0.3"/>
      <pageSetup paperSize="9" orientation="portrait" r:id="rId2"/>
    </customSheetView>
    <customSheetView guid="{D8C5A984-543E-4707-B504-B74A64840F53}" scale="85">
      <pane xSplit="1" ySplit="2" topLeftCell="B3" activePane="bottomRight" state="frozen"/>
      <selection pane="bottomRight" activeCell="B3" sqref="B3"/>
      <pageMargins left="0.7" right="0.7" top="0.75" bottom="0.75" header="0.3" footer="0.3"/>
      <pageSetup paperSize="9" orientation="portrait" r:id="rId3"/>
    </customSheetView>
    <customSheetView guid="{D05C7363-D748-4E5D-B121-E30B6E64A380}" scale="85" topLeftCell="B1">
      <selection activeCell="L13" sqref="L13"/>
      <pageMargins left="0.7" right="0.7" top="0.75" bottom="0.75" header="0.3" footer="0.3"/>
      <pageSetup paperSize="9" orientation="portrait" r:id="rId4"/>
    </customSheetView>
    <customSheetView guid="{A346EDBB-8F5D-48AE-8CF0-8B5C084A1557}" scale="85">
      <selection activeCell="S11" sqref="S11"/>
      <pageMargins left="0.7" right="0.7" top="0.75" bottom="0.75" header="0.3" footer="0.3"/>
      <pageSetup paperSize="9" orientation="portrait" r:id="rId5"/>
    </customSheetView>
  </customSheetViews>
  <mergeCells count="2">
    <mergeCell ref="A1:N1"/>
    <mergeCell ref="A77:N77"/>
  </mergeCells>
  <pageMargins left="0.7" right="0.7" top="0.75" bottom="0.75" header="0.3" footer="0.3"/>
  <pageSetup paperSize="9" scale="37" orientation="portrait" r:id="rId6"/>
  <legacyDrawing r:id="rId7"/>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8"/>
  <dimension ref="A1:N28"/>
  <sheetViews>
    <sheetView view="pageBreakPreview" zoomScaleNormal="100" zoomScaleSheetLayoutView="100" workbookViewId="0">
      <selection activeCell="N3" sqref="N3:N27"/>
    </sheetView>
  </sheetViews>
  <sheetFormatPr defaultColWidth="9.140625" defaultRowHeight="9"/>
  <cols>
    <col min="1" max="1" width="38.5703125" style="2" customWidth="1"/>
    <col min="2" max="3" width="7" style="2" bestFit="1" customWidth="1"/>
    <col min="4" max="5" width="7.140625" style="2" bestFit="1" customWidth="1"/>
    <col min="6" max="7" width="7" style="2" bestFit="1" customWidth="1"/>
    <col min="8" max="8" width="7.5703125" style="2" bestFit="1" customWidth="1"/>
    <col min="9" max="9" width="7.140625" style="2" bestFit="1" customWidth="1"/>
    <col min="10" max="10" width="7.5703125" style="2" bestFit="1" customWidth="1"/>
    <col min="11" max="14" width="7.140625" style="2" customWidth="1"/>
    <col min="15" max="16384" width="9.140625" style="2"/>
  </cols>
  <sheetData>
    <row r="1" spans="1:14" s="1" customFormat="1" ht="25.5" customHeight="1" thickBot="1">
      <c r="A1" s="693" t="s">
        <v>1180</v>
      </c>
      <c r="B1" s="694"/>
      <c r="C1" s="694"/>
      <c r="D1" s="694"/>
      <c r="E1" s="694"/>
      <c r="F1" s="694"/>
      <c r="G1" s="694"/>
      <c r="H1" s="694"/>
      <c r="I1" s="694"/>
      <c r="J1" s="694"/>
      <c r="K1" s="694"/>
      <c r="L1" s="694"/>
      <c r="M1" s="694"/>
      <c r="N1" s="694"/>
    </row>
    <row r="2" spans="1:14" s="72" customFormat="1" ht="12" thickBot="1">
      <c r="A2" s="541" t="s">
        <v>3</v>
      </c>
      <c r="B2" s="73">
        <v>44621</v>
      </c>
      <c r="C2" s="73">
        <v>44652</v>
      </c>
      <c r="D2" s="73">
        <v>44682</v>
      </c>
      <c r="E2" s="73">
        <v>44713</v>
      </c>
      <c r="F2" s="73">
        <v>44743</v>
      </c>
      <c r="G2" s="73">
        <v>44774</v>
      </c>
      <c r="H2" s="73">
        <v>44805</v>
      </c>
      <c r="I2" s="73">
        <v>44835</v>
      </c>
      <c r="J2" s="73">
        <v>44866</v>
      </c>
      <c r="K2" s="73">
        <v>44896</v>
      </c>
      <c r="L2" s="73">
        <v>44927</v>
      </c>
      <c r="M2" s="73">
        <v>44958</v>
      </c>
      <c r="N2" s="73">
        <v>44986</v>
      </c>
    </row>
    <row r="3" spans="1:14" ht="9.75">
      <c r="A3" s="542" t="s">
        <v>728</v>
      </c>
      <c r="B3" s="537">
        <v>4265.212979633</v>
      </c>
      <c r="C3" s="537">
        <v>3938.7773435929998</v>
      </c>
      <c r="D3" s="537">
        <v>3429.4100832909999</v>
      </c>
      <c r="E3" s="537">
        <v>3830.3979401420002</v>
      </c>
      <c r="F3" s="537">
        <v>3744.506440437</v>
      </c>
      <c r="G3" s="537">
        <v>3974.231592176</v>
      </c>
      <c r="H3" s="537">
        <v>3810.066006687</v>
      </c>
      <c r="I3" s="537">
        <v>3894.2693035910002</v>
      </c>
      <c r="J3" s="537">
        <v>3358.1961196279999</v>
      </c>
      <c r="K3" s="537">
        <v>3121.307412185</v>
      </c>
      <c r="L3" s="537">
        <v>3519.767555166</v>
      </c>
      <c r="M3" s="537">
        <v>3591.8583400160001</v>
      </c>
      <c r="N3" s="624">
        <v>3331.4844616750001</v>
      </c>
    </row>
    <row r="4" spans="1:14" ht="9.75">
      <c r="A4" s="543" t="s">
        <v>729</v>
      </c>
      <c r="B4" s="537">
        <v>4265.212979633</v>
      </c>
      <c r="C4" s="537">
        <v>3938.7773435929998</v>
      </c>
      <c r="D4" s="537">
        <v>3429.4100832909999</v>
      </c>
      <c r="E4" s="537">
        <v>3830.3979401420002</v>
      </c>
      <c r="F4" s="537">
        <v>3744.506440437</v>
      </c>
      <c r="G4" s="537">
        <v>3675.231592176</v>
      </c>
      <c r="H4" s="537">
        <v>3511.066006687</v>
      </c>
      <c r="I4" s="537">
        <v>3738.8493035910001</v>
      </c>
      <c r="J4" s="537">
        <v>3202.7761196279998</v>
      </c>
      <c r="K4" s="537">
        <v>2963.997412185</v>
      </c>
      <c r="L4" s="537">
        <v>3519.767555166</v>
      </c>
      <c r="M4" s="537">
        <v>3591.8583400160001</v>
      </c>
      <c r="N4" s="624">
        <v>3331.4844616750001</v>
      </c>
    </row>
    <row r="5" spans="1:14" ht="18">
      <c r="A5" s="544" t="s">
        <v>730</v>
      </c>
      <c r="B5" s="537">
        <v>4265.212979633</v>
      </c>
      <c r="C5" s="537">
        <v>3938.7773435929998</v>
      </c>
      <c r="D5" s="537">
        <v>3429.4100832909999</v>
      </c>
      <c r="E5" s="537">
        <v>3830.3979401420002</v>
      </c>
      <c r="F5" s="537">
        <v>3744.506440437</v>
      </c>
      <c r="G5" s="537">
        <v>3675.231592176</v>
      </c>
      <c r="H5" s="537">
        <v>3511.066006687</v>
      </c>
      <c r="I5" s="537">
        <v>3738.8493035910001</v>
      </c>
      <c r="J5" s="537">
        <v>3202.7761196279998</v>
      </c>
      <c r="K5" s="537">
        <v>2963.997412185</v>
      </c>
      <c r="L5" s="537">
        <v>3519.767555166</v>
      </c>
      <c r="M5" s="537">
        <v>3591.8583400160001</v>
      </c>
      <c r="N5" s="624">
        <v>3331.4844616750001</v>
      </c>
    </row>
    <row r="6" spans="1:14" ht="18">
      <c r="A6" s="544" t="s">
        <v>731</v>
      </c>
      <c r="B6" s="537">
        <v>0</v>
      </c>
      <c r="C6" s="537">
        <v>0</v>
      </c>
      <c r="D6" s="537">
        <v>0</v>
      </c>
      <c r="E6" s="537">
        <v>0</v>
      </c>
      <c r="F6" s="537">
        <v>0</v>
      </c>
      <c r="G6" s="537">
        <v>0</v>
      </c>
      <c r="H6" s="537">
        <v>0</v>
      </c>
      <c r="I6" s="537">
        <v>0</v>
      </c>
      <c r="J6" s="537">
        <v>0</v>
      </c>
      <c r="K6" s="537">
        <v>0</v>
      </c>
      <c r="L6" s="537">
        <v>0</v>
      </c>
      <c r="M6" s="537">
        <v>0</v>
      </c>
      <c r="N6" s="624">
        <v>0</v>
      </c>
    </row>
    <row r="7" spans="1:14" ht="18">
      <c r="A7" s="544" t="s">
        <v>732</v>
      </c>
      <c r="B7" s="537">
        <v>0</v>
      </c>
      <c r="C7" s="537">
        <v>0</v>
      </c>
      <c r="D7" s="537">
        <v>0</v>
      </c>
      <c r="E7" s="537">
        <v>0</v>
      </c>
      <c r="F7" s="537">
        <v>0</v>
      </c>
      <c r="G7" s="537">
        <v>0</v>
      </c>
      <c r="H7" s="537">
        <v>0</v>
      </c>
      <c r="I7" s="537">
        <v>0</v>
      </c>
      <c r="J7" s="537">
        <v>0</v>
      </c>
      <c r="K7" s="537">
        <v>0</v>
      </c>
      <c r="L7" s="537">
        <v>0</v>
      </c>
      <c r="M7" s="537">
        <v>0</v>
      </c>
      <c r="N7" s="624">
        <v>0</v>
      </c>
    </row>
    <row r="8" spans="1:14" ht="9.75">
      <c r="A8" s="543" t="s">
        <v>733</v>
      </c>
      <c r="B8" s="537">
        <v>0</v>
      </c>
      <c r="C8" s="537">
        <v>0</v>
      </c>
      <c r="D8" s="537">
        <v>0</v>
      </c>
      <c r="E8" s="537">
        <v>0</v>
      </c>
      <c r="F8" s="537">
        <v>0</v>
      </c>
      <c r="G8" s="537">
        <v>299</v>
      </c>
      <c r="H8" s="537">
        <v>299</v>
      </c>
      <c r="I8" s="537">
        <v>155.41999999999999</v>
      </c>
      <c r="J8" s="537">
        <v>155.41999999999999</v>
      </c>
      <c r="K8" s="537">
        <v>157.31</v>
      </c>
      <c r="L8" s="537">
        <v>0</v>
      </c>
      <c r="M8" s="537">
        <v>0</v>
      </c>
      <c r="N8" s="624">
        <v>0</v>
      </c>
    </row>
    <row r="9" spans="1:14" ht="18">
      <c r="A9" s="544" t="s">
        <v>734</v>
      </c>
      <c r="B9" s="537">
        <v>0</v>
      </c>
      <c r="C9" s="537">
        <v>0</v>
      </c>
      <c r="D9" s="537">
        <v>0</v>
      </c>
      <c r="E9" s="537">
        <v>0</v>
      </c>
      <c r="F9" s="537">
        <v>0</v>
      </c>
      <c r="G9" s="537">
        <v>299</v>
      </c>
      <c r="H9" s="537">
        <v>299</v>
      </c>
      <c r="I9" s="537">
        <v>155.41999999999999</v>
      </c>
      <c r="J9" s="537">
        <v>155.41999999999999</v>
      </c>
      <c r="K9" s="537">
        <v>157.31</v>
      </c>
      <c r="L9" s="537">
        <v>0</v>
      </c>
      <c r="M9" s="537">
        <v>0</v>
      </c>
      <c r="N9" s="624">
        <v>0</v>
      </c>
    </row>
    <row r="10" spans="1:14" ht="18">
      <c r="A10" s="544" t="s">
        <v>735</v>
      </c>
      <c r="B10" s="537">
        <v>0</v>
      </c>
      <c r="C10" s="537">
        <v>0</v>
      </c>
      <c r="D10" s="537">
        <v>0</v>
      </c>
      <c r="E10" s="537">
        <v>0</v>
      </c>
      <c r="F10" s="537">
        <v>0</v>
      </c>
      <c r="G10" s="537">
        <v>0</v>
      </c>
      <c r="H10" s="537">
        <v>0</v>
      </c>
      <c r="I10" s="537">
        <v>0</v>
      </c>
      <c r="J10" s="537">
        <v>0</v>
      </c>
      <c r="K10" s="537">
        <v>0</v>
      </c>
      <c r="L10" s="537">
        <v>0</v>
      </c>
      <c r="M10" s="537">
        <v>0</v>
      </c>
      <c r="N10" s="624">
        <v>0</v>
      </c>
    </row>
    <row r="11" spans="1:14" ht="18">
      <c r="A11" s="544" t="s">
        <v>736</v>
      </c>
      <c r="B11" s="537">
        <v>0</v>
      </c>
      <c r="C11" s="537">
        <v>0</v>
      </c>
      <c r="D11" s="537">
        <v>0</v>
      </c>
      <c r="E11" s="537">
        <v>0</v>
      </c>
      <c r="F11" s="537">
        <v>0</v>
      </c>
      <c r="G11" s="537">
        <v>0</v>
      </c>
      <c r="H11" s="537">
        <v>0</v>
      </c>
      <c r="I11" s="537">
        <v>0</v>
      </c>
      <c r="J11" s="537">
        <v>0</v>
      </c>
      <c r="K11" s="537">
        <v>0</v>
      </c>
      <c r="L11" s="537">
        <v>0</v>
      </c>
      <c r="M11" s="537">
        <v>0</v>
      </c>
      <c r="N11" s="624">
        <v>0</v>
      </c>
    </row>
    <row r="12" spans="1:14" ht="18">
      <c r="A12" s="545" t="s">
        <v>737</v>
      </c>
      <c r="B12" s="537">
        <v>-900.37158472700003</v>
      </c>
      <c r="C12" s="537">
        <v>-891.33662827700005</v>
      </c>
      <c r="D12" s="537">
        <v>0</v>
      </c>
      <c r="E12" s="537">
        <v>0</v>
      </c>
      <c r="F12" s="537">
        <v>0</v>
      </c>
      <c r="G12" s="537">
        <v>0</v>
      </c>
      <c r="H12" s="537">
        <v>0</v>
      </c>
      <c r="I12" s="537">
        <v>0</v>
      </c>
      <c r="J12" s="537">
        <v>0</v>
      </c>
      <c r="K12" s="537">
        <v>0</v>
      </c>
      <c r="L12" s="537">
        <v>0</v>
      </c>
      <c r="M12" s="537">
        <v>0</v>
      </c>
      <c r="N12" s="624">
        <v>0</v>
      </c>
    </row>
    <row r="13" spans="1:14" ht="9.75">
      <c r="A13" s="545" t="s">
        <v>738</v>
      </c>
      <c r="B13" s="537">
        <v>0</v>
      </c>
      <c r="C13" s="537">
        <v>0</v>
      </c>
      <c r="D13" s="537">
        <v>0</v>
      </c>
      <c r="E13" s="537">
        <v>0</v>
      </c>
      <c r="F13" s="537">
        <v>0</v>
      </c>
      <c r="G13" s="537">
        <v>0</v>
      </c>
      <c r="H13" s="537">
        <v>0</v>
      </c>
      <c r="I13" s="537">
        <v>0</v>
      </c>
      <c r="J13" s="537">
        <v>0</v>
      </c>
      <c r="K13" s="537">
        <v>0</v>
      </c>
      <c r="L13" s="537">
        <v>0</v>
      </c>
      <c r="M13" s="537">
        <v>0</v>
      </c>
      <c r="N13" s="624">
        <v>0</v>
      </c>
    </row>
    <row r="14" spans="1:14" ht="18">
      <c r="A14" s="543" t="s">
        <v>739</v>
      </c>
      <c r="B14" s="537">
        <v>0</v>
      </c>
      <c r="C14" s="537">
        <v>0</v>
      </c>
      <c r="D14" s="537">
        <v>0</v>
      </c>
      <c r="E14" s="537">
        <v>0</v>
      </c>
      <c r="F14" s="537">
        <v>0</v>
      </c>
      <c r="G14" s="537">
        <v>0</v>
      </c>
      <c r="H14" s="537">
        <v>0</v>
      </c>
      <c r="I14" s="537">
        <v>0</v>
      </c>
      <c r="J14" s="537">
        <v>0</v>
      </c>
      <c r="K14" s="537">
        <v>0</v>
      </c>
      <c r="L14" s="537">
        <v>0</v>
      </c>
      <c r="M14" s="537">
        <v>0</v>
      </c>
      <c r="N14" s="624">
        <v>0</v>
      </c>
    </row>
    <row r="15" spans="1:14" ht="9.75">
      <c r="A15" s="543" t="s">
        <v>740</v>
      </c>
      <c r="B15" s="537">
        <v>0</v>
      </c>
      <c r="C15" s="537">
        <v>0</v>
      </c>
      <c r="D15" s="537">
        <v>0</v>
      </c>
      <c r="E15" s="537">
        <v>0</v>
      </c>
      <c r="F15" s="537">
        <v>0</v>
      </c>
      <c r="G15" s="537">
        <v>0</v>
      </c>
      <c r="H15" s="537">
        <v>0</v>
      </c>
      <c r="I15" s="537">
        <v>0</v>
      </c>
      <c r="J15" s="537">
        <v>0</v>
      </c>
      <c r="K15" s="537">
        <v>0</v>
      </c>
      <c r="L15" s="537">
        <v>0</v>
      </c>
      <c r="M15" s="537">
        <v>0</v>
      </c>
      <c r="N15" s="624">
        <v>0</v>
      </c>
    </row>
    <row r="16" spans="1:14" ht="18">
      <c r="A16" s="545" t="s">
        <v>741</v>
      </c>
      <c r="B16" s="537">
        <v>9574.6129082129992</v>
      </c>
      <c r="C16" s="537">
        <v>10758.907456772</v>
      </c>
      <c r="D16" s="537">
        <v>9920.286604416</v>
      </c>
      <c r="E16" s="537">
        <v>10069.145176241</v>
      </c>
      <c r="F16" s="537">
        <v>10419.935002149001</v>
      </c>
      <c r="G16" s="537">
        <v>10436.887530996</v>
      </c>
      <c r="H16" s="537">
        <v>10747.693717549</v>
      </c>
      <c r="I16" s="537">
        <v>11011.831148202</v>
      </c>
      <c r="J16" s="537">
        <v>11600.207580099001</v>
      </c>
      <c r="K16" s="537">
        <v>12201.701217669</v>
      </c>
      <c r="L16" s="537">
        <v>12589.428540395</v>
      </c>
      <c r="M16" s="537">
        <v>12726.222086530001</v>
      </c>
      <c r="N16" s="624">
        <v>13269.065365306</v>
      </c>
    </row>
    <row r="17" spans="1:14" ht="9.75">
      <c r="A17" s="543" t="s">
        <v>742</v>
      </c>
      <c r="B17" s="537">
        <v>240.518352497</v>
      </c>
      <c r="C17" s="537">
        <v>248.58351725099999</v>
      </c>
      <c r="D17" s="537">
        <v>258.46716994799999</v>
      </c>
      <c r="E17" s="537">
        <v>267.71077841499999</v>
      </c>
      <c r="F17" s="537">
        <v>279.13350226900002</v>
      </c>
      <c r="G17" s="537">
        <v>285.558031906</v>
      </c>
      <c r="H17" s="537">
        <v>323.35281050399999</v>
      </c>
      <c r="I17" s="537">
        <v>333.030611921</v>
      </c>
      <c r="J17" s="537">
        <v>333.399652011</v>
      </c>
      <c r="K17" s="537">
        <v>333.28734646499998</v>
      </c>
      <c r="L17" s="537">
        <v>325.92591611699999</v>
      </c>
      <c r="M17" s="537">
        <v>323.56493750999999</v>
      </c>
      <c r="N17" s="624">
        <v>323.18526716600002</v>
      </c>
    </row>
    <row r="18" spans="1:14" ht="18">
      <c r="A18" s="543" t="s">
        <v>743</v>
      </c>
      <c r="B18" s="537">
        <v>9334.0945557159994</v>
      </c>
      <c r="C18" s="537">
        <v>10510.323939521</v>
      </c>
      <c r="D18" s="537">
        <v>9661.8194344679996</v>
      </c>
      <c r="E18" s="537">
        <v>9801.4343978260003</v>
      </c>
      <c r="F18" s="537">
        <v>10140.801499880001</v>
      </c>
      <c r="G18" s="537">
        <v>10151.329499089999</v>
      </c>
      <c r="H18" s="537">
        <v>10424.340907045</v>
      </c>
      <c r="I18" s="537">
        <v>10678.800536281</v>
      </c>
      <c r="J18" s="537">
        <v>11266.807928087999</v>
      </c>
      <c r="K18" s="537">
        <v>11868.413871204</v>
      </c>
      <c r="L18" s="537">
        <v>12263.502624278</v>
      </c>
      <c r="M18" s="537">
        <v>12402.65714902</v>
      </c>
      <c r="N18" s="624">
        <v>12945.88009814</v>
      </c>
    </row>
    <row r="19" spans="1:14" ht="9.75">
      <c r="A19" s="545" t="s">
        <v>744</v>
      </c>
      <c r="B19" s="537">
        <v>47.829999524000002</v>
      </c>
      <c r="C19" s="537">
        <v>48.05999954</v>
      </c>
      <c r="D19" s="537">
        <v>48.479999569999997</v>
      </c>
      <c r="E19" s="537">
        <v>0</v>
      </c>
      <c r="F19" s="537">
        <v>0</v>
      </c>
      <c r="G19" s="537">
        <v>0</v>
      </c>
      <c r="H19" s="537">
        <v>0</v>
      </c>
      <c r="I19" s="537">
        <v>0</v>
      </c>
      <c r="J19" s="537">
        <v>0</v>
      </c>
      <c r="K19" s="537">
        <v>0</v>
      </c>
      <c r="L19" s="537">
        <v>0</v>
      </c>
      <c r="M19" s="537">
        <v>0</v>
      </c>
      <c r="N19" s="624">
        <v>0</v>
      </c>
    </row>
    <row r="20" spans="1:14" ht="9.75">
      <c r="A20" s="543" t="s">
        <v>745</v>
      </c>
      <c r="B20" s="537">
        <v>47.829999524000002</v>
      </c>
      <c r="C20" s="537">
        <v>48.05999954</v>
      </c>
      <c r="D20" s="537">
        <v>48.479999569999997</v>
      </c>
      <c r="E20" s="537">
        <v>0</v>
      </c>
      <c r="F20" s="537">
        <v>0</v>
      </c>
      <c r="G20" s="537">
        <v>0</v>
      </c>
      <c r="H20" s="537">
        <v>0</v>
      </c>
      <c r="I20" s="537">
        <v>0</v>
      </c>
      <c r="J20" s="537">
        <v>0</v>
      </c>
      <c r="K20" s="537">
        <v>0</v>
      </c>
      <c r="L20" s="537">
        <v>0</v>
      </c>
      <c r="M20" s="537">
        <v>0</v>
      </c>
      <c r="N20" s="624">
        <v>0</v>
      </c>
    </row>
    <row r="21" spans="1:14" ht="9.75">
      <c r="A21" s="543" t="s">
        <v>746</v>
      </c>
      <c r="B21" s="537">
        <v>0</v>
      </c>
      <c r="C21" s="537">
        <v>0</v>
      </c>
      <c r="D21" s="537">
        <v>0</v>
      </c>
      <c r="E21" s="537">
        <v>0</v>
      </c>
      <c r="F21" s="537">
        <v>0</v>
      </c>
      <c r="G21" s="537">
        <v>0</v>
      </c>
      <c r="H21" s="537">
        <v>0</v>
      </c>
      <c r="I21" s="537">
        <v>0</v>
      </c>
      <c r="J21" s="537">
        <v>0</v>
      </c>
      <c r="K21" s="537">
        <v>0</v>
      </c>
      <c r="L21" s="537">
        <v>0</v>
      </c>
      <c r="M21" s="537">
        <v>0</v>
      </c>
      <c r="N21" s="624">
        <v>0</v>
      </c>
    </row>
    <row r="22" spans="1:14" ht="9.75">
      <c r="A22" s="545" t="s">
        <v>747</v>
      </c>
      <c r="B22" s="537">
        <v>175.12582033300001</v>
      </c>
      <c r="C22" s="537">
        <v>202.93316478099999</v>
      </c>
      <c r="D22" s="537">
        <v>231.36520621299999</v>
      </c>
      <c r="E22" s="537">
        <v>262.214365993</v>
      </c>
      <c r="F22" s="537">
        <v>294.83801787700003</v>
      </c>
      <c r="G22" s="537">
        <v>392.05125658999998</v>
      </c>
      <c r="H22" s="537">
        <v>404.36288358899998</v>
      </c>
      <c r="I22" s="537">
        <v>446.98562085600003</v>
      </c>
      <c r="J22" s="537">
        <v>450.17793801300002</v>
      </c>
      <c r="K22" s="537">
        <v>508.04385413900002</v>
      </c>
      <c r="L22" s="537">
        <v>107.556056551</v>
      </c>
      <c r="M22" s="537">
        <v>148.49887252299999</v>
      </c>
      <c r="N22" s="624">
        <v>197.71952188399999</v>
      </c>
    </row>
    <row r="23" spans="1:14" ht="9.75">
      <c r="A23" s="543" t="s">
        <v>748</v>
      </c>
      <c r="B23" s="537">
        <v>174.96896889800001</v>
      </c>
      <c r="C23" s="537">
        <v>205.057391026</v>
      </c>
      <c r="D23" s="537">
        <v>233.09686505900001</v>
      </c>
      <c r="E23" s="537">
        <v>264.19790382899998</v>
      </c>
      <c r="F23" s="537">
        <v>301.05733827799997</v>
      </c>
      <c r="G23" s="537">
        <v>396.59166211199999</v>
      </c>
      <c r="H23" s="537">
        <v>412.64657597799999</v>
      </c>
      <c r="I23" s="537">
        <v>455.815379017</v>
      </c>
      <c r="J23" s="537">
        <v>415.85603039099999</v>
      </c>
      <c r="K23" s="537">
        <v>469.019948177</v>
      </c>
      <c r="L23" s="537">
        <v>100.411224073</v>
      </c>
      <c r="M23" s="537">
        <v>138.06866195200001</v>
      </c>
      <c r="N23" s="624">
        <v>183.52403367599999</v>
      </c>
    </row>
    <row r="24" spans="1:14" ht="9.75">
      <c r="A24" s="543" t="s">
        <v>749</v>
      </c>
      <c r="B24" s="537">
        <v>0.119999618</v>
      </c>
      <c r="C24" s="537">
        <v>-2.1610780620000001</v>
      </c>
      <c r="D24" s="537">
        <v>-1.7808274390000001</v>
      </c>
      <c r="E24" s="537">
        <v>-2.0638166099999999</v>
      </c>
      <c r="F24" s="537">
        <v>-6.3050143749999998</v>
      </c>
      <c r="G24" s="537">
        <v>-4.7246169269999996</v>
      </c>
      <c r="H24" s="537">
        <v>-8.4423031890000004</v>
      </c>
      <c r="I24" s="537">
        <v>-8.9931551550000002</v>
      </c>
      <c r="J24" s="537">
        <v>34.135764049000002</v>
      </c>
      <c r="K24" s="537">
        <v>38.831727264000001</v>
      </c>
      <c r="L24" s="537">
        <v>7.1299700540000002</v>
      </c>
      <c r="M24" s="537">
        <v>10.391981035000001</v>
      </c>
      <c r="N24" s="624">
        <v>14.15611696</v>
      </c>
    </row>
    <row r="25" spans="1:14" ht="9.75">
      <c r="A25" s="543" t="s">
        <v>750</v>
      </c>
      <c r="B25" s="537">
        <v>3.6851817000000002E-2</v>
      </c>
      <c r="C25" s="537">
        <v>3.6851817000000002E-2</v>
      </c>
      <c r="D25" s="537">
        <v>4.9168592999999997E-2</v>
      </c>
      <c r="E25" s="537">
        <v>8.0278773999999997E-2</v>
      </c>
      <c r="F25" s="537">
        <v>8.5693974000000006E-2</v>
      </c>
      <c r="G25" s="537">
        <v>0.18421140499999999</v>
      </c>
      <c r="H25" s="537">
        <v>0.1586108</v>
      </c>
      <c r="I25" s="537">
        <v>0.16339699399999999</v>
      </c>
      <c r="J25" s="537">
        <v>0.18614357300000001</v>
      </c>
      <c r="K25" s="537">
        <v>0.19217869800000001</v>
      </c>
      <c r="L25" s="537">
        <v>1.4862424000000001E-2</v>
      </c>
      <c r="M25" s="537">
        <v>3.8229536000000001E-2</v>
      </c>
      <c r="N25" s="624">
        <v>3.9371247999999998E-2</v>
      </c>
    </row>
    <row r="26" spans="1:14" ht="9.75">
      <c r="A26" s="476" t="s">
        <v>1531</v>
      </c>
      <c r="B26" s="537">
        <v>0</v>
      </c>
      <c r="C26" s="537">
        <v>0</v>
      </c>
      <c r="D26" s="537">
        <v>0</v>
      </c>
      <c r="E26" s="537">
        <v>0</v>
      </c>
      <c r="F26" s="537">
        <v>0</v>
      </c>
      <c r="G26" s="537">
        <v>0</v>
      </c>
      <c r="H26" s="537">
        <v>0</v>
      </c>
      <c r="I26" s="537">
        <v>0</v>
      </c>
      <c r="J26" s="537">
        <v>0</v>
      </c>
      <c r="K26" s="537">
        <v>0</v>
      </c>
      <c r="L26" s="537">
        <v>0</v>
      </c>
      <c r="M26" s="537">
        <v>0</v>
      </c>
      <c r="N26" s="624">
        <v>0</v>
      </c>
    </row>
    <row r="27" spans="1:14" ht="10.5" thickBot="1">
      <c r="A27" s="546" t="s">
        <v>751</v>
      </c>
      <c r="B27" s="540">
        <v>13162.410122976</v>
      </c>
      <c r="C27" s="540">
        <v>14057.341336408999</v>
      </c>
      <c r="D27" s="540">
        <v>13629.541893490001</v>
      </c>
      <c r="E27" s="540">
        <v>14161.757482376001</v>
      </c>
      <c r="F27" s="540">
        <v>14459.279460463</v>
      </c>
      <c r="G27" s="540">
        <v>14803.170379761999</v>
      </c>
      <c r="H27" s="540">
        <v>14962.122607825</v>
      </c>
      <c r="I27" s="540">
        <v>15353.086072648999</v>
      </c>
      <c r="J27" s="540">
        <v>15408.581637740001</v>
      </c>
      <c r="K27" s="540">
        <v>15831.052483993</v>
      </c>
      <c r="L27" s="540">
        <v>16216.752152112</v>
      </c>
      <c r="M27" s="540">
        <v>16466.579299068999</v>
      </c>
      <c r="N27" s="626">
        <v>16798.269348865</v>
      </c>
    </row>
    <row r="28" spans="1:14" ht="15.75" customHeight="1">
      <c r="A28" s="410"/>
      <c r="B28" s="170"/>
      <c r="C28" s="170"/>
      <c r="D28" s="170"/>
      <c r="E28" s="170"/>
      <c r="F28" s="170"/>
      <c r="G28" s="170"/>
      <c r="H28" s="170"/>
      <c r="I28" s="170"/>
      <c r="J28" s="170"/>
      <c r="K28" s="170"/>
      <c r="L28" s="697"/>
      <c r="M28" s="697"/>
      <c r="N28" s="170"/>
    </row>
  </sheetData>
  <customSheetViews>
    <customSheetView guid="{D1897E30-A26D-4F90-93C2-C61456FDB70A}" showPageBreaks="1" printArea="1" view="pageBreakPreview">
      <selection activeCell="Q19" sqref="Q19"/>
      <pageMargins left="0.7" right="0.7" top="0.75" bottom="0.75" header="0.3" footer="0.3"/>
      <pageSetup paperSize="9" scale="65" orientation="portrait" r:id="rId1"/>
    </customSheetView>
    <customSheetView guid="{0A4A6AE3-1FFA-40BD-BC03-A4BC47D93628}" showPageBreaks="1" printArea="1" view="pageBreakPreview">
      <selection activeCell="Q19" sqref="Q19"/>
      <pageMargins left="0.7" right="0.7" top="0.75" bottom="0.75" header="0.3" footer="0.3"/>
      <pageSetup paperSize="9" scale="65" orientation="portrait" r:id="rId2"/>
    </customSheetView>
    <customSheetView guid="{B244C660-12F9-4318-BC78-56058D4EBF22}" showGridLines="0">
      <pane xSplit="1" ySplit="2" topLeftCell="N3" activePane="bottomRight" state="frozen"/>
      <selection pane="bottomRight" activeCell="O3" sqref="O3:O18"/>
      <pageMargins left="0.7" right="0.7" top="0.75" bottom="0.75" header="0.3" footer="0.3"/>
    </customSheetView>
    <customSheetView guid="{5775350E-DA50-441E-8569-3DFCA9E573A2}" showGridLines="0">
      <pane xSplit="1" ySplit="2" topLeftCell="B3" activePane="bottomRight" state="frozen"/>
      <selection pane="bottomRight" activeCell="A2" sqref="A2:O2"/>
      <pageMargins left="0.7" right="0.7" top="0.75" bottom="0.75" header="0.3" footer="0.3"/>
    </customSheetView>
    <customSheetView guid="{470994EE-CEA9-45A2-A5EE-DCAA1675B1EF}" showGridLines="0">
      <pane xSplit="1" ySplit="2" topLeftCell="B3" activePane="bottomRight" state="frozen"/>
      <selection pane="bottomRight" activeCell="D11" sqref="D11"/>
      <pageMargins left="0.7" right="0.7" top="0.75" bottom="0.75" header="0.3" footer="0.3"/>
    </customSheetView>
    <customSheetView guid="{EB4FEB82-7273-415B-B402-8EEA020F8842}" showGridLines="0">
      <pane xSplit="1" ySplit="2" topLeftCell="B3" activePane="bottomRight" state="frozen"/>
      <selection pane="bottomRight" activeCell="O2" sqref="O1:O1048576"/>
      <pageMargins left="0.7" right="0.7" top="0.75" bottom="0.75" header="0.3" footer="0.3"/>
    </customSheetView>
    <customSheetView guid="{4E068CE9-76F0-4A79-8775-2B6748FBF524}" hiddenColumns="1">
      <selection activeCell="Q2" sqref="Q2:AC27"/>
      <pageMargins left="0.7" right="0.7" top="0.75" bottom="0.75" header="0.3" footer="0.3"/>
    </customSheetView>
    <customSheetView guid="{D8C5A984-543E-4707-B504-B74A64840F53}" showPageBreaks="1" printArea="1" view="pageBreakPreview">
      <selection activeCell="Q19" sqref="Q19"/>
      <pageMargins left="0.7" right="0.7" top="0.75" bottom="0.75" header="0.3" footer="0.3"/>
      <pageSetup paperSize="9" scale="65" orientation="portrait" r:id="rId3"/>
    </customSheetView>
    <customSheetView guid="{D05C7363-D748-4E5D-B121-E30B6E64A380}" showPageBreaks="1" printArea="1" view="pageBreakPreview" topLeftCell="B1">
      <selection activeCell="C8" sqref="C8"/>
      <pageMargins left="0.7" right="0.7" top="0.75" bottom="0.75" header="0.3" footer="0.3"/>
      <pageSetup paperSize="9" scale="65" orientation="portrait" r:id="rId4"/>
    </customSheetView>
    <customSheetView guid="{A346EDBB-8F5D-48AE-8CF0-8B5C084A1557}" showGridLines="0">
      <pane xSplit="1" ySplit="2" topLeftCell="M3" activePane="bottomRight" state="frozen"/>
      <selection pane="bottomRight" activeCell="N24" sqref="N24"/>
      <pageMargins left="0.7" right="0.7" top="0.75" bottom="0.75" header="0.3" footer="0.3"/>
      <pageSetup paperSize="9" orientation="portrait" r:id="rId5"/>
    </customSheetView>
  </customSheetViews>
  <mergeCells count="2">
    <mergeCell ref="L28:M28"/>
    <mergeCell ref="A1:N1"/>
  </mergeCells>
  <pageMargins left="0.7" right="0.7" top="0.75" bottom="0.75" header="0.3" footer="0.3"/>
  <pageSetup paperSize="9" scale="65" orientation="portrait" r:id="rId6"/>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9"/>
  <dimension ref="A1:N20"/>
  <sheetViews>
    <sheetView view="pageBreakPreview" zoomScale="130" zoomScaleNormal="100" zoomScaleSheetLayoutView="130" workbookViewId="0">
      <selection activeCell="N3" sqref="N3:N4"/>
    </sheetView>
  </sheetViews>
  <sheetFormatPr defaultColWidth="9.140625" defaultRowHeight="9"/>
  <cols>
    <col min="1" max="1" width="9" style="2" bestFit="1" customWidth="1"/>
    <col min="2" max="2" width="6.42578125" style="2" bestFit="1" customWidth="1"/>
    <col min="3" max="3" width="6.140625" style="2" bestFit="1" customWidth="1"/>
    <col min="4" max="4" width="6.5703125" style="2" bestFit="1" customWidth="1"/>
    <col min="5" max="6" width="6.140625" style="2" bestFit="1" customWidth="1"/>
    <col min="7" max="7" width="6.42578125" style="2" bestFit="1" customWidth="1"/>
    <col min="8" max="9" width="6.140625" style="2" bestFit="1" customWidth="1"/>
    <col min="10" max="10" width="6.5703125" style="2" bestFit="1" customWidth="1"/>
    <col min="11" max="12" width="6.42578125" style="2" bestFit="1" customWidth="1"/>
    <col min="13" max="13" width="6.140625" style="2" bestFit="1" customWidth="1"/>
    <col min="14" max="14" width="6.140625" style="2" customWidth="1"/>
    <col min="15" max="16384" width="9.140625" style="2"/>
  </cols>
  <sheetData>
    <row r="1" spans="1:14" s="1" customFormat="1" ht="24.75" customHeight="1" thickBot="1">
      <c r="A1" s="698" t="s">
        <v>1181</v>
      </c>
      <c r="B1" s="699"/>
      <c r="C1" s="699"/>
      <c r="D1" s="699"/>
      <c r="E1" s="699"/>
      <c r="F1" s="699"/>
      <c r="G1" s="699"/>
      <c r="H1" s="699"/>
      <c r="I1" s="699"/>
      <c r="J1" s="699"/>
      <c r="K1" s="699"/>
      <c r="L1" s="699"/>
      <c r="M1" s="699"/>
      <c r="N1" s="699"/>
    </row>
    <row r="2" spans="1:14" s="67" customFormat="1" ht="18.75" thickBot="1">
      <c r="A2" s="470" t="s">
        <v>298</v>
      </c>
      <c r="B2" s="73">
        <v>44621</v>
      </c>
      <c r="C2" s="73">
        <v>44652</v>
      </c>
      <c r="D2" s="73">
        <v>44682</v>
      </c>
      <c r="E2" s="73">
        <v>44713</v>
      </c>
      <c r="F2" s="73">
        <v>44743</v>
      </c>
      <c r="G2" s="73">
        <v>44774</v>
      </c>
      <c r="H2" s="73">
        <v>44805</v>
      </c>
      <c r="I2" s="73">
        <v>44835</v>
      </c>
      <c r="J2" s="73">
        <v>44866</v>
      </c>
      <c r="K2" s="73">
        <v>44896</v>
      </c>
      <c r="L2" s="73">
        <v>44927</v>
      </c>
      <c r="M2" s="73">
        <v>44958</v>
      </c>
      <c r="N2" s="73">
        <v>44986</v>
      </c>
    </row>
    <row r="3" spans="1:14" ht="9.75">
      <c r="A3" s="550" t="s">
        <v>83</v>
      </c>
      <c r="B3" s="547">
        <v>0.8179725319591491</v>
      </c>
      <c r="C3" s="547">
        <v>0.82882764192902281</v>
      </c>
      <c r="D3" s="547">
        <v>0.88471258235388184</v>
      </c>
      <c r="E3" s="547">
        <v>0.8829191123553356</v>
      </c>
      <c r="F3" s="547">
        <v>0.87548770366941031</v>
      </c>
      <c r="G3" s="547">
        <v>0.84206472195289117</v>
      </c>
      <c r="H3" s="547">
        <v>0.86100318442805612</v>
      </c>
      <c r="I3" s="547">
        <v>0.8727254079494956</v>
      </c>
      <c r="J3" s="547">
        <v>0.86055178822938339</v>
      </c>
      <c r="K3" s="547">
        <v>0.85294937654732705</v>
      </c>
      <c r="L3" s="547">
        <v>0.839799963456627</v>
      </c>
      <c r="M3" s="547">
        <v>0.80198594274646418</v>
      </c>
      <c r="N3" s="627">
        <v>0.79035831632208597</v>
      </c>
    </row>
    <row r="4" spans="1:14" s="120" customFormat="1" ht="9.75">
      <c r="A4" s="551" t="s">
        <v>82</v>
      </c>
      <c r="B4" s="548">
        <v>0.8037148402173897</v>
      </c>
      <c r="C4" s="548">
        <v>0.81247414404311158</v>
      </c>
      <c r="D4" s="548">
        <v>0.79626238146186701</v>
      </c>
      <c r="E4" s="548">
        <v>0.8554022512909889</v>
      </c>
      <c r="F4" s="548">
        <v>0.91486487565134489</v>
      </c>
      <c r="G4" s="548">
        <v>1.0288386250850969</v>
      </c>
      <c r="H4" s="548">
        <v>1.0171623187448384</v>
      </c>
      <c r="I4" s="548">
        <v>1.0211119251018199</v>
      </c>
      <c r="J4" s="548">
        <v>1.0186825426909314</v>
      </c>
      <c r="K4" s="548">
        <v>1.0114885343428388</v>
      </c>
      <c r="L4" s="548">
        <v>1.0772084609325161</v>
      </c>
      <c r="M4" s="548">
        <v>1.1608762685839176</v>
      </c>
      <c r="N4" s="620">
        <v>1.1588423909202972</v>
      </c>
    </row>
    <row r="5" spans="1:14" ht="10.5" thickBot="1">
      <c r="A5" s="552" t="s">
        <v>84</v>
      </c>
      <c r="B5" s="549">
        <v>2.9963792008027981</v>
      </c>
      <c r="C5" s="549">
        <v>2.9828907473418464</v>
      </c>
      <c r="D5" s="549">
        <v>3.2793876240296478</v>
      </c>
      <c r="E5" s="549">
        <v>3.3287606144202155</v>
      </c>
      <c r="F5" s="549">
        <v>3.3864462102911119</v>
      </c>
      <c r="G5" s="549">
        <v>3.4515100911614804</v>
      </c>
      <c r="H5" s="549">
        <v>3.4926158704154924</v>
      </c>
      <c r="I5" s="549">
        <v>3.5285583172168695</v>
      </c>
      <c r="J5" s="549">
        <v>3.5684335231222537</v>
      </c>
      <c r="K5" s="549">
        <v>3.6528417241402305</v>
      </c>
      <c r="L5" s="549">
        <v>3.5487418493956318</v>
      </c>
      <c r="M5" s="549">
        <v>3.4738419129032345</v>
      </c>
      <c r="N5" s="628">
        <v>3.5715322723716687</v>
      </c>
    </row>
    <row r="6" spans="1:14" ht="15.75" customHeight="1">
      <c r="A6" s="700"/>
      <c r="B6" s="697"/>
      <c r="C6" s="697"/>
      <c r="D6" s="697"/>
      <c r="E6" s="697"/>
      <c r="F6" s="697"/>
      <c r="G6" s="697"/>
      <c r="H6" s="697"/>
      <c r="I6" s="697"/>
      <c r="J6" s="697"/>
      <c r="K6" s="697"/>
      <c r="L6" s="697"/>
      <c r="M6" s="697"/>
      <c r="N6" s="697"/>
    </row>
    <row r="8" spans="1:14">
      <c r="B8" s="320"/>
      <c r="C8" s="320"/>
      <c r="D8" s="320"/>
      <c r="E8" s="320"/>
      <c r="F8" s="320"/>
      <c r="G8" s="320"/>
      <c r="H8" s="320"/>
      <c r="I8" s="320"/>
      <c r="J8" s="320"/>
    </row>
    <row r="9" spans="1:14">
      <c r="B9" s="320"/>
      <c r="C9" s="320"/>
      <c r="D9" s="320"/>
      <c r="E9" s="320"/>
      <c r="F9" s="320"/>
      <c r="G9" s="320"/>
      <c r="H9" s="320"/>
      <c r="I9" s="320"/>
      <c r="J9" s="320"/>
    </row>
    <row r="10" spans="1:14">
      <c r="B10" s="320"/>
      <c r="C10" s="320"/>
      <c r="D10" s="320"/>
      <c r="E10" s="320"/>
      <c r="F10" s="320"/>
      <c r="G10" s="320"/>
      <c r="H10" s="320"/>
      <c r="I10" s="320"/>
      <c r="J10" s="320"/>
    </row>
    <row r="13" spans="1:14">
      <c r="B13" s="121"/>
      <c r="C13" s="121"/>
      <c r="D13" s="121"/>
      <c r="E13" s="121"/>
      <c r="F13" s="121"/>
      <c r="G13" s="121"/>
      <c r="H13" s="121"/>
      <c r="I13" s="121"/>
      <c r="J13" s="121"/>
    </row>
    <row r="14" spans="1:14">
      <c r="B14" s="121"/>
      <c r="C14" s="121"/>
      <c r="D14" s="121"/>
      <c r="E14" s="121"/>
      <c r="F14" s="121"/>
      <c r="G14" s="121"/>
      <c r="H14" s="121"/>
      <c r="I14" s="121"/>
      <c r="J14" s="121"/>
    </row>
    <row r="15" spans="1:14">
      <c r="B15" s="121"/>
      <c r="C15" s="121"/>
      <c r="D15" s="121"/>
      <c r="E15" s="121"/>
      <c r="F15" s="121"/>
      <c r="G15" s="121"/>
      <c r="H15" s="121"/>
      <c r="I15" s="121"/>
      <c r="J15" s="121"/>
    </row>
    <row r="18" spans="2:10">
      <c r="B18" s="320"/>
      <c r="C18" s="320"/>
      <c r="D18" s="320"/>
      <c r="E18" s="320"/>
      <c r="F18" s="320"/>
      <c r="G18" s="320"/>
      <c r="H18" s="320"/>
      <c r="I18" s="320"/>
      <c r="J18" s="320"/>
    </row>
    <row r="19" spans="2:10">
      <c r="B19" s="320"/>
      <c r="C19" s="320"/>
      <c r="D19" s="320"/>
      <c r="E19" s="320"/>
      <c r="F19" s="320"/>
      <c r="G19" s="320"/>
      <c r="H19" s="320"/>
      <c r="I19" s="320"/>
      <c r="J19" s="320"/>
    </row>
    <row r="20" spans="2:10">
      <c r="B20" s="320"/>
      <c r="C20" s="320"/>
      <c r="D20" s="320"/>
      <c r="E20" s="320"/>
      <c r="F20" s="320"/>
      <c r="G20" s="320"/>
      <c r="H20" s="320"/>
      <c r="I20" s="320"/>
      <c r="J20" s="320"/>
    </row>
  </sheetData>
  <customSheetViews>
    <customSheetView guid="{D1897E30-A26D-4F90-93C2-C61456FDB70A}" scale="140" showPageBreaks="1" printArea="1" view="pageBreakPreview">
      <selection activeCell="Q14" sqref="Q14"/>
      <pageMargins left="0.7" right="0.7" top="0.75" bottom="0.75" header="0.3" footer="0.3"/>
      <pageSetup paperSize="9" scale="84" orientation="portrait" r:id="rId1"/>
    </customSheetView>
    <customSheetView guid="{0A4A6AE3-1FFA-40BD-BC03-A4BC47D93628}" scale="140" showPageBreaks="1" printArea="1" view="pageBreakPreview">
      <selection activeCell="Q14" sqref="Q14"/>
      <pageMargins left="0.7" right="0.7" top="0.75" bottom="0.75" header="0.3" footer="0.3"/>
      <pageSetup paperSize="9" scale="84" orientation="portrait" r:id="rId2"/>
    </customSheetView>
    <customSheetView guid="{B244C660-12F9-4318-BC78-56058D4EBF22}" showGridLines="0" topLeftCell="E1">
      <selection activeCell="O3" sqref="O3:O5"/>
      <pageMargins left="0.7" right="0.7" top="0.75" bottom="0.75" header="0.3" footer="0.3"/>
    </customSheetView>
    <customSheetView guid="{5775350E-DA50-441E-8569-3DFCA9E573A2}" showGridLines="0">
      <selection activeCell="A2" sqref="A2:N2"/>
      <pageMargins left="0.7" right="0.7" top="0.75" bottom="0.75" header="0.3" footer="0.3"/>
    </customSheetView>
    <customSheetView guid="{470994EE-CEA9-45A2-A5EE-DCAA1675B1EF}" showGridLines="0">
      <selection activeCell="H4" sqref="H4"/>
      <pageMargins left="0.7" right="0.7" top="0.75" bottom="0.75" header="0.3" footer="0.3"/>
    </customSheetView>
    <customSheetView guid="{EB4FEB82-7273-415B-B402-8EEA020F8842}" showGridLines="0">
      <selection activeCell="P8" sqref="P8"/>
      <pageMargins left="0.7" right="0.7" top="0.75" bottom="0.75" header="0.3" footer="0.3"/>
    </customSheetView>
    <customSheetView guid="{4E068CE9-76F0-4A79-8775-2B6748FBF524}" hiddenColumns="1" topLeftCell="S1">
      <selection activeCell="AF13" sqref="AF13"/>
      <pageMargins left="0.7" right="0.7" top="0.75" bottom="0.75" header="0.3" footer="0.3"/>
      <pageSetup paperSize="9" orientation="portrait" r:id="rId3"/>
    </customSheetView>
    <customSheetView guid="{D8C5A984-543E-4707-B504-B74A64840F53}" scale="140" showPageBreaks="1" printArea="1" view="pageBreakPreview">
      <selection activeCell="Q14" sqref="Q14"/>
      <pageMargins left="0.7" right="0.7" top="0.75" bottom="0.75" header="0.3" footer="0.3"/>
      <pageSetup paperSize="9" scale="84" orientation="portrait" r:id="rId4"/>
    </customSheetView>
    <customSheetView guid="{D05C7363-D748-4E5D-B121-E30B6E64A380}" scale="140" showPageBreaks="1" printArea="1" view="pageBreakPreview" topLeftCell="G1">
      <selection activeCell="N10" sqref="N10"/>
      <pageMargins left="0.7" right="0.7" top="0.75" bottom="0.75" header="0.3" footer="0.3"/>
      <pageSetup paperSize="9" scale="84" orientation="portrait" r:id="rId5"/>
    </customSheetView>
    <customSheetView guid="{A346EDBB-8F5D-48AE-8CF0-8B5C084A1557}" showGridLines="0" topLeftCell="B1">
      <selection activeCell="W21" sqref="W21"/>
      <pageMargins left="0.7" right="0.7" top="0.75" bottom="0.75" header="0.3" footer="0.3"/>
      <pageSetup paperSize="9" orientation="portrait" r:id="rId6"/>
    </customSheetView>
  </customSheetViews>
  <mergeCells count="2">
    <mergeCell ref="A1:N1"/>
    <mergeCell ref="A6:N6"/>
  </mergeCells>
  <pageMargins left="0.7" right="0.7" top="0.75" bottom="0.75" header="0.3" footer="0.3"/>
  <pageSetup paperSize="9" scale="84" orientation="portrait" r:id="rId7"/>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0"/>
  <dimension ref="A1:AT87"/>
  <sheetViews>
    <sheetView view="pageBreakPreview" zoomScale="60" zoomScaleNormal="100" workbookViewId="0">
      <pane xSplit="1" ySplit="2" topLeftCell="B47" activePane="bottomRight" state="frozen"/>
      <selection pane="topRight" activeCell="B1" sqref="B1"/>
      <selection pane="bottomLeft" activeCell="A3" sqref="A3"/>
      <selection pane="bottomRight" activeCell="U84" sqref="U84"/>
    </sheetView>
  </sheetViews>
  <sheetFormatPr defaultColWidth="9.140625" defaultRowHeight="9"/>
  <cols>
    <col min="1" max="1" width="31.140625" style="2" customWidth="1"/>
    <col min="2" max="2" width="8.28515625" style="2" bestFit="1" customWidth="1"/>
    <col min="3" max="3" width="6.5703125" style="2" bestFit="1" customWidth="1"/>
    <col min="4" max="10" width="7.85546875" style="2" bestFit="1" customWidth="1"/>
    <col min="11" max="12" width="7.85546875" style="2" customWidth="1"/>
    <col min="13" max="14" width="8.140625" style="2" bestFit="1" customWidth="1"/>
    <col min="15" max="16384" width="9.140625" style="2"/>
  </cols>
  <sheetData>
    <row r="1" spans="1:14" s="1" customFormat="1" ht="31.5" customHeight="1" thickBot="1">
      <c r="A1" s="693" t="s">
        <v>1182</v>
      </c>
      <c r="B1" s="694"/>
      <c r="C1" s="694"/>
      <c r="D1" s="694"/>
      <c r="E1" s="694"/>
      <c r="F1" s="694"/>
      <c r="G1" s="694"/>
      <c r="H1" s="694"/>
      <c r="I1" s="694"/>
      <c r="J1" s="694"/>
      <c r="K1" s="694"/>
      <c r="L1" s="694"/>
      <c r="M1" s="694"/>
      <c r="N1" s="694"/>
    </row>
    <row r="2" spans="1:14" s="3" customFormat="1" ht="9.75" thickBot="1">
      <c r="A2" s="11" t="s">
        <v>3</v>
      </c>
      <c r="B2" s="73">
        <v>44621</v>
      </c>
      <c r="C2" s="73">
        <v>44652</v>
      </c>
      <c r="D2" s="73">
        <v>44682</v>
      </c>
      <c r="E2" s="73">
        <v>44713</v>
      </c>
      <c r="F2" s="73">
        <v>44743</v>
      </c>
      <c r="G2" s="73">
        <v>44774</v>
      </c>
      <c r="H2" s="73">
        <v>44805</v>
      </c>
      <c r="I2" s="73">
        <v>44835</v>
      </c>
      <c r="J2" s="73">
        <v>44866</v>
      </c>
      <c r="K2" s="73">
        <v>44896</v>
      </c>
      <c r="L2" s="73">
        <v>44927</v>
      </c>
      <c r="M2" s="73">
        <v>44958</v>
      </c>
      <c r="N2" s="73">
        <v>44986</v>
      </c>
    </row>
    <row r="3" spans="1:14" ht="12.75">
      <c r="A3" s="553" t="s">
        <v>577</v>
      </c>
      <c r="B3" s="554">
        <v>273.62277702400002</v>
      </c>
      <c r="C3" s="554">
        <v>216.86644070899999</v>
      </c>
      <c r="D3" s="554">
        <v>278.38267171199999</v>
      </c>
      <c r="E3" s="554">
        <v>494.41445094300002</v>
      </c>
      <c r="F3" s="554">
        <v>475.08572462400002</v>
      </c>
      <c r="G3" s="554">
        <v>505.79923225499999</v>
      </c>
      <c r="H3" s="554">
        <v>468.27523328199999</v>
      </c>
      <c r="I3" s="554">
        <v>500.90672520300001</v>
      </c>
      <c r="J3" s="554">
        <v>500.53895136099999</v>
      </c>
      <c r="K3" s="554">
        <v>445.38191641499998</v>
      </c>
      <c r="L3" s="554">
        <v>973.28230116400005</v>
      </c>
      <c r="M3" s="554">
        <v>788.744568415</v>
      </c>
      <c r="N3" s="629">
        <v>667.58729288100005</v>
      </c>
    </row>
    <row r="4" spans="1:14" ht="12.75">
      <c r="A4" s="555" t="s">
        <v>578</v>
      </c>
      <c r="B4" s="554">
        <v>25.718318026999999</v>
      </c>
      <c r="C4" s="554">
        <v>12.740019128</v>
      </c>
      <c r="D4" s="554">
        <v>38.844295269</v>
      </c>
      <c r="E4" s="554">
        <v>34.323925912999997</v>
      </c>
      <c r="F4" s="554">
        <v>19.729836395</v>
      </c>
      <c r="G4" s="554">
        <v>37.575481820999997</v>
      </c>
      <c r="H4" s="554">
        <v>17.983307152999998</v>
      </c>
      <c r="I4" s="554">
        <v>26.420401845000001</v>
      </c>
      <c r="J4" s="554">
        <v>36.642764296999999</v>
      </c>
      <c r="K4" s="554">
        <v>10.812188706000001</v>
      </c>
      <c r="L4" s="554">
        <v>34.077538570999998</v>
      </c>
      <c r="M4" s="554">
        <v>30.846590845000001</v>
      </c>
      <c r="N4" s="629">
        <v>29.326594881999998</v>
      </c>
    </row>
    <row r="5" spans="1:14" ht="24">
      <c r="A5" s="555" t="s">
        <v>1455</v>
      </c>
      <c r="B5" s="554">
        <v>247.90445899700001</v>
      </c>
      <c r="C5" s="554">
        <v>204.12642158099999</v>
      </c>
      <c r="D5" s="554">
        <v>239.538376443</v>
      </c>
      <c r="E5" s="554">
        <v>460.09052502999998</v>
      </c>
      <c r="F5" s="554">
        <v>455.35588822900002</v>
      </c>
      <c r="G5" s="554">
        <v>468.22375043400001</v>
      </c>
      <c r="H5" s="554">
        <v>450.29192612899999</v>
      </c>
      <c r="I5" s="554">
        <v>474.48632335799999</v>
      </c>
      <c r="J5" s="554">
        <v>463.896187064</v>
      </c>
      <c r="K5" s="554">
        <v>434.56972770900001</v>
      </c>
      <c r="L5" s="554">
        <v>939.20476259300005</v>
      </c>
      <c r="M5" s="554">
        <v>757.89797756999997</v>
      </c>
      <c r="N5" s="629">
        <v>638.26069799899994</v>
      </c>
    </row>
    <row r="6" spans="1:14" ht="24">
      <c r="A6" s="556" t="s">
        <v>1456</v>
      </c>
      <c r="B6" s="554">
        <v>25.114276997000001</v>
      </c>
      <c r="C6" s="554">
        <v>22.073218580999999</v>
      </c>
      <c r="D6" s="554">
        <v>18.868396443000002</v>
      </c>
      <c r="E6" s="554">
        <v>10.987415780999999</v>
      </c>
      <c r="F6" s="554">
        <v>6.3891105389999998</v>
      </c>
      <c r="G6" s="554">
        <v>18.886808303999999</v>
      </c>
      <c r="H6" s="554">
        <v>11.738047405</v>
      </c>
      <c r="I6" s="554">
        <v>33.106613682000003</v>
      </c>
      <c r="J6" s="554">
        <v>29.341926938</v>
      </c>
      <c r="K6" s="554">
        <v>11.533193795000001</v>
      </c>
      <c r="L6" s="554">
        <v>44.215651047000001</v>
      </c>
      <c r="M6" s="554">
        <v>43.562725767000003</v>
      </c>
      <c r="N6" s="629">
        <v>33.486243479999999</v>
      </c>
    </row>
    <row r="7" spans="1:14" ht="24">
      <c r="A7" s="556" t="s">
        <v>1457</v>
      </c>
      <c r="B7" s="554">
        <v>222.79018199999999</v>
      </c>
      <c r="C7" s="554">
        <v>182.053203</v>
      </c>
      <c r="D7" s="554">
        <v>220.66998000000001</v>
      </c>
      <c r="E7" s="554">
        <v>449.103109249</v>
      </c>
      <c r="F7" s="554">
        <v>448.96677769000001</v>
      </c>
      <c r="G7" s="554">
        <v>449.33694213000001</v>
      </c>
      <c r="H7" s="554">
        <v>438.55387872400001</v>
      </c>
      <c r="I7" s="554">
        <v>441.379709676</v>
      </c>
      <c r="J7" s="554">
        <v>434.55426012599997</v>
      </c>
      <c r="K7" s="554">
        <v>423.03653391400002</v>
      </c>
      <c r="L7" s="554">
        <v>894.989111546</v>
      </c>
      <c r="M7" s="554">
        <v>714.33525180300001</v>
      </c>
      <c r="N7" s="629">
        <v>604.77445451899996</v>
      </c>
    </row>
    <row r="8" spans="1:14" ht="24">
      <c r="A8" s="555" t="s">
        <v>1458</v>
      </c>
      <c r="B8" s="554">
        <v>0</v>
      </c>
      <c r="C8" s="554">
        <v>0</v>
      </c>
      <c r="D8" s="554">
        <v>0</v>
      </c>
      <c r="E8" s="554">
        <v>0</v>
      </c>
      <c r="F8" s="554">
        <v>0</v>
      </c>
      <c r="G8" s="554">
        <v>0</v>
      </c>
      <c r="H8" s="554">
        <v>0</v>
      </c>
      <c r="I8" s="554">
        <v>0</v>
      </c>
      <c r="J8" s="554">
        <v>0</v>
      </c>
      <c r="K8" s="554">
        <v>0</v>
      </c>
      <c r="L8" s="554">
        <v>0</v>
      </c>
      <c r="M8" s="554">
        <v>0</v>
      </c>
      <c r="N8" s="629">
        <v>0</v>
      </c>
    </row>
    <row r="9" spans="1:14" ht="24">
      <c r="A9" s="556" t="s">
        <v>1459</v>
      </c>
      <c r="B9" s="554">
        <v>0</v>
      </c>
      <c r="C9" s="554">
        <v>0</v>
      </c>
      <c r="D9" s="554">
        <v>0</v>
      </c>
      <c r="E9" s="554">
        <v>0</v>
      </c>
      <c r="F9" s="554">
        <v>0</v>
      </c>
      <c r="G9" s="554">
        <v>0</v>
      </c>
      <c r="H9" s="554">
        <v>0</v>
      </c>
      <c r="I9" s="554">
        <v>0</v>
      </c>
      <c r="J9" s="554">
        <v>0</v>
      </c>
      <c r="K9" s="554">
        <v>0</v>
      </c>
      <c r="L9" s="554">
        <v>0</v>
      </c>
      <c r="M9" s="554">
        <v>0</v>
      </c>
      <c r="N9" s="629">
        <v>0</v>
      </c>
    </row>
    <row r="10" spans="1:14" ht="24">
      <c r="A10" s="556" t="s">
        <v>1460</v>
      </c>
      <c r="B10" s="554">
        <v>0</v>
      </c>
      <c r="C10" s="554">
        <v>0</v>
      </c>
      <c r="D10" s="554">
        <v>0</v>
      </c>
      <c r="E10" s="554">
        <v>0</v>
      </c>
      <c r="F10" s="554">
        <v>0</v>
      </c>
      <c r="G10" s="554">
        <v>0</v>
      </c>
      <c r="H10" s="554">
        <v>0</v>
      </c>
      <c r="I10" s="554">
        <v>0</v>
      </c>
      <c r="J10" s="554">
        <v>0</v>
      </c>
      <c r="K10" s="554">
        <v>0</v>
      </c>
      <c r="L10" s="554">
        <v>0</v>
      </c>
      <c r="M10" s="554">
        <v>0</v>
      </c>
      <c r="N10" s="629">
        <v>0</v>
      </c>
    </row>
    <row r="11" spans="1:14" ht="12.75">
      <c r="A11" s="553" t="s">
        <v>585</v>
      </c>
      <c r="B11" s="554">
        <v>0</v>
      </c>
      <c r="C11" s="554">
        <v>0</v>
      </c>
      <c r="D11" s="554">
        <v>0</v>
      </c>
      <c r="E11" s="554">
        <v>0</v>
      </c>
      <c r="F11" s="554">
        <v>0</v>
      </c>
      <c r="G11" s="554">
        <v>0</v>
      </c>
      <c r="H11" s="554">
        <v>0</v>
      </c>
      <c r="I11" s="554">
        <v>0</v>
      </c>
      <c r="J11" s="554">
        <v>0</v>
      </c>
      <c r="K11" s="554">
        <v>0</v>
      </c>
      <c r="L11" s="554">
        <v>0</v>
      </c>
      <c r="M11" s="554">
        <v>0</v>
      </c>
      <c r="N11" s="629">
        <v>0</v>
      </c>
    </row>
    <row r="12" spans="1:14" ht="24">
      <c r="A12" s="553" t="s">
        <v>1461</v>
      </c>
      <c r="B12" s="554">
        <v>2855.4816661919999</v>
      </c>
      <c r="C12" s="554">
        <v>2928.8071890430001</v>
      </c>
      <c r="D12" s="554">
        <v>2801.5157515800001</v>
      </c>
      <c r="E12" s="554">
        <v>2969.1198833059998</v>
      </c>
      <c r="F12" s="554">
        <v>3001.959968784</v>
      </c>
      <c r="G12" s="554">
        <v>2946.0282567439999</v>
      </c>
      <c r="H12" s="554">
        <v>2895.6773642749999</v>
      </c>
      <c r="I12" s="554">
        <v>2869.4413776699998</v>
      </c>
      <c r="J12" s="554">
        <v>2871.1160394789999</v>
      </c>
      <c r="K12" s="554">
        <v>2888.6772342019999</v>
      </c>
      <c r="L12" s="554">
        <v>2805.386500269</v>
      </c>
      <c r="M12" s="554">
        <v>2934.0247954020001</v>
      </c>
      <c r="N12" s="629">
        <v>3066.0215521720002</v>
      </c>
    </row>
    <row r="13" spans="1:14" ht="24">
      <c r="A13" s="555" t="s">
        <v>1462</v>
      </c>
      <c r="B13" s="554">
        <v>28.607554296</v>
      </c>
      <c r="C13" s="554">
        <v>28.772419291999999</v>
      </c>
      <c r="D13" s="554">
        <v>39.816334873000002</v>
      </c>
      <c r="E13" s="554">
        <v>120.928301457</v>
      </c>
      <c r="F13" s="554">
        <v>120.96057892499999</v>
      </c>
      <c r="G13" s="554">
        <v>121.315699536</v>
      </c>
      <c r="H13" s="554">
        <v>124.954718887</v>
      </c>
      <c r="I13" s="554">
        <v>127.391437481</v>
      </c>
      <c r="J13" s="554">
        <v>129.16878379299999</v>
      </c>
      <c r="K13" s="554">
        <v>132.81755908299999</v>
      </c>
      <c r="L13" s="554">
        <v>130.74842048400001</v>
      </c>
      <c r="M13" s="554">
        <v>143.050294261</v>
      </c>
      <c r="N13" s="629">
        <v>145.118470323</v>
      </c>
    </row>
    <row r="14" spans="1:14" ht="24">
      <c r="A14" s="555" t="s">
        <v>1463</v>
      </c>
      <c r="B14" s="554">
        <v>0</v>
      </c>
      <c r="C14" s="554">
        <v>0</v>
      </c>
      <c r="D14" s="554">
        <v>0</v>
      </c>
      <c r="E14" s="554">
        <v>0</v>
      </c>
      <c r="F14" s="554">
        <v>0</v>
      </c>
      <c r="G14" s="554">
        <v>0</v>
      </c>
      <c r="H14" s="554">
        <v>0</v>
      </c>
      <c r="I14" s="554">
        <v>0</v>
      </c>
      <c r="J14" s="554">
        <v>0</v>
      </c>
      <c r="K14" s="554">
        <v>0</v>
      </c>
      <c r="L14" s="554">
        <v>0</v>
      </c>
      <c r="M14" s="554">
        <v>0</v>
      </c>
      <c r="N14" s="629">
        <v>0</v>
      </c>
    </row>
    <row r="15" spans="1:14" ht="24">
      <c r="A15" s="556" t="s">
        <v>1464</v>
      </c>
      <c r="B15" s="554">
        <v>0</v>
      </c>
      <c r="C15" s="554">
        <v>0</v>
      </c>
      <c r="D15" s="554">
        <v>0</v>
      </c>
      <c r="E15" s="554">
        <v>0</v>
      </c>
      <c r="F15" s="554">
        <v>0</v>
      </c>
      <c r="G15" s="554">
        <v>0</v>
      </c>
      <c r="H15" s="554">
        <v>0</v>
      </c>
      <c r="I15" s="554">
        <v>0</v>
      </c>
      <c r="J15" s="554">
        <v>0</v>
      </c>
      <c r="K15" s="554">
        <v>0</v>
      </c>
      <c r="L15" s="554">
        <v>0</v>
      </c>
      <c r="M15" s="554">
        <v>0</v>
      </c>
      <c r="N15" s="629">
        <v>0</v>
      </c>
    </row>
    <row r="16" spans="1:14" ht="48">
      <c r="A16" s="556" t="s">
        <v>1465</v>
      </c>
      <c r="B16" s="554">
        <v>0</v>
      </c>
      <c r="C16" s="554">
        <v>0</v>
      </c>
      <c r="D16" s="554">
        <v>0</v>
      </c>
      <c r="E16" s="554">
        <v>0</v>
      </c>
      <c r="F16" s="554">
        <v>0</v>
      </c>
      <c r="G16" s="554">
        <v>0</v>
      </c>
      <c r="H16" s="554">
        <v>0</v>
      </c>
      <c r="I16" s="554">
        <v>0</v>
      </c>
      <c r="J16" s="554">
        <v>0</v>
      </c>
      <c r="K16" s="554">
        <v>0</v>
      </c>
      <c r="L16" s="554">
        <v>0</v>
      </c>
      <c r="M16" s="554">
        <v>0</v>
      </c>
      <c r="N16" s="629">
        <v>0</v>
      </c>
    </row>
    <row r="17" spans="1:14" ht="60">
      <c r="A17" s="555" t="s">
        <v>1466</v>
      </c>
      <c r="B17" s="554">
        <v>0</v>
      </c>
      <c r="C17" s="554">
        <v>0</v>
      </c>
      <c r="D17" s="554">
        <v>0</v>
      </c>
      <c r="E17" s="554">
        <v>0</v>
      </c>
      <c r="F17" s="554">
        <v>0</v>
      </c>
      <c r="G17" s="554">
        <v>0</v>
      </c>
      <c r="H17" s="554">
        <v>0</v>
      </c>
      <c r="I17" s="554">
        <v>0</v>
      </c>
      <c r="J17" s="554">
        <v>0</v>
      </c>
      <c r="K17" s="554">
        <v>0</v>
      </c>
      <c r="L17" s="554">
        <v>0</v>
      </c>
      <c r="M17" s="554">
        <v>0</v>
      </c>
      <c r="N17" s="629">
        <v>0</v>
      </c>
    </row>
    <row r="18" spans="1:14" ht="72">
      <c r="A18" s="556" t="s">
        <v>1467</v>
      </c>
      <c r="B18" s="554">
        <v>0</v>
      </c>
      <c r="C18" s="554">
        <v>0</v>
      </c>
      <c r="D18" s="554">
        <v>0</v>
      </c>
      <c r="E18" s="554">
        <v>0</v>
      </c>
      <c r="F18" s="554">
        <v>0</v>
      </c>
      <c r="G18" s="554">
        <v>0</v>
      </c>
      <c r="H18" s="554">
        <v>0</v>
      </c>
      <c r="I18" s="554">
        <v>0</v>
      </c>
      <c r="J18" s="554">
        <v>0</v>
      </c>
      <c r="K18" s="554">
        <v>0</v>
      </c>
      <c r="L18" s="554">
        <v>0</v>
      </c>
      <c r="M18" s="554">
        <v>0</v>
      </c>
      <c r="N18" s="629">
        <v>0</v>
      </c>
    </row>
    <row r="19" spans="1:14" ht="96">
      <c r="A19" s="556" t="s">
        <v>1468</v>
      </c>
      <c r="B19" s="554">
        <v>0</v>
      </c>
      <c r="C19" s="554">
        <v>0</v>
      </c>
      <c r="D19" s="554">
        <v>0</v>
      </c>
      <c r="E19" s="554">
        <v>0</v>
      </c>
      <c r="F19" s="554">
        <v>0</v>
      </c>
      <c r="G19" s="554">
        <v>0</v>
      </c>
      <c r="H19" s="554">
        <v>0</v>
      </c>
      <c r="I19" s="554">
        <v>0</v>
      </c>
      <c r="J19" s="554">
        <v>0</v>
      </c>
      <c r="K19" s="554">
        <v>0</v>
      </c>
      <c r="L19" s="554">
        <v>0</v>
      </c>
      <c r="M19" s="554">
        <v>0</v>
      </c>
      <c r="N19" s="629">
        <v>0</v>
      </c>
    </row>
    <row r="20" spans="1:14" ht="24">
      <c r="A20" s="555" t="s">
        <v>1469</v>
      </c>
      <c r="B20" s="554">
        <v>2826.8741118960002</v>
      </c>
      <c r="C20" s="554">
        <v>2900.0347697510001</v>
      </c>
      <c r="D20" s="554">
        <v>2761.6994167070002</v>
      </c>
      <c r="E20" s="554">
        <v>2848.1915818490002</v>
      </c>
      <c r="F20" s="554">
        <v>2880.9993898590001</v>
      </c>
      <c r="G20" s="554">
        <v>2824.7125572079999</v>
      </c>
      <c r="H20" s="554">
        <v>2770.7226453879998</v>
      </c>
      <c r="I20" s="554">
        <v>2742.0499401890002</v>
      </c>
      <c r="J20" s="554">
        <v>2741.9472556860001</v>
      </c>
      <c r="K20" s="554">
        <v>2755.8596751189998</v>
      </c>
      <c r="L20" s="554">
        <v>2674.6380797850002</v>
      </c>
      <c r="M20" s="554">
        <v>2790.974501141</v>
      </c>
      <c r="N20" s="629">
        <v>2920.903081849</v>
      </c>
    </row>
    <row r="21" spans="1:14" ht="24">
      <c r="A21" s="556" t="s">
        <v>1470</v>
      </c>
      <c r="B21" s="554">
        <v>2864.8841788340001</v>
      </c>
      <c r="C21" s="554">
        <v>2931.5646293919999</v>
      </c>
      <c r="D21" s="554">
        <v>2796.2747357130002</v>
      </c>
      <c r="E21" s="554">
        <v>2883.5264938149999</v>
      </c>
      <c r="F21" s="554">
        <v>2917.5630714270001</v>
      </c>
      <c r="G21" s="554">
        <v>2861.8559358430002</v>
      </c>
      <c r="H21" s="554">
        <v>2807.9126014779999</v>
      </c>
      <c r="I21" s="554">
        <v>2780.0953707449999</v>
      </c>
      <c r="J21" s="554">
        <v>2788.7359301249999</v>
      </c>
      <c r="K21" s="554">
        <v>2802.625422011</v>
      </c>
      <c r="L21" s="554">
        <v>2763.7231332659999</v>
      </c>
      <c r="M21" s="554">
        <v>2840.8286269820001</v>
      </c>
      <c r="N21" s="629">
        <v>2984.2625067549998</v>
      </c>
    </row>
    <row r="22" spans="1:14" ht="48">
      <c r="A22" s="556" t="s">
        <v>1471</v>
      </c>
      <c r="B22" s="554">
        <v>38.010066938000001</v>
      </c>
      <c r="C22" s="554">
        <v>31.529859641000002</v>
      </c>
      <c r="D22" s="554">
        <v>34.575319006000001</v>
      </c>
      <c r="E22" s="554">
        <v>35.334911966</v>
      </c>
      <c r="F22" s="554">
        <v>36.563681568</v>
      </c>
      <c r="G22" s="554">
        <v>37.143378634999998</v>
      </c>
      <c r="H22" s="554">
        <v>37.189956090000003</v>
      </c>
      <c r="I22" s="554">
        <v>38.045430555999999</v>
      </c>
      <c r="J22" s="554">
        <v>46.788674438999998</v>
      </c>
      <c r="K22" s="554">
        <v>46.765746892000003</v>
      </c>
      <c r="L22" s="554">
        <v>89.085053481000003</v>
      </c>
      <c r="M22" s="554">
        <v>49.854125840999998</v>
      </c>
      <c r="N22" s="629">
        <v>63.359424906000001</v>
      </c>
    </row>
    <row r="23" spans="1:14" ht="12.75">
      <c r="A23" s="553" t="s">
        <v>1472</v>
      </c>
      <c r="B23" s="554">
        <v>0</v>
      </c>
      <c r="C23" s="554">
        <v>0</v>
      </c>
      <c r="D23" s="554">
        <v>0</v>
      </c>
      <c r="E23" s="554">
        <v>0</v>
      </c>
      <c r="F23" s="554">
        <v>0</v>
      </c>
      <c r="G23" s="554">
        <v>0</v>
      </c>
      <c r="H23" s="554">
        <v>0</v>
      </c>
      <c r="I23" s="554">
        <v>0</v>
      </c>
      <c r="J23" s="554">
        <v>0</v>
      </c>
      <c r="K23" s="554">
        <v>0</v>
      </c>
      <c r="L23" s="554">
        <v>0</v>
      </c>
      <c r="M23" s="554">
        <v>0</v>
      </c>
      <c r="N23" s="630">
        <v>0</v>
      </c>
    </row>
    <row r="24" spans="1:14" ht="12.75">
      <c r="A24" s="553" t="s">
        <v>1473</v>
      </c>
      <c r="B24" s="554">
        <v>0</v>
      </c>
      <c r="C24" s="554">
        <v>0</v>
      </c>
      <c r="D24" s="554">
        <v>0</v>
      </c>
      <c r="E24" s="554">
        <v>0</v>
      </c>
      <c r="F24" s="554">
        <v>0</v>
      </c>
      <c r="G24" s="554">
        <v>0</v>
      </c>
      <c r="H24" s="554">
        <v>0</v>
      </c>
      <c r="I24" s="554">
        <v>0</v>
      </c>
      <c r="J24" s="554">
        <v>0</v>
      </c>
      <c r="K24" s="554">
        <v>0</v>
      </c>
      <c r="L24" s="554">
        <v>0</v>
      </c>
      <c r="M24" s="554">
        <v>0</v>
      </c>
      <c r="N24" s="630">
        <v>0</v>
      </c>
    </row>
    <row r="25" spans="1:14" ht="12.75">
      <c r="A25" s="553" t="s">
        <v>1474</v>
      </c>
      <c r="B25" s="554">
        <v>83.168813338000007</v>
      </c>
      <c r="C25" s="554">
        <v>87.504573765999993</v>
      </c>
      <c r="D25" s="554">
        <v>88.191389717999996</v>
      </c>
      <c r="E25" s="554">
        <v>87.591638208999996</v>
      </c>
      <c r="F25" s="554">
        <v>86.646395800999997</v>
      </c>
      <c r="G25" s="554">
        <v>88.713929725</v>
      </c>
      <c r="H25" s="554">
        <v>90.752053978999996</v>
      </c>
      <c r="I25" s="554">
        <v>79.465649577999997</v>
      </c>
      <c r="J25" s="554">
        <v>22.113391930999999</v>
      </c>
      <c r="K25" s="554">
        <v>22.113391930999999</v>
      </c>
      <c r="L25" s="554">
        <v>19.214893394000001</v>
      </c>
      <c r="M25" s="554">
        <v>19.466187495</v>
      </c>
      <c r="N25" s="629">
        <v>21.531113549000001</v>
      </c>
    </row>
    <row r="26" spans="1:14" ht="24">
      <c r="A26" s="555" t="s">
        <v>1475</v>
      </c>
      <c r="B26" s="554">
        <v>69.752927</v>
      </c>
      <c r="C26" s="554">
        <v>73.873633999999996</v>
      </c>
      <c r="D26" s="554">
        <v>66.940269999999998</v>
      </c>
      <c r="E26" s="554">
        <v>66.107185000000001</v>
      </c>
      <c r="F26" s="554">
        <v>66.208178000000004</v>
      </c>
      <c r="G26" s="554">
        <v>68.006570999999994</v>
      </c>
      <c r="H26" s="554">
        <v>69.884140000000002</v>
      </c>
      <c r="I26" s="554">
        <v>53.332846000000004</v>
      </c>
      <c r="J26" s="554">
        <v>0</v>
      </c>
      <c r="K26" s="554">
        <v>0</v>
      </c>
      <c r="L26" s="554">
        <v>0</v>
      </c>
      <c r="M26" s="554">
        <v>0</v>
      </c>
      <c r="N26" s="629">
        <v>0</v>
      </c>
    </row>
    <row r="27" spans="1:14" ht="24">
      <c r="A27" s="555" t="s">
        <v>1476</v>
      </c>
      <c r="B27" s="554">
        <v>0</v>
      </c>
      <c r="C27" s="554">
        <v>0</v>
      </c>
      <c r="D27" s="554">
        <v>0</v>
      </c>
      <c r="E27" s="554">
        <v>0</v>
      </c>
      <c r="F27" s="554">
        <v>0</v>
      </c>
      <c r="G27" s="554">
        <v>0</v>
      </c>
      <c r="H27" s="554">
        <v>0</v>
      </c>
      <c r="I27" s="554">
        <v>0</v>
      </c>
      <c r="J27" s="554">
        <v>0</v>
      </c>
      <c r="K27" s="554">
        <v>0</v>
      </c>
      <c r="L27" s="554">
        <v>0</v>
      </c>
      <c r="M27" s="554">
        <v>0</v>
      </c>
      <c r="N27" s="629">
        <v>0</v>
      </c>
    </row>
    <row r="28" spans="1:14" ht="24">
      <c r="A28" s="555" t="s">
        <v>1477</v>
      </c>
      <c r="B28" s="554">
        <v>13.415886338</v>
      </c>
      <c r="C28" s="554">
        <v>13.630939765999999</v>
      </c>
      <c r="D28" s="554">
        <v>21.251119718000002</v>
      </c>
      <c r="E28" s="554">
        <v>21.484453209000002</v>
      </c>
      <c r="F28" s="554">
        <v>20.438217801</v>
      </c>
      <c r="G28" s="554">
        <v>20.707358724999999</v>
      </c>
      <c r="H28" s="554">
        <v>20.867913979000001</v>
      </c>
      <c r="I28" s="554">
        <v>26.132803578000001</v>
      </c>
      <c r="J28" s="554">
        <v>22.113391930999999</v>
      </c>
      <c r="K28" s="554">
        <v>22.113391930999999</v>
      </c>
      <c r="L28" s="554">
        <v>19.214893394000001</v>
      </c>
      <c r="M28" s="554">
        <v>19.466187495</v>
      </c>
      <c r="N28" s="629">
        <v>21.531113549000001</v>
      </c>
    </row>
    <row r="29" spans="1:14" ht="12.75">
      <c r="A29" s="553" t="s">
        <v>1478</v>
      </c>
      <c r="B29" s="554">
        <v>0</v>
      </c>
      <c r="C29" s="554">
        <v>0</v>
      </c>
      <c r="D29" s="554">
        <v>0</v>
      </c>
      <c r="E29" s="554">
        <v>0</v>
      </c>
      <c r="F29" s="554">
        <v>0</v>
      </c>
      <c r="G29" s="554">
        <v>0</v>
      </c>
      <c r="H29" s="554">
        <v>0</v>
      </c>
      <c r="I29" s="554">
        <v>0</v>
      </c>
      <c r="J29" s="554">
        <v>0</v>
      </c>
      <c r="K29" s="554">
        <v>0</v>
      </c>
      <c r="L29" s="554">
        <v>0</v>
      </c>
      <c r="M29" s="554">
        <v>0</v>
      </c>
      <c r="N29" s="629">
        <v>0</v>
      </c>
    </row>
    <row r="30" spans="1:14" ht="12.75">
      <c r="A30" s="553" t="s">
        <v>608</v>
      </c>
      <c r="B30" s="554">
        <v>24.322463156000001</v>
      </c>
      <c r="C30" s="554">
        <v>23.094414418</v>
      </c>
      <c r="D30" s="554">
        <v>23.846389493</v>
      </c>
      <c r="E30" s="554">
        <v>23.683291078</v>
      </c>
      <c r="F30" s="554">
        <v>23.565960884999999</v>
      </c>
      <c r="G30" s="554">
        <v>23.542049834</v>
      </c>
      <c r="H30" s="554">
        <v>24.966771276999999</v>
      </c>
      <c r="I30" s="554">
        <v>24.161408816000002</v>
      </c>
      <c r="J30" s="554">
        <v>23.984325775999999</v>
      </c>
      <c r="K30" s="554">
        <v>25.110843253999999</v>
      </c>
      <c r="L30" s="554">
        <v>27.442724685000002</v>
      </c>
      <c r="M30" s="554">
        <v>28.858640425000001</v>
      </c>
      <c r="N30" s="629">
        <v>28.970188009000001</v>
      </c>
    </row>
    <row r="31" spans="1:14" ht="12.75">
      <c r="A31" s="555" t="s">
        <v>1479</v>
      </c>
      <c r="B31" s="554">
        <v>60.509583364000001</v>
      </c>
      <c r="C31" s="554">
        <v>56.055796364000003</v>
      </c>
      <c r="D31" s="554">
        <v>60.540493603999998</v>
      </c>
      <c r="E31" s="554">
        <v>60.621907995000001</v>
      </c>
      <c r="F31" s="554">
        <v>60.979412994</v>
      </c>
      <c r="G31" s="554">
        <v>60.588137994</v>
      </c>
      <c r="H31" s="554">
        <v>62.381527992999999</v>
      </c>
      <c r="I31" s="554">
        <v>61.892583491000003</v>
      </c>
      <c r="J31" s="554">
        <v>62.130217502999997</v>
      </c>
      <c r="K31" s="554">
        <v>61.554357502999999</v>
      </c>
      <c r="L31" s="554">
        <v>63.528226985000003</v>
      </c>
      <c r="M31" s="554">
        <v>65.438328560000002</v>
      </c>
      <c r="N31" s="629">
        <v>65.898227019000004</v>
      </c>
    </row>
    <row r="32" spans="1:14" ht="24">
      <c r="A32" s="555" t="s">
        <v>610</v>
      </c>
      <c r="B32" s="554">
        <v>36.187120208000003</v>
      </c>
      <c r="C32" s="554">
        <v>32.961381946000003</v>
      </c>
      <c r="D32" s="554">
        <v>36.694104111000001</v>
      </c>
      <c r="E32" s="554">
        <v>36.938616916999997</v>
      </c>
      <c r="F32" s="554">
        <v>37.413452108999998</v>
      </c>
      <c r="G32" s="554">
        <v>37.046088159999996</v>
      </c>
      <c r="H32" s="554">
        <v>37.414756715999999</v>
      </c>
      <c r="I32" s="554">
        <v>37.731174674999998</v>
      </c>
      <c r="J32" s="554">
        <v>38.145891726999999</v>
      </c>
      <c r="K32" s="554">
        <v>36.443514249000003</v>
      </c>
      <c r="L32" s="554">
        <v>36.085502300000002</v>
      </c>
      <c r="M32" s="554">
        <v>36.579688134999998</v>
      </c>
      <c r="N32" s="629">
        <v>36.928039009999999</v>
      </c>
    </row>
    <row r="33" spans="1:14" ht="12.75">
      <c r="A33" s="557" t="s">
        <v>611</v>
      </c>
      <c r="B33" s="554">
        <v>16.326311979</v>
      </c>
      <c r="C33" s="554">
        <v>15.457344979</v>
      </c>
      <c r="D33" s="554">
        <v>15.408536979000001</v>
      </c>
      <c r="E33" s="554">
        <v>15.334744763</v>
      </c>
      <c r="F33" s="554">
        <v>9.7391277630000008</v>
      </c>
      <c r="G33" s="554">
        <v>9.7466777629999992</v>
      </c>
      <c r="H33" s="554">
        <v>9.7562557630000004</v>
      </c>
      <c r="I33" s="554">
        <v>9.7149787629999995</v>
      </c>
      <c r="J33" s="554">
        <v>10.938502763000001</v>
      </c>
      <c r="K33" s="554">
        <v>10.568926763</v>
      </c>
      <c r="L33" s="554">
        <v>17.531397654999999</v>
      </c>
      <c r="M33" s="554">
        <v>11.295777655</v>
      </c>
      <c r="N33" s="629">
        <v>12.347390655</v>
      </c>
    </row>
    <row r="34" spans="1:14" ht="12.75">
      <c r="A34" s="557" t="s">
        <v>612</v>
      </c>
      <c r="B34" s="554">
        <v>523.39852774200006</v>
      </c>
      <c r="C34" s="554">
        <v>470.03121330099998</v>
      </c>
      <c r="D34" s="554">
        <v>407.49746188900002</v>
      </c>
      <c r="E34" s="554">
        <v>500.32615730600003</v>
      </c>
      <c r="F34" s="554">
        <v>562.50697788299999</v>
      </c>
      <c r="G34" s="554">
        <v>532.62589236400004</v>
      </c>
      <c r="H34" s="554">
        <v>696.07158885199999</v>
      </c>
      <c r="I34" s="554">
        <v>770.91400745500005</v>
      </c>
      <c r="J34" s="554">
        <v>755.06906473000004</v>
      </c>
      <c r="K34" s="554">
        <v>837.60620626599996</v>
      </c>
      <c r="L34" s="554">
        <v>371.970564658</v>
      </c>
      <c r="M34" s="554">
        <v>567.42294879400004</v>
      </c>
      <c r="N34" s="629">
        <v>692.06896926299999</v>
      </c>
    </row>
    <row r="35" spans="1:14" ht="12.75">
      <c r="A35" s="558" t="s">
        <v>1146</v>
      </c>
      <c r="B35" s="554">
        <v>3776.3205594310002</v>
      </c>
      <c r="C35" s="554">
        <v>3741.761176216</v>
      </c>
      <c r="D35" s="554">
        <v>3614.8422013710001</v>
      </c>
      <c r="E35" s="554">
        <v>4090.4701656050001</v>
      </c>
      <c r="F35" s="554">
        <v>4159.50415574</v>
      </c>
      <c r="G35" s="554">
        <v>4106.4560386849998</v>
      </c>
      <c r="H35" s="554">
        <v>4185.4992674280002</v>
      </c>
      <c r="I35" s="554">
        <v>4254.6041474849999</v>
      </c>
      <c r="J35" s="554">
        <v>4183.7602760399996</v>
      </c>
      <c r="K35" s="554">
        <v>4229.4585188310002</v>
      </c>
      <c r="L35" s="554">
        <v>4214.8283818250002</v>
      </c>
      <c r="M35" s="554">
        <v>4349.8129181860004</v>
      </c>
      <c r="N35" s="629">
        <v>4488.5265065289996</v>
      </c>
    </row>
    <row r="36" spans="1:14" ht="12.75">
      <c r="A36" s="553" t="s">
        <v>614</v>
      </c>
      <c r="B36" s="554">
        <v>94.096189465999998</v>
      </c>
      <c r="C36" s="554">
        <v>109.563765387</v>
      </c>
      <c r="D36" s="554">
        <v>62.020289274</v>
      </c>
      <c r="E36" s="554">
        <v>75.266158383999993</v>
      </c>
      <c r="F36" s="554">
        <v>72.257528596</v>
      </c>
      <c r="G36" s="554">
        <v>71.071294510000001</v>
      </c>
      <c r="H36" s="554">
        <v>79.484935277999995</v>
      </c>
      <c r="I36" s="554">
        <v>115.65381067600001</v>
      </c>
      <c r="J36" s="554">
        <v>99.188139892999999</v>
      </c>
      <c r="K36" s="554">
        <v>121.813120201</v>
      </c>
      <c r="L36" s="554">
        <v>65.843551203999994</v>
      </c>
      <c r="M36" s="554">
        <v>97.549006894000001</v>
      </c>
      <c r="N36" s="629">
        <v>67.696333456000005</v>
      </c>
    </row>
    <row r="37" spans="1:14" ht="12.75">
      <c r="A37" s="555" t="s">
        <v>1480</v>
      </c>
      <c r="B37" s="554">
        <v>0</v>
      </c>
      <c r="C37" s="554">
        <v>0</v>
      </c>
      <c r="D37" s="554">
        <v>0</v>
      </c>
      <c r="E37" s="554">
        <v>0</v>
      </c>
      <c r="F37" s="554">
        <v>0</v>
      </c>
      <c r="G37" s="554">
        <v>0</v>
      </c>
      <c r="H37" s="554">
        <v>0</v>
      </c>
      <c r="I37" s="554">
        <v>0</v>
      </c>
      <c r="J37" s="554">
        <v>0</v>
      </c>
      <c r="K37" s="554">
        <v>0</v>
      </c>
      <c r="L37" s="554">
        <v>0</v>
      </c>
      <c r="M37" s="554">
        <v>0</v>
      </c>
      <c r="N37" s="629">
        <v>0</v>
      </c>
    </row>
    <row r="38" spans="1:14" ht="24">
      <c r="A38" s="555" t="s">
        <v>1481</v>
      </c>
      <c r="B38" s="554">
        <v>0</v>
      </c>
      <c r="C38" s="554">
        <v>0</v>
      </c>
      <c r="D38" s="554">
        <v>0</v>
      </c>
      <c r="E38" s="554">
        <v>0</v>
      </c>
      <c r="F38" s="554">
        <v>0</v>
      </c>
      <c r="G38" s="554">
        <v>0</v>
      </c>
      <c r="H38" s="554">
        <v>0</v>
      </c>
      <c r="I38" s="554">
        <v>0</v>
      </c>
      <c r="J38" s="554">
        <v>0</v>
      </c>
      <c r="K38" s="554">
        <v>0</v>
      </c>
      <c r="L38" s="554">
        <v>0</v>
      </c>
      <c r="M38" s="554">
        <v>0</v>
      </c>
      <c r="N38" s="629">
        <v>0</v>
      </c>
    </row>
    <row r="39" spans="1:14" ht="24">
      <c r="A39" s="555" t="s">
        <v>1482</v>
      </c>
      <c r="B39" s="554">
        <v>0</v>
      </c>
      <c r="C39" s="554">
        <v>0</v>
      </c>
      <c r="D39" s="554">
        <v>0</v>
      </c>
      <c r="E39" s="554">
        <v>0</v>
      </c>
      <c r="F39" s="554">
        <v>0</v>
      </c>
      <c r="G39" s="554">
        <v>0</v>
      </c>
      <c r="H39" s="554">
        <v>0</v>
      </c>
      <c r="I39" s="554">
        <v>0</v>
      </c>
      <c r="J39" s="554">
        <v>0</v>
      </c>
      <c r="K39" s="554">
        <v>0</v>
      </c>
      <c r="L39" s="554">
        <v>0</v>
      </c>
      <c r="M39" s="554">
        <v>0</v>
      </c>
      <c r="N39" s="629">
        <v>0</v>
      </c>
    </row>
    <row r="40" spans="1:14" ht="12.75">
      <c r="A40" s="555" t="s">
        <v>620</v>
      </c>
      <c r="B40" s="554">
        <v>94.096189465999998</v>
      </c>
      <c r="C40" s="554">
        <v>109.563765387</v>
      </c>
      <c r="D40" s="554">
        <v>62.020289274</v>
      </c>
      <c r="E40" s="554">
        <v>75.266158383999993</v>
      </c>
      <c r="F40" s="554">
        <v>72.257528596</v>
      </c>
      <c r="G40" s="554">
        <v>71.071294510000001</v>
      </c>
      <c r="H40" s="554">
        <v>79.484935277999995</v>
      </c>
      <c r="I40" s="554">
        <v>115.65381067600001</v>
      </c>
      <c r="J40" s="554">
        <v>99.188139892999999</v>
      </c>
      <c r="K40" s="554">
        <v>121.813120201</v>
      </c>
      <c r="L40" s="554">
        <v>65.843551203999994</v>
      </c>
      <c r="M40" s="554">
        <v>97.549006894000001</v>
      </c>
      <c r="N40" s="629">
        <v>67.696333456000005</v>
      </c>
    </row>
    <row r="41" spans="1:14" ht="12.75">
      <c r="A41" s="553" t="s">
        <v>621</v>
      </c>
      <c r="B41" s="554">
        <v>0</v>
      </c>
      <c r="C41" s="554">
        <v>0</v>
      </c>
      <c r="D41" s="554">
        <v>0</v>
      </c>
      <c r="E41" s="554">
        <v>0</v>
      </c>
      <c r="F41" s="554">
        <v>0</v>
      </c>
      <c r="G41" s="554">
        <v>0</v>
      </c>
      <c r="H41" s="554">
        <v>0</v>
      </c>
      <c r="I41" s="554">
        <v>0</v>
      </c>
      <c r="J41" s="554">
        <v>0</v>
      </c>
      <c r="K41" s="554">
        <v>0</v>
      </c>
      <c r="L41" s="554">
        <v>0</v>
      </c>
      <c r="M41" s="554">
        <v>0</v>
      </c>
      <c r="N41" s="629">
        <v>0</v>
      </c>
    </row>
    <row r="42" spans="1:14" ht="12.75">
      <c r="A42" s="553" t="s">
        <v>106</v>
      </c>
      <c r="B42" s="554">
        <v>12.238347401</v>
      </c>
      <c r="C42" s="554">
        <v>14.784731747</v>
      </c>
      <c r="D42" s="554">
        <v>12.720373749</v>
      </c>
      <c r="E42" s="554">
        <v>22.262281089999998</v>
      </c>
      <c r="F42" s="554">
        <v>24.922973192000001</v>
      </c>
      <c r="G42" s="554">
        <v>37.154915877999997</v>
      </c>
      <c r="H42" s="554">
        <v>40.099635337000002</v>
      </c>
      <c r="I42" s="554">
        <v>43.357099128999998</v>
      </c>
      <c r="J42" s="554">
        <v>48.838852551000002</v>
      </c>
      <c r="K42" s="554">
        <v>47.291432569000001</v>
      </c>
      <c r="L42" s="554">
        <v>5.9851502390000002</v>
      </c>
      <c r="M42" s="554">
        <v>15.422626353</v>
      </c>
      <c r="N42" s="629">
        <v>1.047931009</v>
      </c>
    </row>
    <row r="43" spans="1:14" ht="12.75">
      <c r="A43" s="553" t="s">
        <v>1483</v>
      </c>
      <c r="B43" s="554">
        <v>2911.5215783799999</v>
      </c>
      <c r="C43" s="554">
        <v>2905.8921685810001</v>
      </c>
      <c r="D43" s="554">
        <v>2823.30376243</v>
      </c>
      <c r="E43" s="554">
        <v>2942.7120212539999</v>
      </c>
      <c r="F43" s="554">
        <v>2971.5471281330001</v>
      </c>
      <c r="G43" s="554">
        <v>2853.3340306199998</v>
      </c>
      <c r="H43" s="554">
        <v>2860.231222501</v>
      </c>
      <c r="I43" s="554">
        <v>2807.4882327690002</v>
      </c>
      <c r="J43" s="554">
        <v>2744.9553940850001</v>
      </c>
      <c r="K43" s="554">
        <v>2743.4676712149999</v>
      </c>
      <c r="L43" s="554">
        <v>2819.2692075989999</v>
      </c>
      <c r="M43" s="554">
        <v>2873.4739995300001</v>
      </c>
      <c r="N43" s="629">
        <v>3018.6233928900001</v>
      </c>
    </row>
    <row r="44" spans="1:14" ht="24">
      <c r="A44" s="555" t="s">
        <v>1484</v>
      </c>
      <c r="B44" s="554">
        <v>2911.5215783799999</v>
      </c>
      <c r="C44" s="554">
        <v>2905.8921685810001</v>
      </c>
      <c r="D44" s="554">
        <v>2823.30376243</v>
      </c>
      <c r="E44" s="554">
        <v>2942.7120212539999</v>
      </c>
      <c r="F44" s="554">
        <v>2971.5471281330001</v>
      </c>
      <c r="G44" s="554">
        <v>2853.3340306199998</v>
      </c>
      <c r="H44" s="554">
        <v>2860.231222501</v>
      </c>
      <c r="I44" s="554">
        <v>2807.4882327690002</v>
      </c>
      <c r="J44" s="554">
        <v>2744.9553940850001</v>
      </c>
      <c r="K44" s="554">
        <v>2743.4676712149999</v>
      </c>
      <c r="L44" s="554">
        <v>2819.2692075989999</v>
      </c>
      <c r="M44" s="554">
        <v>2873.4739995300001</v>
      </c>
      <c r="N44" s="629">
        <v>3018.6233928900001</v>
      </c>
    </row>
    <row r="45" spans="1:14" ht="24">
      <c r="A45" s="556" t="s">
        <v>1485</v>
      </c>
      <c r="B45" s="554">
        <v>345.26686369399999</v>
      </c>
      <c r="C45" s="554">
        <v>521.26379665499996</v>
      </c>
      <c r="D45" s="554">
        <v>438.84365833300001</v>
      </c>
      <c r="E45" s="554">
        <v>413.47644828099999</v>
      </c>
      <c r="F45" s="554">
        <v>387.58325918100002</v>
      </c>
      <c r="G45" s="554">
        <v>361.40548433999999</v>
      </c>
      <c r="H45" s="554">
        <v>334.80350469400003</v>
      </c>
      <c r="I45" s="554">
        <v>314.15258983799998</v>
      </c>
      <c r="J45" s="554">
        <v>287.28046221599999</v>
      </c>
      <c r="K45" s="554">
        <v>2215.1105152300001</v>
      </c>
      <c r="L45" s="554">
        <v>251.194348805</v>
      </c>
      <c r="M45" s="554">
        <v>235.26127542399999</v>
      </c>
      <c r="N45" s="629">
        <v>455.19915323499998</v>
      </c>
    </row>
    <row r="46" spans="1:14" ht="36">
      <c r="A46" s="556" t="s">
        <v>1486</v>
      </c>
      <c r="B46" s="554">
        <v>2301.9003830000001</v>
      </c>
      <c r="C46" s="554">
        <v>2138.6450260000001</v>
      </c>
      <c r="D46" s="554">
        <v>2109.5514013120001</v>
      </c>
      <c r="E46" s="554">
        <v>2275.2281573609998</v>
      </c>
      <c r="F46" s="554">
        <v>2342.802043656</v>
      </c>
      <c r="G46" s="554">
        <v>2275.743786169</v>
      </c>
      <c r="H46" s="554">
        <v>2321.4965796040001</v>
      </c>
      <c r="I46" s="554">
        <v>2297.6798474930001</v>
      </c>
      <c r="J46" s="554">
        <v>2270.4345385769998</v>
      </c>
      <c r="K46" s="554">
        <v>331.67190157700003</v>
      </c>
      <c r="L46" s="554">
        <v>2371.3712091689999</v>
      </c>
      <c r="M46" s="554">
        <v>2453.3788696450001</v>
      </c>
      <c r="N46" s="629">
        <v>2393.41918098</v>
      </c>
    </row>
    <row r="47" spans="1:14" ht="24">
      <c r="A47" s="556" t="s">
        <v>1487</v>
      </c>
      <c r="B47" s="554">
        <v>264.35433168600002</v>
      </c>
      <c r="C47" s="554">
        <v>245.983345926</v>
      </c>
      <c r="D47" s="554">
        <v>274.908702785</v>
      </c>
      <c r="E47" s="554">
        <v>254.00741561199999</v>
      </c>
      <c r="F47" s="554">
        <v>241.16182529599999</v>
      </c>
      <c r="G47" s="554">
        <v>216.184760111</v>
      </c>
      <c r="H47" s="554">
        <v>203.93113820299999</v>
      </c>
      <c r="I47" s="554">
        <v>195.65579543800001</v>
      </c>
      <c r="J47" s="554">
        <v>187.24039329199999</v>
      </c>
      <c r="K47" s="554">
        <v>196.68525440799999</v>
      </c>
      <c r="L47" s="554">
        <v>196.703649625</v>
      </c>
      <c r="M47" s="554">
        <v>184.83385446099999</v>
      </c>
      <c r="N47" s="629">
        <v>170.00505867499999</v>
      </c>
    </row>
    <row r="48" spans="1:14" ht="24">
      <c r="A48" s="555" t="s">
        <v>1488</v>
      </c>
      <c r="B48" s="554">
        <v>0</v>
      </c>
      <c r="C48" s="554">
        <v>0</v>
      </c>
      <c r="D48" s="554">
        <v>0</v>
      </c>
      <c r="E48" s="554">
        <v>0</v>
      </c>
      <c r="F48" s="554">
        <v>0</v>
      </c>
      <c r="G48" s="554">
        <v>0</v>
      </c>
      <c r="H48" s="554">
        <v>0</v>
      </c>
      <c r="I48" s="554">
        <v>0</v>
      </c>
      <c r="J48" s="554">
        <v>0</v>
      </c>
      <c r="K48" s="554">
        <v>0</v>
      </c>
      <c r="L48" s="554">
        <v>0</v>
      </c>
      <c r="M48" s="554">
        <v>0</v>
      </c>
      <c r="N48" s="629">
        <v>0</v>
      </c>
    </row>
    <row r="49" spans="1:46" ht="24">
      <c r="A49" s="556" t="s">
        <v>1489</v>
      </c>
      <c r="B49" s="554">
        <v>0</v>
      </c>
      <c r="C49" s="554">
        <v>0</v>
      </c>
      <c r="D49" s="554">
        <v>0</v>
      </c>
      <c r="E49" s="554">
        <v>0</v>
      </c>
      <c r="F49" s="554">
        <v>0</v>
      </c>
      <c r="G49" s="554">
        <v>0</v>
      </c>
      <c r="H49" s="554">
        <v>0</v>
      </c>
      <c r="I49" s="554">
        <v>0</v>
      </c>
      <c r="J49" s="554">
        <v>0</v>
      </c>
      <c r="K49" s="554">
        <v>0</v>
      </c>
      <c r="L49" s="554">
        <v>0</v>
      </c>
      <c r="M49" s="554">
        <v>0</v>
      </c>
      <c r="N49" s="629">
        <v>0</v>
      </c>
    </row>
    <row r="50" spans="1:46" ht="36">
      <c r="A50" s="556" t="s">
        <v>1490</v>
      </c>
      <c r="B50" s="554">
        <v>0</v>
      </c>
      <c r="C50" s="554">
        <v>0</v>
      </c>
      <c r="D50" s="554">
        <v>0</v>
      </c>
      <c r="E50" s="554">
        <v>0</v>
      </c>
      <c r="F50" s="554">
        <v>0</v>
      </c>
      <c r="G50" s="554">
        <v>0</v>
      </c>
      <c r="H50" s="554">
        <v>0</v>
      </c>
      <c r="I50" s="554">
        <v>0</v>
      </c>
      <c r="J50" s="554">
        <v>0</v>
      </c>
      <c r="K50" s="554">
        <v>0</v>
      </c>
      <c r="L50" s="554">
        <v>0</v>
      </c>
      <c r="M50" s="554">
        <v>0</v>
      </c>
      <c r="N50" s="629">
        <v>0</v>
      </c>
    </row>
    <row r="51" spans="1:46" ht="24">
      <c r="A51" s="556" t="s">
        <v>1487</v>
      </c>
      <c r="B51" s="554">
        <v>0</v>
      </c>
      <c r="C51" s="554">
        <v>0</v>
      </c>
      <c r="D51" s="554">
        <v>0</v>
      </c>
      <c r="E51" s="554">
        <v>0</v>
      </c>
      <c r="F51" s="554">
        <v>0</v>
      </c>
      <c r="G51" s="554">
        <v>0</v>
      </c>
      <c r="H51" s="554">
        <v>0</v>
      </c>
      <c r="I51" s="554">
        <v>0</v>
      </c>
      <c r="J51" s="554">
        <v>0</v>
      </c>
      <c r="K51" s="554">
        <v>0</v>
      </c>
      <c r="L51" s="554">
        <v>0</v>
      </c>
      <c r="M51" s="554">
        <v>0</v>
      </c>
      <c r="N51" s="629">
        <v>0</v>
      </c>
    </row>
    <row r="52" spans="1:46" ht="15.75" customHeight="1">
      <c r="A52" s="553" t="s">
        <v>632</v>
      </c>
      <c r="B52" s="554">
        <v>0</v>
      </c>
      <c r="C52" s="554">
        <v>0</v>
      </c>
      <c r="D52" s="554">
        <v>0</v>
      </c>
      <c r="E52" s="554">
        <v>0</v>
      </c>
      <c r="F52" s="554">
        <v>0</v>
      </c>
      <c r="G52" s="554">
        <v>0</v>
      </c>
      <c r="H52" s="554">
        <v>0</v>
      </c>
      <c r="I52" s="554">
        <v>0</v>
      </c>
      <c r="J52" s="554">
        <v>0</v>
      </c>
      <c r="K52" s="554">
        <v>0</v>
      </c>
      <c r="L52" s="554">
        <v>0</v>
      </c>
      <c r="M52" s="554">
        <v>0</v>
      </c>
      <c r="N52" s="631">
        <v>0</v>
      </c>
      <c r="O52" s="414"/>
      <c r="Q52" s="414"/>
      <c r="R52" s="414"/>
      <c r="S52" s="414"/>
      <c r="T52" s="414"/>
      <c r="U52" s="414"/>
      <c r="V52" s="414"/>
      <c r="W52" s="414"/>
      <c r="X52" s="414"/>
      <c r="Y52" s="414"/>
      <c r="Z52" s="414"/>
      <c r="AA52" s="414"/>
      <c r="AB52" s="414"/>
      <c r="AC52" s="414"/>
      <c r="AD52" s="414"/>
      <c r="AE52" s="414"/>
      <c r="AF52" s="414"/>
      <c r="AG52" s="414"/>
      <c r="AH52" s="414"/>
      <c r="AI52" s="414"/>
      <c r="AJ52" s="414"/>
      <c r="AK52" s="414"/>
      <c r="AL52" s="414"/>
      <c r="AM52" s="414"/>
      <c r="AN52" s="414"/>
      <c r="AO52" s="414"/>
      <c r="AP52" s="414"/>
      <c r="AQ52" s="414"/>
      <c r="AR52" s="414"/>
      <c r="AS52" s="414"/>
      <c r="AT52" s="414"/>
    </row>
    <row r="53" spans="1:46" ht="12.75">
      <c r="A53" s="553" t="s">
        <v>633</v>
      </c>
      <c r="B53" s="559">
        <v>0</v>
      </c>
      <c r="C53" s="559">
        <v>0</v>
      </c>
      <c r="D53" s="559">
        <v>0</v>
      </c>
      <c r="E53" s="559">
        <v>0</v>
      </c>
      <c r="F53" s="559">
        <v>0</v>
      </c>
      <c r="G53" s="559">
        <v>0</v>
      </c>
      <c r="H53" s="559">
        <v>0.46639999999999998</v>
      </c>
      <c r="I53" s="559">
        <v>0.84204999999999997</v>
      </c>
      <c r="J53" s="559">
        <v>0.83696564900000003</v>
      </c>
      <c r="K53" s="554">
        <v>0.75665594800000002</v>
      </c>
      <c r="L53" s="559">
        <v>9.2184954999999999E-2</v>
      </c>
      <c r="M53" s="559">
        <v>0.39134065400000001</v>
      </c>
      <c r="N53" s="629">
        <v>9.7362728999999995E-2</v>
      </c>
    </row>
    <row r="54" spans="1:46" ht="12.75">
      <c r="A54" s="553" t="s">
        <v>1491</v>
      </c>
      <c r="B54" s="559">
        <v>0</v>
      </c>
      <c r="C54" s="559">
        <v>0</v>
      </c>
      <c r="D54" s="559">
        <v>0</v>
      </c>
      <c r="E54" s="559">
        <v>0</v>
      </c>
      <c r="F54" s="559">
        <v>0</v>
      </c>
      <c r="G54" s="559">
        <v>0</v>
      </c>
      <c r="H54" s="559">
        <v>0</v>
      </c>
      <c r="I54" s="559">
        <v>0</v>
      </c>
      <c r="J54" s="559">
        <v>0</v>
      </c>
      <c r="K54" s="554">
        <v>0</v>
      </c>
      <c r="L54" s="559">
        <v>0</v>
      </c>
      <c r="M54" s="559">
        <v>0</v>
      </c>
      <c r="N54" s="629">
        <v>0</v>
      </c>
    </row>
    <row r="55" spans="1:46" ht="24">
      <c r="A55" s="555" t="s">
        <v>1492</v>
      </c>
      <c r="B55" s="559">
        <v>0</v>
      </c>
      <c r="C55" s="559">
        <v>0</v>
      </c>
      <c r="D55" s="559">
        <v>0</v>
      </c>
      <c r="E55" s="559">
        <v>0</v>
      </c>
      <c r="F55" s="559">
        <v>0</v>
      </c>
      <c r="G55" s="559">
        <v>0</v>
      </c>
      <c r="H55" s="559">
        <v>0</v>
      </c>
      <c r="I55" s="559">
        <v>0</v>
      </c>
      <c r="J55" s="559">
        <v>0</v>
      </c>
      <c r="K55" s="554">
        <v>0</v>
      </c>
      <c r="L55" s="559">
        <v>0</v>
      </c>
      <c r="M55" s="559">
        <v>0</v>
      </c>
      <c r="N55" s="629">
        <v>0</v>
      </c>
    </row>
    <row r="56" spans="1:46" ht="24">
      <c r="A56" s="555" t="s">
        <v>1493</v>
      </c>
      <c r="B56" s="559">
        <v>0</v>
      </c>
      <c r="C56" s="559">
        <v>0</v>
      </c>
      <c r="D56" s="559">
        <v>0</v>
      </c>
      <c r="E56" s="559">
        <v>0</v>
      </c>
      <c r="F56" s="559">
        <v>0</v>
      </c>
      <c r="G56" s="559">
        <v>0</v>
      </c>
      <c r="H56" s="559">
        <v>0</v>
      </c>
      <c r="I56" s="559">
        <v>0</v>
      </c>
      <c r="J56" s="559">
        <v>0</v>
      </c>
      <c r="K56" s="554">
        <v>0</v>
      </c>
      <c r="L56" s="559">
        <v>0</v>
      </c>
      <c r="M56" s="559">
        <v>0</v>
      </c>
      <c r="N56" s="629">
        <v>0</v>
      </c>
    </row>
    <row r="57" spans="1:46" ht="12.75">
      <c r="A57" s="553" t="s">
        <v>636</v>
      </c>
      <c r="B57" s="559">
        <v>335.52463160899998</v>
      </c>
      <c r="C57" s="559">
        <v>281.28096268899998</v>
      </c>
      <c r="D57" s="559">
        <v>284.94856978799999</v>
      </c>
      <c r="E57" s="559">
        <v>308.841742619</v>
      </c>
      <c r="F57" s="559">
        <v>326.119531392</v>
      </c>
      <c r="G57" s="559">
        <v>336.57274009000002</v>
      </c>
      <c r="H57" s="559">
        <v>343.695710443</v>
      </c>
      <c r="I57" s="559">
        <v>382.58292549499998</v>
      </c>
      <c r="J57" s="559">
        <v>386.403678496</v>
      </c>
      <c r="K57" s="554">
        <v>393.293124412</v>
      </c>
      <c r="L57" s="559">
        <v>394.206929441</v>
      </c>
      <c r="M57" s="559">
        <v>396.93150431700002</v>
      </c>
      <c r="N57" s="629">
        <v>404.62776502999998</v>
      </c>
    </row>
    <row r="58" spans="1:46" ht="12.75">
      <c r="A58" s="553" t="s">
        <v>637</v>
      </c>
      <c r="B58" s="559">
        <v>138.68806159600001</v>
      </c>
      <c r="C58" s="559">
        <v>138.68806159600001</v>
      </c>
      <c r="D58" s="559">
        <v>138.68806159600001</v>
      </c>
      <c r="E58" s="559">
        <v>439.25056159600001</v>
      </c>
      <c r="F58" s="559">
        <v>439.25056159600001</v>
      </c>
      <c r="G58" s="559">
        <v>447.33121469600002</v>
      </c>
      <c r="H58" s="559">
        <v>447.33121469600002</v>
      </c>
      <c r="I58" s="559">
        <v>453.33121469600002</v>
      </c>
      <c r="J58" s="559">
        <v>463.33121469600002</v>
      </c>
      <c r="K58" s="554">
        <v>470.33121469600002</v>
      </c>
      <c r="L58" s="559">
        <v>470.33121469600002</v>
      </c>
      <c r="M58" s="559">
        <v>470.33121469600002</v>
      </c>
      <c r="N58" s="629">
        <v>470.33121469600002</v>
      </c>
    </row>
    <row r="59" spans="1:46" ht="12.75">
      <c r="A59" s="555" t="s">
        <v>638</v>
      </c>
      <c r="B59" s="559">
        <v>129.04207099999999</v>
      </c>
      <c r="C59" s="559">
        <v>129.04207099999999</v>
      </c>
      <c r="D59" s="559">
        <v>149.04207099999999</v>
      </c>
      <c r="E59" s="559">
        <v>429.60457100000002</v>
      </c>
      <c r="F59" s="559">
        <v>429.60457100000002</v>
      </c>
      <c r="G59" s="559">
        <v>435.0852241</v>
      </c>
      <c r="H59" s="559">
        <v>435.0852241</v>
      </c>
      <c r="I59" s="559">
        <v>440.0852241</v>
      </c>
      <c r="J59" s="559">
        <v>450.0852241</v>
      </c>
      <c r="K59" s="554">
        <v>450.0852241</v>
      </c>
      <c r="L59" s="559">
        <v>450.0852241</v>
      </c>
      <c r="M59" s="559">
        <v>437.28522409999999</v>
      </c>
      <c r="N59" s="629">
        <v>437.28522409999999</v>
      </c>
    </row>
    <row r="60" spans="1:46" ht="12.75">
      <c r="A60" s="556" t="s">
        <v>1441</v>
      </c>
      <c r="B60" s="559">
        <v>140.46307100000001</v>
      </c>
      <c r="C60" s="559">
        <v>140.46307100000001</v>
      </c>
      <c r="D60" s="559">
        <v>220.46307100000001</v>
      </c>
      <c r="E60" s="559">
        <v>641.02557100000001</v>
      </c>
      <c r="F60" s="559">
        <v>641.02557100000001</v>
      </c>
      <c r="G60" s="559">
        <v>643.10622409999996</v>
      </c>
      <c r="H60" s="559">
        <v>643.10622409999996</v>
      </c>
      <c r="I60" s="559">
        <v>648.10622409999996</v>
      </c>
      <c r="J60" s="559">
        <v>658.10622409999996</v>
      </c>
      <c r="K60" s="554">
        <v>658.10622409999996</v>
      </c>
      <c r="L60" s="559">
        <v>658.10622409999996</v>
      </c>
      <c r="M60" s="559">
        <v>658.10622409999996</v>
      </c>
      <c r="N60" s="629">
        <v>658.10622409999996</v>
      </c>
    </row>
    <row r="61" spans="1:46" ht="12.75">
      <c r="A61" s="556" t="s">
        <v>1442</v>
      </c>
      <c r="B61" s="559">
        <v>11.420999999999999</v>
      </c>
      <c r="C61" s="559">
        <v>11.420999999999999</v>
      </c>
      <c r="D61" s="559">
        <v>-48.579000000000001</v>
      </c>
      <c r="E61" s="559">
        <v>211.42099999999999</v>
      </c>
      <c r="F61" s="559">
        <v>211.42099999999999</v>
      </c>
      <c r="G61" s="559">
        <v>208.02099999999999</v>
      </c>
      <c r="H61" s="559">
        <v>208.02099999999999</v>
      </c>
      <c r="I61" s="559">
        <v>208.02099999999999</v>
      </c>
      <c r="J61" s="559">
        <v>208.02099999999999</v>
      </c>
      <c r="K61" s="554">
        <v>208.02099999999999</v>
      </c>
      <c r="L61" s="559">
        <v>208.02099999999999</v>
      </c>
      <c r="M61" s="559">
        <v>220.821</v>
      </c>
      <c r="N61" s="629">
        <v>220.821</v>
      </c>
    </row>
    <row r="62" spans="1:46" ht="24">
      <c r="A62" s="555" t="s">
        <v>639</v>
      </c>
      <c r="B62" s="559">
        <v>0</v>
      </c>
      <c r="C62" s="559">
        <v>0</v>
      </c>
      <c r="D62" s="559">
        <v>0</v>
      </c>
      <c r="E62" s="559">
        <v>0</v>
      </c>
      <c r="F62" s="559">
        <v>0</v>
      </c>
      <c r="G62" s="559">
        <v>0</v>
      </c>
      <c r="H62" s="559">
        <v>0</v>
      </c>
      <c r="I62" s="559">
        <v>0</v>
      </c>
      <c r="J62" s="559">
        <v>0</v>
      </c>
      <c r="K62" s="554">
        <v>0</v>
      </c>
      <c r="L62" s="560">
        <v>0</v>
      </c>
      <c r="M62" s="560">
        <v>0</v>
      </c>
      <c r="N62" s="629">
        <v>0</v>
      </c>
    </row>
    <row r="63" spans="1:46" ht="12.75">
      <c r="A63" s="556" t="s">
        <v>640</v>
      </c>
      <c r="B63" s="559">
        <v>0</v>
      </c>
      <c r="C63" s="559">
        <v>0</v>
      </c>
      <c r="D63" s="559">
        <v>0</v>
      </c>
      <c r="E63" s="559">
        <v>0</v>
      </c>
      <c r="F63" s="559">
        <v>0</v>
      </c>
      <c r="G63" s="559">
        <v>0</v>
      </c>
      <c r="H63" s="559">
        <v>0</v>
      </c>
      <c r="I63" s="559">
        <v>0</v>
      </c>
      <c r="J63" s="559">
        <v>0</v>
      </c>
      <c r="K63" s="554">
        <v>0</v>
      </c>
      <c r="L63" s="560">
        <v>0</v>
      </c>
      <c r="M63" s="560">
        <v>0</v>
      </c>
      <c r="N63" s="629">
        <v>0</v>
      </c>
    </row>
    <row r="64" spans="1:46" ht="12.75">
      <c r="A64" s="556" t="s">
        <v>641</v>
      </c>
      <c r="B64" s="559">
        <v>0</v>
      </c>
      <c r="C64" s="559">
        <v>0</v>
      </c>
      <c r="D64" s="559">
        <v>0</v>
      </c>
      <c r="E64" s="559">
        <v>0</v>
      </c>
      <c r="F64" s="559">
        <v>0</v>
      </c>
      <c r="G64" s="559">
        <v>0</v>
      </c>
      <c r="H64" s="559">
        <v>0</v>
      </c>
      <c r="I64" s="559">
        <v>0</v>
      </c>
      <c r="J64" s="559">
        <v>0</v>
      </c>
      <c r="K64" s="554">
        <v>0</v>
      </c>
      <c r="L64" s="560">
        <v>0</v>
      </c>
      <c r="M64" s="560">
        <v>0</v>
      </c>
      <c r="N64" s="629">
        <v>0</v>
      </c>
    </row>
    <row r="65" spans="1:14" ht="12.75">
      <c r="A65" s="555" t="s">
        <v>642</v>
      </c>
      <c r="B65" s="559">
        <v>11.045990595999999</v>
      </c>
      <c r="C65" s="559">
        <v>11.045990595999999</v>
      </c>
      <c r="D65" s="559">
        <v>11.045990595999999</v>
      </c>
      <c r="E65" s="559">
        <v>11.045990595999999</v>
      </c>
      <c r="F65" s="559">
        <v>11.045990595999999</v>
      </c>
      <c r="G65" s="559">
        <v>15.045990595999999</v>
      </c>
      <c r="H65" s="559">
        <v>15.045990595999999</v>
      </c>
      <c r="I65" s="559">
        <v>16.045990595999999</v>
      </c>
      <c r="J65" s="559">
        <v>16.045990595999999</v>
      </c>
      <c r="K65" s="554">
        <v>23.045990595999999</v>
      </c>
      <c r="L65" s="559">
        <v>23.045990595999999</v>
      </c>
      <c r="M65" s="559">
        <v>35.845990596</v>
      </c>
      <c r="N65" s="629">
        <v>35.845990596</v>
      </c>
    </row>
    <row r="66" spans="1:14" ht="12.75">
      <c r="A66" s="556" t="s">
        <v>643</v>
      </c>
      <c r="B66" s="559">
        <v>10.7173126</v>
      </c>
      <c r="C66" s="559">
        <v>10.7173126</v>
      </c>
      <c r="D66" s="559">
        <v>10.7173126</v>
      </c>
      <c r="E66" s="559">
        <v>10.7173126</v>
      </c>
      <c r="F66" s="559">
        <v>10.7173126</v>
      </c>
      <c r="G66" s="559">
        <v>10.7173126</v>
      </c>
      <c r="H66" s="559">
        <v>10.7173126</v>
      </c>
      <c r="I66" s="559">
        <v>10.7173126</v>
      </c>
      <c r="J66" s="559">
        <v>10.7173126</v>
      </c>
      <c r="K66" s="554">
        <v>10.7173126</v>
      </c>
      <c r="L66" s="559">
        <v>10.7173126</v>
      </c>
      <c r="M66" s="559">
        <v>10.7173126</v>
      </c>
      <c r="N66" s="629">
        <v>10.7173126</v>
      </c>
    </row>
    <row r="67" spans="1:14" ht="12.75">
      <c r="A67" s="556" t="s">
        <v>646</v>
      </c>
      <c r="B67" s="559">
        <v>0</v>
      </c>
      <c r="C67" s="559">
        <v>0</v>
      </c>
      <c r="D67" s="559">
        <v>0</v>
      </c>
      <c r="E67" s="559">
        <v>0</v>
      </c>
      <c r="F67" s="559">
        <v>0</v>
      </c>
      <c r="G67" s="559">
        <v>0</v>
      </c>
      <c r="H67" s="559">
        <v>0</v>
      </c>
      <c r="I67" s="559">
        <v>0</v>
      </c>
      <c r="J67" s="559">
        <v>0</v>
      </c>
      <c r="K67" s="554">
        <v>0</v>
      </c>
      <c r="L67" s="559">
        <v>0</v>
      </c>
      <c r="M67" s="559">
        <v>0</v>
      </c>
      <c r="N67" s="629">
        <v>0</v>
      </c>
    </row>
    <row r="68" spans="1:14" ht="12.75">
      <c r="A68" s="556" t="s">
        <v>647</v>
      </c>
      <c r="B68" s="559">
        <v>0</v>
      </c>
      <c r="C68" s="559">
        <v>0</v>
      </c>
      <c r="D68" s="559">
        <v>0</v>
      </c>
      <c r="E68" s="559">
        <v>0</v>
      </c>
      <c r="F68" s="559">
        <v>0</v>
      </c>
      <c r="G68" s="559">
        <v>0</v>
      </c>
      <c r="H68" s="559">
        <v>0</v>
      </c>
      <c r="I68" s="559">
        <v>0</v>
      </c>
      <c r="J68" s="559">
        <v>0</v>
      </c>
      <c r="K68" s="554">
        <v>7</v>
      </c>
      <c r="L68" s="559">
        <v>7</v>
      </c>
      <c r="M68" s="559">
        <v>7</v>
      </c>
      <c r="N68" s="629">
        <v>7</v>
      </c>
    </row>
    <row r="69" spans="1:14" ht="24">
      <c r="A69" s="556" t="s">
        <v>648</v>
      </c>
      <c r="B69" s="559">
        <v>0.32867799599999997</v>
      </c>
      <c r="C69" s="559">
        <v>0.32867799599999997</v>
      </c>
      <c r="D69" s="559">
        <v>0.32867799599999997</v>
      </c>
      <c r="E69" s="559">
        <v>0.32867799599999997</v>
      </c>
      <c r="F69" s="559">
        <v>0.32867799599999997</v>
      </c>
      <c r="G69" s="559">
        <v>4.3286779959999997</v>
      </c>
      <c r="H69" s="559">
        <v>4.3286779959999997</v>
      </c>
      <c r="I69" s="559">
        <v>5.3286779959999997</v>
      </c>
      <c r="J69" s="559">
        <v>5.3286779959999997</v>
      </c>
      <c r="K69" s="554">
        <v>5.3286779959999997</v>
      </c>
      <c r="L69" s="559">
        <v>5.3286779959999997</v>
      </c>
      <c r="M69" s="559">
        <v>18.128677996</v>
      </c>
      <c r="N69" s="629">
        <v>18.128677996</v>
      </c>
    </row>
    <row r="70" spans="1:14" ht="12.75">
      <c r="A70" s="555" t="s">
        <v>644</v>
      </c>
      <c r="B70" s="559">
        <v>1.4</v>
      </c>
      <c r="C70" s="559">
        <v>1.4</v>
      </c>
      <c r="D70" s="559">
        <v>1.4</v>
      </c>
      <c r="E70" s="559">
        <v>1.4</v>
      </c>
      <c r="F70" s="559">
        <v>1.4</v>
      </c>
      <c r="G70" s="559">
        <v>2.8</v>
      </c>
      <c r="H70" s="559">
        <v>2.8</v>
      </c>
      <c r="I70" s="559">
        <v>2.8</v>
      </c>
      <c r="J70" s="559">
        <v>2.8</v>
      </c>
      <c r="K70" s="554">
        <v>2.8</v>
      </c>
      <c r="L70" s="559">
        <v>2.8</v>
      </c>
      <c r="M70" s="559">
        <v>2.8</v>
      </c>
      <c r="N70" s="629">
        <v>2.8</v>
      </c>
    </row>
    <row r="71" spans="1:14" ht="12.75">
      <c r="A71" s="555" t="s">
        <v>645</v>
      </c>
      <c r="B71" s="559">
        <v>0</v>
      </c>
      <c r="C71" s="559">
        <v>0</v>
      </c>
      <c r="D71" s="559">
        <v>0</v>
      </c>
      <c r="E71" s="559">
        <v>0</v>
      </c>
      <c r="F71" s="559">
        <v>0</v>
      </c>
      <c r="G71" s="559">
        <v>0</v>
      </c>
      <c r="H71" s="559">
        <v>0</v>
      </c>
      <c r="I71" s="559">
        <v>0</v>
      </c>
      <c r="J71" s="559">
        <v>0</v>
      </c>
      <c r="K71" s="554">
        <v>0</v>
      </c>
      <c r="L71" s="559">
        <v>0</v>
      </c>
      <c r="M71" s="559">
        <v>0</v>
      </c>
      <c r="N71" s="629">
        <v>0</v>
      </c>
    </row>
    <row r="72" spans="1:14" ht="36">
      <c r="A72" s="555" t="s">
        <v>649</v>
      </c>
      <c r="B72" s="559">
        <v>0</v>
      </c>
      <c r="C72" s="559">
        <v>0</v>
      </c>
      <c r="D72" s="559">
        <v>0</v>
      </c>
      <c r="E72" s="559">
        <v>0</v>
      </c>
      <c r="F72" s="559">
        <v>0</v>
      </c>
      <c r="G72" s="559">
        <v>0</v>
      </c>
      <c r="H72" s="559">
        <v>0</v>
      </c>
      <c r="I72" s="559">
        <v>0</v>
      </c>
      <c r="J72" s="559">
        <v>0</v>
      </c>
      <c r="K72" s="554">
        <v>0</v>
      </c>
      <c r="L72" s="559">
        <v>0</v>
      </c>
      <c r="M72" s="559">
        <v>0</v>
      </c>
      <c r="N72" s="629">
        <v>0</v>
      </c>
    </row>
    <row r="73" spans="1:14" ht="12.75">
      <c r="A73" s="553" t="s">
        <v>971</v>
      </c>
      <c r="B73" s="559">
        <v>0</v>
      </c>
      <c r="C73" s="559">
        <v>0</v>
      </c>
      <c r="D73" s="559">
        <v>0</v>
      </c>
      <c r="E73" s="559">
        <v>0</v>
      </c>
      <c r="F73" s="559">
        <v>0</v>
      </c>
      <c r="G73" s="559">
        <v>0</v>
      </c>
      <c r="H73" s="559">
        <v>0</v>
      </c>
      <c r="I73" s="559">
        <v>0</v>
      </c>
      <c r="J73" s="559">
        <v>0</v>
      </c>
      <c r="K73" s="554">
        <v>0</v>
      </c>
      <c r="L73" s="559">
        <v>0</v>
      </c>
      <c r="M73" s="559">
        <v>0</v>
      </c>
      <c r="N73" s="629">
        <v>0</v>
      </c>
    </row>
    <row r="74" spans="1:14" ht="12.75">
      <c r="A74" s="555" t="s">
        <v>651</v>
      </c>
      <c r="B74" s="559">
        <v>0</v>
      </c>
      <c r="C74" s="559">
        <v>0</v>
      </c>
      <c r="D74" s="559">
        <v>0</v>
      </c>
      <c r="E74" s="559">
        <v>0</v>
      </c>
      <c r="F74" s="559">
        <v>0</v>
      </c>
      <c r="G74" s="559">
        <v>0</v>
      </c>
      <c r="H74" s="559">
        <v>0</v>
      </c>
      <c r="I74" s="559">
        <v>0</v>
      </c>
      <c r="J74" s="559">
        <v>0</v>
      </c>
      <c r="K74" s="554">
        <v>0</v>
      </c>
      <c r="L74" s="559">
        <v>0</v>
      </c>
      <c r="M74" s="559">
        <v>0</v>
      </c>
      <c r="N74" s="629">
        <v>0</v>
      </c>
    </row>
    <row r="75" spans="1:14" ht="12.75">
      <c r="A75" s="555" t="s">
        <v>652</v>
      </c>
      <c r="B75" s="559">
        <v>0</v>
      </c>
      <c r="C75" s="559">
        <v>0</v>
      </c>
      <c r="D75" s="559">
        <v>0</v>
      </c>
      <c r="E75" s="559">
        <v>0</v>
      </c>
      <c r="F75" s="559">
        <v>0</v>
      </c>
      <c r="G75" s="559">
        <v>0</v>
      </c>
      <c r="H75" s="559">
        <v>0</v>
      </c>
      <c r="I75" s="559">
        <v>0</v>
      </c>
      <c r="J75" s="559">
        <v>0</v>
      </c>
      <c r="K75" s="554">
        <v>0</v>
      </c>
      <c r="L75" s="559">
        <v>0</v>
      </c>
      <c r="M75" s="559">
        <v>0</v>
      </c>
      <c r="N75" s="629">
        <v>0</v>
      </c>
    </row>
    <row r="76" spans="1:14" ht="12.75">
      <c r="A76" s="553" t="s">
        <v>653</v>
      </c>
      <c r="B76" s="559">
        <v>215.25656887299999</v>
      </c>
      <c r="C76" s="559">
        <v>215.10033287300001</v>
      </c>
      <c r="D76" s="559">
        <v>215.271235408</v>
      </c>
      <c r="E76" s="559">
        <v>214.26122212999999</v>
      </c>
      <c r="F76" s="559">
        <v>214.26122212999999</v>
      </c>
      <c r="G76" s="559">
        <v>214.26122212999999</v>
      </c>
      <c r="H76" s="559">
        <v>214.26122213100001</v>
      </c>
      <c r="I76" s="559">
        <v>214.26122213100001</v>
      </c>
      <c r="J76" s="559">
        <v>214.26122212999999</v>
      </c>
      <c r="K76" s="554">
        <v>214.26122212999999</v>
      </c>
      <c r="L76" s="559">
        <v>455.03468183500001</v>
      </c>
      <c r="M76" s="559">
        <v>442.35229198399998</v>
      </c>
      <c r="N76" s="629">
        <v>442.35894398400001</v>
      </c>
    </row>
    <row r="77" spans="1:14" ht="12.75">
      <c r="A77" s="553" t="s">
        <v>654</v>
      </c>
      <c r="B77" s="559">
        <v>55.867839525999997</v>
      </c>
      <c r="C77" s="559">
        <v>63.323810762999997</v>
      </c>
      <c r="D77" s="559">
        <v>64.980185043999995</v>
      </c>
      <c r="E77" s="559">
        <v>74.671135763999999</v>
      </c>
      <c r="F77" s="559">
        <v>98.019277900999995</v>
      </c>
      <c r="G77" s="559">
        <v>133.604687961</v>
      </c>
      <c r="H77" s="559">
        <v>186.80299425000001</v>
      </c>
      <c r="I77" s="559">
        <v>223.82257791399999</v>
      </c>
      <c r="J77" s="559">
        <v>212.69139386500001</v>
      </c>
      <c r="K77" s="554">
        <v>225.15587847</v>
      </c>
      <c r="L77" s="559">
        <v>-9.0913129399999999</v>
      </c>
      <c r="M77" s="559">
        <v>40.204158962000001</v>
      </c>
      <c r="N77" s="629">
        <v>70.586787939000004</v>
      </c>
    </row>
    <row r="78" spans="1:14" ht="12.75">
      <c r="A78" s="553" t="s">
        <v>655</v>
      </c>
      <c r="B78" s="559">
        <v>13.127342580000001</v>
      </c>
      <c r="C78" s="559">
        <v>13.127342580000001</v>
      </c>
      <c r="D78" s="559">
        <v>13.127342580000001</v>
      </c>
      <c r="E78" s="559">
        <v>13.127342581000001</v>
      </c>
      <c r="F78" s="559">
        <v>13.125932799999999</v>
      </c>
      <c r="G78" s="559">
        <v>13.125932799999999</v>
      </c>
      <c r="H78" s="559">
        <v>13.125932799999999</v>
      </c>
      <c r="I78" s="559">
        <v>13.265014675</v>
      </c>
      <c r="J78" s="559">
        <v>13.265014675</v>
      </c>
      <c r="K78" s="554">
        <v>13.088199189999999</v>
      </c>
      <c r="L78" s="559">
        <v>13.156774796000001</v>
      </c>
      <c r="M78" s="559">
        <v>13.156774796000001</v>
      </c>
      <c r="N78" s="629">
        <v>13.156774796000001</v>
      </c>
    </row>
    <row r="79" spans="1:14" ht="12.75">
      <c r="A79" s="555" t="s">
        <v>656</v>
      </c>
      <c r="B79" s="559">
        <v>12.872992898</v>
      </c>
      <c r="C79" s="559">
        <v>12.872992898</v>
      </c>
      <c r="D79" s="559">
        <v>12.872992898</v>
      </c>
      <c r="E79" s="559">
        <v>12.872992899</v>
      </c>
      <c r="F79" s="559">
        <v>12.872992899</v>
      </c>
      <c r="G79" s="559">
        <v>12.872992899</v>
      </c>
      <c r="H79" s="559">
        <v>12.872992899</v>
      </c>
      <c r="I79" s="559">
        <v>12.872992899</v>
      </c>
      <c r="J79" s="559">
        <v>12.872992899</v>
      </c>
      <c r="K79" s="554">
        <v>12.872992899</v>
      </c>
      <c r="L79" s="559">
        <v>12.872992899</v>
      </c>
      <c r="M79" s="559">
        <v>12.872992899</v>
      </c>
      <c r="N79" s="629">
        <v>12.872992899</v>
      </c>
    </row>
    <row r="80" spans="1:14" ht="36">
      <c r="A80" s="556" t="s">
        <v>1494</v>
      </c>
      <c r="B80" s="559">
        <v>12.872992898</v>
      </c>
      <c r="C80" s="559">
        <v>12.872992898</v>
      </c>
      <c r="D80" s="559">
        <v>12.872992898</v>
      </c>
      <c r="E80" s="559">
        <v>12.872992899</v>
      </c>
      <c r="F80" s="559">
        <v>12.872992899</v>
      </c>
      <c r="G80" s="559">
        <v>12.872992899</v>
      </c>
      <c r="H80" s="559">
        <v>12.872992899</v>
      </c>
      <c r="I80" s="559">
        <v>12.872992899</v>
      </c>
      <c r="J80" s="559">
        <v>12.872992899</v>
      </c>
      <c r="K80" s="554">
        <v>12.872992899</v>
      </c>
      <c r="L80" s="559">
        <v>12.872992899</v>
      </c>
      <c r="M80" s="559">
        <v>12.872992899</v>
      </c>
      <c r="N80" s="629">
        <v>12.872992899</v>
      </c>
    </row>
    <row r="81" spans="1:14" ht="48">
      <c r="A81" s="556" t="s">
        <v>1495</v>
      </c>
      <c r="B81" s="559">
        <v>0</v>
      </c>
      <c r="C81" s="559">
        <v>0</v>
      </c>
      <c r="D81" s="559">
        <v>0</v>
      </c>
      <c r="E81" s="559">
        <v>0</v>
      </c>
      <c r="F81" s="559">
        <v>0</v>
      </c>
      <c r="G81" s="559">
        <v>0</v>
      </c>
      <c r="H81" s="559">
        <v>0</v>
      </c>
      <c r="I81" s="559">
        <v>0</v>
      </c>
      <c r="J81" s="559">
        <v>0</v>
      </c>
      <c r="K81" s="554">
        <v>0</v>
      </c>
      <c r="L81" s="559">
        <v>0</v>
      </c>
      <c r="M81" s="559">
        <v>0</v>
      </c>
      <c r="N81" s="629">
        <v>0</v>
      </c>
    </row>
    <row r="82" spans="1:14" ht="36">
      <c r="A82" s="556" t="s">
        <v>1496</v>
      </c>
      <c r="B82" s="559">
        <v>0</v>
      </c>
      <c r="C82" s="559">
        <v>0</v>
      </c>
      <c r="D82" s="559">
        <v>0</v>
      </c>
      <c r="E82" s="559">
        <v>0</v>
      </c>
      <c r="F82" s="559">
        <v>0</v>
      </c>
      <c r="G82" s="559">
        <v>0</v>
      </c>
      <c r="H82" s="559">
        <v>0</v>
      </c>
      <c r="I82" s="559">
        <v>0</v>
      </c>
      <c r="J82" s="559">
        <v>0</v>
      </c>
      <c r="K82" s="554">
        <v>0</v>
      </c>
      <c r="L82" s="559">
        <v>0</v>
      </c>
      <c r="M82" s="559">
        <v>0</v>
      </c>
      <c r="N82" s="629">
        <v>0</v>
      </c>
    </row>
    <row r="83" spans="1:14" ht="48">
      <c r="A83" s="556" t="s">
        <v>1497</v>
      </c>
      <c r="B83" s="559">
        <v>0</v>
      </c>
      <c r="C83" s="559">
        <v>0</v>
      </c>
      <c r="D83" s="559">
        <v>0</v>
      </c>
      <c r="E83" s="559">
        <v>0</v>
      </c>
      <c r="F83" s="559">
        <v>0</v>
      </c>
      <c r="G83" s="559">
        <v>0</v>
      </c>
      <c r="H83" s="559">
        <v>0</v>
      </c>
      <c r="I83" s="559">
        <v>0</v>
      </c>
      <c r="J83" s="559">
        <v>0</v>
      </c>
      <c r="K83" s="554">
        <v>0</v>
      </c>
      <c r="L83" s="559">
        <v>0</v>
      </c>
      <c r="M83" s="559">
        <v>0</v>
      </c>
      <c r="N83" s="629">
        <v>0</v>
      </c>
    </row>
    <row r="84" spans="1:14" ht="48">
      <c r="A84" s="556" t="s">
        <v>1498</v>
      </c>
      <c r="B84" s="559">
        <v>0</v>
      </c>
      <c r="C84" s="559">
        <v>0</v>
      </c>
      <c r="D84" s="559">
        <v>0</v>
      </c>
      <c r="E84" s="559">
        <v>0</v>
      </c>
      <c r="F84" s="559">
        <v>0</v>
      </c>
      <c r="G84" s="559">
        <v>0</v>
      </c>
      <c r="H84" s="559">
        <v>0</v>
      </c>
      <c r="I84" s="559">
        <v>0</v>
      </c>
      <c r="J84" s="559">
        <v>0</v>
      </c>
      <c r="K84" s="554">
        <v>0</v>
      </c>
      <c r="L84" s="559">
        <v>0</v>
      </c>
      <c r="M84" s="559">
        <v>0</v>
      </c>
      <c r="N84" s="629">
        <v>0</v>
      </c>
    </row>
    <row r="85" spans="1:14" ht="36">
      <c r="A85" s="555" t="s">
        <v>1499</v>
      </c>
      <c r="B85" s="559">
        <v>0.25434968200000002</v>
      </c>
      <c r="C85" s="559">
        <v>0.25434968200000002</v>
      </c>
      <c r="D85" s="559">
        <v>0.25434968200000002</v>
      </c>
      <c r="E85" s="559">
        <v>0.25434968200000002</v>
      </c>
      <c r="F85" s="559">
        <v>0.25293990100000002</v>
      </c>
      <c r="G85" s="559">
        <v>0.25293990100000002</v>
      </c>
      <c r="H85" s="559">
        <v>0.25293990100000002</v>
      </c>
      <c r="I85" s="559">
        <v>0.39202177599999999</v>
      </c>
      <c r="J85" s="559">
        <v>0.39202177599999999</v>
      </c>
      <c r="K85" s="554">
        <v>0.21520629099999999</v>
      </c>
      <c r="L85" s="559">
        <v>0.28378189700000001</v>
      </c>
      <c r="M85" s="559">
        <v>0.28378189700000001</v>
      </c>
      <c r="N85" s="629">
        <v>0.28378189700000001</v>
      </c>
    </row>
    <row r="86" spans="1:14" ht="13.5" thickBot="1">
      <c r="A86" s="561" t="s">
        <v>1500</v>
      </c>
      <c r="B86" s="562">
        <v>3776.3205594310002</v>
      </c>
      <c r="C86" s="562">
        <v>3741.761176216</v>
      </c>
      <c r="D86" s="562">
        <v>3635.1388198690001</v>
      </c>
      <c r="E86" s="562">
        <v>4090.392465418</v>
      </c>
      <c r="F86" s="562">
        <v>4159.50415574</v>
      </c>
      <c r="G86" s="562">
        <v>4106.4560386849998</v>
      </c>
      <c r="H86" s="562">
        <v>4185.4992674360001</v>
      </c>
      <c r="I86" s="562">
        <v>4254.6041474849999</v>
      </c>
      <c r="J86" s="562">
        <v>4183.7718760400003</v>
      </c>
      <c r="K86" s="563">
        <v>4229.4585188310002</v>
      </c>
      <c r="L86" s="562">
        <v>4214.8283818250002</v>
      </c>
      <c r="M86" s="562">
        <v>4349.8129181860004</v>
      </c>
      <c r="N86" s="632">
        <v>4488.5265065289996</v>
      </c>
    </row>
    <row r="87" spans="1:14" ht="24" customHeight="1">
      <c r="A87" s="690"/>
      <c r="B87" s="690"/>
      <c r="C87" s="690"/>
      <c r="D87" s="690"/>
      <c r="E87" s="690"/>
      <c r="F87" s="690"/>
      <c r="G87" s="690"/>
      <c r="H87" s="690"/>
      <c r="I87" s="690"/>
      <c r="J87" s="690"/>
      <c r="K87" s="690"/>
      <c r="L87" s="690"/>
      <c r="M87" s="690"/>
      <c r="N87" s="690"/>
    </row>
  </sheetData>
  <customSheetViews>
    <customSheetView guid="{D1897E30-A26D-4F90-93C2-C61456FDB70A}" scale="90" showPageBreaks="1" printArea="1" view="pageBreakPreview">
      <pane xSplit="1" ySplit="2" topLeftCell="B3" activePane="bottomRight" state="frozen"/>
      <selection pane="bottomRight" activeCell="N84" sqref="N84"/>
      <pageMargins left="0.7" right="0.7" top="0.75" bottom="0.75" header="0.3" footer="0.3"/>
      <pageSetup paperSize="9" scale="68" orientation="portrait" r:id="rId1"/>
    </customSheetView>
    <customSheetView guid="{0A4A6AE3-1FFA-40BD-BC03-A4BC47D93628}" scale="90" showPageBreaks="1" printArea="1" view="pageBreakPreview">
      <pane xSplit="1" ySplit="2" topLeftCell="B3" activePane="bottomRight" state="frozen"/>
      <selection pane="bottomRight" activeCell="N84" sqref="N84"/>
      <pageMargins left="0.7" right="0.7" top="0.75" bottom="0.75" header="0.3" footer="0.3"/>
      <pageSetup paperSize="9" scale="68" orientation="portrait" r:id="rId2"/>
    </customSheetView>
    <customSheetView guid="{B244C660-12F9-4318-BC78-56058D4EBF22}" showGridLines="0" topLeftCell="K1">
      <selection activeCell="Q16" sqref="Q16"/>
      <pageMargins left="0.7" right="0.7" top="0.75" bottom="0.75" header="0.3" footer="0.3"/>
    </customSheetView>
    <customSheetView guid="{5775350E-DA50-441E-8569-3DFCA9E573A2}" showGridLines="0">
      <selection activeCell="O34" sqref="A1:O34"/>
      <pageMargins left="0.7" right="0.7" top="0.75" bottom="0.75" header="0.3" footer="0.3"/>
    </customSheetView>
    <customSheetView guid="{470994EE-CEA9-45A2-A5EE-DCAA1675B1EF}" showGridLines="0">
      <selection activeCell="A23" sqref="A23"/>
      <pageMargins left="0.7" right="0.7" top="0.75" bottom="0.75" header="0.3" footer="0.3"/>
    </customSheetView>
    <customSheetView guid="{EB4FEB82-7273-415B-B402-8EEA020F8842}" showGridLines="0">
      <selection activeCell="O2" sqref="O1:O1048576"/>
      <pageMargins left="0.7" right="0.7" top="0.75" bottom="0.75" header="0.3" footer="0.3"/>
    </customSheetView>
    <customSheetView guid="{4E068CE9-76F0-4A79-8775-2B6748FBF524}" hiddenColumns="1" topLeftCell="B1">
      <selection activeCell="AN25" sqref="AN25"/>
      <pageMargins left="0.7" right="0.7" top="0.75" bottom="0.75" header="0.3" footer="0.3"/>
      <pageSetup paperSize="9" orientation="portrait" r:id="rId3"/>
    </customSheetView>
    <customSheetView guid="{D8C5A984-543E-4707-B504-B74A64840F53}" scale="90" showPageBreaks="1" printArea="1" view="pageBreakPreview">
      <pane xSplit="1" ySplit="2" topLeftCell="B3" activePane="bottomRight" state="frozen"/>
      <selection pane="bottomRight" activeCell="N84" sqref="N84"/>
      <pageMargins left="0.7" right="0.7" top="0.75" bottom="0.75" header="0.3" footer="0.3"/>
      <pageSetup paperSize="9" scale="68" orientation="portrait" r:id="rId4"/>
    </customSheetView>
    <customSheetView guid="{D05C7363-D748-4E5D-B121-E30B6E64A380}" scale="90" showPageBreaks="1" printArea="1" view="pageBreakPreview">
      <pane xSplit="1" ySplit="2" topLeftCell="H78" activePane="bottomRight" state="frozen"/>
      <selection pane="bottomRight" activeCell="N68" sqref="N68:N86"/>
      <pageMargins left="0.7" right="0.7" top="0.75" bottom="0.75" header="0.3" footer="0.3"/>
      <pageSetup paperSize="9" scale="68" orientation="portrait" r:id="rId5"/>
    </customSheetView>
    <customSheetView guid="{A346EDBB-8F5D-48AE-8CF0-8B5C084A1557}" showPageBreaks="1" showGridLines="0" topLeftCell="G1">
      <selection activeCell="O2" sqref="O2:Y2"/>
      <pageMargins left="0.7" right="0.7" top="0.75" bottom="0.75" header="0.3" footer="0.3"/>
      <pageSetup paperSize="9" orientation="portrait" r:id="rId6"/>
    </customSheetView>
  </customSheetViews>
  <mergeCells count="2">
    <mergeCell ref="A1:N1"/>
    <mergeCell ref="A87:N87"/>
  </mergeCells>
  <pageMargins left="0.7" right="0.7" top="0.75" bottom="0.75" header="0.3" footer="0.3"/>
  <pageSetup paperSize="9" scale="39" orientation="portrait" r:id="rId7"/>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61"/>
  <sheetViews>
    <sheetView view="pageBreakPreview" zoomScale="60" zoomScaleNormal="100" workbookViewId="0">
      <pane xSplit="1" ySplit="2" topLeftCell="B33" activePane="bottomRight" state="frozen"/>
      <selection pane="topRight" activeCell="B1" sqref="B1"/>
      <selection pane="bottomLeft" activeCell="A3" sqref="A3"/>
      <selection pane="bottomRight" activeCell="W57" sqref="W57"/>
    </sheetView>
  </sheetViews>
  <sheetFormatPr defaultRowHeight="15"/>
  <cols>
    <col min="1" max="1" width="35.5703125" bestFit="1" customWidth="1"/>
    <col min="13" max="13" width="8.5703125" customWidth="1"/>
  </cols>
  <sheetData>
    <row r="1" spans="1:14" ht="38.25" customHeight="1" thickBot="1">
      <c r="A1" s="701" t="s">
        <v>1445</v>
      </c>
      <c r="B1" s="702"/>
      <c r="C1" s="702"/>
      <c r="D1" s="702"/>
      <c r="E1" s="702"/>
      <c r="F1" s="702"/>
      <c r="G1" s="702"/>
      <c r="H1" s="702"/>
      <c r="I1" s="702"/>
      <c r="J1" s="702"/>
      <c r="K1" s="702"/>
      <c r="L1" s="702"/>
      <c r="M1" s="702"/>
      <c r="N1" s="702"/>
    </row>
    <row r="2" spans="1:14" ht="15.75" thickBot="1">
      <c r="A2" s="11" t="s">
        <v>3</v>
      </c>
      <c r="B2" s="73">
        <v>44621</v>
      </c>
      <c r="C2" s="73">
        <v>44652</v>
      </c>
      <c r="D2" s="73">
        <v>44682</v>
      </c>
      <c r="E2" s="73">
        <v>44713</v>
      </c>
      <c r="F2" s="73">
        <v>44743</v>
      </c>
      <c r="G2" s="73">
        <v>44774</v>
      </c>
      <c r="H2" s="73">
        <v>44805</v>
      </c>
      <c r="I2" s="73">
        <v>44835</v>
      </c>
      <c r="J2" s="73">
        <v>44866</v>
      </c>
      <c r="K2" s="73">
        <v>44896</v>
      </c>
      <c r="L2" s="73">
        <v>44927</v>
      </c>
      <c r="M2" s="73">
        <v>44958</v>
      </c>
      <c r="N2" s="73">
        <v>44986</v>
      </c>
    </row>
    <row r="3" spans="1:14">
      <c r="A3" s="564" t="s">
        <v>1058</v>
      </c>
      <c r="B3" s="565">
        <v>199.91680107100001</v>
      </c>
      <c r="C3" s="565">
        <v>269.810595406</v>
      </c>
      <c r="D3" s="565">
        <v>321.56533490999999</v>
      </c>
      <c r="E3" s="565">
        <v>401.98285225000001</v>
      </c>
      <c r="F3" s="565">
        <v>481.43537215100002</v>
      </c>
      <c r="G3" s="565">
        <v>568.20622232699998</v>
      </c>
      <c r="H3" s="565">
        <v>667.46295364800005</v>
      </c>
      <c r="I3" s="565">
        <v>788.15046068499998</v>
      </c>
      <c r="J3" s="565">
        <v>829.69787597899995</v>
      </c>
      <c r="K3" s="565">
        <v>935.09595101000002</v>
      </c>
      <c r="L3" s="565">
        <v>111.34094943300001</v>
      </c>
      <c r="M3" s="565">
        <v>172.486721475</v>
      </c>
      <c r="N3" s="623">
        <v>268.18802513899999</v>
      </c>
    </row>
    <row r="4" spans="1:14">
      <c r="A4" s="566" t="s">
        <v>660</v>
      </c>
      <c r="B4" s="565">
        <v>192.87602773099999</v>
      </c>
      <c r="C4" s="565">
        <v>261.49958138599999</v>
      </c>
      <c r="D4" s="565">
        <v>311.77521607699998</v>
      </c>
      <c r="E4" s="565">
        <v>389.39082038700002</v>
      </c>
      <c r="F4" s="565">
        <v>473.529216609</v>
      </c>
      <c r="G4" s="565">
        <v>550.91406987799996</v>
      </c>
      <c r="H4" s="565">
        <v>645.53335595199997</v>
      </c>
      <c r="I4" s="565">
        <v>761.39959878800005</v>
      </c>
      <c r="J4" s="565">
        <v>800.595591485</v>
      </c>
      <c r="K4" s="565">
        <v>903.04552088399998</v>
      </c>
      <c r="L4" s="565">
        <v>108.267402606</v>
      </c>
      <c r="M4" s="565">
        <v>162.38580664700001</v>
      </c>
      <c r="N4" s="623">
        <v>253.01257667900001</v>
      </c>
    </row>
    <row r="5" spans="1:14" ht="24">
      <c r="A5" s="556" t="s">
        <v>1501</v>
      </c>
      <c r="B5" s="565">
        <v>188.04030613099999</v>
      </c>
      <c r="C5" s="565">
        <v>255.07487958600001</v>
      </c>
      <c r="D5" s="565">
        <v>304.04704668800002</v>
      </c>
      <c r="E5" s="565">
        <v>379.90525454700003</v>
      </c>
      <c r="F5" s="565">
        <v>462.09481962699999</v>
      </c>
      <c r="G5" s="565">
        <v>537.129233462</v>
      </c>
      <c r="H5" s="565">
        <v>630.11742545899995</v>
      </c>
      <c r="I5" s="565">
        <v>744.21007487500003</v>
      </c>
      <c r="J5" s="565">
        <v>782.45511661399996</v>
      </c>
      <c r="K5" s="565">
        <v>882.43365721299995</v>
      </c>
      <c r="L5" s="565">
        <v>105.987602807</v>
      </c>
      <c r="M5" s="565">
        <v>159.29510066500001</v>
      </c>
      <c r="N5" s="623">
        <v>248.45186494199999</v>
      </c>
    </row>
    <row r="6" spans="1:14" ht="24">
      <c r="A6" s="567" t="s">
        <v>1502</v>
      </c>
      <c r="B6" s="565">
        <v>0</v>
      </c>
      <c r="C6" s="565">
        <v>0</v>
      </c>
      <c r="D6" s="565">
        <v>0.47001458000000002</v>
      </c>
      <c r="E6" s="565">
        <v>0.60412980400000005</v>
      </c>
      <c r="F6" s="565">
        <v>0.71456791200000003</v>
      </c>
      <c r="G6" s="565">
        <v>3.0122630410000002</v>
      </c>
      <c r="H6" s="565">
        <v>3.153962237</v>
      </c>
      <c r="I6" s="565">
        <v>3.287578194</v>
      </c>
      <c r="J6" s="565">
        <v>3.4220967600000001</v>
      </c>
      <c r="K6" s="565">
        <v>3.4220967600000001</v>
      </c>
      <c r="L6" s="565">
        <v>1.3813976489999999</v>
      </c>
      <c r="M6" s="565">
        <v>0.34203931599999998</v>
      </c>
      <c r="N6" s="623">
        <v>0.87021642899999996</v>
      </c>
    </row>
    <row r="7" spans="1:14" ht="36">
      <c r="A7" s="567" t="s">
        <v>1503</v>
      </c>
      <c r="B7" s="565">
        <v>0</v>
      </c>
      <c r="C7" s="565">
        <v>0</v>
      </c>
      <c r="D7" s="565">
        <v>0</v>
      </c>
      <c r="E7" s="565">
        <v>0</v>
      </c>
      <c r="F7" s="565">
        <v>0</v>
      </c>
      <c r="G7" s="565">
        <v>0</v>
      </c>
      <c r="H7" s="565">
        <v>0</v>
      </c>
      <c r="I7" s="565">
        <v>0</v>
      </c>
      <c r="J7" s="565">
        <v>0</v>
      </c>
      <c r="K7" s="565">
        <v>0</v>
      </c>
      <c r="L7" s="565">
        <v>0</v>
      </c>
      <c r="M7" s="565">
        <v>0</v>
      </c>
      <c r="N7" s="623">
        <v>0</v>
      </c>
    </row>
    <row r="8" spans="1:14" ht="36">
      <c r="A8" s="567" t="s">
        <v>1504</v>
      </c>
      <c r="B8" s="565">
        <v>0</v>
      </c>
      <c r="C8" s="565">
        <v>0</v>
      </c>
      <c r="D8" s="565">
        <v>0</v>
      </c>
      <c r="E8" s="565">
        <v>0</v>
      </c>
      <c r="F8" s="565">
        <v>0</v>
      </c>
      <c r="G8" s="565">
        <v>0</v>
      </c>
      <c r="H8" s="565">
        <v>0</v>
      </c>
      <c r="I8" s="565">
        <v>0</v>
      </c>
      <c r="J8" s="565">
        <v>0</v>
      </c>
      <c r="K8" s="565">
        <v>0</v>
      </c>
      <c r="L8" s="565">
        <v>0</v>
      </c>
      <c r="M8" s="565">
        <v>0</v>
      </c>
      <c r="N8" s="623">
        <v>0</v>
      </c>
    </row>
    <row r="9" spans="1:14" ht="72">
      <c r="A9" s="567" t="s">
        <v>1505</v>
      </c>
      <c r="B9" s="565">
        <v>0</v>
      </c>
      <c r="C9" s="565">
        <v>0</v>
      </c>
      <c r="D9" s="565">
        <v>0</v>
      </c>
      <c r="E9" s="565">
        <v>0</v>
      </c>
      <c r="F9" s="565">
        <v>0</v>
      </c>
      <c r="G9" s="565">
        <v>0</v>
      </c>
      <c r="H9" s="565">
        <v>0</v>
      </c>
      <c r="I9" s="565">
        <v>0</v>
      </c>
      <c r="J9" s="565">
        <v>0</v>
      </c>
      <c r="K9" s="565">
        <v>0</v>
      </c>
      <c r="L9" s="565">
        <v>0</v>
      </c>
      <c r="M9" s="565">
        <v>0</v>
      </c>
      <c r="N9" s="623">
        <v>0</v>
      </c>
    </row>
    <row r="10" spans="1:14" ht="36">
      <c r="A10" s="567" t="s">
        <v>1506</v>
      </c>
      <c r="B10" s="565">
        <v>188.04030613099999</v>
      </c>
      <c r="C10" s="565">
        <v>255.07487958600001</v>
      </c>
      <c r="D10" s="565">
        <v>303.57703210800003</v>
      </c>
      <c r="E10" s="565">
        <v>379.301124743</v>
      </c>
      <c r="F10" s="565">
        <v>461.38025171499999</v>
      </c>
      <c r="G10" s="565">
        <v>534.11697042100002</v>
      </c>
      <c r="H10" s="565">
        <v>626.96346322199997</v>
      </c>
      <c r="I10" s="565">
        <v>740.92249668099998</v>
      </c>
      <c r="J10" s="565">
        <v>779.03301985400003</v>
      </c>
      <c r="K10" s="565">
        <v>879.01156045300002</v>
      </c>
      <c r="L10" s="565">
        <v>104.60620515799999</v>
      </c>
      <c r="M10" s="565">
        <v>158.953061349</v>
      </c>
      <c r="N10" s="623">
        <v>247.581648513</v>
      </c>
    </row>
    <row r="11" spans="1:14">
      <c r="A11" s="568" t="s">
        <v>1507</v>
      </c>
      <c r="B11" s="565">
        <v>0</v>
      </c>
      <c r="C11" s="565">
        <v>0</v>
      </c>
      <c r="D11" s="565">
        <v>0</v>
      </c>
      <c r="E11" s="565">
        <v>0</v>
      </c>
      <c r="F11" s="565">
        <v>0</v>
      </c>
      <c r="G11" s="565">
        <v>0</v>
      </c>
      <c r="H11" s="565">
        <v>0</v>
      </c>
      <c r="I11" s="565">
        <v>0</v>
      </c>
      <c r="J11" s="565">
        <v>0</v>
      </c>
      <c r="K11" s="565">
        <v>0</v>
      </c>
      <c r="L11" s="565">
        <v>0</v>
      </c>
      <c r="M11" s="565">
        <v>0</v>
      </c>
      <c r="N11" s="623">
        <v>0</v>
      </c>
    </row>
    <row r="12" spans="1:14">
      <c r="A12" s="568" t="s">
        <v>1508</v>
      </c>
      <c r="B12" s="565">
        <v>0</v>
      </c>
      <c r="C12" s="565">
        <v>0</v>
      </c>
      <c r="D12" s="565">
        <v>0</v>
      </c>
      <c r="E12" s="565">
        <v>0</v>
      </c>
      <c r="F12" s="565">
        <v>0</v>
      </c>
      <c r="G12" s="565">
        <v>0</v>
      </c>
      <c r="H12" s="565">
        <v>0</v>
      </c>
      <c r="I12" s="565">
        <v>0</v>
      </c>
      <c r="J12" s="565">
        <v>0</v>
      </c>
      <c r="K12" s="565">
        <v>0</v>
      </c>
      <c r="L12" s="565">
        <v>0</v>
      </c>
      <c r="M12" s="565">
        <v>0</v>
      </c>
      <c r="N12" s="623">
        <v>0</v>
      </c>
    </row>
    <row r="13" spans="1:14">
      <c r="A13" s="568" t="s">
        <v>1509</v>
      </c>
      <c r="B13" s="565">
        <v>4.8357216000000003</v>
      </c>
      <c r="C13" s="565">
        <v>6.4247018000000002</v>
      </c>
      <c r="D13" s="565">
        <v>7.7281693889999996</v>
      </c>
      <c r="E13" s="565">
        <v>9.4855658399999996</v>
      </c>
      <c r="F13" s="565">
        <v>11.434396982000001</v>
      </c>
      <c r="G13" s="565">
        <v>13.784836415999999</v>
      </c>
      <c r="H13" s="565">
        <v>15.415930492999999</v>
      </c>
      <c r="I13" s="565">
        <v>17.189523912999999</v>
      </c>
      <c r="J13" s="565">
        <v>18.140474870999999</v>
      </c>
      <c r="K13" s="565">
        <v>20.611863670999998</v>
      </c>
      <c r="L13" s="565">
        <v>2.2797997990000001</v>
      </c>
      <c r="M13" s="565">
        <v>3.0907059819999998</v>
      </c>
      <c r="N13" s="623">
        <v>4.5607117370000001</v>
      </c>
    </row>
    <row r="14" spans="1:14" ht="24">
      <c r="A14" s="567" t="s">
        <v>1510</v>
      </c>
      <c r="B14" s="565">
        <v>0</v>
      </c>
      <c r="C14" s="565">
        <v>0</v>
      </c>
      <c r="D14" s="565">
        <v>0</v>
      </c>
      <c r="E14" s="565">
        <v>0</v>
      </c>
      <c r="F14" s="565">
        <v>0</v>
      </c>
      <c r="G14" s="565">
        <v>0</v>
      </c>
      <c r="H14" s="565">
        <v>0</v>
      </c>
      <c r="I14" s="565">
        <v>0</v>
      </c>
      <c r="J14" s="565">
        <v>0</v>
      </c>
      <c r="K14" s="565">
        <v>0</v>
      </c>
      <c r="L14" s="565">
        <v>0</v>
      </c>
      <c r="M14" s="565">
        <v>0</v>
      </c>
      <c r="N14" s="623">
        <v>0</v>
      </c>
    </row>
    <row r="15" spans="1:14" ht="24">
      <c r="A15" s="567" t="s">
        <v>1511</v>
      </c>
      <c r="B15" s="565">
        <v>4.8357216000000003</v>
      </c>
      <c r="C15" s="565">
        <v>6.4247018000000002</v>
      </c>
      <c r="D15" s="565">
        <v>7.7281693889999996</v>
      </c>
      <c r="E15" s="565">
        <v>9.4855658399999996</v>
      </c>
      <c r="F15" s="565">
        <v>11.434396982000001</v>
      </c>
      <c r="G15" s="565">
        <v>13.784836415999999</v>
      </c>
      <c r="H15" s="565">
        <v>15.415930492999999</v>
      </c>
      <c r="I15" s="565">
        <v>17.189523912999999</v>
      </c>
      <c r="J15" s="565">
        <v>18.140474870999999</v>
      </c>
      <c r="K15" s="565">
        <v>20.611863670999998</v>
      </c>
      <c r="L15" s="565">
        <v>2.2797997990000001</v>
      </c>
      <c r="M15" s="565">
        <v>3.0907059819999998</v>
      </c>
      <c r="N15" s="623">
        <v>4.5607117370000001</v>
      </c>
    </row>
    <row r="16" spans="1:14" ht="36">
      <c r="A16" s="556" t="s">
        <v>681</v>
      </c>
      <c r="B16" s="565">
        <v>0</v>
      </c>
      <c r="C16" s="565">
        <v>0</v>
      </c>
      <c r="D16" s="565">
        <v>0</v>
      </c>
      <c r="E16" s="565">
        <v>0</v>
      </c>
      <c r="F16" s="565">
        <v>0</v>
      </c>
      <c r="G16" s="565">
        <v>0</v>
      </c>
      <c r="H16" s="565">
        <v>0</v>
      </c>
      <c r="I16" s="565">
        <v>0</v>
      </c>
      <c r="J16" s="565">
        <v>0</v>
      </c>
      <c r="K16" s="565">
        <v>0</v>
      </c>
      <c r="L16" s="565">
        <v>0</v>
      </c>
      <c r="M16" s="565">
        <v>0</v>
      </c>
      <c r="N16" s="623">
        <v>0</v>
      </c>
    </row>
    <row r="17" spans="1:14" ht="24">
      <c r="A17" s="553" t="s">
        <v>682</v>
      </c>
      <c r="B17" s="565">
        <v>0.43146000000000001</v>
      </c>
      <c r="C17" s="565">
        <v>0.81411</v>
      </c>
      <c r="D17" s="565">
        <v>0.92510999999999999</v>
      </c>
      <c r="E17" s="565">
        <v>1.0722100000000001</v>
      </c>
      <c r="F17" s="565">
        <v>1.24891</v>
      </c>
      <c r="G17" s="565">
        <v>1.6138600000000001</v>
      </c>
      <c r="H17" s="565">
        <v>1.7602100000000001</v>
      </c>
      <c r="I17" s="565">
        <v>1.98935</v>
      </c>
      <c r="J17" s="565">
        <v>2.2499199999999999</v>
      </c>
      <c r="K17" s="565">
        <v>2.9547400000000001</v>
      </c>
      <c r="L17" s="565">
        <v>0.24045</v>
      </c>
      <c r="M17" s="565">
        <v>0.62522</v>
      </c>
      <c r="N17" s="623">
        <v>0.99499000000000004</v>
      </c>
    </row>
    <row r="18" spans="1:14">
      <c r="A18" s="568" t="s">
        <v>683</v>
      </c>
      <c r="B18" s="565">
        <v>0.43146000000000001</v>
      </c>
      <c r="C18" s="565">
        <v>0.81411</v>
      </c>
      <c r="D18" s="565">
        <v>0.92510999999999999</v>
      </c>
      <c r="E18" s="565">
        <v>1.0722100000000001</v>
      </c>
      <c r="F18" s="565">
        <v>1.24891</v>
      </c>
      <c r="G18" s="565">
        <v>1.6138600000000001</v>
      </c>
      <c r="H18" s="565">
        <v>1.7602100000000001</v>
      </c>
      <c r="I18" s="565">
        <v>1.98935</v>
      </c>
      <c r="J18" s="565">
        <v>2.2499199999999999</v>
      </c>
      <c r="K18" s="565">
        <v>2.9547400000000001</v>
      </c>
      <c r="L18" s="565">
        <v>0.24045</v>
      </c>
      <c r="M18" s="565">
        <v>0.62522</v>
      </c>
      <c r="N18" s="623">
        <v>0.99499000000000004</v>
      </c>
    </row>
    <row r="19" spans="1:14">
      <c r="A19" s="568" t="s">
        <v>684</v>
      </c>
      <c r="B19" s="565">
        <v>0</v>
      </c>
      <c r="C19" s="565">
        <v>0</v>
      </c>
      <c r="D19" s="565">
        <v>0</v>
      </c>
      <c r="E19" s="565">
        <v>0</v>
      </c>
      <c r="F19" s="565">
        <v>0</v>
      </c>
      <c r="G19" s="565">
        <v>0</v>
      </c>
      <c r="H19" s="565">
        <v>0</v>
      </c>
      <c r="I19" s="565">
        <v>0</v>
      </c>
      <c r="J19" s="565">
        <v>0</v>
      </c>
      <c r="K19" s="565">
        <v>0</v>
      </c>
      <c r="L19" s="565">
        <v>0</v>
      </c>
      <c r="M19" s="565">
        <v>0</v>
      </c>
      <c r="N19" s="623">
        <v>0</v>
      </c>
    </row>
    <row r="20" spans="1:14">
      <c r="A20" s="568" t="s">
        <v>685</v>
      </c>
      <c r="B20" s="565">
        <v>0</v>
      </c>
      <c r="C20" s="565">
        <v>0</v>
      </c>
      <c r="D20" s="565">
        <v>0</v>
      </c>
      <c r="E20" s="565">
        <v>0</v>
      </c>
      <c r="F20" s="565">
        <v>0</v>
      </c>
      <c r="G20" s="565">
        <v>0</v>
      </c>
      <c r="H20" s="565">
        <v>0</v>
      </c>
      <c r="I20" s="565">
        <v>0</v>
      </c>
      <c r="J20" s="565">
        <v>0</v>
      </c>
      <c r="K20" s="565">
        <v>0</v>
      </c>
      <c r="L20" s="565">
        <v>0</v>
      </c>
      <c r="M20" s="565">
        <v>0</v>
      </c>
      <c r="N20" s="623">
        <v>0</v>
      </c>
    </row>
    <row r="21" spans="1:14" ht="36">
      <c r="A21" s="556" t="s">
        <v>1512</v>
      </c>
      <c r="B21" s="565">
        <v>0</v>
      </c>
      <c r="C21" s="565">
        <v>0</v>
      </c>
      <c r="D21" s="565">
        <v>0</v>
      </c>
      <c r="E21" s="565">
        <v>0</v>
      </c>
      <c r="F21" s="565">
        <v>0</v>
      </c>
      <c r="G21" s="565">
        <v>0</v>
      </c>
      <c r="H21" s="565">
        <v>0</v>
      </c>
      <c r="I21" s="565">
        <v>0</v>
      </c>
      <c r="J21" s="565">
        <v>0</v>
      </c>
      <c r="K21" s="565">
        <v>0</v>
      </c>
      <c r="L21" s="565">
        <v>0</v>
      </c>
      <c r="M21" s="565">
        <v>0</v>
      </c>
      <c r="N21" s="623">
        <v>0</v>
      </c>
    </row>
    <row r="22" spans="1:14">
      <c r="A22" s="566" t="s">
        <v>1513</v>
      </c>
      <c r="B22" s="565">
        <v>1.379225038</v>
      </c>
      <c r="C22" s="565">
        <v>1.6821099749999999</v>
      </c>
      <c r="D22" s="565">
        <v>1.982448633</v>
      </c>
      <c r="E22" s="565">
        <v>2.418540401</v>
      </c>
      <c r="F22" s="565">
        <v>2.72260189</v>
      </c>
      <c r="G22" s="565">
        <v>3.376134054</v>
      </c>
      <c r="H22" s="565">
        <v>4.3002731929999998</v>
      </c>
      <c r="I22" s="565">
        <v>5.3817745239999999</v>
      </c>
      <c r="J22" s="565">
        <v>5.8507324550000002</v>
      </c>
      <c r="K22" s="565">
        <v>6.4839481049999996</v>
      </c>
      <c r="L22" s="565">
        <v>0.96713463799999999</v>
      </c>
      <c r="M22" s="565">
        <v>6.0132496299999998</v>
      </c>
      <c r="N22" s="623">
        <v>9.0300751829999992</v>
      </c>
    </row>
    <row r="23" spans="1:14">
      <c r="A23" s="566" t="s">
        <v>688</v>
      </c>
      <c r="B23" s="565">
        <v>5.2300883020000004</v>
      </c>
      <c r="C23" s="565">
        <v>5.8147940450000002</v>
      </c>
      <c r="D23" s="565">
        <v>7.0921666630000004</v>
      </c>
      <c r="E23" s="565">
        <v>9.1012814619999993</v>
      </c>
      <c r="F23" s="565">
        <v>3.9346436520000001</v>
      </c>
      <c r="G23" s="565">
        <v>12.302158394999999</v>
      </c>
      <c r="H23" s="565">
        <v>15.869114503</v>
      </c>
      <c r="I23" s="565">
        <v>19.379737373000001</v>
      </c>
      <c r="J23" s="565">
        <v>21.001632039</v>
      </c>
      <c r="K23" s="565">
        <v>22.611742021000001</v>
      </c>
      <c r="L23" s="565">
        <v>1.865962189</v>
      </c>
      <c r="M23" s="565">
        <v>3.4624451980000002</v>
      </c>
      <c r="N23" s="623">
        <v>5.1503832770000004</v>
      </c>
    </row>
    <row r="24" spans="1:14">
      <c r="A24" s="569" t="s">
        <v>1514</v>
      </c>
      <c r="B24" s="565">
        <v>6.5448754999999997E-2</v>
      </c>
      <c r="C24" s="565">
        <v>6.8236804999999998E-2</v>
      </c>
      <c r="D24" s="565">
        <v>0.30839533800000002</v>
      </c>
      <c r="E24" s="565">
        <v>0.35072216499999997</v>
      </c>
      <c r="F24" s="565">
        <v>0.57657181099999999</v>
      </c>
      <c r="G24" s="565">
        <v>1.166892424</v>
      </c>
      <c r="H24" s="565">
        <v>1.7623327639999999</v>
      </c>
      <c r="I24" s="565">
        <v>2.3659753929999998</v>
      </c>
      <c r="J24" s="565">
        <v>3.0195088559999999</v>
      </c>
      <c r="K24" s="565">
        <v>3.723726154</v>
      </c>
      <c r="L24" s="565">
        <v>0.83361445499999998</v>
      </c>
      <c r="M24" s="565">
        <v>1.8015304860000001</v>
      </c>
      <c r="N24" s="623">
        <v>2.6078044970000001</v>
      </c>
    </row>
    <row r="25" spans="1:14">
      <c r="A25" s="569" t="s">
        <v>689</v>
      </c>
      <c r="B25" s="565">
        <v>5.1646395470000002</v>
      </c>
      <c r="C25" s="565">
        <v>5.7465572399999996</v>
      </c>
      <c r="D25" s="565">
        <v>6.783771325</v>
      </c>
      <c r="E25" s="565">
        <v>8.7505592970000006</v>
      </c>
      <c r="F25" s="565">
        <v>3.3580718410000001</v>
      </c>
      <c r="G25" s="565">
        <v>11.135265971000001</v>
      </c>
      <c r="H25" s="565">
        <v>14.106781739000001</v>
      </c>
      <c r="I25" s="565">
        <v>17.013761980000002</v>
      </c>
      <c r="J25" s="565">
        <v>17.982123182999999</v>
      </c>
      <c r="K25" s="565">
        <v>18.888015867</v>
      </c>
      <c r="L25" s="565">
        <v>1.032347734</v>
      </c>
      <c r="M25" s="565">
        <v>1.6609147120000001</v>
      </c>
      <c r="N25" s="623">
        <v>2.5425787799999999</v>
      </c>
    </row>
    <row r="26" spans="1:14">
      <c r="A26" s="564" t="s">
        <v>690</v>
      </c>
      <c r="B26" s="565">
        <v>133.23971282299999</v>
      </c>
      <c r="C26" s="565">
        <v>192.44884122900001</v>
      </c>
      <c r="D26" s="565">
        <v>244.70094881899999</v>
      </c>
      <c r="E26" s="565">
        <v>305.76292353299999</v>
      </c>
      <c r="F26" s="565">
        <v>359.79433285200003</v>
      </c>
      <c r="G26" s="565">
        <v>398.69051679400002</v>
      </c>
      <c r="H26" s="565">
        <v>441.41349696200001</v>
      </c>
      <c r="I26" s="565">
        <v>521.30186261899996</v>
      </c>
      <c r="J26" s="565">
        <v>568.56222415100001</v>
      </c>
      <c r="K26" s="565">
        <v>658.94087113800003</v>
      </c>
      <c r="L26" s="565">
        <v>115.829769423</v>
      </c>
      <c r="M26" s="565">
        <v>121.192848934</v>
      </c>
      <c r="N26" s="623">
        <v>185.73517197000001</v>
      </c>
    </row>
    <row r="27" spans="1:14">
      <c r="A27" s="566" t="s">
        <v>1331</v>
      </c>
      <c r="B27" s="565">
        <v>133.097733103</v>
      </c>
      <c r="C27" s="565">
        <v>192.29115486800001</v>
      </c>
      <c r="D27" s="565">
        <v>244.52053405500001</v>
      </c>
      <c r="E27" s="565">
        <v>305.56919803599999</v>
      </c>
      <c r="F27" s="565">
        <v>359.55382618700003</v>
      </c>
      <c r="G27" s="565">
        <v>398.40167042600001</v>
      </c>
      <c r="H27" s="565">
        <v>441.083045642</v>
      </c>
      <c r="I27" s="565">
        <v>520.92723172499996</v>
      </c>
      <c r="J27" s="565">
        <v>568.15309133599999</v>
      </c>
      <c r="K27" s="565">
        <v>658.51353103400004</v>
      </c>
      <c r="L27" s="565">
        <v>112.757006921</v>
      </c>
      <c r="M27" s="565">
        <v>119.482550144</v>
      </c>
      <c r="N27" s="623">
        <v>182.64279305599999</v>
      </c>
    </row>
    <row r="28" spans="1:14">
      <c r="A28" s="569" t="s">
        <v>1515</v>
      </c>
      <c r="B28" s="565">
        <v>40.065903423999998</v>
      </c>
      <c r="C28" s="565">
        <v>83.389663534999997</v>
      </c>
      <c r="D28" s="565">
        <v>51.865140510000003</v>
      </c>
      <c r="E28" s="565">
        <v>65.432208695</v>
      </c>
      <c r="F28" s="565">
        <v>76.690387650999995</v>
      </c>
      <c r="G28" s="565">
        <v>86.498526908000002</v>
      </c>
      <c r="H28" s="565">
        <v>88.71816407</v>
      </c>
      <c r="I28" s="565">
        <v>127.95017261300001</v>
      </c>
      <c r="J28" s="565">
        <v>117.301646064</v>
      </c>
      <c r="K28" s="565">
        <v>141.41190291800001</v>
      </c>
      <c r="L28" s="565">
        <v>10.293179414000001</v>
      </c>
      <c r="M28" s="565">
        <v>15.069659711</v>
      </c>
      <c r="N28" s="623">
        <v>21.086080059</v>
      </c>
    </row>
    <row r="29" spans="1:14" ht="24">
      <c r="A29" s="556" t="s">
        <v>1516</v>
      </c>
      <c r="B29" s="565">
        <v>38.569317724000001</v>
      </c>
      <c r="C29" s="565">
        <v>81.893077835</v>
      </c>
      <c r="D29" s="565">
        <v>50.368554809999999</v>
      </c>
      <c r="E29" s="565">
        <v>63.935622995000003</v>
      </c>
      <c r="F29" s="565">
        <v>75.193801950999998</v>
      </c>
      <c r="G29" s="565">
        <v>85.001941208000005</v>
      </c>
      <c r="H29" s="565">
        <v>87.221578370000003</v>
      </c>
      <c r="I29" s="565">
        <v>126.453586913</v>
      </c>
      <c r="J29" s="565">
        <v>115.805060364</v>
      </c>
      <c r="K29" s="565">
        <v>139.91531721800001</v>
      </c>
      <c r="L29" s="565">
        <v>10.293179414000001</v>
      </c>
      <c r="M29" s="565">
        <v>15.069659711</v>
      </c>
      <c r="N29" s="623">
        <v>21.086080059</v>
      </c>
    </row>
    <row r="30" spans="1:14" ht="24">
      <c r="A30" s="556" t="s">
        <v>1517</v>
      </c>
      <c r="B30" s="565">
        <v>1.4965857</v>
      </c>
      <c r="C30" s="565">
        <v>1.4965857</v>
      </c>
      <c r="D30" s="565">
        <v>1.4965857</v>
      </c>
      <c r="E30" s="565">
        <v>1.4965857</v>
      </c>
      <c r="F30" s="565">
        <v>1.4965857</v>
      </c>
      <c r="G30" s="565">
        <v>1.4965857</v>
      </c>
      <c r="H30" s="565">
        <v>1.4965857</v>
      </c>
      <c r="I30" s="565">
        <v>1.4965857</v>
      </c>
      <c r="J30" s="565">
        <v>1.4965857</v>
      </c>
      <c r="K30" s="565">
        <v>1.4965857</v>
      </c>
      <c r="L30" s="565">
        <v>0</v>
      </c>
      <c r="M30" s="565">
        <v>0</v>
      </c>
      <c r="N30" s="623">
        <v>0</v>
      </c>
    </row>
    <row r="31" spans="1:14" ht="24">
      <c r="A31" s="555" t="s">
        <v>1518</v>
      </c>
      <c r="B31" s="565">
        <v>0</v>
      </c>
      <c r="C31" s="565">
        <v>0</v>
      </c>
      <c r="D31" s="565">
        <v>0</v>
      </c>
      <c r="E31" s="565">
        <v>0</v>
      </c>
      <c r="F31" s="565">
        <v>0</v>
      </c>
      <c r="G31" s="565">
        <v>0</v>
      </c>
      <c r="H31" s="565">
        <v>0</v>
      </c>
      <c r="I31" s="565">
        <v>0</v>
      </c>
      <c r="J31" s="565">
        <v>0</v>
      </c>
      <c r="K31" s="565">
        <v>0</v>
      </c>
      <c r="L31" s="565">
        <v>0</v>
      </c>
      <c r="M31" s="565">
        <v>0</v>
      </c>
      <c r="N31" s="623">
        <v>0</v>
      </c>
    </row>
    <row r="32" spans="1:14">
      <c r="A32" s="569" t="s">
        <v>699</v>
      </c>
      <c r="B32" s="565">
        <v>1.257143E-2</v>
      </c>
      <c r="C32" s="565">
        <v>1.257143E-2</v>
      </c>
      <c r="D32" s="565">
        <v>1.257143E-2</v>
      </c>
      <c r="E32" s="565">
        <v>1.257143E-2</v>
      </c>
      <c r="F32" s="565">
        <v>1.257143E-2</v>
      </c>
      <c r="G32" s="565">
        <v>1.2571429E-2</v>
      </c>
      <c r="H32" s="565">
        <v>1.2571430999999999E-2</v>
      </c>
      <c r="I32" s="565">
        <v>1.6656230000000001E-2</v>
      </c>
      <c r="J32" s="565">
        <v>1.6656229000000002E-2</v>
      </c>
      <c r="K32" s="565">
        <v>1.6656229000000002E-2</v>
      </c>
      <c r="L32" s="565">
        <v>1.6656229000000002E-2</v>
      </c>
      <c r="M32" s="565">
        <v>0</v>
      </c>
      <c r="N32" s="623">
        <v>0</v>
      </c>
    </row>
    <row r="33" spans="1:14">
      <c r="A33" s="569" t="s">
        <v>700</v>
      </c>
      <c r="B33" s="565">
        <v>65.960869488</v>
      </c>
      <c r="C33" s="565">
        <v>77.357699814</v>
      </c>
      <c r="D33" s="565">
        <v>149.496056931</v>
      </c>
      <c r="E33" s="565">
        <v>188.82385057400001</v>
      </c>
      <c r="F33" s="565">
        <v>221.61975290399999</v>
      </c>
      <c r="G33" s="565">
        <v>242.43745611899999</v>
      </c>
      <c r="H33" s="565">
        <v>273.26079895499998</v>
      </c>
      <c r="I33" s="565">
        <v>303.665668455</v>
      </c>
      <c r="J33" s="565">
        <v>338.20035057500002</v>
      </c>
      <c r="K33" s="565">
        <v>390.27125184400001</v>
      </c>
      <c r="L33" s="565">
        <v>34.922090443000002</v>
      </c>
      <c r="M33" s="565">
        <v>72.409789223999994</v>
      </c>
      <c r="N33" s="623">
        <v>107.390999001</v>
      </c>
    </row>
    <row r="34" spans="1:14">
      <c r="A34" s="568" t="s">
        <v>701</v>
      </c>
      <c r="B34" s="565">
        <v>65.946840588000001</v>
      </c>
      <c r="C34" s="565">
        <v>77.336073114000001</v>
      </c>
      <c r="D34" s="565">
        <v>149.47443023100001</v>
      </c>
      <c r="E34" s="565">
        <v>188.80122387399999</v>
      </c>
      <c r="F34" s="565">
        <v>221.59712620400001</v>
      </c>
      <c r="G34" s="565">
        <v>242.39602805000001</v>
      </c>
      <c r="H34" s="565">
        <v>273.211956886</v>
      </c>
      <c r="I34" s="565">
        <v>303.604584386</v>
      </c>
      <c r="J34" s="565">
        <v>338.10571050599998</v>
      </c>
      <c r="K34" s="565">
        <v>390.16905340300002</v>
      </c>
      <c r="L34" s="565">
        <v>34.911253516999999</v>
      </c>
      <c r="M34" s="565">
        <v>72.383434597999994</v>
      </c>
      <c r="N34" s="623">
        <v>107.351985497</v>
      </c>
    </row>
    <row r="35" spans="1:14">
      <c r="A35" s="568" t="s">
        <v>702</v>
      </c>
      <c r="B35" s="565">
        <v>0</v>
      </c>
      <c r="C35" s="565">
        <v>0</v>
      </c>
      <c r="D35" s="565">
        <v>0</v>
      </c>
      <c r="E35" s="565">
        <v>0</v>
      </c>
      <c r="F35" s="565">
        <v>0</v>
      </c>
      <c r="G35" s="565">
        <v>0</v>
      </c>
      <c r="H35" s="565">
        <v>0</v>
      </c>
      <c r="I35" s="565">
        <v>5.2189999999999997E-3</v>
      </c>
      <c r="J35" s="565">
        <v>5.2189999999999997E-3</v>
      </c>
      <c r="K35" s="565">
        <v>5.2189999999999997E-3</v>
      </c>
      <c r="L35" s="565">
        <v>0</v>
      </c>
      <c r="M35" s="565">
        <v>5.1000000000000004E-4</v>
      </c>
      <c r="N35" s="623">
        <v>5.1000000000000004E-4</v>
      </c>
    </row>
    <row r="36" spans="1:14">
      <c r="A36" s="568" t="s">
        <v>703</v>
      </c>
      <c r="B36" s="565">
        <v>1.40289E-2</v>
      </c>
      <c r="C36" s="565">
        <v>2.1626699999999999E-2</v>
      </c>
      <c r="D36" s="565">
        <v>2.1626699999999999E-2</v>
      </c>
      <c r="E36" s="565">
        <v>2.26267E-2</v>
      </c>
      <c r="F36" s="565">
        <v>2.26267E-2</v>
      </c>
      <c r="G36" s="565">
        <v>4.1428068999999998E-2</v>
      </c>
      <c r="H36" s="565">
        <v>4.8842069000000002E-2</v>
      </c>
      <c r="I36" s="565">
        <v>5.5865069000000003E-2</v>
      </c>
      <c r="J36" s="565">
        <v>8.9421069000000006E-2</v>
      </c>
      <c r="K36" s="565">
        <v>9.6979441E-2</v>
      </c>
      <c r="L36" s="565">
        <v>1.0836926E-2</v>
      </c>
      <c r="M36" s="565">
        <v>2.5844625999999999E-2</v>
      </c>
      <c r="N36" s="623">
        <v>3.8503504000000001E-2</v>
      </c>
    </row>
    <row r="37" spans="1:14">
      <c r="A37" s="569" t="s">
        <v>704</v>
      </c>
      <c r="B37" s="565">
        <v>2.1465499999999998E-2</v>
      </c>
      <c r="C37" s="565">
        <v>3.5479499999999997E-2</v>
      </c>
      <c r="D37" s="565">
        <v>5.5005900000000003E-2</v>
      </c>
      <c r="E37" s="565">
        <v>5.93167E-2</v>
      </c>
      <c r="F37" s="565">
        <v>6.5842499999999998E-2</v>
      </c>
      <c r="G37" s="565">
        <v>7.6400999999999997E-2</v>
      </c>
      <c r="H37" s="565">
        <v>8.4875500000000006E-2</v>
      </c>
      <c r="I37" s="565">
        <v>0.10234500000000001</v>
      </c>
      <c r="J37" s="565">
        <v>0.1118487</v>
      </c>
      <c r="K37" s="565">
        <v>0.12510930000000001</v>
      </c>
      <c r="L37" s="565">
        <v>1.8239499999999999E-2</v>
      </c>
      <c r="M37" s="565">
        <v>2.2953500000000002E-2</v>
      </c>
      <c r="N37" s="623">
        <v>5.0031590000000001E-2</v>
      </c>
    </row>
    <row r="38" spans="1:14">
      <c r="A38" s="569" t="s">
        <v>707</v>
      </c>
      <c r="B38" s="565">
        <v>9.9291365739999993</v>
      </c>
      <c r="C38" s="565">
        <v>9.2974860530000001</v>
      </c>
      <c r="D38" s="565">
        <v>15.494888681999999</v>
      </c>
      <c r="E38" s="565">
        <v>18.126831300999999</v>
      </c>
      <c r="F38" s="565">
        <v>21.211998204</v>
      </c>
      <c r="G38" s="565">
        <v>23.890561305999999</v>
      </c>
      <c r="H38" s="565">
        <v>26.777545171</v>
      </c>
      <c r="I38" s="565">
        <v>30.522002509</v>
      </c>
      <c r="J38" s="565">
        <v>46.579778355999998</v>
      </c>
      <c r="K38" s="565">
        <v>52.281377958999997</v>
      </c>
      <c r="L38" s="565">
        <v>60.235733928000002</v>
      </c>
      <c r="M38" s="565">
        <v>13.997678873</v>
      </c>
      <c r="N38" s="623">
        <v>33.037437267000001</v>
      </c>
    </row>
    <row r="39" spans="1:14" ht="36">
      <c r="A39" s="556" t="s">
        <v>1519</v>
      </c>
      <c r="B39" s="565">
        <v>8.7148142289999999</v>
      </c>
      <c r="C39" s="565">
        <v>7.8417532950000002</v>
      </c>
      <c r="D39" s="565">
        <v>12.714023912</v>
      </c>
      <c r="E39" s="565">
        <v>14.829605845</v>
      </c>
      <c r="F39" s="565">
        <v>17.334635866999999</v>
      </c>
      <c r="G39" s="565">
        <v>19.603643346999998</v>
      </c>
      <c r="H39" s="565">
        <v>21.929222799000001</v>
      </c>
      <c r="I39" s="565">
        <v>25.124657044999999</v>
      </c>
      <c r="J39" s="565">
        <v>40.562924256000002</v>
      </c>
      <c r="K39" s="565">
        <v>45.538483042000003</v>
      </c>
      <c r="L39" s="565">
        <v>59.591588762000001</v>
      </c>
      <c r="M39" s="565">
        <v>12.659402453</v>
      </c>
      <c r="N39" s="623">
        <v>30.975120738000001</v>
      </c>
    </row>
    <row r="40" spans="1:14" ht="36">
      <c r="A40" s="567" t="s">
        <v>1520</v>
      </c>
      <c r="B40" s="565">
        <v>0</v>
      </c>
      <c r="C40" s="565">
        <v>0</v>
      </c>
      <c r="D40" s="565">
        <v>0</v>
      </c>
      <c r="E40" s="565">
        <v>0</v>
      </c>
      <c r="F40" s="565">
        <v>0</v>
      </c>
      <c r="G40" s="565">
        <v>0</v>
      </c>
      <c r="H40" s="565">
        <v>0</v>
      </c>
      <c r="I40" s="565">
        <v>0</v>
      </c>
      <c r="J40" s="565">
        <v>0</v>
      </c>
      <c r="K40" s="565">
        <v>0</v>
      </c>
      <c r="L40" s="565">
        <v>0</v>
      </c>
      <c r="M40" s="565">
        <v>0</v>
      </c>
      <c r="N40" s="623">
        <v>0</v>
      </c>
    </row>
    <row r="41" spans="1:14" ht="72">
      <c r="A41" s="567" t="s">
        <v>1521</v>
      </c>
      <c r="B41" s="565">
        <v>0</v>
      </c>
      <c r="C41" s="565">
        <v>0</v>
      </c>
      <c r="D41" s="565">
        <v>0</v>
      </c>
      <c r="E41" s="565">
        <v>0</v>
      </c>
      <c r="F41" s="565">
        <v>0</v>
      </c>
      <c r="G41" s="565">
        <v>0</v>
      </c>
      <c r="H41" s="565">
        <v>0</v>
      </c>
      <c r="I41" s="565">
        <v>0</v>
      </c>
      <c r="J41" s="565">
        <v>0</v>
      </c>
      <c r="K41" s="565">
        <v>0</v>
      </c>
      <c r="L41" s="565">
        <v>0</v>
      </c>
      <c r="M41" s="565">
        <v>0</v>
      </c>
      <c r="N41" s="623">
        <v>0</v>
      </c>
    </row>
    <row r="42" spans="1:14" ht="36">
      <c r="A42" s="567" t="s">
        <v>1522</v>
      </c>
      <c r="B42" s="565">
        <v>8.7148142289999999</v>
      </c>
      <c r="C42" s="565">
        <v>7.8417532950000002</v>
      </c>
      <c r="D42" s="565">
        <v>12.714023912</v>
      </c>
      <c r="E42" s="565">
        <v>14.829605845</v>
      </c>
      <c r="F42" s="565">
        <v>17.334635866999999</v>
      </c>
      <c r="G42" s="565">
        <v>19.603643346999998</v>
      </c>
      <c r="H42" s="565">
        <v>21.929222799000001</v>
      </c>
      <c r="I42" s="565">
        <v>25.124657044999999</v>
      </c>
      <c r="J42" s="565">
        <v>40.562924256000002</v>
      </c>
      <c r="K42" s="565">
        <v>45.538483042000003</v>
      </c>
      <c r="L42" s="565">
        <v>59.591588762000001</v>
      </c>
      <c r="M42" s="565">
        <v>12.659402453</v>
      </c>
      <c r="N42" s="623">
        <v>30.975120738000001</v>
      </c>
    </row>
    <row r="43" spans="1:14">
      <c r="A43" s="568" t="s">
        <v>1523</v>
      </c>
      <c r="B43" s="565">
        <v>1.214322345</v>
      </c>
      <c r="C43" s="565">
        <v>1.4557327579999999</v>
      </c>
      <c r="D43" s="565">
        <v>2.78086477</v>
      </c>
      <c r="E43" s="565">
        <v>3.2972254560000001</v>
      </c>
      <c r="F43" s="565">
        <v>3.8773623370000001</v>
      </c>
      <c r="G43" s="565">
        <v>4.2869179590000002</v>
      </c>
      <c r="H43" s="565">
        <v>4.8483223720000002</v>
      </c>
      <c r="I43" s="565">
        <v>5.3973454639999998</v>
      </c>
      <c r="J43" s="565">
        <v>6.0168540999999998</v>
      </c>
      <c r="K43" s="565">
        <v>6.7428949170000001</v>
      </c>
      <c r="L43" s="565">
        <v>0.64414516600000005</v>
      </c>
      <c r="M43" s="565">
        <v>1.3382764199999999</v>
      </c>
      <c r="N43" s="623">
        <v>2.0623165289999998</v>
      </c>
    </row>
    <row r="44" spans="1:14">
      <c r="A44" s="569" t="s">
        <v>714</v>
      </c>
      <c r="B44" s="565">
        <v>1.3924000050000001</v>
      </c>
      <c r="C44" s="565">
        <v>1.6798702240000001</v>
      </c>
      <c r="D44" s="565">
        <v>2.5206816430000001</v>
      </c>
      <c r="E44" s="565">
        <v>3.1544675619999998</v>
      </c>
      <c r="F44" s="565">
        <v>3.9396123850000002</v>
      </c>
      <c r="G44" s="565">
        <v>4.5401689809999999</v>
      </c>
      <c r="H44" s="565">
        <v>5.2439559559999998</v>
      </c>
      <c r="I44" s="565">
        <v>5.9470107990000001</v>
      </c>
      <c r="J44" s="565">
        <v>6.6105333289999999</v>
      </c>
      <c r="K44" s="565">
        <v>7.1002329279999996</v>
      </c>
      <c r="L44" s="565">
        <v>0.615762802</v>
      </c>
      <c r="M44" s="565">
        <v>2.464884326</v>
      </c>
      <c r="N44" s="623">
        <v>2.1724466339999999</v>
      </c>
    </row>
    <row r="45" spans="1:14">
      <c r="A45" s="569" t="s">
        <v>715</v>
      </c>
      <c r="B45" s="565">
        <v>0.72986740000000006</v>
      </c>
      <c r="C45" s="565">
        <v>0.84472819700000001</v>
      </c>
      <c r="D45" s="565">
        <v>1.230433347</v>
      </c>
      <c r="E45" s="565">
        <v>1.5441976019999999</v>
      </c>
      <c r="F45" s="565">
        <v>1.8345342039999999</v>
      </c>
      <c r="G45" s="565">
        <v>2.158960424</v>
      </c>
      <c r="H45" s="565">
        <v>2.5011975620000002</v>
      </c>
      <c r="I45" s="565">
        <v>2.8525541319999999</v>
      </c>
      <c r="J45" s="565">
        <v>3.2188609420000001</v>
      </c>
      <c r="K45" s="565">
        <v>3.5789274230000001</v>
      </c>
      <c r="L45" s="565">
        <v>0.41967414199999997</v>
      </c>
      <c r="M45" s="565">
        <v>0.81564660600000005</v>
      </c>
      <c r="N45" s="623">
        <v>1.243067277</v>
      </c>
    </row>
    <row r="46" spans="1:14">
      <c r="A46" s="569" t="s">
        <v>716</v>
      </c>
      <c r="B46" s="565">
        <v>14.797396603999999</v>
      </c>
      <c r="C46" s="565">
        <v>19.380507332000001</v>
      </c>
      <c r="D46" s="565">
        <v>23.408843115</v>
      </c>
      <c r="E46" s="565">
        <v>27.883625955999999</v>
      </c>
      <c r="F46" s="565">
        <v>33.509438447999997</v>
      </c>
      <c r="G46" s="565">
        <v>38.053059001000001</v>
      </c>
      <c r="H46" s="565">
        <v>43.608387657999998</v>
      </c>
      <c r="I46" s="565">
        <v>48.897754343000003</v>
      </c>
      <c r="J46" s="565">
        <v>55.066429890000002</v>
      </c>
      <c r="K46" s="565">
        <v>62.601607457</v>
      </c>
      <c r="L46" s="565">
        <v>5.9115308219999996</v>
      </c>
      <c r="M46" s="565">
        <v>14.442203981</v>
      </c>
      <c r="N46" s="623">
        <v>17.356033881999998</v>
      </c>
    </row>
    <row r="47" spans="1:14">
      <c r="A47" s="569" t="s">
        <v>717</v>
      </c>
      <c r="B47" s="565">
        <v>0.18812267799999999</v>
      </c>
      <c r="C47" s="565">
        <v>0.29314878300000002</v>
      </c>
      <c r="D47" s="565">
        <v>0.43691499700000003</v>
      </c>
      <c r="E47" s="565">
        <v>0.53212821600000004</v>
      </c>
      <c r="F47" s="565">
        <v>0.66968846100000001</v>
      </c>
      <c r="G47" s="565">
        <v>0.73396525800000001</v>
      </c>
      <c r="H47" s="565">
        <v>0.87554933899999998</v>
      </c>
      <c r="I47" s="565">
        <v>0.97306764400000001</v>
      </c>
      <c r="J47" s="565">
        <v>1.046987251</v>
      </c>
      <c r="K47" s="565">
        <v>1.1264649760000001</v>
      </c>
      <c r="L47" s="565">
        <v>0.32413964099999998</v>
      </c>
      <c r="M47" s="565">
        <v>0.25973392299999998</v>
      </c>
      <c r="N47" s="623">
        <v>0.30669734599999998</v>
      </c>
    </row>
    <row r="48" spans="1:14">
      <c r="A48" s="566" t="s">
        <v>718</v>
      </c>
      <c r="B48" s="565">
        <v>0.14197972</v>
      </c>
      <c r="C48" s="565">
        <v>0.157686361</v>
      </c>
      <c r="D48" s="565">
        <v>0.18041476400000001</v>
      </c>
      <c r="E48" s="565">
        <v>0.193725497</v>
      </c>
      <c r="F48" s="565">
        <v>0.24050666500000001</v>
      </c>
      <c r="G48" s="565">
        <v>0.28884636800000002</v>
      </c>
      <c r="H48" s="565">
        <v>0.33045131999999999</v>
      </c>
      <c r="I48" s="565">
        <v>0.37463089399999999</v>
      </c>
      <c r="J48" s="565">
        <v>0.40913281499999998</v>
      </c>
      <c r="K48" s="565">
        <v>0.427340104</v>
      </c>
      <c r="L48" s="565">
        <v>3.0727625019999998</v>
      </c>
      <c r="M48" s="565">
        <v>1.71029879</v>
      </c>
      <c r="N48" s="623">
        <v>3.0923789140000002</v>
      </c>
    </row>
    <row r="49" spans="1:14">
      <c r="A49" s="564" t="s">
        <v>719</v>
      </c>
      <c r="B49" s="565">
        <v>66.677088248000004</v>
      </c>
      <c r="C49" s="565">
        <v>77.361754176999995</v>
      </c>
      <c r="D49" s="565">
        <v>77.073990054000006</v>
      </c>
      <c r="E49" s="565">
        <v>96.219928717000002</v>
      </c>
      <c r="F49" s="565">
        <v>121.641039299</v>
      </c>
      <c r="G49" s="565">
        <v>169.51570553299999</v>
      </c>
      <c r="H49" s="565">
        <v>226.04945668600001</v>
      </c>
      <c r="I49" s="565">
        <v>266.84859806600002</v>
      </c>
      <c r="J49" s="565">
        <v>261.13565182799999</v>
      </c>
      <c r="K49" s="565">
        <v>276.15507987199999</v>
      </c>
      <c r="L49" s="565">
        <v>-4.4888199899999996</v>
      </c>
      <c r="M49" s="565">
        <v>51.293872540999999</v>
      </c>
      <c r="N49" s="623">
        <v>82.452853168999994</v>
      </c>
    </row>
    <row r="50" spans="1:14">
      <c r="A50" s="564" t="s">
        <v>1528</v>
      </c>
      <c r="B50" s="570"/>
      <c r="C50" s="570"/>
      <c r="D50" s="570"/>
      <c r="E50" s="570"/>
      <c r="F50" s="570"/>
      <c r="G50" s="570"/>
      <c r="H50" s="570"/>
      <c r="I50" s="570"/>
      <c r="J50" s="570"/>
      <c r="K50" s="570"/>
      <c r="L50" s="570"/>
      <c r="M50" s="570"/>
      <c r="N50" s="633"/>
    </row>
    <row r="51" spans="1:14">
      <c r="A51" s="566" t="s">
        <v>720</v>
      </c>
      <c r="B51" s="565">
        <v>10.80924883</v>
      </c>
      <c r="C51" s="565">
        <v>14.037943414000001</v>
      </c>
      <c r="D51" s="565">
        <v>12.093805010000001</v>
      </c>
      <c r="E51" s="565">
        <v>21.471092766000002</v>
      </c>
      <c r="F51" s="565">
        <v>23.621761398</v>
      </c>
      <c r="G51" s="565">
        <v>35.911017571999999</v>
      </c>
      <c r="H51" s="565">
        <v>38.780062436999998</v>
      </c>
      <c r="I51" s="565">
        <v>42.183970152000001</v>
      </c>
      <c r="J51" s="565">
        <v>47.607292313999999</v>
      </c>
      <c r="K51" s="565">
        <v>50.242545454000002</v>
      </c>
      <c r="L51" s="565">
        <v>5.2669639430000004</v>
      </c>
      <c r="M51" s="565">
        <v>14.711431388999999</v>
      </c>
      <c r="N51" s="623">
        <v>14.889968231999999</v>
      </c>
    </row>
    <row r="52" spans="1:14">
      <c r="A52" s="566" t="s">
        <v>721</v>
      </c>
      <c r="B52" s="565">
        <v>0</v>
      </c>
      <c r="C52" s="565">
        <v>0</v>
      </c>
      <c r="D52" s="565">
        <v>0</v>
      </c>
      <c r="E52" s="565">
        <v>0</v>
      </c>
      <c r="F52" s="565">
        <v>0</v>
      </c>
      <c r="G52" s="565">
        <v>0</v>
      </c>
      <c r="H52" s="565">
        <v>-0.46639999999999998</v>
      </c>
      <c r="I52" s="565">
        <v>-0.84204999999999997</v>
      </c>
      <c r="J52" s="565">
        <v>-0.83696564900000003</v>
      </c>
      <c r="K52" s="565">
        <v>-0.75665594800000002</v>
      </c>
      <c r="L52" s="565">
        <v>0.66447099300000001</v>
      </c>
      <c r="M52" s="565">
        <v>3.6217178099999998</v>
      </c>
      <c r="N52" s="623">
        <v>3.9156957349999999</v>
      </c>
    </row>
    <row r="53" spans="1:14">
      <c r="A53" s="571" t="s">
        <v>654</v>
      </c>
      <c r="B53" s="565">
        <v>55.867839418000003</v>
      </c>
      <c r="C53" s="565">
        <v>63.323810762999997</v>
      </c>
      <c r="D53" s="565">
        <v>64.980185043999995</v>
      </c>
      <c r="E53" s="565">
        <v>74.748835951000004</v>
      </c>
      <c r="F53" s="565">
        <v>98.019277900999995</v>
      </c>
      <c r="G53" s="565">
        <v>133.604687961</v>
      </c>
      <c r="H53" s="565">
        <v>186.80299424899999</v>
      </c>
      <c r="I53" s="565">
        <v>223.82257791399999</v>
      </c>
      <c r="J53" s="565">
        <v>212.69139386500001</v>
      </c>
      <c r="K53" s="565">
        <v>225.15587847</v>
      </c>
      <c r="L53" s="565">
        <v>-9.0913129399999999</v>
      </c>
      <c r="M53" s="565">
        <v>40.204158962000001</v>
      </c>
      <c r="N53" s="623">
        <v>71.478580672000007</v>
      </c>
    </row>
    <row r="54" spans="1:14" ht="24">
      <c r="A54" s="557" t="s">
        <v>1499</v>
      </c>
      <c r="B54" s="565">
        <v>0.25434968200000002</v>
      </c>
      <c r="C54" s="565">
        <v>0.25434968200000002</v>
      </c>
      <c r="D54" s="565">
        <v>0.25434968200000002</v>
      </c>
      <c r="E54" s="565">
        <v>0.25434968200000002</v>
      </c>
      <c r="F54" s="565">
        <v>0.25293990100000002</v>
      </c>
      <c r="G54" s="565">
        <v>0.25293990100000002</v>
      </c>
      <c r="H54" s="565">
        <v>0.25293990100000002</v>
      </c>
      <c r="I54" s="565">
        <v>0.39202177599999999</v>
      </c>
      <c r="J54" s="565">
        <v>0.39202177599999999</v>
      </c>
      <c r="K54" s="565">
        <v>0.21520629099999999</v>
      </c>
      <c r="L54" s="565">
        <v>0.28378189700000001</v>
      </c>
      <c r="M54" s="565">
        <v>0.28378189700000001</v>
      </c>
      <c r="N54" s="623">
        <v>0.28378189700000001</v>
      </c>
    </row>
    <row r="55" spans="1:14" ht="36">
      <c r="A55" s="553" t="s">
        <v>722</v>
      </c>
      <c r="B55" s="565">
        <v>0</v>
      </c>
      <c r="C55" s="565">
        <v>0</v>
      </c>
      <c r="D55" s="565">
        <v>0</v>
      </c>
      <c r="E55" s="565">
        <v>0</v>
      </c>
      <c r="F55" s="565">
        <v>0</v>
      </c>
      <c r="G55" s="565">
        <v>0</v>
      </c>
      <c r="H55" s="565">
        <v>0</v>
      </c>
      <c r="I55" s="565">
        <v>0</v>
      </c>
      <c r="J55" s="565">
        <v>0</v>
      </c>
      <c r="K55" s="565">
        <v>0</v>
      </c>
      <c r="L55" s="565">
        <v>0</v>
      </c>
      <c r="M55" s="565">
        <v>0</v>
      </c>
      <c r="N55" s="623">
        <v>0</v>
      </c>
    </row>
    <row r="56" spans="1:14" ht="36">
      <c r="A56" s="553" t="s">
        <v>1524</v>
      </c>
      <c r="B56" s="565">
        <v>0</v>
      </c>
      <c r="C56" s="565">
        <v>0</v>
      </c>
      <c r="D56" s="565">
        <v>0</v>
      </c>
      <c r="E56" s="565">
        <v>0</v>
      </c>
      <c r="F56" s="565">
        <v>0</v>
      </c>
      <c r="G56" s="565">
        <v>0</v>
      </c>
      <c r="H56" s="565">
        <v>0</v>
      </c>
      <c r="I56" s="565">
        <v>0</v>
      </c>
      <c r="J56" s="565">
        <v>0</v>
      </c>
      <c r="K56" s="565">
        <v>0</v>
      </c>
      <c r="L56" s="565">
        <v>0</v>
      </c>
      <c r="M56" s="565">
        <v>0</v>
      </c>
      <c r="N56" s="623">
        <v>0</v>
      </c>
    </row>
    <row r="57" spans="1:14" ht="36">
      <c r="A57" s="553" t="s">
        <v>724</v>
      </c>
      <c r="B57" s="565">
        <v>0</v>
      </c>
      <c r="C57" s="565">
        <v>0</v>
      </c>
      <c r="D57" s="565">
        <v>0</v>
      </c>
      <c r="E57" s="565">
        <v>0</v>
      </c>
      <c r="F57" s="565">
        <v>0</v>
      </c>
      <c r="G57" s="565">
        <v>0</v>
      </c>
      <c r="H57" s="565">
        <v>0</v>
      </c>
      <c r="I57" s="565">
        <v>0</v>
      </c>
      <c r="J57" s="565">
        <v>0</v>
      </c>
      <c r="K57" s="565">
        <v>0</v>
      </c>
      <c r="L57" s="565">
        <v>0</v>
      </c>
      <c r="M57" s="565">
        <v>0</v>
      </c>
      <c r="N57" s="623">
        <v>0</v>
      </c>
    </row>
    <row r="58" spans="1:14" ht="48">
      <c r="A58" s="553" t="s">
        <v>725</v>
      </c>
      <c r="B58" s="565">
        <v>0</v>
      </c>
      <c r="C58" s="565">
        <v>0</v>
      </c>
      <c r="D58" s="565">
        <v>0</v>
      </c>
      <c r="E58" s="565">
        <v>0</v>
      </c>
      <c r="F58" s="565">
        <v>0</v>
      </c>
      <c r="G58" s="565">
        <v>0</v>
      </c>
      <c r="H58" s="565">
        <v>0</v>
      </c>
      <c r="I58" s="565">
        <v>0</v>
      </c>
      <c r="J58" s="565">
        <v>0</v>
      </c>
      <c r="K58" s="565">
        <v>0</v>
      </c>
      <c r="L58" s="565">
        <v>0</v>
      </c>
      <c r="M58" s="565">
        <v>0</v>
      </c>
      <c r="N58" s="623">
        <v>0</v>
      </c>
    </row>
    <row r="59" spans="1:14" ht="36">
      <c r="A59" s="553" t="s">
        <v>726</v>
      </c>
      <c r="B59" s="565">
        <v>0.25434968200000002</v>
      </c>
      <c r="C59" s="565">
        <v>0.25434968200000002</v>
      </c>
      <c r="D59" s="565">
        <v>0.25434968200000002</v>
      </c>
      <c r="E59" s="565">
        <v>0.25434968200000002</v>
      </c>
      <c r="F59" s="565">
        <v>0.25293990100000002</v>
      </c>
      <c r="G59" s="565">
        <v>0.25293990100000002</v>
      </c>
      <c r="H59" s="565">
        <v>0.25293990100000002</v>
      </c>
      <c r="I59" s="565">
        <v>0.39202177599999999</v>
      </c>
      <c r="J59" s="565">
        <v>0.39202177599999999</v>
      </c>
      <c r="K59" s="565">
        <v>0.21520629099999999</v>
      </c>
      <c r="L59" s="565">
        <v>0.28378189700000001</v>
      </c>
      <c r="M59" s="565">
        <v>0.28378189700000001</v>
      </c>
      <c r="N59" s="623">
        <v>0.28378189700000001</v>
      </c>
    </row>
    <row r="60" spans="1:14" ht="15.75" thickBot="1">
      <c r="A60" s="572" t="s">
        <v>727</v>
      </c>
      <c r="B60" s="573">
        <v>56.1221891</v>
      </c>
      <c r="C60" s="573">
        <v>63.578160445000002</v>
      </c>
      <c r="D60" s="573">
        <v>65.234534726000007</v>
      </c>
      <c r="E60" s="573">
        <v>75.003185633000001</v>
      </c>
      <c r="F60" s="573">
        <v>98.272217802</v>
      </c>
      <c r="G60" s="573">
        <v>133.85762786199999</v>
      </c>
      <c r="H60" s="573">
        <v>187.05593415000001</v>
      </c>
      <c r="I60" s="573">
        <v>224.21459969</v>
      </c>
      <c r="J60" s="573">
        <v>213.08341564099999</v>
      </c>
      <c r="K60" s="573">
        <v>225.37108476099999</v>
      </c>
      <c r="L60" s="573">
        <v>-8.8075310429999991</v>
      </c>
      <c r="M60" s="573">
        <v>40.487940858999998</v>
      </c>
      <c r="N60" s="634">
        <v>71.762362569000004</v>
      </c>
    </row>
    <row r="61" spans="1:14">
      <c r="A61" s="373"/>
      <c r="B61" s="373"/>
      <c r="C61" s="373"/>
      <c r="D61" s="373"/>
      <c r="E61" s="373"/>
      <c r="F61" s="373"/>
      <c r="G61" s="373"/>
      <c r="H61" s="373"/>
      <c r="I61" s="373"/>
      <c r="J61" s="373"/>
      <c r="K61" s="373"/>
      <c r="L61" s="373"/>
      <c r="M61" s="373"/>
      <c r="N61" s="373"/>
    </row>
  </sheetData>
  <customSheetViews>
    <customSheetView guid="{D1897E30-A26D-4F90-93C2-C61456FDB70A}" showPageBreaks="1" view="pageBreakPreview" topLeftCell="A52">
      <selection activeCell="Q9" sqref="Q9"/>
      <pageMargins left="0.7" right="0.7" top="0.75" bottom="0.75" header="0.3" footer="0.3"/>
      <pageSetup paperSize="9" scale="55" orientation="portrait" horizontalDpi="4294967293" r:id="rId1"/>
    </customSheetView>
    <customSheetView guid="{0A4A6AE3-1FFA-40BD-BC03-A4BC47D93628}" showPageBreaks="1" view="pageBreakPreview" topLeftCell="A52">
      <selection activeCell="Q9" sqref="Q9"/>
      <pageMargins left="0.7" right="0.7" top="0.75" bottom="0.75" header="0.3" footer="0.3"/>
      <pageSetup paperSize="9" scale="55" orientation="portrait" horizontalDpi="4294967293" r:id="rId2"/>
    </customSheetView>
    <customSheetView guid="{D8C5A984-543E-4707-B504-B74A64840F53}" showPageBreaks="1" view="pageBreakPreview" topLeftCell="A52">
      <selection activeCell="Q9" sqref="Q9"/>
      <pageMargins left="0.7" right="0.7" top="0.75" bottom="0.75" header="0.3" footer="0.3"/>
      <pageSetup paperSize="9" scale="55" orientation="portrait" horizontalDpi="4294967293" r:id="rId3"/>
    </customSheetView>
    <customSheetView guid="{D05C7363-D748-4E5D-B121-E30B6E64A380}" scale="85" showPageBreaks="1" view="pageBreakPreview" topLeftCell="B1">
      <selection activeCell="M58" sqref="M58"/>
      <pageMargins left="0.7" right="0.7" top="0.75" bottom="0.75" header="0.3" footer="0.3"/>
      <pageSetup paperSize="9" scale="55" orientation="portrait" horizontalDpi="4294967293" r:id="rId4"/>
    </customSheetView>
    <customSheetView guid="{A346EDBB-8F5D-48AE-8CF0-8B5C084A1557}" showPageBreaks="1" view="pageBreakPreview" topLeftCell="A52">
      <selection activeCell="Q9" sqref="Q9"/>
      <pageMargins left="0.7" right="0.7" top="0.75" bottom="0.75" header="0.3" footer="0.3"/>
      <pageSetup paperSize="9" scale="55" orientation="portrait" horizontalDpi="4294967293" r:id="rId5"/>
    </customSheetView>
  </customSheetViews>
  <mergeCells count="1">
    <mergeCell ref="A1:N1"/>
  </mergeCells>
  <pageMargins left="0.7" right="0.7" top="0.75" bottom="0.75" header="0.3" footer="0.3"/>
  <pageSetup paperSize="9" scale="54" orientation="portrait" horizontalDpi="4294967293" r:id="rId6"/>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2"/>
  <dimension ref="A1:N7"/>
  <sheetViews>
    <sheetView view="pageBreakPreview" zoomScale="150" zoomScaleNormal="100" zoomScaleSheetLayoutView="150" workbookViewId="0">
      <selection activeCell="O11" sqref="O11"/>
    </sheetView>
  </sheetViews>
  <sheetFormatPr defaultColWidth="9.140625" defaultRowHeight="9"/>
  <cols>
    <col min="1" max="1" width="6.5703125" style="2" bestFit="1" customWidth="1"/>
    <col min="2" max="3" width="7" style="2" bestFit="1" customWidth="1"/>
    <col min="4" max="5" width="7.140625" style="2" bestFit="1" customWidth="1"/>
    <col min="6" max="7" width="7" style="2" bestFit="1" customWidth="1"/>
    <col min="8" max="8" width="7.5703125" style="2" bestFit="1" customWidth="1"/>
    <col min="9" max="9" width="7.140625" style="2" bestFit="1" customWidth="1"/>
    <col min="10" max="10" width="7.5703125" style="2" bestFit="1" customWidth="1"/>
    <col min="11" max="12" width="8" style="2" customWidth="1"/>
    <col min="13" max="13" width="8.42578125" style="2" customWidth="1"/>
    <col min="14" max="14" width="7.42578125" style="2" customWidth="1"/>
    <col min="15" max="16384" width="9.140625" style="2"/>
  </cols>
  <sheetData>
    <row r="1" spans="1:14" s="1" customFormat="1" ht="32.25" customHeight="1" thickBot="1">
      <c r="A1" s="698" t="s">
        <v>1183</v>
      </c>
      <c r="B1" s="699"/>
      <c r="C1" s="699"/>
      <c r="D1" s="699"/>
      <c r="E1" s="699"/>
      <c r="F1" s="699"/>
      <c r="G1" s="699"/>
      <c r="H1" s="699"/>
      <c r="I1" s="699"/>
      <c r="J1" s="699"/>
      <c r="K1" s="699"/>
      <c r="L1" s="699"/>
      <c r="M1" s="699"/>
      <c r="N1" s="699"/>
    </row>
    <row r="2" spans="1:14" s="67" customFormat="1" ht="18">
      <c r="A2" s="342" t="s">
        <v>73</v>
      </c>
      <c r="B2" s="344">
        <v>44621</v>
      </c>
      <c r="C2" s="344">
        <v>44652</v>
      </c>
      <c r="D2" s="343">
        <v>44682</v>
      </c>
      <c r="E2" s="344">
        <v>44713</v>
      </c>
      <c r="F2" s="344">
        <v>44743</v>
      </c>
      <c r="G2" s="344">
        <v>44774</v>
      </c>
      <c r="H2" s="343">
        <v>44805</v>
      </c>
      <c r="I2" s="343">
        <v>44835</v>
      </c>
      <c r="J2" s="343">
        <v>44866</v>
      </c>
      <c r="K2" s="344">
        <v>44896</v>
      </c>
      <c r="L2" s="344">
        <v>44927</v>
      </c>
      <c r="M2" s="344">
        <v>44958</v>
      </c>
      <c r="N2" s="344">
        <v>44986</v>
      </c>
    </row>
    <row r="3" spans="1:14" ht="9.75">
      <c r="A3" s="345" t="s">
        <v>81</v>
      </c>
      <c r="B3" s="280">
        <v>0.77817823812414466</v>
      </c>
      <c r="C3" s="280">
        <v>0.80612086682115858</v>
      </c>
      <c r="D3" s="280">
        <v>0.79493721821664476</v>
      </c>
      <c r="E3" s="280">
        <v>0.74729052220729453</v>
      </c>
      <c r="F3" s="280">
        <v>0.74254195907529241</v>
      </c>
      <c r="G3" s="280">
        <v>0.73901733219109489</v>
      </c>
      <c r="H3" s="280">
        <v>0.71351808408831963</v>
      </c>
      <c r="I3" s="280">
        <v>0.69310961138210014</v>
      </c>
      <c r="J3" s="280">
        <v>0.69153613464902464</v>
      </c>
      <c r="K3" s="280">
        <v>0.68821827029941574</v>
      </c>
      <c r="L3" s="444">
        <v>0.66559922400785421</v>
      </c>
      <c r="M3" s="444">
        <v>0.67451746789734923</v>
      </c>
      <c r="N3" s="444">
        <v>0.68307974737637667</v>
      </c>
    </row>
    <row r="4" spans="1:14" ht="10.5" thickBot="1">
      <c r="A4" s="346" t="s">
        <v>82</v>
      </c>
      <c r="B4" s="368">
        <v>6.8840092415364635</v>
      </c>
      <c r="C4" s="368">
        <v>6.7541261219686284</v>
      </c>
      <c r="D4" s="368">
        <v>6.5344145893654346</v>
      </c>
      <c r="E4" s="368">
        <v>3.9696091796071178</v>
      </c>
      <c r="F4" s="368">
        <v>3.8861177623304757</v>
      </c>
      <c r="G4" s="368">
        <v>3.5299426434002159</v>
      </c>
      <c r="H4" s="368">
        <v>3.3199771270087242</v>
      </c>
      <c r="I4" s="368">
        <v>3.1032941387921693</v>
      </c>
      <c r="J4" s="368">
        <v>3.0379712266392223</v>
      </c>
      <c r="K4" s="368">
        <v>2.9728642377605223</v>
      </c>
      <c r="L4" s="445">
        <v>3.0333269715493101</v>
      </c>
      <c r="M4" s="445">
        <v>2.974473926093069</v>
      </c>
      <c r="N4" s="445">
        <v>3.0294271741459737</v>
      </c>
    </row>
    <row r="5" spans="1:14" ht="12" customHeight="1">
      <c r="A5" s="703"/>
      <c r="B5" s="697"/>
      <c r="C5" s="697"/>
      <c r="D5" s="697"/>
      <c r="E5" s="697"/>
      <c r="F5" s="413"/>
      <c r="G5" s="413"/>
      <c r="H5" s="413"/>
      <c r="I5" s="413"/>
      <c r="J5" s="413"/>
      <c r="K5" s="413"/>
      <c r="L5" s="413"/>
      <c r="M5" s="413"/>
      <c r="N5" s="413"/>
    </row>
    <row r="7" spans="1:14">
      <c r="N7" s="444"/>
    </row>
  </sheetData>
  <customSheetViews>
    <customSheetView guid="{D1897E30-A26D-4F90-93C2-C61456FDB70A}" showPageBreaks="1" printArea="1" view="pageBreakPreview">
      <selection activeCell="M23" sqref="M23"/>
      <pageMargins left="0.7" right="0.7" top="0.75" bottom="0.75" header="0.3" footer="0.3"/>
      <pageSetup paperSize="9" scale="85" orientation="portrait" r:id="rId1"/>
    </customSheetView>
    <customSheetView guid="{0A4A6AE3-1FFA-40BD-BC03-A4BC47D93628}" showPageBreaks="1" printArea="1" view="pageBreakPreview">
      <selection activeCell="M23" sqref="M23"/>
      <pageMargins left="0.7" right="0.7" top="0.75" bottom="0.75" header="0.3" footer="0.3"/>
      <pageSetup paperSize="9" scale="85" orientation="portrait" r:id="rId2"/>
    </customSheetView>
    <customSheetView guid="{B244C660-12F9-4318-BC78-56058D4EBF22}" showGridLines="0" topLeftCell="B1">
      <selection activeCell="O4" sqref="O4"/>
      <pageMargins left="0.7" right="0.7" top="0.75" bottom="0.75" header="0.3" footer="0.3"/>
    </customSheetView>
    <customSheetView guid="{5775350E-DA50-441E-8569-3DFCA9E573A2}" showGridLines="0">
      <selection activeCell="A5" sqref="A1:N5"/>
      <pageMargins left="0.7" right="0.7" top="0.75" bottom="0.75" header="0.3" footer="0.3"/>
    </customSheetView>
    <customSheetView guid="{470994EE-CEA9-45A2-A5EE-DCAA1675B1EF}" showGridLines="0">
      <selection activeCell="B11" sqref="B11"/>
      <pageMargins left="0.7" right="0.7" top="0.75" bottom="0.75" header="0.3" footer="0.3"/>
    </customSheetView>
    <customSheetView guid="{EB4FEB82-7273-415B-B402-8EEA020F8842}" showGridLines="0" topLeftCell="B1">
      <selection activeCell="O4" sqref="O4"/>
      <pageMargins left="0.7" right="0.7" top="0.75" bottom="0.75" header="0.3" footer="0.3"/>
    </customSheetView>
    <customSheetView guid="{4E068CE9-76F0-4A79-8775-2B6748FBF524}" hiddenColumns="1">
      <selection activeCell="Q2" sqref="Q2:AC4"/>
      <pageMargins left="0.7" right="0.7" top="0.75" bottom="0.75" header="0.3" footer="0.3"/>
      <pageSetup paperSize="9" orientation="portrait" r:id="rId3"/>
    </customSheetView>
    <customSheetView guid="{D8C5A984-543E-4707-B504-B74A64840F53}" showPageBreaks="1" printArea="1" view="pageBreakPreview">
      <selection activeCell="M23" sqref="M23"/>
      <pageMargins left="0.7" right="0.7" top="0.75" bottom="0.75" header="0.3" footer="0.3"/>
      <pageSetup paperSize="9" scale="85" orientation="portrait" r:id="rId4"/>
    </customSheetView>
    <customSheetView guid="{D05C7363-D748-4E5D-B121-E30B6E64A380}" showPageBreaks="1" printArea="1" view="pageBreakPreview">
      <selection activeCell="M23" sqref="M23"/>
      <pageMargins left="0.7" right="0.7" top="0.75" bottom="0.75" header="0.3" footer="0.3"/>
      <pageSetup paperSize="9" scale="85" orientation="portrait" r:id="rId5"/>
    </customSheetView>
    <customSheetView guid="{A346EDBB-8F5D-48AE-8CF0-8B5C084A1557}" showPageBreaks="1" showGridLines="0" topLeftCell="B1">
      <selection activeCell="Y26" sqref="Y26"/>
      <pageMargins left="0.7" right="0.7" top="0.75" bottom="0.75" header="0.3" footer="0.3"/>
      <pageSetup paperSize="9" orientation="portrait" r:id="rId6"/>
    </customSheetView>
  </customSheetViews>
  <mergeCells count="2">
    <mergeCell ref="A5:E5"/>
    <mergeCell ref="A1:N1"/>
  </mergeCells>
  <pageMargins left="0.7" right="0.7" top="0.75" bottom="0.75" header="0.3" footer="0.3"/>
  <pageSetup paperSize="9" scale="84" orientation="portrait" r:id="rId7"/>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3"/>
  <dimension ref="A1:N63"/>
  <sheetViews>
    <sheetView view="pageBreakPreview" zoomScale="115" zoomScaleNormal="100" zoomScaleSheetLayoutView="115" workbookViewId="0">
      <selection sqref="A1:N1"/>
    </sheetView>
  </sheetViews>
  <sheetFormatPr defaultColWidth="9.140625" defaultRowHeight="9"/>
  <cols>
    <col min="1" max="1" width="47.85546875" style="2" customWidth="1"/>
    <col min="2" max="2" width="7" style="265" customWidth="1"/>
    <col min="3" max="3" width="7" style="2" customWidth="1"/>
    <col min="4" max="5" width="7.140625" style="2" customWidth="1"/>
    <col min="6" max="6" width="7" style="2" customWidth="1"/>
    <col min="7" max="7" width="6.140625" style="2" customWidth="1"/>
    <col min="8" max="8" width="6.42578125" style="2" customWidth="1"/>
    <col min="9" max="9" width="6.140625" style="2" customWidth="1"/>
    <col min="10" max="12" width="6.5703125" style="2" customWidth="1"/>
    <col min="13" max="13" width="6.42578125" style="2" customWidth="1"/>
    <col min="14" max="14" width="6.85546875" style="2" customWidth="1"/>
    <col min="15" max="16384" width="9.140625" style="2"/>
  </cols>
  <sheetData>
    <row r="1" spans="1:14" s="1" customFormat="1" ht="14.85" customHeight="1">
      <c r="A1" s="686" t="s">
        <v>1126</v>
      </c>
      <c r="B1" s="667"/>
      <c r="C1" s="667"/>
      <c r="D1" s="667"/>
      <c r="E1" s="667"/>
      <c r="F1" s="667"/>
      <c r="G1" s="667"/>
      <c r="H1" s="667"/>
      <c r="I1" s="667"/>
      <c r="J1" s="667"/>
      <c r="K1" s="667"/>
      <c r="L1" s="667"/>
      <c r="M1" s="667"/>
      <c r="N1" s="667"/>
    </row>
    <row r="2" spans="1:14" s="67" customFormat="1" ht="15.75" customHeight="1">
      <c r="A2" s="662" t="s">
        <v>1127</v>
      </c>
      <c r="B2" s="659"/>
      <c r="C2" s="659"/>
      <c r="D2" s="659"/>
      <c r="E2" s="659"/>
      <c r="F2" s="659"/>
      <c r="G2" s="659"/>
      <c r="H2" s="659"/>
      <c r="I2" s="659"/>
      <c r="J2" s="659"/>
      <c r="K2" s="659"/>
      <c r="L2" s="659"/>
      <c r="M2" s="659"/>
      <c r="N2" s="659"/>
    </row>
    <row r="3" spans="1:14" s="3" customFormat="1" ht="6" customHeight="1" thickBot="1">
      <c r="A3" s="701"/>
      <c r="B3" s="702"/>
      <c r="C3" s="702"/>
      <c r="D3" s="702"/>
      <c r="E3" s="702"/>
      <c r="F3" s="702"/>
      <c r="G3" s="702"/>
      <c r="H3" s="702"/>
      <c r="I3" s="702"/>
      <c r="J3" s="702"/>
      <c r="K3" s="702"/>
      <c r="L3" s="702"/>
      <c r="M3" s="702"/>
      <c r="N3" s="702"/>
    </row>
    <row r="4" spans="1:14" ht="9.75" thickBot="1">
      <c r="A4" s="17" t="s">
        <v>3</v>
      </c>
      <c r="B4" s="18">
        <v>44621</v>
      </c>
      <c r="C4" s="18">
        <v>44652</v>
      </c>
      <c r="D4" s="18">
        <v>44682</v>
      </c>
      <c r="E4" s="18">
        <v>44713</v>
      </c>
      <c r="F4" s="18">
        <v>44743</v>
      </c>
      <c r="G4" s="18">
        <v>44774</v>
      </c>
      <c r="H4" s="18">
        <v>44805</v>
      </c>
      <c r="I4" s="18">
        <v>44835</v>
      </c>
      <c r="J4" s="18">
        <v>44866</v>
      </c>
      <c r="K4" s="18">
        <v>44896</v>
      </c>
      <c r="L4" s="18">
        <v>44927</v>
      </c>
      <c r="M4" s="18">
        <v>44958</v>
      </c>
      <c r="N4" s="18">
        <v>44986</v>
      </c>
    </row>
    <row r="5" spans="1:14" s="46" customFormat="1">
      <c r="A5" s="14" t="s">
        <v>134</v>
      </c>
      <c r="B5" s="327"/>
      <c r="C5" s="327"/>
      <c r="D5" s="327"/>
      <c r="E5" s="327"/>
      <c r="F5" s="327"/>
      <c r="G5" s="327"/>
      <c r="H5" s="327"/>
      <c r="I5" s="327"/>
      <c r="J5" s="327"/>
      <c r="K5" s="443"/>
      <c r="L5" s="443"/>
      <c r="M5" s="517"/>
      <c r="N5" s="443"/>
    </row>
    <row r="6" spans="1:14">
      <c r="A6" s="53" t="s">
        <v>135</v>
      </c>
      <c r="B6" s="328"/>
      <c r="C6" s="328"/>
      <c r="D6" s="328"/>
      <c r="E6" s="328"/>
      <c r="F6" s="328"/>
      <c r="G6" s="328"/>
      <c r="H6" s="328"/>
      <c r="I6" s="328"/>
      <c r="J6" s="328"/>
      <c r="K6" s="328"/>
      <c r="L6" s="328"/>
      <c r="M6" s="516"/>
      <c r="N6" s="328"/>
    </row>
    <row r="7" spans="1:14">
      <c r="A7" s="54" t="s">
        <v>180</v>
      </c>
      <c r="B7" s="35">
        <v>104.3085532402462</v>
      </c>
      <c r="C7" s="35">
        <v>109.83109407423308</v>
      </c>
      <c r="D7" s="35">
        <v>108.03600762296271</v>
      </c>
      <c r="E7" s="35">
        <v>102.04687681675851</v>
      </c>
      <c r="F7" s="35">
        <v>125.27879698696297</v>
      </c>
      <c r="G7" s="35">
        <v>101.06994945651752</v>
      </c>
      <c r="H7" s="35">
        <v>98.811506210363007</v>
      </c>
      <c r="I7" s="35">
        <v>108.02657653363291</v>
      </c>
      <c r="J7" s="35">
        <v>122.4738396531329</v>
      </c>
      <c r="K7" s="35">
        <v>101.2742967243628</v>
      </c>
      <c r="L7" s="35">
        <v>154.58727258074651</v>
      </c>
      <c r="M7" s="35">
        <v>103.37189883032271</v>
      </c>
      <c r="N7" s="647">
        <v>506.05470481400926</v>
      </c>
    </row>
    <row r="8" spans="1:14">
      <c r="A8" s="54" t="s">
        <v>181</v>
      </c>
      <c r="B8" s="35">
        <v>1905.1214427093498</v>
      </c>
      <c r="C8" s="35">
        <v>1842.25983739956</v>
      </c>
      <c r="D8" s="35">
        <v>1794.6995832030982</v>
      </c>
      <c r="E8" s="35">
        <v>1735.3232906558799</v>
      </c>
      <c r="F8" s="35">
        <v>1755.3468588876401</v>
      </c>
      <c r="G8" s="35">
        <v>1760.1658721198799</v>
      </c>
      <c r="H8" s="35">
        <v>1759.45454844644</v>
      </c>
      <c r="I8" s="35">
        <v>1806.7637217284</v>
      </c>
      <c r="J8" s="35">
        <v>1866.4669629373197</v>
      </c>
      <c r="K8" s="35">
        <v>1880.0486626777199</v>
      </c>
      <c r="L8" s="35">
        <v>1842.2745087844198</v>
      </c>
      <c r="M8" s="35">
        <v>1867.0881265645</v>
      </c>
      <c r="N8" s="647">
        <v>1512.8242822264999</v>
      </c>
    </row>
    <row r="9" spans="1:14">
      <c r="A9" s="54" t="s">
        <v>182</v>
      </c>
      <c r="B9" s="35">
        <v>145.30306812322502</v>
      </c>
      <c r="C9" s="35">
        <v>176.947550397501</v>
      </c>
      <c r="D9" s="35">
        <v>192.727067127884</v>
      </c>
      <c r="E9" s="35">
        <v>180.01139462721201</v>
      </c>
      <c r="F9" s="35">
        <v>132.788934923841</v>
      </c>
      <c r="G9" s="35">
        <v>115.080962716241</v>
      </c>
      <c r="H9" s="35">
        <v>82.400742440821801</v>
      </c>
      <c r="I9" s="35">
        <v>86.402081365319091</v>
      </c>
      <c r="J9" s="35">
        <v>111.517492486481</v>
      </c>
      <c r="K9" s="35">
        <v>94.551589598845496</v>
      </c>
      <c r="L9" s="35">
        <v>54.469398325205518</v>
      </c>
      <c r="M9" s="35">
        <v>60.944107004356091</v>
      </c>
      <c r="N9" s="647">
        <v>94.15856107626</v>
      </c>
    </row>
    <row r="10" spans="1:14">
      <c r="A10" s="54" t="s">
        <v>183</v>
      </c>
      <c r="B10" s="35">
        <v>137.38489534551999</v>
      </c>
      <c r="C10" s="35">
        <v>136.06162510482</v>
      </c>
      <c r="D10" s="35">
        <v>165.175409249274</v>
      </c>
      <c r="E10" s="35">
        <v>186.418793782374</v>
      </c>
      <c r="F10" s="35">
        <v>173.55273601867958</v>
      </c>
      <c r="G10" s="35">
        <v>168.3289065536971</v>
      </c>
      <c r="H10" s="35">
        <v>146.7850331991354</v>
      </c>
      <c r="I10" s="35">
        <v>140.74933926464951</v>
      </c>
      <c r="J10" s="35">
        <v>128.9872395127806</v>
      </c>
      <c r="K10" s="35">
        <v>154.53508034659802</v>
      </c>
      <c r="L10" s="35">
        <v>179.569797276808</v>
      </c>
      <c r="M10" s="35">
        <v>195.34270926351022</v>
      </c>
      <c r="N10" s="647">
        <v>167.41182817155359</v>
      </c>
    </row>
    <row r="11" spans="1:14">
      <c r="A11" s="54" t="s">
        <v>184</v>
      </c>
      <c r="B11" s="35">
        <v>17.318929610030001</v>
      </c>
      <c r="C11" s="35">
        <v>13.68871653377</v>
      </c>
      <c r="D11" s="35">
        <v>15.16611583747</v>
      </c>
      <c r="E11" s="35">
        <v>16.328994839829999</v>
      </c>
      <c r="F11" s="35">
        <v>19.505385152330003</v>
      </c>
      <c r="G11" s="35">
        <v>20.05359981318</v>
      </c>
      <c r="H11" s="35">
        <v>21.014428483029999</v>
      </c>
      <c r="I11" s="35">
        <v>17.923354535920001</v>
      </c>
      <c r="J11" s="35">
        <v>20.278109389840001</v>
      </c>
      <c r="K11" s="35">
        <v>29.873377278900001</v>
      </c>
      <c r="L11" s="35">
        <v>33.601840870670003</v>
      </c>
      <c r="M11" s="35">
        <v>25.796109441789998</v>
      </c>
      <c r="N11" s="647">
        <v>29.534996667249999</v>
      </c>
    </row>
    <row r="12" spans="1:14">
      <c r="A12" s="54" t="s">
        <v>185</v>
      </c>
      <c r="B12" s="35">
        <v>418.38377831416574</v>
      </c>
      <c r="C12" s="35">
        <v>407.98116058104841</v>
      </c>
      <c r="D12" s="35">
        <v>416.65032311534412</v>
      </c>
      <c r="E12" s="35">
        <v>397.70482648905761</v>
      </c>
      <c r="F12" s="35">
        <v>407.79253755345439</v>
      </c>
      <c r="G12" s="35">
        <v>390.38998747787252</v>
      </c>
      <c r="H12" s="35">
        <v>376.89451840116379</v>
      </c>
      <c r="I12" s="35">
        <v>365.21235164907119</v>
      </c>
      <c r="J12" s="35">
        <v>386.83417687108818</v>
      </c>
      <c r="K12" s="35">
        <v>370.28797374347795</v>
      </c>
      <c r="L12" s="35">
        <v>359.00574900599531</v>
      </c>
      <c r="M12" s="35">
        <v>345.46462779770201</v>
      </c>
      <c r="N12" s="647">
        <v>483.0931368984734</v>
      </c>
    </row>
    <row r="13" spans="1:14">
      <c r="A13" s="54" t="s">
        <v>186</v>
      </c>
      <c r="B13" s="35">
        <v>0</v>
      </c>
      <c r="C13" s="35">
        <v>0</v>
      </c>
      <c r="D13" s="35">
        <v>0</v>
      </c>
      <c r="E13" s="35">
        <v>0</v>
      </c>
      <c r="F13" s="35">
        <v>0</v>
      </c>
      <c r="G13" s="35">
        <v>0</v>
      </c>
      <c r="H13" s="35">
        <v>0</v>
      </c>
      <c r="I13" s="35">
        <v>0</v>
      </c>
      <c r="J13" s="35">
        <v>0</v>
      </c>
      <c r="K13" s="35">
        <v>0</v>
      </c>
      <c r="L13" s="35">
        <v>0</v>
      </c>
      <c r="M13" s="35">
        <v>0</v>
      </c>
      <c r="N13" s="647">
        <v>0</v>
      </c>
    </row>
    <row r="14" spans="1:14">
      <c r="A14" s="54" t="s">
        <v>187</v>
      </c>
      <c r="B14" s="35">
        <v>57.369183327630317</v>
      </c>
      <c r="C14" s="35">
        <v>61.551080174940381</v>
      </c>
      <c r="D14" s="35">
        <v>61.810146661470199</v>
      </c>
      <c r="E14" s="35">
        <v>50.106830586820188</v>
      </c>
      <c r="F14" s="35">
        <v>32.913788915910096</v>
      </c>
      <c r="G14" s="35">
        <v>32.237000392909799</v>
      </c>
      <c r="H14" s="35">
        <v>35.333395874880097</v>
      </c>
      <c r="I14" s="35">
        <v>39.69752937833961</v>
      </c>
      <c r="J14" s="35">
        <v>20.659245220540058</v>
      </c>
      <c r="K14" s="35">
        <v>21.050390594090302</v>
      </c>
      <c r="L14" s="35">
        <f>SUM([1]LPK!$AI$27:$AI$30)</f>
        <v>781.75498363705037</v>
      </c>
      <c r="M14" s="35">
        <v>796.21798116430818</v>
      </c>
      <c r="N14" s="647">
        <v>830.3698247683061</v>
      </c>
    </row>
    <row r="15" spans="1:14">
      <c r="A15" s="54" t="s">
        <v>188</v>
      </c>
      <c r="B15" s="35">
        <v>2785.1898506701687</v>
      </c>
      <c r="C15" s="35">
        <v>2748.3210642658737</v>
      </c>
      <c r="D15" s="35">
        <v>2754.2646528175032</v>
      </c>
      <c r="E15" s="35">
        <v>2667.941007797936</v>
      </c>
      <c r="F15" s="35">
        <v>2647.1790384388219</v>
      </c>
      <c r="G15" s="35">
        <v>2587.3262785302932</v>
      </c>
      <c r="H15" s="35">
        <v>2520.6941730558369</v>
      </c>
      <c r="I15" s="35">
        <v>2564.7749544553271</v>
      </c>
      <c r="J15" s="35">
        <v>2657.2170660711854</v>
      </c>
      <c r="K15" s="35">
        <v>2651.6213709639901</v>
      </c>
      <c r="L15" s="35">
        <f>SUM(L7:L14)</f>
        <v>3405.2635504808954</v>
      </c>
      <c r="M15" s="35">
        <v>3394.2255600664894</v>
      </c>
      <c r="N15" s="647">
        <v>3623.4473346223526</v>
      </c>
    </row>
    <row r="16" spans="1:14">
      <c r="A16" s="53" t="s">
        <v>136</v>
      </c>
      <c r="B16" s="35"/>
      <c r="C16" s="35"/>
      <c r="D16" s="35"/>
      <c r="E16" s="35"/>
      <c r="F16" s="35"/>
      <c r="G16" s="35"/>
      <c r="H16" s="35"/>
      <c r="I16" s="35"/>
      <c r="J16" s="35"/>
      <c r="K16" s="35"/>
      <c r="L16" s="35"/>
      <c r="M16" s="35"/>
      <c r="N16" s="647"/>
    </row>
    <row r="17" spans="1:14">
      <c r="A17" s="54" t="s">
        <v>189</v>
      </c>
      <c r="B17" s="35">
        <v>439.521569988294</v>
      </c>
      <c r="C17" s="35">
        <v>487.73598139558896</v>
      </c>
      <c r="D17" s="35">
        <v>531.88164064815794</v>
      </c>
      <c r="E17" s="35">
        <v>590.10405596692794</v>
      </c>
      <c r="F17" s="35">
        <v>614.35144779911093</v>
      </c>
      <c r="G17" s="35">
        <v>624.81640824447209</v>
      </c>
      <c r="H17" s="35">
        <v>662.85299945495899</v>
      </c>
      <c r="I17" s="35">
        <v>654.33676581860595</v>
      </c>
      <c r="J17" s="35">
        <v>663.52236077647603</v>
      </c>
      <c r="K17" s="35">
        <v>674.83958407584896</v>
      </c>
      <c r="L17" s="35">
        <v>665.73485800720744</v>
      </c>
      <c r="M17" s="35">
        <v>673.11736397009008</v>
      </c>
      <c r="N17" s="647">
        <v>701.84863984721403</v>
      </c>
    </row>
    <row r="18" spans="1:14">
      <c r="A18" s="54" t="s">
        <v>190</v>
      </c>
      <c r="B18" s="35">
        <v>0</v>
      </c>
      <c r="C18" s="35">
        <v>0</v>
      </c>
      <c r="D18" s="35">
        <v>0</v>
      </c>
      <c r="E18" s="35">
        <v>0</v>
      </c>
      <c r="F18" s="35">
        <v>0</v>
      </c>
      <c r="G18" s="35">
        <v>0</v>
      </c>
      <c r="H18" s="35">
        <v>0</v>
      </c>
      <c r="I18" s="35">
        <v>0</v>
      </c>
      <c r="J18" s="35">
        <v>0</v>
      </c>
      <c r="K18" s="35">
        <v>0</v>
      </c>
      <c r="L18" s="35">
        <v>0</v>
      </c>
      <c r="M18" s="35">
        <v>0</v>
      </c>
      <c r="N18" s="647">
        <v>0</v>
      </c>
    </row>
    <row r="19" spans="1:14">
      <c r="A19" s="54" t="s">
        <v>191</v>
      </c>
      <c r="B19" s="35">
        <v>510.77166382495824</v>
      </c>
      <c r="C19" s="35">
        <v>536.91209656033845</v>
      </c>
      <c r="D19" s="35">
        <v>505.78679844175599</v>
      </c>
      <c r="E19" s="35">
        <v>532.71655871044038</v>
      </c>
      <c r="F19" s="35">
        <v>537.24968139112809</v>
      </c>
      <c r="G19" s="35">
        <v>545.74317736112346</v>
      </c>
      <c r="H19" s="35">
        <v>556.17679818662816</v>
      </c>
      <c r="I19" s="35">
        <v>614.77840921646794</v>
      </c>
      <c r="J19" s="35">
        <v>599.08268751835476</v>
      </c>
      <c r="K19" s="35">
        <v>593.26361058940518</v>
      </c>
      <c r="L19" s="35">
        <v>598.93261939248612</v>
      </c>
      <c r="M19" s="35">
        <v>584.52947817054292</v>
      </c>
      <c r="N19" s="647">
        <v>522.61491901861859</v>
      </c>
    </row>
    <row r="20" spans="1:14">
      <c r="A20" s="54" t="s">
        <v>192</v>
      </c>
      <c r="B20" s="35">
        <v>89.171224884508206</v>
      </c>
      <c r="C20" s="35">
        <v>88.160161888533111</v>
      </c>
      <c r="D20" s="35">
        <v>89.516497960010312</v>
      </c>
      <c r="E20" s="35">
        <v>88.696972621932005</v>
      </c>
      <c r="F20" s="35">
        <v>88.407456009339199</v>
      </c>
      <c r="G20" s="35">
        <v>88.076618879534252</v>
      </c>
      <c r="H20" s="35">
        <v>87.377575427787988</v>
      </c>
      <c r="I20" s="35">
        <v>87.618043129065185</v>
      </c>
      <c r="J20" s="35">
        <v>90.18169607898227</v>
      </c>
      <c r="K20" s="35">
        <v>104.22484075713912</v>
      </c>
      <c r="L20" s="35">
        <v>104.09192325362106</v>
      </c>
      <c r="M20" s="35">
        <v>103.26019587796353</v>
      </c>
      <c r="N20" s="647">
        <v>76.032509004916307</v>
      </c>
    </row>
    <row r="21" spans="1:14">
      <c r="A21" s="54" t="s">
        <v>193</v>
      </c>
      <c r="B21" s="35">
        <v>0.24013854900000001</v>
      </c>
      <c r="C21" s="35">
        <v>0.23392084099999999</v>
      </c>
      <c r="D21" s="35">
        <v>0.227703133</v>
      </c>
      <c r="E21" s="35">
        <v>0.22148542500000001</v>
      </c>
      <c r="F21" s="35">
        <v>0.215267717</v>
      </c>
      <c r="G21" s="35">
        <v>0.20905000900000001</v>
      </c>
      <c r="H21" s="35">
        <v>0.20283230099999999</v>
      </c>
      <c r="I21" s="35">
        <v>0.196614593</v>
      </c>
      <c r="J21" s="35">
        <v>0.19039688499999999</v>
      </c>
      <c r="K21" s="35">
        <v>0.184179177</v>
      </c>
      <c r="L21" s="35">
        <v>0.69809062748023132</v>
      </c>
      <c r="M21" s="35">
        <v>0.66026243227023007</v>
      </c>
      <c r="N21" s="647">
        <v>0.59409315653999994</v>
      </c>
    </row>
    <row r="22" spans="1:14">
      <c r="A22" s="54" t="s">
        <v>194</v>
      </c>
      <c r="B22" s="35">
        <v>0</v>
      </c>
      <c r="C22" s="35">
        <v>0</v>
      </c>
      <c r="D22" s="35">
        <v>0</v>
      </c>
      <c r="E22" s="35">
        <v>0</v>
      </c>
      <c r="F22" s="35">
        <v>0</v>
      </c>
      <c r="G22" s="35">
        <v>0</v>
      </c>
      <c r="H22" s="35">
        <v>0</v>
      </c>
      <c r="I22" s="35">
        <v>0</v>
      </c>
      <c r="J22" s="35">
        <v>0</v>
      </c>
      <c r="K22" s="35">
        <v>0</v>
      </c>
      <c r="L22" s="35">
        <v>0</v>
      </c>
      <c r="M22" s="35">
        <v>0</v>
      </c>
      <c r="N22" s="647">
        <v>0</v>
      </c>
    </row>
    <row r="23" spans="1:14">
      <c r="A23" s="54" t="s">
        <v>195</v>
      </c>
      <c r="B23" s="35">
        <v>74.447739751829999</v>
      </c>
      <c r="C23" s="35">
        <v>52.904953508830005</v>
      </c>
      <c r="D23" s="35">
        <v>46.954234217684068</v>
      </c>
      <c r="E23" s="35">
        <v>46.954234217684068</v>
      </c>
      <c r="F23" s="35">
        <v>46.954234217684068</v>
      </c>
      <c r="G23" s="35">
        <v>46.954234217684068</v>
      </c>
      <c r="H23" s="35">
        <v>46.954234217684068</v>
      </c>
      <c r="I23" s="35">
        <v>46.954234217684068</v>
      </c>
      <c r="J23" s="35">
        <v>54.303926208684068</v>
      </c>
      <c r="K23" s="35">
        <v>47.992846230809967</v>
      </c>
      <c r="L23" s="35">
        <v>44.140255141929998</v>
      </c>
      <c r="M23" s="35">
        <v>44.140255142010005</v>
      </c>
      <c r="N23" s="647">
        <v>44.14170187093</v>
      </c>
    </row>
    <row r="24" spans="1:14">
      <c r="A24" s="54" t="s">
        <v>196</v>
      </c>
      <c r="B24" s="35">
        <v>876.86510467840537</v>
      </c>
      <c r="C24" s="35">
        <v>888.15084291075539</v>
      </c>
      <c r="D24" s="35">
        <v>928.98503731758501</v>
      </c>
      <c r="E24" s="35">
        <v>962.92383575446502</v>
      </c>
      <c r="F24" s="35">
        <v>959.54974927400497</v>
      </c>
      <c r="G24" s="35">
        <v>967.871125371875</v>
      </c>
      <c r="H24" s="35">
        <v>963.65187038640681</v>
      </c>
      <c r="I24" s="35">
        <v>946.44662644964831</v>
      </c>
      <c r="J24" s="35">
        <v>959.96692689256679</v>
      </c>
      <c r="K24" s="35">
        <v>1016.5541909138069</v>
      </c>
      <c r="L24" s="35">
        <v>186.77450879532998</v>
      </c>
      <c r="M24" s="35">
        <v>214.3483653766408</v>
      </c>
      <c r="N24" s="647">
        <v>202.95092946273186</v>
      </c>
    </row>
    <row r="25" spans="1:14">
      <c r="A25" s="54" t="s">
        <v>197</v>
      </c>
      <c r="B25" s="35">
        <v>1991.0174416769964</v>
      </c>
      <c r="C25" s="35">
        <v>2054.0979571050452</v>
      </c>
      <c r="D25" s="35">
        <v>2103.3519117181927</v>
      </c>
      <c r="E25" s="35">
        <v>2221.6171426964493</v>
      </c>
      <c r="F25" s="35">
        <v>2246.7278364082672</v>
      </c>
      <c r="G25" s="35">
        <v>2273.6706140836891</v>
      </c>
      <c r="H25" s="35">
        <v>2317.2163099744657</v>
      </c>
      <c r="I25" s="35">
        <v>2350.330693424472</v>
      </c>
      <c r="J25" s="35">
        <v>2367.2479943600638</v>
      </c>
      <c r="K25" s="35">
        <v>2437.0592517440095</v>
      </c>
      <c r="L25" s="35">
        <f>SUM(L17:L24)</f>
        <v>1600.3722552180548</v>
      </c>
      <c r="M25" s="35">
        <v>1620.0559209695175</v>
      </c>
      <c r="N25" s="647">
        <v>1548.182792360951</v>
      </c>
    </row>
    <row r="26" spans="1:14">
      <c r="A26" s="13" t="s">
        <v>70</v>
      </c>
      <c r="B26" s="35">
        <v>4776.2072923471605</v>
      </c>
      <c r="C26" s="35">
        <v>4802.4190213709198</v>
      </c>
      <c r="D26" s="35">
        <v>4857.6165645357005</v>
      </c>
      <c r="E26" s="35">
        <v>4889.5581504943802</v>
      </c>
      <c r="F26" s="35">
        <v>4893.9068748470809</v>
      </c>
      <c r="G26" s="35">
        <v>4860.9968926139854</v>
      </c>
      <c r="H26" s="35">
        <v>4837.9104830302977</v>
      </c>
      <c r="I26" s="35">
        <v>4915.1056478798</v>
      </c>
      <c r="J26" s="35">
        <v>5024.4650604312455</v>
      </c>
      <c r="K26" s="35">
        <v>5088.6806227080097</v>
      </c>
      <c r="L26" s="35">
        <f>L15+L25</f>
        <v>5005.6358056989502</v>
      </c>
      <c r="M26" s="35">
        <v>5014.2814810360069</v>
      </c>
      <c r="N26" s="647">
        <v>5171.6301269833039</v>
      </c>
    </row>
    <row r="27" spans="1:14">
      <c r="A27" s="14" t="s">
        <v>198</v>
      </c>
      <c r="B27" s="35"/>
      <c r="C27" s="35"/>
      <c r="D27" s="35"/>
      <c r="E27" s="35"/>
      <c r="F27" s="35"/>
      <c r="G27" s="35"/>
      <c r="H27" s="35"/>
      <c r="I27" s="35"/>
      <c r="J27" s="35"/>
      <c r="K27" s="35"/>
      <c r="L27" s="35"/>
      <c r="M27" s="35"/>
      <c r="N27" s="647"/>
    </row>
    <row r="28" spans="1:14">
      <c r="A28" s="53" t="s">
        <v>200</v>
      </c>
      <c r="B28" s="35"/>
      <c r="C28" s="35"/>
      <c r="D28" s="35"/>
      <c r="E28" s="35"/>
      <c r="F28" s="35"/>
      <c r="G28" s="35"/>
      <c r="H28" s="35"/>
      <c r="I28" s="35"/>
      <c r="J28" s="35"/>
      <c r="K28" s="35"/>
      <c r="L28" s="35"/>
      <c r="M28" s="35"/>
      <c r="N28" s="647"/>
    </row>
    <row r="29" spans="1:14">
      <c r="A29" s="54" t="s">
        <v>201</v>
      </c>
      <c r="B29" s="35">
        <v>27.158116590772</v>
      </c>
      <c r="C29" s="35">
        <v>17.520819048762021</v>
      </c>
      <c r="D29" s="35">
        <v>30.734153575092801</v>
      </c>
      <c r="E29" s="35">
        <v>19.692433212802769</v>
      </c>
      <c r="F29" s="35">
        <v>33.447845288309999</v>
      </c>
      <c r="G29" s="35">
        <v>29.140207080330001</v>
      </c>
      <c r="H29" s="35">
        <v>25.472138513170002</v>
      </c>
      <c r="I29" s="35">
        <v>8.6253276701999706</v>
      </c>
      <c r="J29" s="35">
        <v>24.603081933819968</v>
      </c>
      <c r="K29" s="35">
        <v>6.8974697081299601</v>
      </c>
      <c r="L29" s="35">
        <v>16.978178048559972</v>
      </c>
      <c r="M29" s="35">
        <v>19.404709583879971</v>
      </c>
      <c r="N29" s="647">
        <v>7.59215133102997</v>
      </c>
    </row>
    <row r="30" spans="1:14">
      <c r="A30" s="54" t="s">
        <v>202</v>
      </c>
      <c r="B30" s="35">
        <v>796.60915328865156</v>
      </c>
      <c r="C30" s="35">
        <v>801.41084057591786</v>
      </c>
      <c r="D30" s="35">
        <v>714.12234592638879</v>
      </c>
      <c r="E30" s="35">
        <v>779.27621483386099</v>
      </c>
      <c r="F30" s="35">
        <v>765.19065699241617</v>
      </c>
      <c r="G30" s="35">
        <v>747.49058138548401</v>
      </c>
      <c r="H30" s="35">
        <v>745.820019031936</v>
      </c>
      <c r="I30" s="35">
        <v>738.68229939285436</v>
      </c>
      <c r="J30" s="35">
        <v>757.69545910375984</v>
      </c>
      <c r="K30" s="35">
        <v>765.90837813961923</v>
      </c>
      <c r="L30" s="35">
        <v>712.50987005373781</v>
      </c>
      <c r="M30" s="35">
        <v>707.76291189488541</v>
      </c>
      <c r="N30" s="647">
        <v>715.4310190160071</v>
      </c>
    </row>
    <row r="31" spans="1:14">
      <c r="A31" s="54" t="s">
        <v>203</v>
      </c>
      <c r="B31" s="35">
        <v>72.923933175089601</v>
      </c>
      <c r="C31" s="35">
        <v>13.9825298848406</v>
      </c>
      <c r="D31" s="35">
        <v>30.789128886154</v>
      </c>
      <c r="E31" s="35">
        <v>10.722927364639</v>
      </c>
      <c r="F31" s="35">
        <v>11.4555069667983</v>
      </c>
      <c r="G31" s="35">
        <v>9.6813903370316599</v>
      </c>
      <c r="H31" s="35">
        <v>12.277620688426099</v>
      </c>
      <c r="I31" s="35">
        <v>20.965939073920904</v>
      </c>
      <c r="J31" s="35">
        <v>34.609867072738901</v>
      </c>
      <c r="K31" s="35">
        <v>36.876033127762</v>
      </c>
      <c r="L31" s="35">
        <v>41.23181539902199</v>
      </c>
      <c r="M31" s="35">
        <v>30.708897063486301</v>
      </c>
      <c r="N31" s="647">
        <v>21.939332612629997</v>
      </c>
    </row>
    <row r="32" spans="1:14">
      <c r="A32" s="54" t="s">
        <v>204</v>
      </c>
      <c r="B32" s="35">
        <v>160.894253448071</v>
      </c>
      <c r="C32" s="35">
        <v>159.1641890243352</v>
      </c>
      <c r="D32" s="35">
        <v>159.13991367609501</v>
      </c>
      <c r="E32" s="35">
        <v>174.15832020687759</v>
      </c>
      <c r="F32" s="35">
        <v>170.50675195439499</v>
      </c>
      <c r="G32" s="35">
        <v>138.90711522337759</v>
      </c>
      <c r="H32" s="35">
        <v>132.20990538462038</v>
      </c>
      <c r="I32" s="35">
        <v>136.67468384440832</v>
      </c>
      <c r="J32" s="35">
        <v>138.89902934287443</v>
      </c>
      <c r="K32" s="35">
        <v>125.14379450917819</v>
      </c>
      <c r="L32" s="35">
        <v>53.933748198229999</v>
      </c>
      <c r="M32" s="35">
        <v>52.282593292089999</v>
      </c>
      <c r="N32" s="647">
        <v>15.49432327111</v>
      </c>
    </row>
    <row r="33" spans="1:14">
      <c r="A33" s="54" t="s">
        <v>205</v>
      </c>
      <c r="B33" s="35">
        <v>12.5337820006943</v>
      </c>
      <c r="C33" s="35">
        <v>12.991601766734298</v>
      </c>
      <c r="D33" s="35">
        <v>17.258172420860401</v>
      </c>
      <c r="E33" s="35">
        <v>17.460773426970402</v>
      </c>
      <c r="F33" s="35">
        <v>15.042498273712001</v>
      </c>
      <c r="G33" s="35">
        <v>14.023909881142</v>
      </c>
      <c r="H33" s="35">
        <v>11.7540840203282</v>
      </c>
      <c r="I33" s="35">
        <v>11.635741137738201</v>
      </c>
      <c r="J33" s="35">
        <v>11.4420589321488</v>
      </c>
      <c r="K33" s="35">
        <v>11.379136838508801</v>
      </c>
      <c r="L33" s="35">
        <v>11.382391137448773</v>
      </c>
      <c r="M33" s="35">
        <v>11.3056120582288</v>
      </c>
      <c r="N33" s="647">
        <v>12.945103102831801</v>
      </c>
    </row>
    <row r="34" spans="1:14">
      <c r="A34" s="54" t="s">
        <v>206</v>
      </c>
      <c r="B34" s="35">
        <v>5.2832929699999998</v>
      </c>
      <c r="C34" s="35">
        <v>6.8438409570000003</v>
      </c>
      <c r="D34" s="35">
        <v>7.4034748720000003</v>
      </c>
      <c r="E34" s="35">
        <v>4.0478976329999998</v>
      </c>
      <c r="F34" s="35">
        <v>3.6534427350000001</v>
      </c>
      <c r="G34" s="35">
        <v>4.3019802489999996</v>
      </c>
      <c r="H34" s="35">
        <v>5.8821601650000002</v>
      </c>
      <c r="I34" s="35">
        <v>8.3188871639999995</v>
      </c>
      <c r="J34" s="35">
        <v>13.309423883999999</v>
      </c>
      <c r="K34" s="35">
        <v>15.0919217874</v>
      </c>
      <c r="L34" s="35">
        <v>47.755888670648233</v>
      </c>
      <c r="M34" s="35">
        <v>56.473989490042804</v>
      </c>
      <c r="N34" s="647">
        <v>87.377588081782804</v>
      </c>
    </row>
    <row r="35" spans="1:14">
      <c r="A35" s="54" t="s">
        <v>207</v>
      </c>
      <c r="B35" s="35">
        <v>133.02539192669099</v>
      </c>
      <c r="C35" s="35">
        <v>144.64877213085501</v>
      </c>
      <c r="D35" s="35">
        <v>208.5879919875</v>
      </c>
      <c r="E35" s="35">
        <v>201.86830179414599</v>
      </c>
      <c r="F35" s="35">
        <v>146.33188217263603</v>
      </c>
      <c r="G35" s="35">
        <v>118.823309973034</v>
      </c>
      <c r="H35" s="35">
        <v>97.876993002221695</v>
      </c>
      <c r="I35" s="35">
        <v>100.80723516621302</v>
      </c>
      <c r="J35" s="35">
        <v>105.240850308121</v>
      </c>
      <c r="K35" s="35">
        <v>132.60941291405001</v>
      </c>
      <c r="L35" s="35">
        <v>67.663015952459233</v>
      </c>
      <c r="M35" s="35">
        <v>66.790307633249199</v>
      </c>
      <c r="N35" s="647">
        <v>66.227532633106193</v>
      </c>
    </row>
    <row r="36" spans="1:14">
      <c r="A36" s="54" t="s">
        <v>208</v>
      </c>
      <c r="B36" s="35">
        <v>252.440405235805</v>
      </c>
      <c r="C36" s="35">
        <v>253.48937679380498</v>
      </c>
      <c r="D36" s="35">
        <v>222.873273354323</v>
      </c>
      <c r="E36" s="35">
        <v>188.977185293887</v>
      </c>
      <c r="F36" s="35">
        <v>161.63877760292999</v>
      </c>
      <c r="G36" s="35">
        <v>142.02064210075</v>
      </c>
      <c r="H36" s="35">
        <v>140.82576551565</v>
      </c>
      <c r="I36" s="35">
        <v>137.11468830330702</v>
      </c>
      <c r="J36" s="35">
        <v>142.992191148171</v>
      </c>
      <c r="K36" s="35">
        <v>125.559026936785</v>
      </c>
      <c r="L36" s="35">
        <v>503.0236700815467</v>
      </c>
      <c r="M36" s="35">
        <v>498.47570700477996</v>
      </c>
      <c r="N36" s="647">
        <v>525.43509148587009</v>
      </c>
    </row>
    <row r="37" spans="1:14">
      <c r="A37" s="54" t="s">
        <v>209</v>
      </c>
      <c r="B37" s="35">
        <v>5.377705E-3</v>
      </c>
      <c r="C37" s="35">
        <v>5.377705E-3</v>
      </c>
      <c r="D37" s="35">
        <v>5.377705E-3</v>
      </c>
      <c r="E37" s="35">
        <v>5.377705E-3</v>
      </c>
      <c r="F37" s="35">
        <v>5.377705E-3</v>
      </c>
      <c r="G37" s="35">
        <v>5.377705E-3</v>
      </c>
      <c r="H37" s="35">
        <v>5.377705E-3</v>
      </c>
      <c r="I37" s="35">
        <v>5.377705E-3</v>
      </c>
      <c r="J37" s="35">
        <v>5.377705E-3</v>
      </c>
      <c r="K37" s="35">
        <v>0</v>
      </c>
      <c r="L37" s="35">
        <v>0</v>
      </c>
      <c r="M37" s="35">
        <v>0</v>
      </c>
      <c r="N37" s="647">
        <v>4.29176E-2</v>
      </c>
    </row>
    <row r="38" spans="1:14">
      <c r="A38" s="54" t="s">
        <v>210</v>
      </c>
      <c r="B38" s="35">
        <v>181.81899857067165</v>
      </c>
      <c r="C38" s="35">
        <v>183.03836238487969</v>
      </c>
      <c r="D38" s="35">
        <v>188.24706954216899</v>
      </c>
      <c r="E38" s="35">
        <v>186.61181361457304</v>
      </c>
      <c r="F38" s="35">
        <v>184.04628534361902</v>
      </c>
      <c r="G38" s="35">
        <v>185.18792730007701</v>
      </c>
      <c r="H38" s="35">
        <v>188.12299341827702</v>
      </c>
      <c r="I38" s="35">
        <v>216.76096380200997</v>
      </c>
      <c r="J38" s="35">
        <v>236.82787716095498</v>
      </c>
      <c r="K38" s="35">
        <v>243.62039322999496</v>
      </c>
      <c r="L38" s="35">
        <v>176.58725357724785</v>
      </c>
      <c r="M38" s="35">
        <v>180.36253313688252</v>
      </c>
      <c r="N38" s="647">
        <v>243.85879621195818</v>
      </c>
    </row>
    <row r="39" spans="1:14">
      <c r="A39" s="54" t="s">
        <v>211</v>
      </c>
      <c r="B39" s="35">
        <v>1642.6927049114465</v>
      </c>
      <c r="C39" s="35">
        <v>1593.0957102721256</v>
      </c>
      <c r="D39" s="35">
        <v>1579.160901945583</v>
      </c>
      <c r="E39" s="35">
        <v>1582.8212450857559</v>
      </c>
      <c r="F39" s="35">
        <v>1491.3190250348161</v>
      </c>
      <c r="G39" s="35">
        <v>1389.5824412352258</v>
      </c>
      <c r="H39" s="35">
        <v>1360.2470574446304</v>
      </c>
      <c r="I39" s="35">
        <v>1379.5911432596515</v>
      </c>
      <c r="J39" s="35">
        <v>1465.6252165915889</v>
      </c>
      <c r="K39" s="35">
        <v>1463.0855671914276</v>
      </c>
      <c r="L39" s="35">
        <f>SUM(L29:L38)</f>
        <v>1631.0658311189004</v>
      </c>
      <c r="M39" s="35">
        <v>1623.5672611575251</v>
      </c>
      <c r="N39" s="647">
        <v>1696.3438553463263</v>
      </c>
    </row>
    <row r="40" spans="1:14">
      <c r="A40" s="53" t="s">
        <v>212</v>
      </c>
      <c r="B40" s="35"/>
      <c r="C40" s="35"/>
      <c r="D40" s="35"/>
      <c r="E40" s="35"/>
      <c r="F40" s="35"/>
      <c r="G40" s="35"/>
      <c r="H40" s="35"/>
      <c r="I40" s="35"/>
      <c r="J40" s="35"/>
      <c r="K40" s="35"/>
      <c r="L40" s="35"/>
      <c r="M40" s="35"/>
      <c r="N40" s="647"/>
    </row>
    <row r="41" spans="1:14">
      <c r="A41" s="54" t="s">
        <v>214</v>
      </c>
      <c r="B41" s="35">
        <v>1179.9174279222764</v>
      </c>
      <c r="C41" s="35">
        <v>1205.7414840746721</v>
      </c>
      <c r="D41" s="35">
        <v>1175.630607968078</v>
      </c>
      <c r="E41" s="35">
        <v>1168.794463657518</v>
      </c>
      <c r="F41" s="35">
        <v>1220.4617340005566</v>
      </c>
      <c r="G41" s="35">
        <v>1244.1401221520941</v>
      </c>
      <c r="H41" s="35">
        <v>1265.0606429729239</v>
      </c>
      <c r="I41" s="35">
        <v>1276.3459718555798</v>
      </c>
      <c r="J41" s="35">
        <v>1254.0186679808232</v>
      </c>
      <c r="K41" s="35">
        <v>1219.6274125839138</v>
      </c>
      <c r="L41" s="35">
        <v>1209.011784624998</v>
      </c>
      <c r="M41" s="35">
        <v>1213.3083689976238</v>
      </c>
      <c r="N41" s="647">
        <v>1264.2363318260029</v>
      </c>
    </row>
    <row r="42" spans="1:14">
      <c r="A42" s="54" t="s">
        <v>215</v>
      </c>
      <c r="B42" s="35">
        <v>424.66341580796001</v>
      </c>
      <c r="C42" s="35">
        <v>382.69099976697004</v>
      </c>
      <c r="D42" s="35">
        <v>391.82388134052002</v>
      </c>
      <c r="E42" s="35">
        <v>391.86719911042997</v>
      </c>
      <c r="F42" s="35">
        <v>406.21093885030001</v>
      </c>
      <c r="G42" s="35">
        <v>426.35435757711997</v>
      </c>
      <c r="H42" s="35">
        <v>396.30064567717</v>
      </c>
      <c r="I42" s="35">
        <v>364.82672215089997</v>
      </c>
      <c r="J42" s="35">
        <v>339.37947106464003</v>
      </c>
      <c r="K42" s="35">
        <v>370.66127509366999</v>
      </c>
      <c r="L42" s="35">
        <v>0</v>
      </c>
      <c r="M42" s="35">
        <v>0</v>
      </c>
      <c r="N42" s="647">
        <v>0</v>
      </c>
    </row>
    <row r="43" spans="1:14">
      <c r="A43" s="54" t="s">
        <v>216</v>
      </c>
      <c r="B43" s="35">
        <v>5.7228956239600004</v>
      </c>
      <c r="C43" s="35">
        <v>4.0857369379600001</v>
      </c>
      <c r="D43" s="35">
        <v>4.0424712779999998</v>
      </c>
      <c r="E43" s="35">
        <v>4.0458852910000003</v>
      </c>
      <c r="F43" s="35">
        <v>3.5956839139999999</v>
      </c>
      <c r="G43" s="35">
        <v>3.5990979269999999</v>
      </c>
      <c r="H43" s="35">
        <v>3.0206340370000002</v>
      </c>
      <c r="I43" s="35">
        <v>3.0240480500000002</v>
      </c>
      <c r="J43" s="35">
        <v>3.0274620630000002</v>
      </c>
      <c r="K43" s="35">
        <v>5.6793512909999997</v>
      </c>
      <c r="L43" s="35">
        <v>5.6860832590000001</v>
      </c>
      <c r="M43" s="35">
        <v>5.6928152269999996</v>
      </c>
      <c r="N43" s="647">
        <v>5.6995471950000001</v>
      </c>
    </row>
    <row r="44" spans="1:14">
      <c r="A44" s="54" t="s">
        <v>217</v>
      </c>
      <c r="B44" s="35">
        <v>0</v>
      </c>
      <c r="C44" s="35">
        <v>0</v>
      </c>
      <c r="D44" s="35">
        <v>0</v>
      </c>
      <c r="E44" s="35">
        <v>0</v>
      </c>
      <c r="F44" s="35">
        <v>0</v>
      </c>
      <c r="G44" s="35">
        <v>0</v>
      </c>
      <c r="H44" s="35">
        <v>0</v>
      </c>
      <c r="I44" s="35">
        <v>0</v>
      </c>
      <c r="J44" s="35">
        <v>0</v>
      </c>
      <c r="K44" s="35">
        <v>0</v>
      </c>
      <c r="L44" s="35">
        <v>0</v>
      </c>
      <c r="M44" s="35">
        <v>0</v>
      </c>
      <c r="N44" s="647">
        <v>0</v>
      </c>
    </row>
    <row r="45" spans="1:14">
      <c r="A45" s="54" t="s">
        <v>218</v>
      </c>
      <c r="B45" s="35">
        <v>0.50356779332000001</v>
      </c>
      <c r="C45" s="35">
        <v>0.51547805532000002</v>
      </c>
      <c r="D45" s="35">
        <v>0.55659198331999993</v>
      </c>
      <c r="E45" s="35">
        <v>0.56776611231999996</v>
      </c>
      <c r="F45" s="35">
        <v>0.59025983731999998</v>
      </c>
      <c r="G45" s="35">
        <v>0.59818635931999997</v>
      </c>
      <c r="H45" s="35">
        <v>0.66393352231999991</v>
      </c>
      <c r="I45" s="35">
        <v>0.66252185931999996</v>
      </c>
      <c r="J45" s="35">
        <v>0.60638735631999996</v>
      </c>
      <c r="K45" s="35">
        <v>0.6188116013199999</v>
      </c>
      <c r="L45" s="35">
        <v>90.093118099327384</v>
      </c>
      <c r="M45" s="35">
        <v>80.748567883035605</v>
      </c>
      <c r="N45" s="647">
        <v>88.224101536847002</v>
      </c>
    </row>
    <row r="46" spans="1:14">
      <c r="A46" s="54" t="s">
        <v>213</v>
      </c>
      <c r="B46" s="35">
        <v>1610.8073071475164</v>
      </c>
      <c r="C46" s="35">
        <v>1593.033698834922</v>
      </c>
      <c r="D46" s="35">
        <v>1572.0535525699181</v>
      </c>
      <c r="E46" s="35">
        <v>1565.2753141712683</v>
      </c>
      <c r="F46" s="35">
        <v>1630.8586166021767</v>
      </c>
      <c r="G46" s="35">
        <v>1674.6917640155339</v>
      </c>
      <c r="H46" s="35">
        <v>1665.0458562094141</v>
      </c>
      <c r="I46" s="35">
        <v>1644.8592639157998</v>
      </c>
      <c r="J46" s="35">
        <v>1597.0319884647831</v>
      </c>
      <c r="K46" s="35">
        <v>1596.5868505699036</v>
      </c>
      <c r="L46" s="35">
        <f>SUM(L41:L45)</f>
        <v>1304.7909859833253</v>
      </c>
      <c r="M46" s="35">
        <v>1299.7497521076593</v>
      </c>
      <c r="N46" s="647">
        <v>1358.1599805578498</v>
      </c>
    </row>
    <row r="47" spans="1:14">
      <c r="A47" s="55" t="s">
        <v>5</v>
      </c>
      <c r="B47" s="35">
        <v>3253.5000120589598</v>
      </c>
      <c r="C47" s="35">
        <v>3186.1294091070495</v>
      </c>
      <c r="D47" s="35">
        <v>3151.2144545155002</v>
      </c>
      <c r="E47" s="35">
        <v>3148.0965592570301</v>
      </c>
      <c r="F47" s="35">
        <v>3122.1776416369903</v>
      </c>
      <c r="G47" s="35">
        <v>3064.2742052507601</v>
      </c>
      <c r="H47" s="35">
        <v>3025.2929136540483</v>
      </c>
      <c r="I47" s="35">
        <v>3024.45040717545</v>
      </c>
      <c r="J47" s="35">
        <v>3062.6572050563705</v>
      </c>
      <c r="K47" s="35">
        <v>3059.6724177613305</v>
      </c>
      <c r="L47" s="35">
        <f>L39+L46</f>
        <v>2935.8568171022257</v>
      </c>
      <c r="M47" s="35">
        <v>2923.3170132651844</v>
      </c>
      <c r="N47" s="647">
        <v>3054.5038359041764</v>
      </c>
    </row>
    <row r="48" spans="1:14">
      <c r="A48" s="14" t="s">
        <v>199</v>
      </c>
      <c r="B48" s="35"/>
      <c r="C48" s="35"/>
      <c r="D48" s="35"/>
      <c r="E48" s="35"/>
      <c r="F48" s="35"/>
      <c r="G48" s="35"/>
      <c r="H48" s="35"/>
      <c r="I48" s="35"/>
      <c r="J48" s="35"/>
      <c r="K48" s="35"/>
      <c r="L48" s="35"/>
      <c r="M48" s="35"/>
      <c r="N48" s="647"/>
    </row>
    <row r="49" spans="1:14">
      <c r="A49" s="53" t="s">
        <v>219</v>
      </c>
      <c r="B49" s="35"/>
      <c r="C49" s="35"/>
      <c r="D49" s="35"/>
      <c r="E49" s="35"/>
      <c r="F49" s="35"/>
      <c r="G49" s="35"/>
      <c r="H49" s="35"/>
      <c r="I49" s="35"/>
      <c r="J49" s="35"/>
      <c r="K49" s="35"/>
      <c r="L49" s="35"/>
      <c r="M49" s="35"/>
      <c r="N49" s="647"/>
    </row>
    <row r="50" spans="1:14">
      <c r="A50" s="54" t="s">
        <v>177</v>
      </c>
      <c r="B50" s="35">
        <v>1230.7204999999999</v>
      </c>
      <c r="C50" s="35">
        <v>1230.7204999999999</v>
      </c>
      <c r="D50" s="35">
        <v>1240.7204999999999</v>
      </c>
      <c r="E50" s="35">
        <v>1240.7204999999999</v>
      </c>
      <c r="F50" s="35">
        <v>1240.7204999999999</v>
      </c>
      <c r="G50" s="35">
        <v>1240.7204999999999</v>
      </c>
      <c r="H50" s="35">
        <v>1247.7204999999999</v>
      </c>
      <c r="I50" s="35">
        <v>1255.876395369</v>
      </c>
      <c r="J50" s="35">
        <v>1255.7204999999999</v>
      </c>
      <c r="K50" s="35">
        <v>1255.7204999999999</v>
      </c>
      <c r="L50" s="35">
        <v>1255.7204999999999</v>
      </c>
      <c r="M50" s="35">
        <v>1255.7204999999999</v>
      </c>
      <c r="N50" s="647">
        <v>1255.7204999999999</v>
      </c>
    </row>
    <row r="51" spans="1:14">
      <c r="A51" s="54" t="s">
        <v>178</v>
      </c>
      <c r="B51" s="35">
        <v>0</v>
      </c>
      <c r="C51" s="35">
        <v>10</v>
      </c>
      <c r="D51" s="35">
        <v>0</v>
      </c>
      <c r="E51" s="35">
        <v>0</v>
      </c>
      <c r="F51" s="35">
        <v>0</v>
      </c>
      <c r="G51" s="35">
        <v>0</v>
      </c>
      <c r="H51" s="35">
        <v>0</v>
      </c>
      <c r="I51" s="35">
        <v>0</v>
      </c>
      <c r="J51" s="35">
        <v>0</v>
      </c>
      <c r="K51" s="35">
        <v>0</v>
      </c>
      <c r="L51" s="35">
        <v>0</v>
      </c>
      <c r="M51" s="35">
        <v>0</v>
      </c>
      <c r="N51" s="647">
        <v>0</v>
      </c>
    </row>
    <row r="52" spans="1:14">
      <c r="A52" s="54" t="s">
        <v>179</v>
      </c>
      <c r="B52" s="35">
        <v>0</v>
      </c>
      <c r="C52" s="35">
        <v>0</v>
      </c>
      <c r="D52" s="35">
        <v>0</v>
      </c>
      <c r="E52" s="35">
        <v>0</v>
      </c>
      <c r="F52" s="35">
        <v>0</v>
      </c>
      <c r="G52" s="35">
        <v>0</v>
      </c>
      <c r="H52" s="35">
        <v>0</v>
      </c>
      <c r="I52" s="35">
        <v>0</v>
      </c>
      <c r="J52" s="35">
        <v>0</v>
      </c>
      <c r="K52" s="35">
        <v>0</v>
      </c>
      <c r="L52" s="35">
        <v>0</v>
      </c>
      <c r="M52" s="35">
        <v>0</v>
      </c>
      <c r="N52" s="647">
        <v>0</v>
      </c>
    </row>
    <row r="53" spans="1:14">
      <c r="A53" s="53" t="s">
        <v>220</v>
      </c>
      <c r="B53" s="35"/>
      <c r="C53" s="35"/>
      <c r="D53" s="35"/>
      <c r="E53" s="35"/>
      <c r="F53" s="35"/>
      <c r="G53" s="35"/>
      <c r="H53" s="35"/>
      <c r="I53" s="35"/>
      <c r="J53" s="35"/>
      <c r="K53" s="35"/>
      <c r="L53" s="35"/>
      <c r="M53" s="35"/>
      <c r="N53" s="647"/>
    </row>
    <row r="54" spans="1:14">
      <c r="A54" s="54" t="s">
        <v>10</v>
      </c>
      <c r="B54" s="35">
        <v>131.90306574005999</v>
      </c>
      <c r="C54" s="35">
        <v>129.66081094082</v>
      </c>
      <c r="D54" s="35">
        <v>129.66081094082</v>
      </c>
      <c r="E54" s="35">
        <v>131.51160570382001</v>
      </c>
      <c r="F54" s="35">
        <v>131.51160570382001</v>
      </c>
      <c r="G54" s="35">
        <v>131.51160570382001</v>
      </c>
      <c r="H54" s="35">
        <v>131.51160570382001</v>
      </c>
      <c r="I54" s="35">
        <v>131.57463822882002</v>
      </c>
      <c r="J54" s="35">
        <v>131.57463822882002</v>
      </c>
      <c r="K54" s="35">
        <v>131.47555927982</v>
      </c>
      <c r="L54" s="35">
        <v>131.47555927982</v>
      </c>
      <c r="M54" s="35">
        <v>131.47555928002001</v>
      </c>
      <c r="N54" s="647">
        <v>131.67830295882001</v>
      </c>
    </row>
    <row r="55" spans="1:14">
      <c r="A55" s="54" t="s">
        <v>11</v>
      </c>
      <c r="B55" s="35">
        <v>0</v>
      </c>
      <c r="C55" s="35">
        <v>0</v>
      </c>
      <c r="D55" s="35">
        <v>0</v>
      </c>
      <c r="E55" s="35">
        <v>0</v>
      </c>
      <c r="F55" s="35">
        <v>0</v>
      </c>
      <c r="G55" s="35">
        <v>0</v>
      </c>
      <c r="H55" s="35">
        <v>0</v>
      </c>
      <c r="I55" s="35">
        <v>0</v>
      </c>
      <c r="J55" s="35">
        <v>0</v>
      </c>
      <c r="K55" s="35">
        <v>0</v>
      </c>
      <c r="L55" s="35">
        <v>0</v>
      </c>
      <c r="M55" s="35">
        <v>0</v>
      </c>
      <c r="N55" s="647">
        <v>0</v>
      </c>
    </row>
    <row r="56" spans="1:14">
      <c r="A56" s="54" t="s">
        <v>12</v>
      </c>
      <c r="B56" s="35">
        <v>0</v>
      </c>
      <c r="C56" s="35">
        <v>0</v>
      </c>
      <c r="D56" s="35">
        <v>0</v>
      </c>
      <c r="E56" s="35">
        <v>0</v>
      </c>
      <c r="F56" s="35">
        <v>0</v>
      </c>
      <c r="G56" s="35">
        <v>0</v>
      </c>
      <c r="H56" s="35">
        <v>0</v>
      </c>
      <c r="I56" s="35">
        <v>0</v>
      </c>
      <c r="J56" s="35">
        <v>0</v>
      </c>
      <c r="K56" s="35">
        <v>0</v>
      </c>
      <c r="L56" s="35">
        <v>0</v>
      </c>
      <c r="M56" s="35">
        <v>0</v>
      </c>
      <c r="N56" s="647">
        <v>0.25474829199999999</v>
      </c>
    </row>
    <row r="57" spans="1:14">
      <c r="A57" s="53" t="s">
        <v>221</v>
      </c>
      <c r="B57" s="35">
        <v>1.0572553929999999E-2</v>
      </c>
      <c r="C57" s="35">
        <v>1.0572553929999999E-2</v>
      </c>
      <c r="D57" s="35">
        <v>1.0572553929999999E-2</v>
      </c>
      <c r="E57" s="35">
        <v>1.0572553929999999E-2</v>
      </c>
      <c r="F57" s="35">
        <v>1.0572553929999999E-2</v>
      </c>
      <c r="G57" s="35">
        <v>1.0572553929999999E-2</v>
      </c>
      <c r="H57" s="35">
        <v>1.0572553929999999E-2</v>
      </c>
      <c r="I57" s="35">
        <v>1.0572553929999999E-2</v>
      </c>
      <c r="J57" s="35">
        <v>1.0572553929999999E-2</v>
      </c>
      <c r="K57" s="35">
        <v>1.0572553929999999E-2</v>
      </c>
      <c r="L57" s="35">
        <v>1.0572553929999999E-2</v>
      </c>
      <c r="M57" s="35">
        <v>1.0572553929999999E-2</v>
      </c>
      <c r="N57" s="647">
        <v>1.0572553929999999E-2</v>
      </c>
    </row>
    <row r="58" spans="1:14">
      <c r="A58" s="53" t="s">
        <v>222</v>
      </c>
      <c r="B58" s="35">
        <v>98.36877158141931</v>
      </c>
      <c r="C58" s="35">
        <v>162.24773301944927</v>
      </c>
      <c r="D58" s="35">
        <v>246.43933535085901</v>
      </c>
      <c r="E58" s="35">
        <v>242.4895247758601</v>
      </c>
      <c r="F58" s="35">
        <v>242.5159540588601</v>
      </c>
      <c r="G58" s="35">
        <v>242.56170686686011</v>
      </c>
      <c r="H58" s="35">
        <v>242.63283620786009</v>
      </c>
      <c r="I58" s="35">
        <v>242.6318622518601</v>
      </c>
      <c r="J58" s="35">
        <v>242.71301564086011</v>
      </c>
      <c r="K58" s="35">
        <v>242.78144426686012</v>
      </c>
      <c r="L58" s="35">
        <v>687.18397809323983</v>
      </c>
      <c r="M58" s="35">
        <v>686.59665527617733</v>
      </c>
      <c r="N58" s="647">
        <v>672.88816775704629</v>
      </c>
    </row>
    <row r="59" spans="1:14">
      <c r="A59" s="53" t="s">
        <v>223</v>
      </c>
      <c r="B59" s="35">
        <v>62.143232681744003</v>
      </c>
      <c r="C59" s="35">
        <v>95.881754712588886</v>
      </c>
      <c r="D59" s="35">
        <v>126.49288562566248</v>
      </c>
      <c r="E59" s="35">
        <v>164.9255314551898</v>
      </c>
      <c r="F59" s="35">
        <v>195.10104992828997</v>
      </c>
      <c r="G59" s="35">
        <v>206.79437555330765</v>
      </c>
      <c r="H59" s="35">
        <v>230.178492288283</v>
      </c>
      <c r="I59" s="35">
        <v>311.87053389937199</v>
      </c>
      <c r="J59" s="35">
        <v>371.72397440397685</v>
      </c>
      <c r="K59" s="35">
        <v>444.33596694237531</v>
      </c>
      <c r="L59" s="35">
        <v>34.726446631228022</v>
      </c>
      <c r="M59" s="35">
        <v>60.183938883619696</v>
      </c>
      <c r="N59" s="647">
        <v>99.282837851575891</v>
      </c>
    </row>
    <row r="60" spans="1:14">
      <c r="A60" s="53" t="s">
        <v>224</v>
      </c>
      <c r="B60" s="35">
        <v>-0.43886226887557028</v>
      </c>
      <c r="C60" s="35">
        <v>-12.231758962919869</v>
      </c>
      <c r="D60" s="35">
        <v>-36.921994450976996</v>
      </c>
      <c r="E60" s="35">
        <v>-38.196143251455702</v>
      </c>
      <c r="F60" s="35">
        <v>-38.130449034808798</v>
      </c>
      <c r="G60" s="35">
        <v>-24.876073314684458</v>
      </c>
      <c r="H60" s="35">
        <v>-39.436437377631194</v>
      </c>
      <c r="I60" s="35">
        <v>-51.3078112596286</v>
      </c>
      <c r="J60" s="35">
        <v>-39.934845453703289</v>
      </c>
      <c r="K60" s="35">
        <v>-45.315838092314699</v>
      </c>
      <c r="L60" s="35">
        <v>-39.338067961493302</v>
      </c>
      <c r="M60" s="35">
        <v>-43.022758222925695</v>
      </c>
      <c r="N60" s="647">
        <v>-42.7088383348242</v>
      </c>
    </row>
    <row r="61" spans="1:14">
      <c r="A61" s="56" t="s">
        <v>7</v>
      </c>
      <c r="B61" s="35">
        <v>1522.7072802882772</v>
      </c>
      <c r="C61" s="35">
        <v>1616.2896122638679</v>
      </c>
      <c r="D61" s="35">
        <v>1706.4021100202942</v>
      </c>
      <c r="E61" s="35">
        <v>1741.4615912373481</v>
      </c>
      <c r="F61" s="35">
        <v>1771.729233210091</v>
      </c>
      <c r="G61" s="35">
        <v>1796.7226873632335</v>
      </c>
      <c r="H61" s="35">
        <v>1812.6175693762609</v>
      </c>
      <c r="I61" s="35">
        <v>1890.656191043352</v>
      </c>
      <c r="J61" s="35">
        <v>1961.8078553738837</v>
      </c>
      <c r="K61" s="35">
        <v>2029.0082049506702</v>
      </c>
      <c r="L61" s="35">
        <v>2069.778988596724</v>
      </c>
      <c r="M61" s="35">
        <v>2090.9644677708211</v>
      </c>
      <c r="N61" s="647">
        <v>2117.1262910785481</v>
      </c>
    </row>
    <row r="62" spans="1:14" ht="9.75" thickBot="1">
      <c r="A62" s="13" t="s">
        <v>225</v>
      </c>
      <c r="B62" s="38">
        <v>4776.2072923472397</v>
      </c>
      <c r="C62" s="38">
        <v>4802.4190213709198</v>
      </c>
      <c r="D62" s="38">
        <v>4857.6165645357996</v>
      </c>
      <c r="E62" s="38">
        <v>4889.5581504943702</v>
      </c>
      <c r="F62" s="38">
        <v>4893.90687484708</v>
      </c>
      <c r="G62" s="38">
        <v>4860.9968926139927</v>
      </c>
      <c r="H62" s="38">
        <v>4837.910483030304</v>
      </c>
      <c r="I62" s="38">
        <v>4915.1065982188002</v>
      </c>
      <c r="J62" s="38">
        <v>5024.4650604302533</v>
      </c>
      <c r="K62" s="38">
        <v>5088.6806227120069</v>
      </c>
      <c r="L62" s="38">
        <f>L47+L61</f>
        <v>5005.6358056989502</v>
      </c>
      <c r="M62" s="35">
        <v>5014.2814810360051</v>
      </c>
      <c r="N62" s="647">
        <v>5171.6301269827245</v>
      </c>
    </row>
    <row r="63" spans="1:14" ht="9.75" thickBot="1">
      <c r="A63" s="312"/>
      <c r="B63" s="133"/>
      <c r="C63" s="133"/>
      <c r="D63" s="133"/>
      <c r="E63" s="133"/>
      <c r="F63" s="133"/>
      <c r="G63" s="133"/>
      <c r="H63" s="133"/>
      <c r="I63" s="133"/>
      <c r="J63" s="133"/>
      <c r="K63" s="133"/>
      <c r="L63" s="133"/>
      <c r="M63" s="273"/>
      <c r="N63" s="365"/>
    </row>
  </sheetData>
  <customSheetViews>
    <customSheetView guid="{D1897E30-A26D-4F90-93C2-C61456FDB70A}" showPageBreaks="1" printArea="1" view="pageBreakPreview" topLeftCell="A19">
      <selection activeCell="P21" sqref="P21"/>
      <pageMargins left="0.7" right="0.7" top="0.75" bottom="0.75" header="0.3" footer="0.3"/>
      <pageSetup paperSize="9" scale="58" orientation="portrait" r:id="rId1"/>
    </customSheetView>
    <customSheetView guid="{0A4A6AE3-1FFA-40BD-BC03-A4BC47D93628}" showPageBreaks="1" printArea="1" view="pageBreakPreview" topLeftCell="A19">
      <selection activeCell="P21" sqref="P21"/>
      <pageMargins left="0.7" right="0.7" top="0.75" bottom="0.75" header="0.3" footer="0.3"/>
      <pageSetup paperSize="9" scale="58" orientation="portrait" r:id="rId2"/>
    </customSheetView>
    <customSheetView guid="{B244C660-12F9-4318-BC78-56058D4EBF22}">
      <selection sqref="A1:P1"/>
      <pageMargins left="0.7" right="0.7" top="0.75" bottom="0.75" header="0.3" footer="0.3"/>
    </customSheetView>
    <customSheetView guid="{5775350E-DA50-441E-8569-3DFCA9E573A2}" showGridLines="0">
      <selection activeCell="O63" sqref="A1:O63"/>
      <pageMargins left="0.7" right="0.7" top="0.75" bottom="0.75" header="0.3" footer="0.3"/>
    </customSheetView>
    <customSheetView guid="{470994EE-CEA9-45A2-A5EE-DCAA1675B1EF}" topLeftCell="A13">
      <selection activeCell="O52" sqref="O52"/>
      <pageMargins left="0.7" right="0.7" top="0.75" bottom="0.75" header="0.3" footer="0.3"/>
    </customSheetView>
    <customSheetView guid="{EB4FEB82-7273-415B-B402-8EEA020F8842}" showGridLines="0">
      <selection activeCell="O3" sqref="O1:O1048576"/>
      <pageMargins left="0.7" right="0.7" top="0.75" bottom="0.75" header="0.3" footer="0.3"/>
    </customSheetView>
    <customSheetView guid="{4E068CE9-76F0-4A79-8775-2B6748FBF524}" hiddenColumns="1" topLeftCell="N6">
      <selection activeCell="Q4" sqref="Q4:AC62"/>
      <pageMargins left="0.7" right="0.7" top="0.75" bottom="0.75" header="0.3" footer="0.3"/>
      <pageSetup paperSize="9" orientation="portrait" r:id="rId3"/>
    </customSheetView>
    <customSheetView guid="{D8C5A984-543E-4707-B504-B74A64840F53}" showPageBreaks="1" printArea="1" view="pageBreakPreview" topLeftCell="A13">
      <selection activeCell="P21" sqref="P21"/>
      <pageMargins left="0.7" right="0.7" top="0.75" bottom="0.75" header="0.3" footer="0.3"/>
      <pageSetup paperSize="9" scale="58" orientation="portrait" r:id="rId4"/>
    </customSheetView>
    <customSheetView guid="{D05C7363-D748-4E5D-B121-E30B6E64A380}" showPageBreaks="1" printArea="1" view="pageBreakPreview" topLeftCell="A13">
      <selection activeCell="P21" sqref="P21"/>
      <pageMargins left="0.7" right="0.7" top="0.75" bottom="0.75" header="0.3" footer="0.3"/>
      <pageSetup paperSize="9" scale="58" orientation="portrait" r:id="rId5"/>
    </customSheetView>
    <customSheetView guid="{A346EDBB-8F5D-48AE-8CF0-8B5C084A1557}" showPageBreaks="1" showGridLines="0" topLeftCell="C1">
      <selection activeCell="U21" sqref="U21"/>
      <pageMargins left="0.7" right="0.7" top="0.75" bottom="0.75" header="0.3" footer="0.3"/>
      <pageSetup paperSize="9" orientation="portrait" r:id="rId6"/>
    </customSheetView>
  </customSheetViews>
  <mergeCells count="3">
    <mergeCell ref="A1:N1"/>
    <mergeCell ref="A2:N2"/>
    <mergeCell ref="A3:N3"/>
  </mergeCells>
  <pageMargins left="0.7" right="0.7" top="0.75" bottom="0.75" header="0.3" footer="0.3"/>
  <pageSetup paperSize="9" scale="58" orientation="portrait" r:id="rId7"/>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4"/>
  <dimension ref="A1:N50"/>
  <sheetViews>
    <sheetView view="pageBreakPreview" zoomScaleNormal="100" zoomScaleSheetLayoutView="100" workbookViewId="0">
      <selection sqref="A1:N1"/>
    </sheetView>
  </sheetViews>
  <sheetFormatPr defaultColWidth="9.140625" defaultRowHeight="9"/>
  <cols>
    <col min="1" max="1" width="40.5703125" style="3" customWidth="1"/>
    <col min="2" max="3" width="7" style="2" customWidth="1"/>
    <col min="4" max="5" width="7.140625" style="2" customWidth="1"/>
    <col min="6" max="7" width="7" style="2" customWidth="1"/>
    <col min="8" max="8" width="7.5703125" style="2" customWidth="1"/>
    <col min="9" max="9" width="7.140625" style="2" customWidth="1"/>
    <col min="10" max="10" width="7.5703125" style="2" customWidth="1"/>
    <col min="11" max="11" width="7.85546875" style="2" customWidth="1"/>
    <col min="12" max="12" width="7.42578125" style="2" customWidth="1"/>
    <col min="13" max="13" width="7" style="2" customWidth="1"/>
    <col min="14" max="14" width="7.5703125" style="2" customWidth="1"/>
    <col min="15" max="16384" width="9.140625" style="2"/>
  </cols>
  <sheetData>
    <row r="1" spans="1:14" s="1" customFormat="1" ht="14.85" customHeight="1">
      <c r="A1" s="682" t="s">
        <v>1128</v>
      </c>
      <c r="B1" s="658"/>
      <c r="C1" s="658"/>
      <c r="D1" s="658"/>
      <c r="E1" s="658"/>
      <c r="F1" s="658"/>
      <c r="G1" s="658"/>
      <c r="H1" s="658"/>
      <c r="I1" s="658"/>
      <c r="J1" s="658"/>
      <c r="K1" s="658"/>
      <c r="L1" s="658"/>
      <c r="M1" s="658"/>
      <c r="N1" s="658"/>
    </row>
    <row r="2" spans="1:14" s="67" customFormat="1" ht="13.35" customHeight="1">
      <c r="A2" s="662" t="s">
        <v>1129</v>
      </c>
      <c r="B2" s="659"/>
      <c r="C2" s="659"/>
      <c r="D2" s="659"/>
      <c r="E2" s="659"/>
      <c r="F2" s="659"/>
      <c r="G2" s="659"/>
      <c r="H2" s="659"/>
      <c r="I2" s="659"/>
      <c r="J2" s="659"/>
      <c r="K2" s="659"/>
      <c r="L2" s="659"/>
      <c r="M2" s="659"/>
      <c r="N2" s="659"/>
    </row>
    <row r="3" spans="1:14" s="3" customFormat="1" ht="6.75" customHeight="1" thickBot="1">
      <c r="A3" s="704"/>
      <c r="B3" s="705"/>
      <c r="C3" s="705"/>
      <c r="D3" s="705"/>
      <c r="E3" s="705"/>
      <c r="F3" s="705"/>
      <c r="G3" s="705"/>
      <c r="H3" s="705"/>
      <c r="I3" s="705"/>
      <c r="J3" s="705"/>
      <c r="K3" s="705"/>
      <c r="L3" s="705"/>
      <c r="M3" s="705"/>
      <c r="N3" s="705"/>
    </row>
    <row r="4" spans="1:14" s="47" customFormat="1" ht="9.75" thickBot="1">
      <c r="A4" s="11" t="s">
        <v>3</v>
      </c>
      <c r="B4" s="18">
        <v>44621</v>
      </c>
      <c r="C4" s="18">
        <v>44652</v>
      </c>
      <c r="D4" s="18">
        <v>44682</v>
      </c>
      <c r="E4" s="18">
        <v>44713</v>
      </c>
      <c r="F4" s="18">
        <v>44743</v>
      </c>
      <c r="G4" s="18">
        <v>44774</v>
      </c>
      <c r="H4" s="18">
        <v>44805</v>
      </c>
      <c r="I4" s="18">
        <v>44835</v>
      </c>
      <c r="J4" s="18">
        <v>44866</v>
      </c>
      <c r="K4" s="18">
        <v>44896</v>
      </c>
      <c r="L4" s="18">
        <v>44927</v>
      </c>
      <c r="M4" s="18">
        <v>44958</v>
      </c>
      <c r="N4" s="18">
        <v>44986</v>
      </c>
    </row>
    <row r="5" spans="1:14">
      <c r="A5" s="48" t="s">
        <v>226</v>
      </c>
      <c r="B5" s="478"/>
      <c r="C5" s="478"/>
      <c r="D5" s="478"/>
      <c r="E5" s="478"/>
      <c r="F5" s="478"/>
      <c r="G5" s="478"/>
      <c r="H5" s="478"/>
      <c r="I5" s="478"/>
      <c r="J5" s="478"/>
      <c r="K5" s="479"/>
      <c r="L5" s="479"/>
      <c r="M5" s="516"/>
      <c r="N5" s="328"/>
    </row>
    <row r="6" spans="1:14">
      <c r="A6" s="49" t="s">
        <v>235</v>
      </c>
      <c r="B6" s="37">
        <v>356.74143494810301</v>
      </c>
      <c r="C6" s="37">
        <v>476.06564089363098</v>
      </c>
      <c r="D6" s="37">
        <v>592.9815378593031</v>
      </c>
      <c r="E6" s="37">
        <v>727.2744136882111</v>
      </c>
      <c r="F6" s="37">
        <v>838.68307277426004</v>
      </c>
      <c r="G6" s="37">
        <v>959.41563397120296</v>
      </c>
      <c r="H6" s="37">
        <v>1098.2824332039738</v>
      </c>
      <c r="I6" s="37">
        <v>1274.032444862788</v>
      </c>
      <c r="J6" s="37">
        <v>1427.5057847971318</v>
      </c>
      <c r="K6" s="37">
        <v>1573.1614202689939</v>
      </c>
      <c r="L6" s="37">
        <v>80.11043566599686</v>
      </c>
      <c r="M6" s="37">
        <v>172.88580232780328</v>
      </c>
      <c r="N6" s="281">
        <v>267.445721564792</v>
      </c>
    </row>
    <row r="7" spans="1:14">
      <c r="A7" s="49" t="s">
        <v>236</v>
      </c>
      <c r="B7" s="37">
        <v>-141.3843198716267</v>
      </c>
      <c r="C7" s="37">
        <v>-181.84112557221889</v>
      </c>
      <c r="D7" s="37">
        <v>-230.282736168773</v>
      </c>
      <c r="E7" s="37">
        <v>-279.58856851383899</v>
      </c>
      <c r="F7" s="37">
        <v>-327.93308194695402</v>
      </c>
      <c r="G7" s="37">
        <v>-367.93699773343701</v>
      </c>
      <c r="H7" s="37">
        <v>-428.21627716081605</v>
      </c>
      <c r="I7" s="37">
        <v>-493.62295637057503</v>
      </c>
      <c r="J7" s="37">
        <v>-569.88076652269592</v>
      </c>
      <c r="K7" s="37">
        <v>-600.41066513066698</v>
      </c>
      <c r="L7" s="37">
        <v>-16.654477266326829</v>
      </c>
      <c r="M7" s="37">
        <v>-44.119282751208004</v>
      </c>
      <c r="N7" s="281">
        <v>-80.737752580503511</v>
      </c>
    </row>
    <row r="8" spans="1:14">
      <c r="A8" s="49" t="s">
        <v>237</v>
      </c>
      <c r="B8" s="37">
        <v>1.7508255444243106</v>
      </c>
      <c r="C8" s="37">
        <v>1.5291963611828601</v>
      </c>
      <c r="D8" s="37">
        <v>0.63302681214320078</v>
      </c>
      <c r="E8" s="37">
        <v>-1.2666893340995993</v>
      </c>
      <c r="F8" s="37">
        <v>-1.3202127818751015</v>
      </c>
      <c r="G8" s="37">
        <v>-1.8172869787413988</v>
      </c>
      <c r="H8" s="37">
        <v>-2.1452344779563033</v>
      </c>
      <c r="I8" s="37">
        <v>-2.0245917133139981</v>
      </c>
      <c r="J8" s="37">
        <v>-0.74864809982659908</v>
      </c>
      <c r="K8" s="37">
        <v>-0.88330336380899999</v>
      </c>
      <c r="L8" s="37">
        <v>5.1219502343718384</v>
      </c>
      <c r="M8" s="37">
        <v>13.07741893191209</v>
      </c>
      <c r="N8" s="281">
        <v>10.199616664243679</v>
      </c>
    </row>
    <row r="9" spans="1:14">
      <c r="A9" s="49" t="s">
        <v>238</v>
      </c>
      <c r="B9" s="37">
        <v>9.5886313463199997</v>
      </c>
      <c r="C9" s="37">
        <v>10.714131353336001</v>
      </c>
      <c r="D9" s="37">
        <v>11.714410062697</v>
      </c>
      <c r="E9" s="37">
        <v>12.86124031712</v>
      </c>
      <c r="F9" s="37">
        <v>14.19207938325</v>
      </c>
      <c r="G9" s="37">
        <v>15.798977333850001</v>
      </c>
      <c r="H9" s="37">
        <v>16.955955260110002</v>
      </c>
      <c r="I9" s="37">
        <v>18.977164330857001</v>
      </c>
      <c r="J9" s="37">
        <v>20.519654528927003</v>
      </c>
      <c r="K9" s="37">
        <v>23.342656072582002</v>
      </c>
      <c r="L9" s="37">
        <v>0</v>
      </c>
      <c r="M9" s="37">
        <v>-6.5949258430244209</v>
      </c>
      <c r="N9" s="281">
        <v>0</v>
      </c>
    </row>
    <row r="10" spans="1:14">
      <c r="A10" s="49" t="s">
        <v>65</v>
      </c>
      <c r="B10" s="37">
        <v>226.69657196722079</v>
      </c>
      <c r="C10" s="37">
        <v>306.46784303593103</v>
      </c>
      <c r="D10" s="37">
        <v>375.04623856537006</v>
      </c>
      <c r="E10" s="37">
        <v>459.28039615739203</v>
      </c>
      <c r="F10" s="37">
        <v>523.62185742868098</v>
      </c>
      <c r="G10" s="37">
        <v>605.46032659287505</v>
      </c>
      <c r="H10" s="37">
        <v>684.87687682531202</v>
      </c>
      <c r="I10" s="37">
        <v>797.36206110975593</v>
      </c>
      <c r="J10" s="37">
        <v>877.39602470353702</v>
      </c>
      <c r="K10" s="37">
        <v>995.21010784709995</v>
      </c>
      <c r="L10" s="37">
        <f>SUM(L6:L9)</f>
        <v>68.577908634041876</v>
      </c>
      <c r="M10" s="37">
        <v>135.24901266548295</v>
      </c>
      <c r="N10" s="281">
        <v>196.90758564853215</v>
      </c>
    </row>
    <row r="11" spans="1:14">
      <c r="A11" s="48" t="s">
        <v>227</v>
      </c>
      <c r="B11" s="478"/>
      <c r="C11" s="478"/>
      <c r="D11" s="478"/>
      <c r="E11" s="478"/>
      <c r="F11" s="478"/>
      <c r="G11" s="478"/>
      <c r="H11" s="478"/>
      <c r="I11" s="478"/>
      <c r="J11" s="478"/>
      <c r="K11" s="479"/>
      <c r="L11" s="479"/>
      <c r="M11" s="479"/>
      <c r="N11" s="281"/>
    </row>
    <row r="12" spans="1:14">
      <c r="A12" s="49" t="s">
        <v>239</v>
      </c>
      <c r="B12" s="37">
        <v>108.70818972261999</v>
      </c>
      <c r="C12" s="37">
        <v>146.13351762249999</v>
      </c>
      <c r="D12" s="37">
        <v>178.25238363233998</v>
      </c>
      <c r="E12" s="37">
        <v>230.04926612003001</v>
      </c>
      <c r="F12" s="37">
        <v>282.90729752647997</v>
      </c>
      <c r="G12" s="37">
        <v>344.15000661521998</v>
      </c>
      <c r="H12" s="37">
        <v>393.76882234136997</v>
      </c>
      <c r="I12" s="37">
        <v>436.91565034901004</v>
      </c>
      <c r="J12" s="37">
        <v>482.53299442192997</v>
      </c>
      <c r="K12" s="37">
        <v>556.26623039254002</v>
      </c>
      <c r="L12" s="37">
        <v>44.890540535310009</v>
      </c>
      <c r="M12" s="37">
        <v>95.732901835917801</v>
      </c>
      <c r="N12" s="281">
        <v>122.34409639476019</v>
      </c>
    </row>
    <row r="13" spans="1:14">
      <c r="A13" s="49" t="s">
        <v>240</v>
      </c>
      <c r="B13" s="37">
        <v>-31.943995363725602</v>
      </c>
      <c r="C13" s="37">
        <v>-39.605064278589403</v>
      </c>
      <c r="D13" s="37">
        <v>-46.9977998537994</v>
      </c>
      <c r="E13" s="37">
        <v>-57.954704260142591</v>
      </c>
      <c r="F13" s="37">
        <v>-68.732993207145597</v>
      </c>
      <c r="G13" s="37">
        <v>-87.939134130083204</v>
      </c>
      <c r="H13" s="37">
        <v>-93.183712046615</v>
      </c>
      <c r="I13" s="37">
        <v>-99.143237779095401</v>
      </c>
      <c r="J13" s="37">
        <v>-115.2089597518365</v>
      </c>
      <c r="K13" s="37">
        <v>-134.96642446793402</v>
      </c>
      <c r="L13" s="37">
        <v>0</v>
      </c>
      <c r="M13" s="37">
        <v>0</v>
      </c>
      <c r="N13" s="281">
        <v>0</v>
      </c>
    </row>
    <row r="14" spans="1:14">
      <c r="A14" s="49" t="s">
        <v>241</v>
      </c>
      <c r="B14" s="37">
        <v>79.111696885829573</v>
      </c>
      <c r="C14" s="37">
        <v>87.099681362129601</v>
      </c>
      <c r="D14" s="37">
        <v>97.20475185552101</v>
      </c>
      <c r="E14" s="37">
        <v>93.857737547811695</v>
      </c>
      <c r="F14" s="37">
        <v>76.071978281716611</v>
      </c>
      <c r="G14" s="37">
        <v>96.761081250389196</v>
      </c>
      <c r="H14" s="37">
        <v>63.353142470948612</v>
      </c>
      <c r="I14" s="37">
        <v>27.0858790473028</v>
      </c>
      <c r="J14" s="37">
        <v>-2.4332392935013951</v>
      </c>
      <c r="K14" s="37">
        <v>-51.717598998184606</v>
      </c>
      <c r="L14" s="37">
        <v>-0.44495804500123598</v>
      </c>
      <c r="M14" s="37">
        <v>4.0448351344862896</v>
      </c>
      <c r="N14" s="281">
        <v>-1.8137661717909599</v>
      </c>
    </row>
    <row r="15" spans="1:14">
      <c r="A15" s="49" t="s">
        <v>242</v>
      </c>
      <c r="B15" s="37">
        <v>0</v>
      </c>
      <c r="C15" s="37">
        <v>0</v>
      </c>
      <c r="D15" s="37">
        <v>0.42794446899999999</v>
      </c>
      <c r="E15" s="37">
        <v>0.225519259</v>
      </c>
      <c r="F15" s="37">
        <v>0.223110067</v>
      </c>
      <c r="G15" s="37">
        <v>-0.35236466399999999</v>
      </c>
      <c r="H15" s="37">
        <v>0.21577112100000001</v>
      </c>
      <c r="I15" s="37">
        <v>-0.23355162400000001</v>
      </c>
      <c r="J15" s="37">
        <v>-0.235802607</v>
      </c>
      <c r="K15" s="37">
        <v>-0.236833554</v>
      </c>
      <c r="L15" s="37">
        <v>0</v>
      </c>
      <c r="M15" s="37">
        <v>0</v>
      </c>
      <c r="N15" s="281">
        <v>0</v>
      </c>
    </row>
    <row r="16" spans="1:14">
      <c r="A16" s="48" t="s">
        <v>66</v>
      </c>
      <c r="B16" s="37">
        <v>155.87589124472399</v>
      </c>
      <c r="C16" s="37">
        <v>193.62813470604021</v>
      </c>
      <c r="D16" s="37">
        <v>228.88728010306161</v>
      </c>
      <c r="E16" s="37">
        <v>266.17781866669901</v>
      </c>
      <c r="F16" s="37">
        <v>290.469392668051</v>
      </c>
      <c r="G16" s="37">
        <v>352.61958907152598</v>
      </c>
      <c r="H16" s="37">
        <v>364.15402388670407</v>
      </c>
      <c r="I16" s="37">
        <v>364.62473999321696</v>
      </c>
      <c r="J16" s="37">
        <v>364.65499276959196</v>
      </c>
      <c r="K16" s="37">
        <v>369.34537337242097</v>
      </c>
      <c r="L16" s="37">
        <f>SUM(L12:L15)</f>
        <v>44.445582490308773</v>
      </c>
      <c r="M16" s="37">
        <v>99.777736970404092</v>
      </c>
      <c r="N16" s="281">
        <v>120.53033022296923</v>
      </c>
    </row>
    <row r="17" spans="1:14">
      <c r="A17" s="48" t="s">
        <v>228</v>
      </c>
      <c r="B17" s="37">
        <v>70.818446872496693</v>
      </c>
      <c r="C17" s="37">
        <v>112.83503157589099</v>
      </c>
      <c r="D17" s="37">
        <v>146.15456295230851</v>
      </c>
      <c r="E17" s="37">
        <v>193.10257749069311</v>
      </c>
      <c r="F17" s="37">
        <v>233.15246476062998</v>
      </c>
      <c r="G17" s="37">
        <v>252.84073752134901</v>
      </c>
      <c r="H17" s="37">
        <v>320.72285293860898</v>
      </c>
      <c r="I17" s="37">
        <v>432.73732111653908</v>
      </c>
      <c r="J17" s="37">
        <v>512.7410319339449</v>
      </c>
      <c r="K17" s="37">
        <v>625.86473447467802</v>
      </c>
      <c r="L17" s="37">
        <f>L10-L16</f>
        <v>24.132326143733103</v>
      </c>
      <c r="M17" s="37">
        <v>35.471275695078859</v>
      </c>
      <c r="N17" s="281">
        <v>76.377255425562922</v>
      </c>
    </row>
    <row r="18" spans="1:14">
      <c r="A18" s="48" t="s">
        <v>229</v>
      </c>
      <c r="B18" s="478"/>
      <c r="C18" s="478"/>
      <c r="D18" s="478"/>
      <c r="E18" s="478"/>
      <c r="F18" s="478"/>
      <c r="G18" s="478"/>
      <c r="H18" s="478"/>
      <c r="I18" s="478"/>
      <c r="J18" s="478"/>
      <c r="K18" s="479"/>
      <c r="L18" s="479"/>
      <c r="M18" s="479"/>
      <c r="N18" s="281"/>
    </row>
    <row r="19" spans="1:14">
      <c r="A19" s="49" t="s">
        <v>243</v>
      </c>
      <c r="B19" s="37">
        <v>31.293339653703899</v>
      </c>
      <c r="C19" s="37">
        <v>44.420049445367994</v>
      </c>
      <c r="D19" s="37">
        <v>55.296973966542993</v>
      </c>
      <c r="E19" s="37">
        <v>67.209051770643399</v>
      </c>
      <c r="F19" s="37">
        <v>79.296625181149793</v>
      </c>
      <c r="G19" s="37">
        <v>90.379559721906404</v>
      </c>
      <c r="H19" s="37">
        <v>102.01310313385031</v>
      </c>
      <c r="I19" s="37">
        <v>113.67603271848918</v>
      </c>
      <c r="J19" s="37">
        <v>126.6309423422298</v>
      </c>
      <c r="K19" s="37">
        <v>149.09467634522193</v>
      </c>
      <c r="L19" s="37">
        <v>15.741375346810001</v>
      </c>
      <c r="M19" s="37">
        <v>29.006584527050098</v>
      </c>
      <c r="N19" s="281">
        <v>43.363231058399997</v>
      </c>
    </row>
    <row r="20" spans="1:14">
      <c r="A20" s="49" t="s">
        <v>244</v>
      </c>
      <c r="B20" s="37">
        <v>6.1303374000000001E-2</v>
      </c>
      <c r="C20" s="37">
        <v>0.102996299</v>
      </c>
      <c r="D20" s="37">
        <v>0.12309564200000001</v>
      </c>
      <c r="E20" s="37">
        <v>0.14418534999999999</v>
      </c>
      <c r="F20" s="37">
        <v>0.17977231099999999</v>
      </c>
      <c r="G20" s="37">
        <v>0.20707507</v>
      </c>
      <c r="H20" s="37">
        <v>0.23568693900000001</v>
      </c>
      <c r="I20" s="37">
        <v>0.26249281400000002</v>
      </c>
      <c r="J20" s="37">
        <v>0.30043872500000002</v>
      </c>
      <c r="K20" s="37">
        <v>0.167456944</v>
      </c>
      <c r="L20" s="37">
        <v>0.14850881699999999</v>
      </c>
      <c r="M20" s="37">
        <v>6.2618227999999998E-2</v>
      </c>
      <c r="N20" s="281">
        <v>9.4509784999999999E-2</v>
      </c>
    </row>
    <row r="21" spans="1:14">
      <c r="A21" s="49" t="s">
        <v>245</v>
      </c>
      <c r="B21" s="37">
        <v>0</v>
      </c>
      <c r="C21" s="37">
        <v>0</v>
      </c>
      <c r="D21" s="37">
        <v>0</v>
      </c>
      <c r="E21" s="37">
        <v>0</v>
      </c>
      <c r="F21" s="37">
        <v>0</v>
      </c>
      <c r="G21" s="37">
        <v>0</v>
      </c>
      <c r="H21" s="37">
        <v>0</v>
      </c>
      <c r="I21" s="37">
        <v>0</v>
      </c>
      <c r="J21" s="37">
        <v>0</v>
      </c>
      <c r="K21" s="37">
        <v>0</v>
      </c>
      <c r="L21" s="37">
        <v>0.28499999999999998</v>
      </c>
      <c r="M21" s="37">
        <v>0.28499999999999998</v>
      </c>
      <c r="N21" s="281">
        <v>0.28499999999999998</v>
      </c>
    </row>
    <row r="22" spans="1:14">
      <c r="A22" s="49" t="s">
        <v>246</v>
      </c>
      <c r="B22" s="37">
        <v>0</v>
      </c>
      <c r="C22" s="37">
        <v>0</v>
      </c>
      <c r="D22" s="37">
        <v>0</v>
      </c>
      <c r="E22" s="37">
        <v>0</v>
      </c>
      <c r="F22" s="37">
        <v>0</v>
      </c>
      <c r="G22" s="37">
        <v>0</v>
      </c>
      <c r="H22" s="37">
        <v>0</v>
      </c>
      <c r="I22" s="37">
        <v>0</v>
      </c>
      <c r="J22" s="37">
        <v>0</v>
      </c>
      <c r="K22" s="37">
        <v>0</v>
      </c>
      <c r="L22" s="37">
        <v>0</v>
      </c>
      <c r="M22" s="37">
        <v>5.5843552999999997E-2</v>
      </c>
      <c r="N22" s="281">
        <v>0</v>
      </c>
    </row>
    <row r="23" spans="1:14">
      <c r="A23" s="49" t="s">
        <v>247</v>
      </c>
      <c r="B23" s="37">
        <v>0</v>
      </c>
      <c r="C23" s="37">
        <v>0</v>
      </c>
      <c r="D23" s="37">
        <v>0</v>
      </c>
      <c r="E23" s="37">
        <v>0</v>
      </c>
      <c r="F23" s="37">
        <v>0</v>
      </c>
      <c r="G23" s="37">
        <v>0</v>
      </c>
      <c r="H23" s="37">
        <v>0</v>
      </c>
      <c r="I23" s="37">
        <v>0</v>
      </c>
      <c r="J23" s="37">
        <v>0</v>
      </c>
      <c r="K23" s="37">
        <v>0</v>
      </c>
      <c r="L23" s="37">
        <v>2.9542929999999998E-2</v>
      </c>
      <c r="M23" s="37">
        <v>5.5843552999999997E-2</v>
      </c>
      <c r="N23" s="281">
        <v>0.10455473699999999</v>
      </c>
    </row>
    <row r="24" spans="1:14">
      <c r="A24" s="49" t="s">
        <v>248</v>
      </c>
      <c r="B24" s="37">
        <v>19.883649992079999</v>
      </c>
      <c r="C24" s="37">
        <v>22.979075117939999</v>
      </c>
      <c r="D24" s="37">
        <v>30.853354251909998</v>
      </c>
      <c r="E24" s="37">
        <v>33.126409432599999</v>
      </c>
      <c r="F24" s="37">
        <v>34.413578361910005</v>
      </c>
      <c r="G24" s="37">
        <v>38.970001889599992</v>
      </c>
      <c r="H24" s="37">
        <v>40.943639405369993</v>
      </c>
      <c r="I24" s="37">
        <v>43.682520520920008</v>
      </c>
      <c r="J24" s="37">
        <v>45.931410629190005</v>
      </c>
      <c r="K24" s="37">
        <v>55.106513083090007</v>
      </c>
      <c r="L24" s="37">
        <v>38.915421213390012</v>
      </c>
      <c r="M24" s="37">
        <v>45.673321248000001</v>
      </c>
      <c r="N24" s="281">
        <v>51.045410941380005</v>
      </c>
    </row>
    <row r="25" spans="1:14">
      <c r="A25" s="49" t="s">
        <v>67</v>
      </c>
      <c r="B25" s="37">
        <v>51.238293019783896</v>
      </c>
      <c r="C25" s="37">
        <v>67.502120862308004</v>
      </c>
      <c r="D25" s="37">
        <v>86.273423860453008</v>
      </c>
      <c r="E25" s="37">
        <v>100.4796465532434</v>
      </c>
      <c r="F25" s="37">
        <v>113.88997585405981</v>
      </c>
      <c r="G25" s="37">
        <v>129.5566366815064</v>
      </c>
      <c r="H25" s="37">
        <v>143.1924294782203</v>
      </c>
      <c r="I25" s="37">
        <v>157.6210460534092</v>
      </c>
      <c r="J25" s="37">
        <v>172.86279169641983</v>
      </c>
      <c r="K25" s="37">
        <v>204.3686463723119</v>
      </c>
      <c r="L25" s="37">
        <f>SUM(L19:L24)</f>
        <v>55.119848307200016</v>
      </c>
      <c r="M25" s="37">
        <v>75.139211109050095</v>
      </c>
      <c r="N25" s="281">
        <v>94.892706521779999</v>
      </c>
    </row>
    <row r="26" spans="1:14">
      <c r="A26" s="48" t="s">
        <v>230</v>
      </c>
      <c r="B26" s="478"/>
      <c r="C26" s="478"/>
      <c r="D26" s="478"/>
      <c r="E26" s="478"/>
      <c r="F26" s="478"/>
      <c r="G26" s="478"/>
      <c r="H26" s="478"/>
      <c r="I26" s="478"/>
      <c r="J26" s="478"/>
      <c r="K26" s="479"/>
      <c r="L26" s="479"/>
      <c r="M26" s="479"/>
      <c r="N26" s="281"/>
    </row>
    <row r="27" spans="1:14">
      <c r="A27" s="49" t="s">
        <v>249</v>
      </c>
      <c r="B27" s="37">
        <v>31.468758756660002</v>
      </c>
      <c r="C27" s="37">
        <v>43.000978733669996</v>
      </c>
      <c r="D27" s="37">
        <v>55.968357985313297</v>
      </c>
      <c r="E27" s="37">
        <v>67.331564825896891</v>
      </c>
      <c r="F27" s="37">
        <v>81.259502274988193</v>
      </c>
      <c r="G27" s="37">
        <v>94.188315711275294</v>
      </c>
      <c r="H27" s="37">
        <v>108.35732204348899</v>
      </c>
      <c r="I27" s="37">
        <v>122.84073918676539</v>
      </c>
      <c r="J27" s="37">
        <v>134.91276175993798</v>
      </c>
      <c r="K27" s="37">
        <v>159.08783045083192</v>
      </c>
      <c r="L27" s="37">
        <v>9.2970171727999986</v>
      </c>
      <c r="M27" s="37">
        <v>21.090551552099999</v>
      </c>
      <c r="N27" s="281">
        <v>32.227281873320003</v>
      </c>
    </row>
    <row r="28" spans="1:14">
      <c r="A28" s="49" t="s">
        <v>250</v>
      </c>
      <c r="B28" s="37">
        <v>2.0075526187352701</v>
      </c>
      <c r="C28" s="37">
        <v>2.6613387996036897</v>
      </c>
      <c r="D28" s="37">
        <v>4.3322046174421196</v>
      </c>
      <c r="E28" s="37">
        <v>5.1996091064405396</v>
      </c>
      <c r="F28" s="37">
        <v>5.9664180457600002</v>
      </c>
      <c r="G28" s="37">
        <v>6.8959467709674502</v>
      </c>
      <c r="H28" s="37">
        <v>7.7809978071817998</v>
      </c>
      <c r="I28" s="37">
        <v>8.9638978945605903</v>
      </c>
      <c r="J28" s="37">
        <v>10.552490256497508</v>
      </c>
      <c r="K28" s="37">
        <v>11.822785714117861</v>
      </c>
      <c r="L28" s="37">
        <v>0.92524628996589997</v>
      </c>
      <c r="M28" s="37">
        <v>1.8500134696197401</v>
      </c>
      <c r="N28" s="281">
        <v>2.8409626250994799</v>
      </c>
    </row>
    <row r="29" spans="1:14">
      <c r="A29" s="49" t="s">
        <v>251</v>
      </c>
      <c r="B29" s="37">
        <v>10.232582582490002</v>
      </c>
      <c r="C29" s="37">
        <v>13.82589930819667</v>
      </c>
      <c r="D29" s="37">
        <v>16.545680379073328</v>
      </c>
      <c r="E29" s="37">
        <v>20.655322961133198</v>
      </c>
      <c r="F29" s="37">
        <v>24.217797551066599</v>
      </c>
      <c r="G29" s="37">
        <v>28.831523357176597</v>
      </c>
      <c r="H29" s="37">
        <v>32.363159659186593</v>
      </c>
      <c r="I29" s="37">
        <v>37.650211127426594</v>
      </c>
      <c r="J29" s="37">
        <v>41.776074863166606</v>
      </c>
      <c r="K29" s="37">
        <v>48.497971461020491</v>
      </c>
      <c r="L29" s="37">
        <v>4.990709755600002</v>
      </c>
      <c r="M29" s="37">
        <v>10.954058174090001</v>
      </c>
      <c r="N29" s="281">
        <v>15.891853543880002</v>
      </c>
    </row>
    <row r="30" spans="1:14">
      <c r="A30" s="49" t="s">
        <v>252</v>
      </c>
      <c r="B30" s="37">
        <v>0</v>
      </c>
      <c r="C30" s="37">
        <v>1.4645824999999999E-2</v>
      </c>
      <c r="D30" s="37">
        <v>1.367965E-2</v>
      </c>
      <c r="E30" s="37">
        <v>1.8200630999999998E-2</v>
      </c>
      <c r="F30" s="37">
        <v>2.2076406999999999E-2</v>
      </c>
      <c r="G30" s="37">
        <v>2.6542560999999999E-2</v>
      </c>
      <c r="H30" s="37">
        <v>2.6078550999999998E-2</v>
      </c>
      <c r="I30" s="37">
        <v>2.8512145999999999E-2</v>
      </c>
      <c r="J30" s="37">
        <v>4.0868690999999999E-2</v>
      </c>
      <c r="K30" s="37">
        <v>-4.3866509999999997E-2</v>
      </c>
      <c r="L30" s="37">
        <v>-3.196745E-3</v>
      </c>
      <c r="M30" s="37">
        <v>-0.16614230799999999</v>
      </c>
      <c r="N30" s="281">
        <v>-0.51081153400000001</v>
      </c>
    </row>
    <row r="31" spans="1:14">
      <c r="A31" s="49" t="s">
        <v>253</v>
      </c>
      <c r="B31" s="37">
        <v>0</v>
      </c>
      <c r="C31" s="37">
        <v>0</v>
      </c>
      <c r="D31" s="37">
        <v>0</v>
      </c>
      <c r="E31" s="37">
        <v>0</v>
      </c>
      <c r="F31" s="37">
        <v>0</v>
      </c>
      <c r="G31" s="37">
        <v>0</v>
      </c>
      <c r="H31" s="37">
        <v>0</v>
      </c>
      <c r="I31" s="37">
        <v>0</v>
      </c>
      <c r="J31" s="37">
        <v>0</v>
      </c>
      <c r="K31" s="37">
        <v>0</v>
      </c>
      <c r="L31" s="37">
        <v>1.5538966910000001</v>
      </c>
      <c r="M31" s="37">
        <v>0</v>
      </c>
      <c r="N31" s="281">
        <v>0</v>
      </c>
    </row>
    <row r="32" spans="1:14">
      <c r="A32" s="49" t="s">
        <v>254</v>
      </c>
      <c r="B32" s="37">
        <v>0</v>
      </c>
      <c r="C32" s="37">
        <v>0</v>
      </c>
      <c r="D32" s="37">
        <v>0</v>
      </c>
      <c r="E32" s="37">
        <v>0</v>
      </c>
      <c r="F32" s="37">
        <v>0</v>
      </c>
      <c r="G32" s="37">
        <v>0</v>
      </c>
      <c r="H32" s="37">
        <v>0</v>
      </c>
      <c r="I32" s="37">
        <v>0</v>
      </c>
      <c r="J32" s="37">
        <v>0</v>
      </c>
      <c r="K32" s="37">
        <v>0</v>
      </c>
      <c r="L32" s="37">
        <v>0</v>
      </c>
      <c r="M32" s="37">
        <v>0</v>
      </c>
      <c r="N32" s="281">
        <v>0</v>
      </c>
    </row>
    <row r="33" spans="1:14">
      <c r="A33" s="49" t="s">
        <v>255</v>
      </c>
      <c r="B33" s="37">
        <v>5.6278000000000002E-2</v>
      </c>
      <c r="C33" s="37">
        <v>5.8673999999999997E-2</v>
      </c>
      <c r="D33" s="37">
        <v>0.10878</v>
      </c>
      <c r="E33" s="37">
        <v>0.123582</v>
      </c>
      <c r="F33" s="37">
        <v>-0.28499999999999998</v>
      </c>
      <c r="G33" s="37">
        <v>-0.28499999999999998</v>
      </c>
      <c r="H33" s="37">
        <v>-0.28499999999999998</v>
      </c>
      <c r="I33" s="37">
        <v>-0.28499999999999998</v>
      </c>
      <c r="J33" s="37">
        <v>-0.28499999999999998</v>
      </c>
      <c r="K33" s="37">
        <v>-0.28499999999999998</v>
      </c>
      <c r="L33" s="37">
        <v>0</v>
      </c>
      <c r="M33" s="37">
        <v>0</v>
      </c>
      <c r="N33" s="281">
        <v>0</v>
      </c>
    </row>
    <row r="34" spans="1:14">
      <c r="A34" s="49" t="s">
        <v>256</v>
      </c>
      <c r="B34" s="37">
        <v>6.83142363312</v>
      </c>
      <c r="C34" s="37">
        <v>10.068433309613001</v>
      </c>
      <c r="D34" s="37">
        <v>11.371706613833</v>
      </c>
      <c r="E34" s="37">
        <v>13.635913951193</v>
      </c>
      <c r="F34" s="37">
        <v>16.528087441813</v>
      </c>
      <c r="G34" s="37">
        <v>19.277931248992999</v>
      </c>
      <c r="H34" s="37">
        <v>22.550460039093</v>
      </c>
      <c r="I34" s="37">
        <v>25.982063260322999</v>
      </c>
      <c r="J34" s="37">
        <v>28.677235307513001</v>
      </c>
      <c r="K34" s="37">
        <v>37.546483504092997</v>
      </c>
      <c r="L34" s="37">
        <v>2.7219208056800004</v>
      </c>
      <c r="M34" s="37">
        <v>4.04606994275</v>
      </c>
      <c r="N34" s="281">
        <v>7.93509308328</v>
      </c>
    </row>
    <row r="35" spans="1:14">
      <c r="A35" s="49" t="s">
        <v>68</v>
      </c>
      <c r="B35" s="37">
        <v>50.596595591005304</v>
      </c>
      <c r="C35" s="37">
        <v>69.629969976083402</v>
      </c>
      <c r="D35" s="37">
        <v>88.340409245661789</v>
      </c>
      <c r="E35" s="37">
        <v>106.96419347566369</v>
      </c>
      <c r="F35" s="37">
        <v>127.70888172062779</v>
      </c>
      <c r="G35" s="37">
        <v>148.93525964941233</v>
      </c>
      <c r="H35" s="37">
        <v>170.79301809995039</v>
      </c>
      <c r="I35" s="37">
        <v>195.18042361507563</v>
      </c>
      <c r="J35" s="37">
        <v>215.67443087811509</v>
      </c>
      <c r="K35" s="37">
        <v>256.62620462006367</v>
      </c>
      <c r="L35" s="37">
        <f>SUM(L27:L34)</f>
        <v>19.485593970045898</v>
      </c>
      <c r="M35" s="37">
        <v>37.774550830559747</v>
      </c>
      <c r="N35" s="281">
        <v>58.384379591579489</v>
      </c>
    </row>
    <row r="36" spans="1:14">
      <c r="A36" s="48" t="s">
        <v>231</v>
      </c>
      <c r="B36" s="37">
        <v>71.452548301275314</v>
      </c>
      <c r="C36" s="37">
        <v>110.6976964621156</v>
      </c>
      <c r="D36" s="37">
        <v>143.60827844023973</v>
      </c>
      <c r="E36" s="37">
        <v>186.61803056827299</v>
      </c>
      <c r="F36" s="37">
        <v>219.33355889406198</v>
      </c>
      <c r="G36" s="37">
        <v>233.46211455344255</v>
      </c>
      <c r="H36" s="37">
        <v>293.12226431687895</v>
      </c>
      <c r="I36" s="37">
        <v>395.177943554872</v>
      </c>
      <c r="J36" s="37">
        <v>469.9293927522499</v>
      </c>
      <c r="K36" s="37">
        <v>573.60717622692721</v>
      </c>
      <c r="L36" s="37">
        <f>L10-L16+L25-L35</f>
        <v>59.766580480887228</v>
      </c>
      <c r="M36" s="37">
        <v>72.835935973569207</v>
      </c>
      <c r="N36" s="281">
        <v>112.88558235576346</v>
      </c>
    </row>
    <row r="37" spans="1:14">
      <c r="A37" s="48" t="s">
        <v>232</v>
      </c>
      <c r="B37" s="478"/>
      <c r="C37" s="478"/>
      <c r="D37" s="478"/>
      <c r="E37" s="478"/>
      <c r="F37" s="478"/>
      <c r="G37" s="478"/>
      <c r="H37" s="478"/>
      <c r="I37" s="478"/>
      <c r="J37" s="478"/>
      <c r="K37" s="479"/>
      <c r="L37" s="479"/>
      <c r="M37" s="479"/>
      <c r="N37" s="281"/>
    </row>
    <row r="38" spans="1:14">
      <c r="A38" s="49" t="s">
        <v>257</v>
      </c>
      <c r="B38" s="37">
        <v>1.1669119498480001</v>
      </c>
      <c r="C38" s="37">
        <v>1.3624593275180001</v>
      </c>
      <c r="D38" s="37">
        <v>1.5274969408280001</v>
      </c>
      <c r="E38" s="37">
        <v>1.7991950122136997</v>
      </c>
      <c r="F38" s="37">
        <v>2.2389770477166899</v>
      </c>
      <c r="G38" s="37">
        <v>2.5565556653838897</v>
      </c>
      <c r="H38" s="37">
        <v>2.82816180219797</v>
      </c>
      <c r="I38" s="37">
        <v>2.31292736739208</v>
      </c>
      <c r="J38" s="37">
        <v>4.7144505076163208</v>
      </c>
      <c r="K38" s="37">
        <v>-7.4454085434829098</v>
      </c>
      <c r="L38" s="37">
        <v>-0.78094666182000005</v>
      </c>
      <c r="M38" s="37">
        <v>-0.35778957765000002</v>
      </c>
      <c r="N38" s="281">
        <v>0.94568168234000005</v>
      </c>
    </row>
    <row r="39" spans="1:14">
      <c r="A39" s="49" t="s">
        <v>258</v>
      </c>
      <c r="B39" s="37">
        <v>0.95806381919993</v>
      </c>
      <c r="C39" s="37">
        <v>1.3964638646543401</v>
      </c>
      <c r="D39" s="37">
        <v>1.6084811174912002</v>
      </c>
      <c r="E39" s="37">
        <v>2.1264374067877601</v>
      </c>
      <c r="F39" s="37">
        <v>2.8441539913102103</v>
      </c>
      <c r="G39" s="37">
        <v>3.7186088683443499</v>
      </c>
      <c r="H39" s="37">
        <v>4.7435750808305199</v>
      </c>
      <c r="I39" s="37">
        <v>6.6371538849515996</v>
      </c>
      <c r="J39" s="37">
        <v>7.8730086892895699</v>
      </c>
      <c r="K39" s="37">
        <v>9.6988674779086583</v>
      </c>
      <c r="L39" s="37">
        <v>1.0575108114392</v>
      </c>
      <c r="M39" s="37">
        <v>1.29942933599523</v>
      </c>
      <c r="N39" s="281">
        <v>1.5895014457655599</v>
      </c>
    </row>
    <row r="40" spans="1:14">
      <c r="A40" s="49" t="s">
        <v>69</v>
      </c>
      <c r="B40" s="37">
        <v>0.20582220664806997</v>
      </c>
      <c r="C40" s="37">
        <v>-3.7614919136339825E-2</v>
      </c>
      <c r="D40" s="37">
        <v>-8.5245288663200094E-2</v>
      </c>
      <c r="E40" s="37">
        <v>-0.33247464257406001</v>
      </c>
      <c r="F40" s="37">
        <v>-0.61124353359352979</v>
      </c>
      <c r="G40" s="37">
        <v>-1.1691782869604697</v>
      </c>
      <c r="H40" s="37">
        <v>-1.9234627646325599</v>
      </c>
      <c r="I40" s="37">
        <v>-4.3330593575595202</v>
      </c>
      <c r="J40" s="37">
        <v>-3.1675250216732596</v>
      </c>
      <c r="K40" s="37">
        <v>-17.1558021873916</v>
      </c>
      <c r="L40" s="37">
        <f>SUM(L38:L39)</f>
        <v>0.27656414961919995</v>
      </c>
      <c r="M40" s="37">
        <v>-1.65721891364523</v>
      </c>
      <c r="N40" s="281">
        <v>-0.6438197634255598</v>
      </c>
    </row>
    <row r="41" spans="1:14">
      <c r="A41" s="48" t="s">
        <v>233</v>
      </c>
      <c r="B41" s="37">
        <v>70.902880144873407</v>
      </c>
      <c r="C41" s="37">
        <v>110.6600815429792</v>
      </c>
      <c r="D41" s="37">
        <v>143.52303315157647</v>
      </c>
      <c r="E41" s="37">
        <v>186.28555592569879</v>
      </c>
      <c r="F41" s="37">
        <v>218.72231536046797</v>
      </c>
      <c r="G41" s="37">
        <v>225.99021337311999</v>
      </c>
      <c r="H41" s="37">
        <v>285.04419904070994</v>
      </c>
      <c r="I41" s="37">
        <v>381.25357305567303</v>
      </c>
      <c r="J41" s="37">
        <v>453.93821480591299</v>
      </c>
      <c r="K41" s="37">
        <v>538.52236630695904</v>
      </c>
      <c r="L41" s="37">
        <f>L36+L40</f>
        <v>60.043144630506426</v>
      </c>
      <c r="M41" s="37">
        <v>71.178717059923983</v>
      </c>
      <c r="N41" s="281">
        <v>112.24176259233791</v>
      </c>
    </row>
    <row r="42" spans="1:14">
      <c r="A42" s="48" t="s">
        <v>234</v>
      </c>
      <c r="B42" s="478"/>
      <c r="C42" s="478"/>
      <c r="D42" s="478"/>
      <c r="E42" s="478"/>
      <c r="F42" s="478"/>
      <c r="G42" s="478"/>
      <c r="H42" s="478"/>
      <c r="I42" s="478"/>
      <c r="J42" s="478"/>
      <c r="K42" s="479"/>
      <c r="L42" s="479"/>
      <c r="M42" s="479"/>
      <c r="N42" s="281"/>
    </row>
    <row r="43" spans="1:14">
      <c r="A43" s="49" t="s">
        <v>259</v>
      </c>
      <c r="B43" s="37">
        <v>9.5151378261794513</v>
      </c>
      <c r="C43" s="37">
        <v>14.778326830390499</v>
      </c>
      <c r="D43" s="37">
        <v>17.457810651773997</v>
      </c>
      <c r="E43" s="37">
        <v>21.306433096509</v>
      </c>
      <c r="F43" s="37">
        <v>23.541244775178299</v>
      </c>
      <c r="G43" s="37">
        <v>25.372787248174202</v>
      </c>
      <c r="H43" s="37">
        <v>60.823406461963593</v>
      </c>
      <c r="I43" s="37">
        <v>78.715388923941006</v>
      </c>
      <c r="J43" s="37">
        <v>94.670669774598906</v>
      </c>
      <c r="K43" s="37">
        <v>112.70256073716</v>
      </c>
      <c r="L43" s="37">
        <v>9.3348146949200004</v>
      </c>
      <c r="M43" s="37">
        <v>10.569492567304319</v>
      </c>
      <c r="N43" s="281">
        <v>12.95892474056261</v>
      </c>
    </row>
    <row r="44" spans="1:14">
      <c r="A44" s="49" t="s">
        <v>260</v>
      </c>
      <c r="B44" s="37">
        <v>0</v>
      </c>
      <c r="C44" s="37">
        <v>0</v>
      </c>
      <c r="D44" s="37">
        <v>0</v>
      </c>
      <c r="E44" s="37">
        <v>0</v>
      </c>
      <c r="F44" s="37">
        <v>0</v>
      </c>
      <c r="G44" s="37">
        <v>0</v>
      </c>
      <c r="H44" s="37">
        <v>0</v>
      </c>
      <c r="I44" s="37">
        <v>0</v>
      </c>
      <c r="J44" s="37">
        <v>0</v>
      </c>
      <c r="K44" s="37">
        <v>-1.0395635379999999</v>
      </c>
      <c r="L44" s="37">
        <v>0</v>
      </c>
      <c r="M44" s="37">
        <v>0</v>
      </c>
      <c r="N44" s="281">
        <v>0</v>
      </c>
    </row>
    <row r="45" spans="1:14">
      <c r="A45" s="51" t="s">
        <v>261</v>
      </c>
      <c r="B45" s="37">
        <v>0</v>
      </c>
      <c r="C45" s="37">
        <v>0</v>
      </c>
      <c r="D45" s="37">
        <v>0</v>
      </c>
      <c r="E45" s="37">
        <v>0</v>
      </c>
      <c r="F45" s="37">
        <v>0</v>
      </c>
      <c r="G45" s="37">
        <v>0</v>
      </c>
      <c r="H45" s="37">
        <v>0</v>
      </c>
      <c r="I45" s="37">
        <v>0</v>
      </c>
      <c r="J45" s="37">
        <v>0</v>
      </c>
      <c r="K45" s="37">
        <v>-1.0395635379999999</v>
      </c>
      <c r="L45" s="37">
        <v>0</v>
      </c>
      <c r="M45" s="37">
        <v>0</v>
      </c>
      <c r="N45" s="281">
        <v>0</v>
      </c>
    </row>
    <row r="46" spans="1:14">
      <c r="A46" s="51" t="s">
        <v>262</v>
      </c>
      <c r="B46" s="37">
        <v>0</v>
      </c>
      <c r="C46" s="37">
        <v>0</v>
      </c>
      <c r="D46" s="37">
        <v>0</v>
      </c>
      <c r="E46" s="37">
        <v>0</v>
      </c>
      <c r="F46" s="37">
        <v>0</v>
      </c>
      <c r="G46" s="37">
        <v>0</v>
      </c>
      <c r="H46" s="37">
        <v>0</v>
      </c>
      <c r="I46" s="37">
        <v>0</v>
      </c>
      <c r="J46" s="37">
        <v>0</v>
      </c>
      <c r="K46" s="37">
        <v>0</v>
      </c>
      <c r="L46" s="37">
        <v>0</v>
      </c>
      <c r="M46" s="37">
        <v>0</v>
      </c>
      <c r="N46" s="281">
        <v>0</v>
      </c>
    </row>
    <row r="47" spans="1:14">
      <c r="A47" s="48" t="s">
        <v>1536</v>
      </c>
      <c r="B47" s="37">
        <v>62.143232681743903</v>
      </c>
      <c r="C47" s="37">
        <v>95.881754712588787</v>
      </c>
      <c r="D47" s="37">
        <v>126.53312962666247</v>
      </c>
      <c r="E47" s="37">
        <v>164.97912282918989</v>
      </c>
      <c r="F47" s="37">
        <v>195.18107058528997</v>
      </c>
      <c r="G47" s="37">
        <v>206.92014901830751</v>
      </c>
      <c r="H47" s="37">
        <v>230.37539509028298</v>
      </c>
      <c r="I47" s="37">
        <v>312.12949527337202</v>
      </c>
      <c r="J47" s="37">
        <v>372.0911979559769</v>
      </c>
      <c r="K47" s="37">
        <v>444.78837684037529</v>
      </c>
      <c r="L47" s="37">
        <v>34.780440967708017</v>
      </c>
      <c r="M47" s="37">
        <v>60.183938883619689</v>
      </c>
      <c r="N47" s="281">
        <v>99.282837851775298</v>
      </c>
    </row>
    <row r="48" spans="1:14">
      <c r="A48" s="48" t="s">
        <v>1537</v>
      </c>
      <c r="B48" s="37">
        <v>0</v>
      </c>
      <c r="C48" s="37">
        <v>0</v>
      </c>
      <c r="D48" s="37">
        <v>0</v>
      </c>
      <c r="E48" s="37">
        <v>0</v>
      </c>
      <c r="F48" s="37">
        <v>0</v>
      </c>
      <c r="G48" s="37">
        <v>0</v>
      </c>
      <c r="H48" s="37">
        <v>0</v>
      </c>
      <c r="I48" s="37">
        <v>0</v>
      </c>
      <c r="J48" s="37">
        <v>0</v>
      </c>
      <c r="K48" s="37">
        <v>0</v>
      </c>
      <c r="L48" s="37">
        <v>6.0410539608214</v>
      </c>
      <c r="M48" s="37">
        <v>2.35636369938902</v>
      </c>
      <c r="N48" s="281">
        <v>5.9843758144916599</v>
      </c>
    </row>
    <row r="49" spans="1:14" ht="9.75" thickBot="1">
      <c r="A49" s="48" t="s">
        <v>1535</v>
      </c>
      <c r="B49" s="37">
        <v>62.143232681743903</v>
      </c>
      <c r="C49" s="37">
        <v>95.881754712588787</v>
      </c>
      <c r="D49" s="37">
        <v>126.53312962666247</v>
      </c>
      <c r="E49" s="37">
        <v>164.97912282918989</v>
      </c>
      <c r="F49" s="37">
        <v>195.18107058528997</v>
      </c>
      <c r="G49" s="37">
        <v>206.92014901830751</v>
      </c>
      <c r="H49" s="37">
        <v>230.37539509028298</v>
      </c>
      <c r="I49" s="37">
        <v>312.12949527337202</v>
      </c>
      <c r="J49" s="37">
        <v>372.0911979559769</v>
      </c>
      <c r="K49" s="37">
        <v>444.78837684037529</v>
      </c>
      <c r="L49" s="37">
        <v>40.821494928529411</v>
      </c>
      <c r="M49" s="37">
        <v>62.54030258300871</v>
      </c>
      <c r="N49" s="281">
        <v>105.26721366626695</v>
      </c>
    </row>
    <row r="50" spans="1:14" ht="15.75" customHeight="1" thickBot="1">
      <c r="A50" s="313"/>
      <c r="B50" s="314"/>
      <c r="C50" s="314"/>
      <c r="D50" s="314"/>
      <c r="E50" s="314"/>
      <c r="F50" s="314"/>
      <c r="G50" s="314"/>
      <c r="H50" s="314"/>
      <c r="I50" s="314"/>
      <c r="J50" s="314"/>
      <c r="K50" s="314"/>
      <c r="L50" s="314"/>
      <c r="M50" s="314"/>
      <c r="N50" s="518"/>
    </row>
  </sheetData>
  <customSheetViews>
    <customSheetView guid="{D1897E30-A26D-4F90-93C2-C61456FDB70A}" showPageBreaks="1" printArea="1" view="pageBreakPreview">
      <selection activeCell="R48" sqref="R48"/>
      <pageMargins left="0.7" right="0.7" top="0.75" bottom="0.75" header="0.3" footer="0.3"/>
      <pageSetup paperSize="9" scale="58" orientation="portrait" r:id="rId1"/>
    </customSheetView>
    <customSheetView guid="{0A4A6AE3-1FFA-40BD-BC03-A4BC47D93628}" showPageBreaks="1" printArea="1" view="pageBreakPreview">
      <selection activeCell="R48" sqref="R48"/>
      <pageMargins left="0.7" right="0.7" top="0.75" bottom="0.75" header="0.3" footer="0.3"/>
      <pageSetup paperSize="9" scale="58" orientation="portrait" r:id="rId2"/>
    </customSheetView>
    <customSheetView guid="{B244C660-12F9-4318-BC78-56058D4EBF22}">
      <selection sqref="A1:N1"/>
      <pageMargins left="0.7" right="0.7" top="0.75" bottom="0.75" header="0.3" footer="0.3"/>
    </customSheetView>
    <customSheetView guid="{5775350E-DA50-441E-8569-3DFCA9E573A2}" showGridLines="0">
      <selection activeCell="P5" sqref="P5"/>
      <pageMargins left="0.7" right="0.7" top="0.75" bottom="0.75" header="0.3" footer="0.3"/>
    </customSheetView>
    <customSheetView guid="{470994EE-CEA9-45A2-A5EE-DCAA1675B1EF}" topLeftCell="A16">
      <selection activeCell="O42" sqref="O42"/>
      <pageMargins left="0.7" right="0.7" top="0.75" bottom="0.75" header="0.3" footer="0.3"/>
      <pageSetup paperSize="9" orientation="portrait" r:id="rId3"/>
    </customSheetView>
    <customSheetView guid="{EB4FEB82-7273-415B-B402-8EEA020F8842}" scale="80" showGridLines="0">
      <selection activeCell="O28" sqref="O1:O1048576"/>
      <pageMargins left="0.7" right="0.7" top="0.75" bottom="0.75" header="0.3" footer="0.3"/>
    </customSheetView>
    <customSheetView guid="{4E068CE9-76F0-4A79-8775-2B6748FBF524}" hiddenColumns="1" topLeftCell="N1">
      <selection activeCell="Q4" sqref="Q4:AC47"/>
      <pageMargins left="0.7" right="0.7" top="0.75" bottom="0.75" header="0.3" footer="0.3"/>
    </customSheetView>
    <customSheetView guid="{D8C5A984-543E-4707-B504-B74A64840F53}" showPageBreaks="1" printArea="1" view="pageBreakPreview">
      <selection activeCell="R48" sqref="R48"/>
      <pageMargins left="0.7" right="0.7" top="0.75" bottom="0.75" header="0.3" footer="0.3"/>
      <pageSetup paperSize="9" scale="58" orientation="portrait" r:id="rId4"/>
    </customSheetView>
    <customSheetView guid="{D05C7363-D748-4E5D-B121-E30B6E64A380}" showPageBreaks="1" printArea="1" view="pageBreakPreview">
      <selection activeCell="R48" sqref="R48"/>
      <pageMargins left="0.7" right="0.7" top="0.75" bottom="0.75" header="0.3" footer="0.3"/>
      <pageSetup paperSize="9" scale="58" orientation="portrait" r:id="rId5"/>
    </customSheetView>
    <customSheetView guid="{A346EDBB-8F5D-48AE-8CF0-8B5C084A1557}" scale="80" showGridLines="0">
      <selection activeCell="Z3" sqref="Z1:AA1048576"/>
      <pageMargins left="0.7" right="0.7" top="0.75" bottom="0.75" header="0.3" footer="0.3"/>
      <pageSetup paperSize="9" orientation="portrait" r:id="rId6"/>
    </customSheetView>
  </customSheetViews>
  <mergeCells count="3">
    <mergeCell ref="A1:N1"/>
    <mergeCell ref="A2:N2"/>
    <mergeCell ref="A3:N3"/>
  </mergeCells>
  <pageMargins left="0.7" right="0.7" top="0.75" bottom="0.75" header="0.3" footer="0.3"/>
  <pageSetup paperSize="9" scale="58" orientation="portrait" r:id="rId7"/>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5"/>
  <dimension ref="A1:R41"/>
  <sheetViews>
    <sheetView view="pageBreakPreview" zoomScale="130" zoomScaleNormal="100" zoomScaleSheetLayoutView="130" workbookViewId="0">
      <pane xSplit="1" ySplit="4" topLeftCell="B5" activePane="bottomRight" state="frozen"/>
      <selection pane="topRight" activeCell="B1" sqref="B1"/>
      <selection pane="bottomLeft" activeCell="A5" sqref="A5"/>
      <selection pane="bottomRight" activeCell="N12" sqref="N12"/>
    </sheetView>
  </sheetViews>
  <sheetFormatPr defaultColWidth="9.140625" defaultRowHeight="9"/>
  <cols>
    <col min="1" max="1" width="39" style="2" customWidth="1"/>
    <col min="2" max="9" width="11.140625" style="2" bestFit="1" customWidth="1"/>
    <col min="10" max="10" width="10" style="2" customWidth="1"/>
    <col min="11" max="16384" width="9.140625" style="2"/>
  </cols>
  <sheetData>
    <row r="1" spans="1:14" s="1" customFormat="1" ht="15" customHeight="1">
      <c r="A1" s="693" t="s">
        <v>1388</v>
      </c>
      <c r="B1" s="694"/>
      <c r="C1" s="694"/>
      <c r="D1" s="694"/>
      <c r="E1" s="694"/>
      <c r="F1" s="694"/>
      <c r="G1" s="694"/>
      <c r="H1" s="694"/>
      <c r="I1" s="694"/>
      <c r="J1" s="694"/>
      <c r="K1" s="694"/>
      <c r="L1" s="694"/>
      <c r="M1" s="694"/>
      <c r="N1" s="694"/>
    </row>
    <row r="2" spans="1:14" s="67" customFormat="1" ht="15" customHeight="1">
      <c r="A2" s="693"/>
      <c r="B2" s="694"/>
      <c r="C2" s="694"/>
      <c r="D2" s="694"/>
      <c r="E2" s="694"/>
      <c r="F2" s="694"/>
      <c r="G2" s="694"/>
      <c r="H2" s="694"/>
      <c r="I2" s="694"/>
      <c r="J2" s="694"/>
      <c r="K2" s="694"/>
      <c r="L2" s="694"/>
      <c r="M2" s="694"/>
      <c r="N2" s="694"/>
    </row>
    <row r="3" spans="1:14" s="3" customFormat="1" ht="10.5" customHeight="1" thickBot="1">
      <c r="A3" s="693"/>
      <c r="B3" s="694"/>
      <c r="C3" s="694"/>
      <c r="D3" s="694"/>
      <c r="E3" s="694"/>
      <c r="F3" s="694"/>
      <c r="G3" s="694"/>
      <c r="H3" s="694"/>
      <c r="I3" s="694"/>
      <c r="J3" s="694"/>
      <c r="K3" s="694"/>
      <c r="L3" s="694"/>
      <c r="M3" s="694"/>
      <c r="N3" s="694"/>
    </row>
    <row r="4" spans="1:14" ht="9.75" thickBot="1">
      <c r="A4" s="17" t="s">
        <v>3</v>
      </c>
      <c r="B4" s="18">
        <v>44621</v>
      </c>
      <c r="C4" s="18">
        <v>44652</v>
      </c>
      <c r="D4" s="18">
        <v>44682</v>
      </c>
      <c r="E4" s="18">
        <v>44713</v>
      </c>
      <c r="F4" s="18">
        <v>44743</v>
      </c>
      <c r="G4" s="18">
        <v>44774</v>
      </c>
      <c r="H4" s="18">
        <v>44805</v>
      </c>
      <c r="I4" s="18">
        <v>44835</v>
      </c>
      <c r="J4" s="18">
        <v>44866</v>
      </c>
      <c r="K4" s="18">
        <v>44896</v>
      </c>
      <c r="L4" s="18">
        <v>44927</v>
      </c>
      <c r="M4" s="18">
        <v>44958</v>
      </c>
      <c r="N4" s="18">
        <v>44986</v>
      </c>
    </row>
    <row r="5" spans="1:14">
      <c r="A5" s="40" t="s">
        <v>263</v>
      </c>
      <c r="B5" s="31"/>
      <c r="C5" s="31"/>
      <c r="D5" s="31"/>
      <c r="E5" s="31"/>
      <c r="F5" s="31"/>
      <c r="G5" s="31"/>
      <c r="H5" s="31"/>
      <c r="I5" s="31"/>
      <c r="J5" s="31"/>
      <c r="K5" s="31"/>
      <c r="L5" s="329"/>
      <c r="M5" s="516"/>
      <c r="N5" s="516"/>
    </row>
    <row r="6" spans="1:14">
      <c r="A6" s="42" t="s">
        <v>13</v>
      </c>
      <c r="B6" s="34">
        <v>0</v>
      </c>
      <c r="C6" s="34">
        <v>0</v>
      </c>
      <c r="D6" s="34">
        <v>0</v>
      </c>
      <c r="E6" s="34">
        <v>0</v>
      </c>
      <c r="F6" s="34">
        <v>0</v>
      </c>
      <c r="G6" s="34">
        <v>0</v>
      </c>
      <c r="H6" s="34">
        <v>0</v>
      </c>
      <c r="I6" s="34">
        <v>0</v>
      </c>
      <c r="J6" s="34">
        <v>0</v>
      </c>
      <c r="K6" s="34">
        <v>0</v>
      </c>
      <c r="L6" s="34">
        <v>0</v>
      </c>
      <c r="M6" s="34">
        <v>0</v>
      </c>
      <c r="N6" s="34">
        <v>0</v>
      </c>
    </row>
    <row r="7" spans="1:14">
      <c r="A7" s="42" t="s">
        <v>14</v>
      </c>
      <c r="B7" s="34">
        <v>0</v>
      </c>
      <c r="C7" s="34">
        <v>0</v>
      </c>
      <c r="D7" s="34">
        <v>0</v>
      </c>
      <c r="E7" s="34">
        <v>0</v>
      </c>
      <c r="F7" s="34">
        <v>0</v>
      </c>
      <c r="G7" s="34">
        <v>0</v>
      </c>
      <c r="H7" s="34">
        <v>0</v>
      </c>
      <c r="I7" s="34">
        <v>0</v>
      </c>
      <c r="J7" s="34">
        <v>0</v>
      </c>
      <c r="K7" s="34">
        <v>0</v>
      </c>
      <c r="L7" s="34">
        <v>0</v>
      </c>
      <c r="M7" s="34">
        <v>0</v>
      </c>
      <c r="N7" s="34">
        <v>0</v>
      </c>
    </row>
    <row r="8" spans="1:14">
      <c r="A8" s="42" t="s">
        <v>15</v>
      </c>
      <c r="B8" s="34">
        <v>1500.5090430773701</v>
      </c>
      <c r="C8" s="34">
        <v>0.53463562900999995</v>
      </c>
      <c r="D8" s="34">
        <v>0.5734588934</v>
      </c>
      <c r="E8" s="34">
        <v>1.89313532778</v>
      </c>
      <c r="F8" s="34">
        <v>1.89387036872</v>
      </c>
      <c r="G8" s="34">
        <v>1.8945541624300004</v>
      </c>
      <c r="H8" s="34">
        <v>1.8566809446499999</v>
      </c>
      <c r="I8" s="34">
        <v>1.8575675696799998</v>
      </c>
      <c r="J8" s="34">
        <v>1.8971660527650001</v>
      </c>
      <c r="K8" s="34">
        <v>1.8624879708500002</v>
      </c>
      <c r="L8" s="34">
        <v>12.423543102430001</v>
      </c>
      <c r="M8" s="34">
        <v>0.70093759773999997</v>
      </c>
      <c r="N8" s="34">
        <v>2.7913936319249997</v>
      </c>
    </row>
    <row r="9" spans="1:14">
      <c r="A9" s="42" t="s">
        <v>16</v>
      </c>
      <c r="B9" s="35">
        <v>0</v>
      </c>
      <c r="C9" s="35">
        <v>0</v>
      </c>
      <c r="D9" s="35">
        <v>0</v>
      </c>
      <c r="E9" s="35">
        <v>0</v>
      </c>
      <c r="F9" s="35">
        <v>0</v>
      </c>
      <c r="G9" s="35">
        <v>0</v>
      </c>
      <c r="H9" s="35">
        <v>0</v>
      </c>
      <c r="I9" s="35">
        <v>0</v>
      </c>
      <c r="J9" s="35">
        <v>0</v>
      </c>
      <c r="K9" s="34">
        <v>0</v>
      </c>
      <c r="L9" s="34">
        <v>0</v>
      </c>
      <c r="M9" s="34">
        <v>0</v>
      </c>
      <c r="N9" s="34">
        <v>0</v>
      </c>
    </row>
    <row r="10" spans="1:14">
      <c r="A10" s="42" t="s">
        <v>17</v>
      </c>
      <c r="B10" s="35">
        <v>0</v>
      </c>
      <c r="C10" s="35">
        <v>0</v>
      </c>
      <c r="D10" s="35">
        <v>0</v>
      </c>
      <c r="E10" s="35">
        <v>0</v>
      </c>
      <c r="F10" s="35">
        <v>0</v>
      </c>
      <c r="G10" s="35">
        <v>0</v>
      </c>
      <c r="H10" s="35">
        <v>0</v>
      </c>
      <c r="I10" s="35">
        <v>0</v>
      </c>
      <c r="J10" s="35">
        <v>0</v>
      </c>
      <c r="K10" s="34">
        <v>0</v>
      </c>
      <c r="L10" s="34">
        <v>0</v>
      </c>
      <c r="M10" s="34">
        <v>0</v>
      </c>
      <c r="N10" s="34">
        <v>0</v>
      </c>
    </row>
    <row r="11" spans="1:14">
      <c r="A11" s="42" t="s">
        <v>18</v>
      </c>
      <c r="B11" s="35">
        <v>0</v>
      </c>
      <c r="C11" s="35">
        <v>0</v>
      </c>
      <c r="D11" s="35">
        <v>0</v>
      </c>
      <c r="E11" s="35">
        <v>0</v>
      </c>
      <c r="F11" s="35">
        <v>0</v>
      </c>
      <c r="G11" s="35">
        <v>0</v>
      </c>
      <c r="H11" s="35">
        <v>0</v>
      </c>
      <c r="I11" s="35">
        <v>0</v>
      </c>
      <c r="J11" s="35">
        <v>0</v>
      </c>
      <c r="K11" s="34">
        <v>0</v>
      </c>
      <c r="L11" s="34">
        <v>0</v>
      </c>
      <c r="M11" s="34">
        <v>0</v>
      </c>
      <c r="N11" s="34">
        <v>0</v>
      </c>
    </row>
    <row r="12" spans="1:14">
      <c r="A12" s="42" t="s">
        <v>19</v>
      </c>
      <c r="B12" s="35">
        <v>9534.0249779069163</v>
      </c>
      <c r="C12" s="35">
        <v>9481.3192002366031</v>
      </c>
      <c r="D12" s="35">
        <v>9431.1508859768655</v>
      </c>
      <c r="E12" s="35">
        <v>9942.0764535850685</v>
      </c>
      <c r="F12" s="35">
        <v>9477.8980999851337</v>
      </c>
      <c r="G12" s="35">
        <v>9638.5847574823692</v>
      </c>
      <c r="H12" s="35">
        <v>9672.8436918165808</v>
      </c>
      <c r="I12" s="35">
        <v>9734.4187000251477</v>
      </c>
      <c r="J12" s="35">
        <v>8729.4369876068613</v>
      </c>
      <c r="K12" s="34">
        <v>8872.3190361416036</v>
      </c>
      <c r="L12" s="34">
        <v>8880.9245828011881</v>
      </c>
      <c r="M12" s="34">
        <v>8786.075089186259</v>
      </c>
      <c r="N12" s="34">
        <v>11205.439182713879</v>
      </c>
    </row>
    <row r="13" spans="1:14">
      <c r="A13" s="42" t="s">
        <v>22</v>
      </c>
      <c r="B13" s="35">
        <v>0</v>
      </c>
      <c r="C13" s="35">
        <v>0</v>
      </c>
      <c r="D13" s="35">
        <v>0</v>
      </c>
      <c r="E13" s="35">
        <v>0</v>
      </c>
      <c r="F13" s="35">
        <v>0</v>
      </c>
      <c r="G13" s="35">
        <v>0</v>
      </c>
      <c r="H13" s="35">
        <v>0</v>
      </c>
      <c r="I13" s="35">
        <v>0</v>
      </c>
      <c r="J13" s="35">
        <v>0</v>
      </c>
      <c r="K13" s="34">
        <v>0</v>
      </c>
      <c r="L13" s="34">
        <v>0</v>
      </c>
      <c r="M13" s="34">
        <v>0</v>
      </c>
      <c r="N13" s="34">
        <v>0</v>
      </c>
    </row>
    <row r="14" spans="1:14">
      <c r="A14" s="42" t="s">
        <v>23</v>
      </c>
      <c r="B14" s="35">
        <v>0</v>
      </c>
      <c r="C14" s="35">
        <v>0</v>
      </c>
      <c r="D14" s="35">
        <v>0</v>
      </c>
      <c r="E14" s="35">
        <v>0</v>
      </c>
      <c r="F14" s="35">
        <v>0</v>
      </c>
      <c r="G14" s="35">
        <v>0</v>
      </c>
      <c r="H14" s="35">
        <v>0</v>
      </c>
      <c r="I14" s="35">
        <v>0</v>
      </c>
      <c r="J14" s="35">
        <v>0</v>
      </c>
      <c r="K14" s="34">
        <v>0</v>
      </c>
      <c r="L14" s="34">
        <v>0</v>
      </c>
      <c r="M14" s="34">
        <v>0</v>
      </c>
      <c r="N14" s="34">
        <v>0</v>
      </c>
    </row>
    <row r="15" spans="1:14">
      <c r="A15" s="42" t="s">
        <v>24</v>
      </c>
      <c r="B15" s="35">
        <v>0</v>
      </c>
      <c r="C15" s="35">
        <v>0</v>
      </c>
      <c r="D15" s="35">
        <v>0</v>
      </c>
      <c r="E15" s="35">
        <v>0</v>
      </c>
      <c r="F15" s="35">
        <v>0</v>
      </c>
      <c r="G15" s="35">
        <v>0</v>
      </c>
      <c r="H15" s="35">
        <v>0</v>
      </c>
      <c r="I15" s="35">
        <v>0</v>
      </c>
      <c r="J15" s="35">
        <v>0</v>
      </c>
      <c r="K15" s="34">
        <v>0</v>
      </c>
      <c r="L15" s="34">
        <v>0</v>
      </c>
      <c r="M15" s="34">
        <v>0</v>
      </c>
      <c r="N15" s="34">
        <v>0</v>
      </c>
    </row>
    <row r="16" spans="1:14">
      <c r="A16" s="42" t="s">
        <v>25</v>
      </c>
      <c r="B16" s="35">
        <v>0</v>
      </c>
      <c r="C16" s="35">
        <v>0</v>
      </c>
      <c r="D16" s="35">
        <v>0</v>
      </c>
      <c r="E16" s="35">
        <v>0</v>
      </c>
      <c r="F16" s="35">
        <v>0</v>
      </c>
      <c r="G16" s="35">
        <v>0</v>
      </c>
      <c r="H16" s="35">
        <v>0</v>
      </c>
      <c r="I16" s="35">
        <v>0</v>
      </c>
      <c r="J16" s="35">
        <v>0</v>
      </c>
      <c r="K16" s="34">
        <v>0</v>
      </c>
      <c r="L16" s="34">
        <v>0</v>
      </c>
      <c r="M16" s="34">
        <v>0</v>
      </c>
      <c r="N16" s="34">
        <v>0</v>
      </c>
    </row>
    <row r="17" spans="1:18">
      <c r="A17" s="42" t="s">
        <v>26</v>
      </c>
      <c r="B17" s="35">
        <v>0</v>
      </c>
      <c r="C17" s="35">
        <v>0</v>
      </c>
      <c r="D17" s="35">
        <v>0</v>
      </c>
      <c r="E17" s="35">
        <v>0</v>
      </c>
      <c r="F17" s="35">
        <v>0</v>
      </c>
      <c r="G17" s="35">
        <v>0</v>
      </c>
      <c r="H17" s="35">
        <v>0</v>
      </c>
      <c r="I17" s="35">
        <v>0</v>
      </c>
      <c r="J17" s="35">
        <v>0</v>
      </c>
      <c r="K17" s="34">
        <v>0</v>
      </c>
      <c r="L17" s="34">
        <v>0</v>
      </c>
      <c r="M17" s="34">
        <v>0</v>
      </c>
      <c r="N17" s="34">
        <v>0</v>
      </c>
    </row>
    <row r="18" spans="1:18">
      <c r="A18" s="42" t="s">
        <v>27</v>
      </c>
      <c r="B18" s="35">
        <v>0.63255844000000006</v>
      </c>
      <c r="C18" s="35">
        <v>-1.3670059349999999</v>
      </c>
      <c r="D18" s="35">
        <v>0.55141474899999998</v>
      </c>
      <c r="E18" s="35">
        <v>1.5717693966249999</v>
      </c>
      <c r="F18" s="35">
        <v>1.595183705</v>
      </c>
      <c r="G18" s="35">
        <v>1.541048016</v>
      </c>
      <c r="H18" s="35">
        <v>1.56474896</v>
      </c>
      <c r="I18" s="35">
        <v>1.5492382680000001</v>
      </c>
      <c r="J18" s="35">
        <v>1.4373642120000001</v>
      </c>
      <c r="K18" s="34">
        <v>1.63117645431</v>
      </c>
      <c r="L18" s="34">
        <v>1.6157907623099999</v>
      </c>
      <c r="M18" s="34">
        <v>1.45691870097976</v>
      </c>
      <c r="N18" s="34">
        <v>1.3730342803097602</v>
      </c>
    </row>
    <row r="19" spans="1:18" s="46" customFormat="1">
      <c r="A19" s="8" t="s">
        <v>74</v>
      </c>
      <c r="B19" s="44">
        <v>11035.166579424287</v>
      </c>
      <c r="C19" s="44">
        <v>9480.4868299306127</v>
      </c>
      <c r="D19" s="44">
        <v>9432.2757596192641</v>
      </c>
      <c r="E19" s="44">
        <v>9945.5413583094742</v>
      </c>
      <c r="F19" s="44">
        <v>9481.3871540588534</v>
      </c>
      <c r="G19" s="44">
        <v>9642.0203596608008</v>
      </c>
      <c r="H19" s="44">
        <v>9676.2651217212297</v>
      </c>
      <c r="I19" s="44">
        <v>9737.8255058628274</v>
      </c>
      <c r="J19" s="44">
        <v>8732.771517871628</v>
      </c>
      <c r="K19" s="44">
        <v>8875.8127005667629</v>
      </c>
      <c r="L19" s="44">
        <v>8894.9639166659272</v>
      </c>
      <c r="M19" s="44">
        <v>8788.2329454849805</v>
      </c>
      <c r="N19" s="44">
        <v>8857.4838756383124</v>
      </c>
      <c r="O19" s="489"/>
      <c r="P19" s="489"/>
      <c r="Q19" s="489"/>
      <c r="R19" s="489"/>
    </row>
    <row r="20" spans="1:18" s="46" customFormat="1">
      <c r="A20" s="40" t="s">
        <v>264</v>
      </c>
      <c r="B20" s="44">
        <v>10558.922750346092</v>
      </c>
      <c r="C20" s="44">
        <v>8899.2377971720925</v>
      </c>
      <c r="D20" s="44">
        <v>8782.5682368091402</v>
      </c>
      <c r="E20" s="44">
        <v>9142.1795872321727</v>
      </c>
      <c r="F20" s="44">
        <v>7160.4887200702415</v>
      </c>
      <c r="G20" s="44">
        <v>7252.7670477113707</v>
      </c>
      <c r="H20" s="44">
        <v>7483.2612240833278</v>
      </c>
      <c r="I20" s="44">
        <v>7440.719503604525</v>
      </c>
      <c r="J20" s="44">
        <v>6429.5347760809491</v>
      </c>
      <c r="K20" s="44">
        <v>6430.9871674478818</v>
      </c>
      <c r="L20" s="44">
        <v>7288.5154094560003</v>
      </c>
      <c r="M20" s="44">
        <v>7106.6683238750002</v>
      </c>
      <c r="N20" s="44">
        <v>7184.4631298460154</v>
      </c>
    </row>
    <row r="21" spans="1:18">
      <c r="A21" s="42" t="s">
        <v>28</v>
      </c>
      <c r="B21" s="35">
        <v>0.333679269</v>
      </c>
      <c r="C21" s="35">
        <v>0.33711014</v>
      </c>
      <c r="D21" s="35">
        <v>0.33999539200000001</v>
      </c>
      <c r="E21" s="35">
        <v>0.34497218000000002</v>
      </c>
      <c r="F21" s="35">
        <v>0.348056056</v>
      </c>
      <c r="G21" s="35">
        <v>0.34902775000000003</v>
      </c>
      <c r="H21" s="35">
        <v>0.34387971299999998</v>
      </c>
      <c r="I21" s="35">
        <v>0.34709843499999998</v>
      </c>
      <c r="J21" s="35">
        <v>0.34939676400000003</v>
      </c>
      <c r="K21" s="34">
        <v>0.43136318699999998</v>
      </c>
      <c r="L21" s="34">
        <v>0.41725495200000001</v>
      </c>
      <c r="M21" s="34">
        <v>0.44296587500000001</v>
      </c>
      <c r="N21" s="34">
        <v>0.29666689000000002</v>
      </c>
    </row>
    <row r="22" spans="1:18">
      <c r="A22" s="42" t="s">
        <v>29</v>
      </c>
      <c r="B22" s="35">
        <v>0</v>
      </c>
      <c r="C22" s="35">
        <v>0</v>
      </c>
      <c r="D22" s="35">
        <v>0</v>
      </c>
      <c r="E22" s="35">
        <v>0</v>
      </c>
      <c r="F22" s="35">
        <v>0</v>
      </c>
      <c r="G22" s="35">
        <v>0</v>
      </c>
      <c r="H22" s="35">
        <v>0</v>
      </c>
      <c r="I22" s="35">
        <v>0</v>
      </c>
      <c r="J22" s="35">
        <v>0</v>
      </c>
      <c r="K22" s="34">
        <v>0</v>
      </c>
      <c r="L22" s="34">
        <v>0</v>
      </c>
      <c r="M22" s="34">
        <v>0</v>
      </c>
      <c r="N22" s="34">
        <v>0</v>
      </c>
    </row>
    <row r="23" spans="1:18">
      <c r="A23" s="42" t="s">
        <v>30</v>
      </c>
      <c r="B23" s="35">
        <v>9.1224999999999995E-5</v>
      </c>
      <c r="C23" s="35">
        <v>9.1224999999999995E-5</v>
      </c>
      <c r="D23" s="35">
        <v>9.1224999999999995E-5</v>
      </c>
      <c r="E23" s="35">
        <v>9.1224999999999995E-5</v>
      </c>
      <c r="F23" s="35">
        <v>9.1224999999999995E-5</v>
      </c>
      <c r="G23" s="35">
        <v>9.1224999999999995E-5</v>
      </c>
      <c r="H23" s="35">
        <v>9.1224999999999995E-5</v>
      </c>
      <c r="I23" s="35">
        <v>9.1224999999999995E-5</v>
      </c>
      <c r="J23" s="35">
        <v>9.1224999999999995E-5</v>
      </c>
      <c r="K23" s="34">
        <v>9.1224999999999995E-5</v>
      </c>
      <c r="L23" s="34">
        <v>9.1224999999999995E-5</v>
      </c>
      <c r="M23" s="34">
        <v>9.1224999999999995E-5</v>
      </c>
      <c r="N23" s="34">
        <v>2.6792100000000001E-4</v>
      </c>
    </row>
    <row r="24" spans="1:18">
      <c r="A24" s="42" t="s">
        <v>31</v>
      </c>
      <c r="B24" s="35">
        <v>380</v>
      </c>
      <c r="C24" s="35">
        <v>235</v>
      </c>
      <c r="D24" s="35">
        <v>235</v>
      </c>
      <c r="E24" s="35">
        <v>235</v>
      </c>
      <c r="F24" s="35">
        <v>235</v>
      </c>
      <c r="G24" s="35">
        <v>235</v>
      </c>
      <c r="H24" s="35">
        <v>235</v>
      </c>
      <c r="I24" s="35">
        <v>235</v>
      </c>
      <c r="J24" s="35">
        <v>235</v>
      </c>
      <c r="K24" s="34">
        <v>235</v>
      </c>
      <c r="L24" s="34">
        <v>235</v>
      </c>
      <c r="M24" s="34">
        <v>235</v>
      </c>
      <c r="N24" s="34">
        <v>235</v>
      </c>
    </row>
    <row r="25" spans="1:18">
      <c r="A25" s="42" t="s">
        <v>32</v>
      </c>
      <c r="B25" s="35">
        <v>0</v>
      </c>
      <c r="C25" s="35">
        <v>0</v>
      </c>
      <c r="D25" s="35">
        <v>0</v>
      </c>
      <c r="E25" s="35">
        <v>0</v>
      </c>
      <c r="F25" s="35">
        <v>0</v>
      </c>
      <c r="G25" s="35">
        <v>0</v>
      </c>
      <c r="H25" s="35">
        <v>0</v>
      </c>
      <c r="I25" s="35">
        <v>0</v>
      </c>
      <c r="J25" s="35">
        <v>0</v>
      </c>
      <c r="K25" s="34">
        <v>0</v>
      </c>
      <c r="L25" s="34">
        <v>0</v>
      </c>
      <c r="M25" s="34">
        <v>0</v>
      </c>
      <c r="N25" s="34">
        <v>0</v>
      </c>
    </row>
    <row r="26" spans="1:18">
      <c r="A26" s="42" t="s">
        <v>33</v>
      </c>
      <c r="B26" s="35">
        <v>1500</v>
      </c>
      <c r="C26" s="35">
        <v>0</v>
      </c>
      <c r="D26" s="35">
        <v>0</v>
      </c>
      <c r="E26" s="35">
        <v>2000</v>
      </c>
      <c r="F26" s="35">
        <v>2000</v>
      </c>
      <c r="G26" s="35">
        <v>2000</v>
      </c>
      <c r="H26" s="35">
        <v>1496.25</v>
      </c>
      <c r="I26" s="35">
        <v>1502.1875</v>
      </c>
      <c r="J26" s="35">
        <v>1508.125</v>
      </c>
      <c r="K26" s="34">
        <v>1493.287708333</v>
      </c>
      <c r="L26" s="34">
        <v>1499.195520833</v>
      </c>
      <c r="M26" s="34">
        <v>1505.1033333329999</v>
      </c>
      <c r="N26" s="34">
        <v>1489.535729167</v>
      </c>
    </row>
    <row r="27" spans="1:18">
      <c r="A27" s="42" t="s">
        <v>34</v>
      </c>
      <c r="B27" s="35">
        <v>0</v>
      </c>
      <c r="C27" s="35">
        <v>0</v>
      </c>
      <c r="D27" s="35">
        <v>0</v>
      </c>
      <c r="E27" s="35">
        <v>0</v>
      </c>
      <c r="F27" s="35">
        <v>0</v>
      </c>
      <c r="G27" s="35">
        <v>0</v>
      </c>
      <c r="H27" s="35">
        <v>0</v>
      </c>
      <c r="I27" s="35">
        <v>0</v>
      </c>
      <c r="J27" s="35">
        <v>0</v>
      </c>
      <c r="K27" s="34">
        <v>0</v>
      </c>
      <c r="L27" s="34">
        <v>0</v>
      </c>
      <c r="M27" s="34">
        <v>0</v>
      </c>
      <c r="N27" s="34">
        <v>0</v>
      </c>
    </row>
    <row r="28" spans="1:18">
      <c r="A28" s="42" t="s">
        <v>35</v>
      </c>
      <c r="B28" s="35">
        <v>0</v>
      </c>
      <c r="C28" s="35">
        <v>0</v>
      </c>
      <c r="D28" s="35">
        <v>0</v>
      </c>
      <c r="E28" s="35">
        <v>0</v>
      </c>
      <c r="F28" s="35">
        <v>0</v>
      </c>
      <c r="G28" s="35">
        <v>0</v>
      </c>
      <c r="H28" s="35">
        <v>0</v>
      </c>
      <c r="I28" s="35">
        <v>0</v>
      </c>
      <c r="J28" s="35">
        <v>0</v>
      </c>
      <c r="K28" s="34">
        <v>0</v>
      </c>
      <c r="L28" s="34">
        <v>0</v>
      </c>
      <c r="M28" s="34">
        <v>0</v>
      </c>
      <c r="N28" s="34">
        <v>0</v>
      </c>
    </row>
    <row r="29" spans="1:18">
      <c r="A29" s="42" t="s">
        <v>36</v>
      </c>
      <c r="B29" s="317">
        <v>0</v>
      </c>
      <c r="C29" s="317">
        <v>0</v>
      </c>
      <c r="D29" s="317">
        <v>0</v>
      </c>
      <c r="E29" s="317">
        <v>0</v>
      </c>
      <c r="F29" s="317">
        <v>0</v>
      </c>
      <c r="G29" s="317">
        <v>0</v>
      </c>
      <c r="H29" s="317">
        <v>0</v>
      </c>
      <c r="I29" s="317">
        <v>0</v>
      </c>
      <c r="J29" s="317">
        <v>0</v>
      </c>
      <c r="K29" s="34">
        <v>0</v>
      </c>
      <c r="L29" s="34">
        <v>0</v>
      </c>
      <c r="M29" s="34">
        <v>0</v>
      </c>
      <c r="N29" s="34">
        <v>0</v>
      </c>
    </row>
    <row r="30" spans="1:18">
      <c r="A30" s="42" t="s">
        <v>37</v>
      </c>
      <c r="B30" s="317">
        <v>0</v>
      </c>
      <c r="C30" s="317">
        <v>0</v>
      </c>
      <c r="D30" s="317">
        <v>0</v>
      </c>
      <c r="E30" s="317">
        <v>0</v>
      </c>
      <c r="F30" s="317">
        <v>0</v>
      </c>
      <c r="G30" s="317">
        <v>0</v>
      </c>
      <c r="H30" s="317">
        <v>0</v>
      </c>
      <c r="I30" s="317">
        <v>0</v>
      </c>
      <c r="J30" s="317">
        <v>0</v>
      </c>
      <c r="K30" s="34">
        <v>0</v>
      </c>
      <c r="L30" s="34">
        <v>0</v>
      </c>
      <c r="M30" s="34">
        <v>0</v>
      </c>
      <c r="N30" s="34">
        <v>0</v>
      </c>
    </row>
    <row r="31" spans="1:18">
      <c r="A31" s="42" t="s">
        <v>38</v>
      </c>
      <c r="B31" s="317">
        <v>0</v>
      </c>
      <c r="C31" s="317">
        <v>0</v>
      </c>
      <c r="D31" s="317">
        <v>0</v>
      </c>
      <c r="E31" s="317">
        <v>0</v>
      </c>
      <c r="F31" s="317">
        <v>0</v>
      </c>
      <c r="G31" s="317">
        <v>0</v>
      </c>
      <c r="H31" s="317">
        <v>0</v>
      </c>
      <c r="I31" s="317">
        <v>0</v>
      </c>
      <c r="J31" s="317">
        <v>0</v>
      </c>
      <c r="K31" s="34">
        <v>0</v>
      </c>
      <c r="L31" s="34">
        <v>0</v>
      </c>
      <c r="M31" s="34">
        <v>0</v>
      </c>
      <c r="N31" s="34">
        <v>0</v>
      </c>
    </row>
    <row r="32" spans="1:18">
      <c r="A32" s="42" t="s">
        <v>39</v>
      </c>
      <c r="B32" s="317">
        <v>-0.29703060199999998</v>
      </c>
      <c r="C32" s="317">
        <v>-0.29703060199999998</v>
      </c>
      <c r="D32" s="317">
        <v>-0.29703060199999998</v>
      </c>
      <c r="E32" s="317">
        <v>-0.29703060199999998</v>
      </c>
      <c r="F32" s="317">
        <v>-0.31128633500000003</v>
      </c>
      <c r="G32" s="317">
        <v>-0.31128633500000003</v>
      </c>
      <c r="H32" s="317">
        <v>-0.31128633500000003</v>
      </c>
      <c r="I32" s="317">
        <v>-0.31128633500000003</v>
      </c>
      <c r="J32" s="317">
        <v>-0.31358435099999998</v>
      </c>
      <c r="K32" s="34">
        <v>-0.177439655</v>
      </c>
      <c r="L32" s="34">
        <v>-0.177439655</v>
      </c>
      <c r="M32" s="34">
        <v>-0.177439655</v>
      </c>
      <c r="N32" s="34">
        <v>-0.177439655</v>
      </c>
    </row>
    <row r="33" spans="1:14">
      <c r="A33" s="42" t="s">
        <v>40</v>
      </c>
      <c r="B33" s="35">
        <v>8678.8860104540927</v>
      </c>
      <c r="C33" s="35">
        <v>8664.1976264090918</v>
      </c>
      <c r="D33" s="35">
        <v>8547.5251807941404</v>
      </c>
      <c r="E33" s="35">
        <v>6907.131554429172</v>
      </c>
      <c r="F33" s="35">
        <v>4925.4518591242413</v>
      </c>
      <c r="G33" s="35">
        <v>5017.7292150713711</v>
      </c>
      <c r="H33" s="35">
        <v>5751.9785394803284</v>
      </c>
      <c r="I33" s="35">
        <v>5703.4961002795253</v>
      </c>
      <c r="J33" s="35">
        <v>4686.3738724429495</v>
      </c>
      <c r="K33" s="34">
        <v>4702.4454443578816</v>
      </c>
      <c r="L33" s="34">
        <v>5554.0799821009987</v>
      </c>
      <c r="M33" s="34">
        <v>5366.2993730970002</v>
      </c>
      <c r="N33" s="34">
        <v>5459.8079055230155</v>
      </c>
    </row>
    <row r="34" spans="1:14" s="46" customFormat="1">
      <c r="A34" s="40" t="s">
        <v>265</v>
      </c>
      <c r="B34" s="44">
        <v>476.24382907801703</v>
      </c>
      <c r="C34" s="44">
        <v>581.24903274801704</v>
      </c>
      <c r="D34" s="44">
        <v>649.70752280045042</v>
      </c>
      <c r="E34" s="44">
        <v>803.36177106687387</v>
      </c>
      <c r="F34" s="44">
        <v>2320.8984339784979</v>
      </c>
      <c r="G34" s="44">
        <v>2389.253311949426</v>
      </c>
      <c r="H34" s="44">
        <v>2193.0038976379037</v>
      </c>
      <c r="I34" s="44">
        <v>2297.1060022582838</v>
      </c>
      <c r="J34" s="44">
        <v>2303.2367417906794</v>
      </c>
      <c r="K34" s="44">
        <v>2444.8255331187688</v>
      </c>
      <c r="L34" s="44">
        <v>1606.448507209928</v>
      </c>
      <c r="M34" s="44">
        <v>1681.5646216099799</v>
      </c>
      <c r="N34" s="44">
        <v>1673.0207457922945</v>
      </c>
    </row>
    <row r="35" spans="1:14">
      <c r="A35" s="42" t="s">
        <v>266</v>
      </c>
      <c r="B35" s="35">
        <v>300</v>
      </c>
      <c r="C35" s="35">
        <v>300</v>
      </c>
      <c r="D35" s="35">
        <v>300</v>
      </c>
      <c r="E35" s="35">
        <v>300</v>
      </c>
      <c r="F35" s="35">
        <v>1800</v>
      </c>
      <c r="G35" s="35">
        <v>1800</v>
      </c>
      <c r="H35" s="35">
        <v>1800</v>
      </c>
      <c r="I35" s="35">
        <v>1800</v>
      </c>
      <c r="J35" s="35">
        <v>1800</v>
      </c>
      <c r="K35" s="34">
        <v>1800</v>
      </c>
      <c r="L35" s="34">
        <v>1800</v>
      </c>
      <c r="M35" s="34">
        <v>1800</v>
      </c>
      <c r="N35" s="34">
        <v>1800</v>
      </c>
    </row>
    <row r="36" spans="1:14">
      <c r="A36" s="42" t="s">
        <v>313</v>
      </c>
      <c r="B36" s="35">
        <v>176.24382907801703</v>
      </c>
      <c r="C36" s="35">
        <v>281.24903274801704</v>
      </c>
      <c r="D36" s="35">
        <v>349.70752280045042</v>
      </c>
      <c r="E36" s="35">
        <v>503.36177106687393</v>
      </c>
      <c r="F36" s="35">
        <v>520.89843397849791</v>
      </c>
      <c r="G36" s="35">
        <v>589.25331194942601</v>
      </c>
      <c r="H36" s="35">
        <v>393.00389763790355</v>
      </c>
      <c r="I36" s="35">
        <v>497.10600225828364</v>
      </c>
      <c r="J36" s="35">
        <v>503.23674179067928</v>
      </c>
      <c r="K36" s="34">
        <v>644.82553311876904</v>
      </c>
      <c r="L36" s="34">
        <v>-193.55149279007202</v>
      </c>
      <c r="M36" s="34">
        <v>-118.43537839001601</v>
      </c>
      <c r="N36" s="34">
        <v>-126.97925420770565</v>
      </c>
    </row>
    <row r="37" spans="1:14">
      <c r="A37" s="43" t="s">
        <v>124</v>
      </c>
      <c r="B37" s="317">
        <v>0</v>
      </c>
      <c r="C37" s="317">
        <v>0</v>
      </c>
      <c r="D37" s="317">
        <v>0</v>
      </c>
      <c r="E37" s="317">
        <v>0</v>
      </c>
      <c r="F37" s="317">
        <v>0</v>
      </c>
      <c r="G37" s="317">
        <v>0</v>
      </c>
      <c r="H37" s="317">
        <v>0</v>
      </c>
      <c r="I37" s="317">
        <v>0</v>
      </c>
      <c r="J37" s="317">
        <v>0</v>
      </c>
      <c r="K37" s="34">
        <v>0</v>
      </c>
      <c r="L37" s="34">
        <v>0</v>
      </c>
      <c r="M37" s="34">
        <v>0</v>
      </c>
      <c r="N37" s="34">
        <v>0</v>
      </c>
    </row>
    <row r="38" spans="1:14">
      <c r="A38" s="43" t="s">
        <v>125</v>
      </c>
      <c r="B38" s="317">
        <v>1.702880859375E-11</v>
      </c>
      <c r="C38" s="317">
        <v>1.702880859375E-11</v>
      </c>
      <c r="D38" s="317">
        <v>1.702880859375E-11</v>
      </c>
      <c r="E38" s="317">
        <v>1.702880859375E-11</v>
      </c>
      <c r="F38" s="317">
        <v>1.7578124999999999E-11</v>
      </c>
      <c r="G38" s="317">
        <v>0</v>
      </c>
      <c r="H38" s="317">
        <v>0</v>
      </c>
      <c r="I38" s="317">
        <v>0</v>
      </c>
      <c r="J38" s="317">
        <v>1.7822265625000001E-11</v>
      </c>
      <c r="K38" s="34">
        <v>1.7578124999999999E-11</v>
      </c>
      <c r="L38" s="34">
        <v>0</v>
      </c>
      <c r="M38" s="34">
        <v>0</v>
      </c>
      <c r="N38" s="34">
        <v>0</v>
      </c>
    </row>
    <row r="39" spans="1:14">
      <c r="A39" s="43" t="s">
        <v>126</v>
      </c>
      <c r="B39" s="317">
        <v>176.243829078</v>
      </c>
      <c r="C39" s="317">
        <v>281.24903274799999</v>
      </c>
      <c r="D39" s="317">
        <v>349.70752280043342</v>
      </c>
      <c r="E39" s="317">
        <v>503.36177106685687</v>
      </c>
      <c r="F39" s="317">
        <v>520.89843397848028</v>
      </c>
      <c r="G39" s="317">
        <v>589.25331194942601</v>
      </c>
      <c r="H39" s="317">
        <v>393.00389763790355</v>
      </c>
      <c r="I39" s="317">
        <v>497.10600225828364</v>
      </c>
      <c r="J39" s="317">
        <v>503.23674179066143</v>
      </c>
      <c r="K39" s="34">
        <v>644.82553311875142</v>
      </c>
      <c r="L39" s="34">
        <v>-193.55149279007202</v>
      </c>
      <c r="M39" s="34">
        <v>-118.43537839001601</v>
      </c>
      <c r="N39" s="34">
        <v>-126.97925420770565</v>
      </c>
    </row>
    <row r="40" spans="1:14" s="46" customFormat="1" ht="9.75" thickBot="1">
      <c r="A40" s="8" t="s">
        <v>41</v>
      </c>
      <c r="B40" s="58">
        <v>11035.166579424109</v>
      </c>
      <c r="C40" s="58">
        <v>9480.4868299201098</v>
      </c>
      <c r="D40" s="58">
        <v>9432.2757596095908</v>
      </c>
      <c r="E40" s="58">
        <v>9945.5413582990459</v>
      </c>
      <c r="F40" s="58">
        <v>9481.3871540487398</v>
      </c>
      <c r="G40" s="58">
        <v>9642.0203596607971</v>
      </c>
      <c r="H40" s="58">
        <v>9676.2651217212315</v>
      </c>
      <c r="I40" s="58">
        <v>9737.8255058628092</v>
      </c>
      <c r="J40" s="58">
        <v>8732.771517871628</v>
      </c>
      <c r="K40" s="58">
        <v>8875.8127005666502</v>
      </c>
      <c r="L40" s="58">
        <v>8894.963916665929</v>
      </c>
      <c r="M40" s="58">
        <v>8788.2329454849805</v>
      </c>
      <c r="N40" s="58">
        <f>N20+N34</f>
        <v>8857.4838756383106</v>
      </c>
    </row>
    <row r="41" spans="1:14" ht="9.75" thickBot="1">
      <c r="A41" s="17"/>
      <c r="B41" s="273"/>
      <c r="C41" s="273"/>
      <c r="D41" s="273"/>
      <c r="E41" s="273"/>
      <c r="F41" s="273"/>
      <c r="G41" s="273"/>
      <c r="H41" s="273"/>
      <c r="I41" s="273"/>
      <c r="J41" s="273"/>
      <c r="K41" s="273"/>
      <c r="L41" s="273"/>
      <c r="M41" s="273"/>
      <c r="N41" s="365"/>
    </row>
  </sheetData>
  <customSheetViews>
    <customSheetView guid="{D1897E30-A26D-4F90-93C2-C61456FDB70A}" scale="90" showPageBreaks="1" printArea="1" view="pageBreakPreview" topLeftCell="A20">
      <selection activeCell="O48" sqref="O48"/>
      <pageMargins left="0.7" right="0.7" top="0.75" bottom="0.75" header="0.3" footer="0.3"/>
      <pageSetup paperSize="9" scale="49" orientation="portrait" r:id="rId1"/>
    </customSheetView>
    <customSheetView guid="{0A4A6AE3-1FFA-40BD-BC03-A4BC47D93628}" scale="90" showPageBreaks="1" printArea="1" view="pageBreakPreview" topLeftCell="A20">
      <selection activeCell="O48" sqref="O48"/>
      <pageMargins left="0.7" right="0.7" top="0.75" bottom="0.75" header="0.3" footer="0.3"/>
      <pageSetup paperSize="9" scale="49" orientation="portrait" r:id="rId2"/>
    </customSheetView>
    <customSheetView guid="{B244C660-12F9-4318-BC78-56058D4EBF22}">
      <selection sqref="A1:N1"/>
      <pageMargins left="0.7" right="0.7" top="0.75" bottom="0.75" header="0.3" footer="0.3"/>
    </customSheetView>
    <customSheetView guid="{5775350E-DA50-441E-8569-3DFCA9E573A2}" showGridLines="0" topLeftCell="A10">
      <selection activeCell="O29" sqref="O29"/>
      <pageMargins left="0.7" right="0.7" top="0.75" bottom="0.75" header="0.3" footer="0.3"/>
      <pageSetup orientation="portrait" r:id="rId3"/>
    </customSheetView>
    <customSheetView guid="{470994EE-CEA9-45A2-A5EE-DCAA1675B1EF}" topLeftCell="A7">
      <selection activeCell="O31" sqref="O31"/>
      <pageMargins left="0.7" right="0.7" top="0.75" bottom="0.75" header="0.3" footer="0.3"/>
    </customSheetView>
    <customSheetView guid="{EB4FEB82-7273-415B-B402-8EEA020F8842}" showGridLines="0">
      <selection activeCell="O10" sqref="O1:O1048576"/>
      <pageMargins left="0.7" right="0.7" top="0.75" bottom="0.75" header="0.3" footer="0.3"/>
      <pageSetup paperSize="9" orientation="portrait" r:id="rId4"/>
    </customSheetView>
    <customSheetView guid="{4E068CE9-76F0-4A79-8775-2B6748FBF524}" hiddenColumns="1" topLeftCell="O1">
      <selection activeCell="Q4" sqref="Q4:AC40"/>
      <pageMargins left="0.7" right="0.7" top="0.75" bottom="0.75" header="0.3" footer="0.3"/>
      <pageSetup paperSize="9" orientation="portrait" r:id="rId5"/>
    </customSheetView>
    <customSheetView guid="{D8C5A984-543E-4707-B504-B74A64840F53}" scale="85" showPageBreaks="1" printArea="1" view="pageBreakPreview">
      <selection activeCell="B4" sqref="B1:B1048576"/>
      <pageMargins left="0.7" right="0.7" top="0.75" bottom="0.75" header="0.3" footer="0.3"/>
      <pageSetup paperSize="9" scale="49" orientation="portrait" r:id="rId6"/>
    </customSheetView>
    <customSheetView guid="{D05C7363-D748-4E5D-B121-E30B6E64A380}" scale="85" showPageBreaks="1" printArea="1" view="pageBreakPreview">
      <selection activeCell="B4" sqref="B1:B1048576"/>
      <pageMargins left="0.7" right="0.7" top="0.75" bottom="0.75" header="0.3" footer="0.3"/>
      <pageSetup paperSize="9" scale="49" orientation="portrait" r:id="rId7"/>
    </customSheetView>
    <customSheetView guid="{A346EDBB-8F5D-48AE-8CF0-8B5C084A1557}" showPageBreaks="1" showGridLines="0">
      <selection activeCell="U18" sqref="U18"/>
      <pageMargins left="0.7" right="0.7" top="0.75" bottom="0.75" header="0.3" footer="0.3"/>
      <pageSetup paperSize="9" orientation="portrait" r:id="rId8"/>
    </customSheetView>
  </customSheetViews>
  <mergeCells count="1">
    <mergeCell ref="A1:N3"/>
  </mergeCells>
  <pageMargins left="0.7" right="0.7" top="0.75" bottom="0.75" header="0.3" footer="0.3"/>
  <pageSetup paperSize="9" scale="49" orientation="portrait" r:id="rId9"/>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7"/>
  <dimension ref="A1:N68"/>
  <sheetViews>
    <sheetView view="pageBreakPreview" zoomScaleNormal="100" zoomScaleSheetLayoutView="100" workbookViewId="0">
      <pane xSplit="1" ySplit="4" topLeftCell="B23" activePane="bottomRight" state="frozen"/>
      <selection pane="topRight" activeCell="B1" sqref="B1"/>
      <selection pane="bottomLeft" activeCell="A5" sqref="A5"/>
      <selection pane="bottomRight" activeCell="K4" sqref="K4"/>
    </sheetView>
  </sheetViews>
  <sheetFormatPr defaultColWidth="9.140625" defaultRowHeight="9"/>
  <cols>
    <col min="1" max="1" width="31.85546875" style="2" bestFit="1" customWidth="1"/>
    <col min="2" max="3" width="7" style="2" bestFit="1" customWidth="1"/>
    <col min="4" max="5" width="7.140625" style="2" bestFit="1" customWidth="1"/>
    <col min="6" max="7" width="7" style="2" bestFit="1" customWidth="1"/>
    <col min="8" max="8" width="7.5703125" style="2" bestFit="1" customWidth="1"/>
    <col min="9" max="9" width="7.140625" style="2" bestFit="1" customWidth="1"/>
    <col min="10" max="10" width="7.5703125" style="2" bestFit="1" customWidth="1"/>
    <col min="11" max="12" width="8" style="2" customWidth="1"/>
    <col min="13" max="13" width="7.140625" style="2" customWidth="1"/>
    <col min="14" max="14" width="7.5703125" style="2" customWidth="1"/>
    <col min="15" max="16384" width="9.140625" style="2"/>
  </cols>
  <sheetData>
    <row r="1" spans="1:14" s="1" customFormat="1" ht="12.75">
      <c r="A1" s="658" t="s">
        <v>1132</v>
      </c>
      <c r="B1" s="658"/>
      <c r="C1" s="658"/>
      <c r="D1" s="658"/>
      <c r="E1" s="658"/>
      <c r="F1" s="658"/>
      <c r="G1" s="658"/>
      <c r="H1" s="658"/>
      <c r="I1" s="658"/>
      <c r="J1" s="658"/>
      <c r="K1" s="658"/>
      <c r="L1" s="658"/>
      <c r="M1" s="658"/>
      <c r="N1" s="658"/>
    </row>
    <row r="2" spans="1:14" s="67" customFormat="1" ht="13.35" customHeight="1">
      <c r="A2" s="706" t="s">
        <v>1191</v>
      </c>
      <c r="B2" s="706"/>
      <c r="C2" s="706"/>
      <c r="D2" s="706"/>
      <c r="E2" s="706"/>
      <c r="F2" s="706"/>
      <c r="G2" s="706"/>
      <c r="H2" s="706"/>
      <c r="I2" s="706"/>
      <c r="J2" s="706"/>
      <c r="K2" s="706"/>
      <c r="L2" s="706"/>
      <c r="M2" s="706"/>
      <c r="N2" s="706"/>
    </row>
    <row r="3" spans="1:14" s="3" customFormat="1" ht="9.75" thickBot="1">
      <c r="A3" s="16"/>
      <c r="B3" s="226"/>
      <c r="C3" s="226"/>
      <c r="D3" s="226"/>
      <c r="E3" s="226"/>
      <c r="F3" s="226"/>
      <c r="G3" s="226"/>
      <c r="H3" s="226"/>
      <c r="I3" s="226"/>
      <c r="J3" s="226"/>
      <c r="K3" s="226"/>
      <c r="L3" s="226"/>
      <c r="M3" s="226"/>
      <c r="N3" s="226"/>
    </row>
    <row r="4" spans="1:14" ht="9.75" thickBot="1">
      <c r="A4" s="17" t="s">
        <v>3</v>
      </c>
      <c r="B4" s="18">
        <v>44621</v>
      </c>
      <c r="C4" s="18">
        <v>44652</v>
      </c>
      <c r="D4" s="18">
        <v>44682</v>
      </c>
      <c r="E4" s="18">
        <v>44713</v>
      </c>
      <c r="F4" s="18">
        <v>44743</v>
      </c>
      <c r="G4" s="18">
        <v>44774</v>
      </c>
      <c r="H4" s="18">
        <v>44805</v>
      </c>
      <c r="I4" s="18">
        <v>44835</v>
      </c>
      <c r="J4" s="18">
        <v>44866</v>
      </c>
      <c r="K4" s="18">
        <v>44896</v>
      </c>
      <c r="L4" s="18">
        <v>44927</v>
      </c>
      <c r="M4" s="18">
        <v>44958</v>
      </c>
      <c r="N4" s="18">
        <v>44986</v>
      </c>
    </row>
    <row r="5" spans="1:14">
      <c r="A5" s="12" t="s">
        <v>42</v>
      </c>
      <c r="B5" s="329"/>
      <c r="C5" s="329"/>
      <c r="D5" s="329"/>
      <c r="E5" s="329"/>
      <c r="F5" s="329"/>
      <c r="G5" s="329"/>
      <c r="H5" s="329"/>
      <c r="I5" s="329"/>
      <c r="J5" s="329"/>
      <c r="L5" s="329"/>
      <c r="M5" s="516"/>
      <c r="N5" s="516"/>
    </row>
    <row r="6" spans="1:14">
      <c r="A6" s="12" t="s">
        <v>299</v>
      </c>
      <c r="B6" s="328"/>
      <c r="C6" s="328"/>
      <c r="D6" s="328"/>
      <c r="E6" s="328"/>
      <c r="F6" s="328"/>
      <c r="G6" s="328"/>
      <c r="H6" s="328"/>
      <c r="I6" s="328"/>
      <c r="J6" s="328"/>
      <c r="L6" s="328"/>
      <c r="M6" s="516"/>
      <c r="N6" s="516"/>
    </row>
    <row r="7" spans="1:14">
      <c r="A7" s="12" t="s">
        <v>43</v>
      </c>
      <c r="B7" s="328"/>
      <c r="C7" s="328"/>
      <c r="D7" s="328"/>
      <c r="E7" s="328"/>
      <c r="F7" s="328"/>
      <c r="G7" s="328"/>
      <c r="H7" s="328"/>
      <c r="I7" s="328"/>
      <c r="J7" s="328"/>
      <c r="L7" s="328"/>
      <c r="M7" s="516"/>
      <c r="N7" s="516"/>
    </row>
    <row r="8" spans="1:14">
      <c r="A8" s="12" t="s">
        <v>44</v>
      </c>
      <c r="B8" s="281">
        <v>133.91096314436757</v>
      </c>
      <c r="C8" s="281">
        <v>177.98893193155592</v>
      </c>
      <c r="D8" s="281">
        <v>233.80271043177584</v>
      </c>
      <c r="E8" s="281">
        <v>283.73977502121971</v>
      </c>
      <c r="F8" s="281">
        <v>318.91645941815995</v>
      </c>
      <c r="G8" s="281">
        <v>365.94993473525</v>
      </c>
      <c r="H8" s="281">
        <v>416.95697442724997</v>
      </c>
      <c r="I8" s="281">
        <v>486.79252167912</v>
      </c>
      <c r="J8" s="281">
        <v>546.53447072571998</v>
      </c>
      <c r="K8" s="281">
        <v>593.38507349345991</v>
      </c>
      <c r="L8" s="281">
        <v>40.52055705131</v>
      </c>
      <c r="M8" s="281">
        <v>89.021413401520007</v>
      </c>
      <c r="N8" s="281">
        <v>138.52343196860289</v>
      </c>
    </row>
    <row r="9" spans="1:14">
      <c r="A9" s="12" t="s">
        <v>45</v>
      </c>
      <c r="B9" s="281">
        <v>134.91834326236</v>
      </c>
      <c r="C9" s="281">
        <v>179.60786063301998</v>
      </c>
      <c r="D9" s="281">
        <v>226.42535523983</v>
      </c>
      <c r="E9" s="281">
        <v>272.96408130642004</v>
      </c>
      <c r="F9" s="281">
        <v>291.71285305315996</v>
      </c>
      <c r="G9" s="281">
        <v>331.52312345324998</v>
      </c>
      <c r="H9" s="281">
        <v>377.21913404825</v>
      </c>
      <c r="I9" s="281">
        <v>453.25145578197998</v>
      </c>
      <c r="J9" s="281">
        <v>499.95937466488999</v>
      </c>
      <c r="K9" s="281">
        <v>535.38193897758003</v>
      </c>
      <c r="L9" s="281">
        <v>36.424104601929997</v>
      </c>
      <c r="M9" s="281">
        <v>70.050708757140001</v>
      </c>
      <c r="N9" s="281">
        <v>101.54699629985828</v>
      </c>
    </row>
    <row r="10" spans="1:14">
      <c r="A10" s="12" t="s">
        <v>46</v>
      </c>
      <c r="B10" s="281">
        <v>-1.0073801179924315</v>
      </c>
      <c r="C10" s="281">
        <v>-1.6189287014640521</v>
      </c>
      <c r="D10" s="281">
        <v>7.3773551919458482</v>
      </c>
      <c r="E10" s="281">
        <v>10.775693714799722</v>
      </c>
      <c r="F10" s="281">
        <v>27.203606364999999</v>
      </c>
      <c r="G10" s="281">
        <v>34.426811282000003</v>
      </c>
      <c r="H10" s="281">
        <v>39.737840378999998</v>
      </c>
      <c r="I10" s="281">
        <v>33.541065897140001</v>
      </c>
      <c r="J10" s="281">
        <v>46.575096060829999</v>
      </c>
      <c r="K10" s="281">
        <v>58.003134515879999</v>
      </c>
      <c r="L10" s="281">
        <v>4.0964524493800001</v>
      </c>
      <c r="M10" s="281">
        <v>18.97070464438</v>
      </c>
      <c r="N10" s="281">
        <v>36.976435668744628</v>
      </c>
    </row>
    <row r="11" spans="1:14">
      <c r="A11" s="12" t="s">
        <v>47</v>
      </c>
      <c r="B11" s="281">
        <v>0</v>
      </c>
      <c r="C11" s="281">
        <v>0</v>
      </c>
      <c r="D11" s="281">
        <v>0</v>
      </c>
      <c r="E11" s="281">
        <v>0</v>
      </c>
      <c r="F11" s="281">
        <v>0</v>
      </c>
      <c r="G11" s="281">
        <v>0</v>
      </c>
      <c r="H11" s="281">
        <v>0</v>
      </c>
      <c r="I11" s="281">
        <v>0</v>
      </c>
      <c r="J11" s="281">
        <v>0</v>
      </c>
      <c r="K11" s="281">
        <v>0</v>
      </c>
      <c r="L11" s="281">
        <v>0</v>
      </c>
      <c r="M11" s="281"/>
      <c r="N11" s="281">
        <v>0</v>
      </c>
    </row>
    <row r="12" spans="1:14">
      <c r="A12" s="12" t="s">
        <v>45</v>
      </c>
      <c r="B12" s="281">
        <v>0</v>
      </c>
      <c r="C12" s="281">
        <v>0</v>
      </c>
      <c r="D12" s="281">
        <v>0</v>
      </c>
      <c r="E12" s="281">
        <v>0</v>
      </c>
      <c r="F12" s="281">
        <v>25.53278536294</v>
      </c>
      <c r="G12" s="281">
        <v>29.105703667309996</v>
      </c>
      <c r="H12" s="281">
        <v>32.617036063580002</v>
      </c>
      <c r="I12" s="281">
        <v>0</v>
      </c>
      <c r="J12" s="281">
        <v>0</v>
      </c>
      <c r="K12" s="281">
        <v>0</v>
      </c>
      <c r="L12" s="281">
        <v>0</v>
      </c>
      <c r="M12" s="281"/>
      <c r="N12" s="281">
        <v>0</v>
      </c>
    </row>
    <row r="13" spans="1:14">
      <c r="A13" s="12" t="s">
        <v>46</v>
      </c>
      <c r="B13" s="281">
        <v>0</v>
      </c>
      <c r="C13" s="281">
        <v>0</v>
      </c>
      <c r="D13" s="281">
        <v>0</v>
      </c>
      <c r="E13" s="281">
        <v>0</v>
      </c>
      <c r="F13" s="281">
        <v>-11.87342108633</v>
      </c>
      <c r="G13" s="281">
        <v>-11.047726474209998</v>
      </c>
      <c r="H13" s="281">
        <v>-10.264696163850001</v>
      </c>
      <c r="I13" s="281">
        <v>0</v>
      </c>
      <c r="J13" s="281">
        <v>0</v>
      </c>
      <c r="K13" s="281">
        <v>0</v>
      </c>
      <c r="L13" s="281">
        <v>0</v>
      </c>
      <c r="M13" s="281"/>
      <c r="N13" s="281">
        <v>0</v>
      </c>
    </row>
    <row r="14" spans="1:14">
      <c r="A14" s="12" t="s">
        <v>48</v>
      </c>
      <c r="B14" s="281">
        <v>0</v>
      </c>
      <c r="C14" s="281">
        <v>0</v>
      </c>
      <c r="D14" s="281">
        <v>0</v>
      </c>
      <c r="E14" s="281">
        <v>0</v>
      </c>
      <c r="F14" s="281">
        <v>0</v>
      </c>
      <c r="G14" s="281">
        <v>0</v>
      </c>
      <c r="H14" s="281">
        <v>0</v>
      </c>
      <c r="I14" s="281">
        <v>0</v>
      </c>
      <c r="J14" s="281">
        <v>0</v>
      </c>
      <c r="K14" s="281">
        <v>0</v>
      </c>
      <c r="L14" s="281">
        <v>0</v>
      </c>
      <c r="M14" s="281"/>
      <c r="N14" s="281">
        <v>6.8806419650000006E-2</v>
      </c>
    </row>
    <row r="15" spans="1:14">
      <c r="A15" s="12" t="s">
        <v>45</v>
      </c>
      <c r="B15" s="281">
        <v>0</v>
      </c>
      <c r="C15" s="281">
        <v>0</v>
      </c>
      <c r="D15" s="281">
        <v>0</v>
      </c>
      <c r="E15" s="281">
        <v>0</v>
      </c>
      <c r="F15" s="281">
        <v>0</v>
      </c>
      <c r="G15" s="281">
        <v>1.4668377314199998</v>
      </c>
      <c r="H15" s="281">
        <v>1.5074763049899997</v>
      </c>
      <c r="I15" s="281">
        <v>1.5420761600200001</v>
      </c>
      <c r="J15" s="281">
        <v>1.5777700317400001</v>
      </c>
      <c r="K15" s="281">
        <v>1.61232357784</v>
      </c>
      <c r="L15" s="281">
        <v>3.1588193530000003E-2</v>
      </c>
      <c r="M15" s="281">
        <v>6.3735542239999998E-2</v>
      </c>
      <c r="N15" s="281">
        <v>6.8805366110000002E-2</v>
      </c>
    </row>
    <row r="16" spans="1:14">
      <c r="A16" s="12" t="s">
        <v>46</v>
      </c>
      <c r="B16" s="281">
        <v>0</v>
      </c>
      <c r="C16" s="281">
        <v>0</v>
      </c>
      <c r="D16" s="281">
        <v>0</v>
      </c>
      <c r="E16" s="281">
        <v>0</v>
      </c>
      <c r="F16" s="281">
        <v>0</v>
      </c>
      <c r="G16" s="281">
        <v>2.9700000000000003E-7</v>
      </c>
      <c r="H16" s="281">
        <v>5.9400000000000005E-7</v>
      </c>
      <c r="I16" s="281">
        <v>8.9899999999999999E-7</v>
      </c>
      <c r="J16" s="281">
        <v>1.52563E-6</v>
      </c>
      <c r="K16" s="281">
        <v>1.83335E-6</v>
      </c>
      <c r="L16" s="281">
        <v>4.4934999999999998E-7</v>
      </c>
      <c r="M16" s="281">
        <v>7.5364999999999998E-7</v>
      </c>
      <c r="N16" s="281">
        <v>1.05354E-6</v>
      </c>
    </row>
    <row r="17" spans="1:14">
      <c r="A17" s="12" t="s">
        <v>49</v>
      </c>
      <c r="B17" s="281">
        <v>133.91096314436757</v>
      </c>
      <c r="C17" s="281">
        <v>177.98893193155592</v>
      </c>
      <c r="D17" s="281">
        <v>233.80271043177584</v>
      </c>
      <c r="E17" s="281">
        <v>283.73977502121971</v>
      </c>
      <c r="F17" s="281">
        <v>318.91645941815995</v>
      </c>
      <c r="G17" s="281">
        <v>365.94993473525</v>
      </c>
      <c r="H17" s="281">
        <v>416.95697442724997</v>
      </c>
      <c r="I17" s="281">
        <v>486.79252167912</v>
      </c>
      <c r="J17" s="281">
        <v>546.53447072571998</v>
      </c>
      <c r="K17" s="281">
        <v>593.38507349345991</v>
      </c>
      <c r="L17" s="281">
        <v>40.52055705131</v>
      </c>
      <c r="M17" s="281">
        <v>89.021413401520007</v>
      </c>
      <c r="N17" s="281">
        <v>138.59223838825289</v>
      </c>
    </row>
    <row r="18" spans="1:14">
      <c r="A18" s="12" t="s">
        <v>50</v>
      </c>
      <c r="B18" s="281">
        <v>0</v>
      </c>
      <c r="C18" s="281">
        <v>0</v>
      </c>
      <c r="D18" s="281">
        <v>0</v>
      </c>
      <c r="E18" s="281">
        <v>-2.3333333340000002</v>
      </c>
      <c r="F18" s="281">
        <v>-7.9166666680000004</v>
      </c>
      <c r="G18" s="281">
        <v>-11.166666668</v>
      </c>
      <c r="H18" s="281">
        <v>-765.56937752751196</v>
      </c>
      <c r="I18" s="281">
        <v>-870.4610271299415</v>
      </c>
      <c r="J18" s="281">
        <v>-971.86826576198882</v>
      </c>
      <c r="K18" s="281">
        <v>-1078.5443627699999</v>
      </c>
      <c r="L18" s="281">
        <v>-105.427736078</v>
      </c>
      <c r="M18" s="281">
        <v>-203.31821581400001</v>
      </c>
      <c r="N18" s="281"/>
    </row>
    <row r="19" spans="1:14">
      <c r="A19" s="12" t="s">
        <v>51</v>
      </c>
      <c r="B19" s="281">
        <v>0</v>
      </c>
      <c r="C19" s="281">
        <v>0</v>
      </c>
      <c r="D19" s="281">
        <v>0</v>
      </c>
      <c r="E19" s="281">
        <v>-2.3333333340000002</v>
      </c>
      <c r="F19" s="281">
        <v>-3.9583333340000002</v>
      </c>
      <c r="G19" s="281">
        <v>-5.5833333339999998</v>
      </c>
      <c r="H19" s="281">
        <v>-382.78468876375598</v>
      </c>
      <c r="I19" s="281">
        <v>-435.23051356497075</v>
      </c>
      <c r="J19" s="281">
        <v>-485.93413288099441</v>
      </c>
      <c r="K19" s="281">
        <v>-539.27218138499995</v>
      </c>
      <c r="L19" s="281">
        <v>-52.713868038999998</v>
      </c>
      <c r="M19" s="281">
        <v>-101.65910790700001</v>
      </c>
      <c r="N19" s="281">
        <v>-136.73987440965357</v>
      </c>
    </row>
    <row r="20" spans="1:14">
      <c r="A20" s="12" t="s">
        <v>45</v>
      </c>
      <c r="B20" s="281">
        <v>0</v>
      </c>
      <c r="C20" s="281">
        <v>0</v>
      </c>
      <c r="D20" s="281">
        <v>0</v>
      </c>
      <c r="E20" s="281">
        <v>-2.3333333340000002</v>
      </c>
      <c r="F20" s="281">
        <v>-3.9583333340000002</v>
      </c>
      <c r="G20" s="281">
        <v>-5.5833333339999998</v>
      </c>
      <c r="H20" s="281">
        <v>-382.78468876375598</v>
      </c>
      <c r="I20" s="281">
        <v>-435.23051356497075</v>
      </c>
      <c r="J20" s="281">
        <v>-485.93413288099441</v>
      </c>
      <c r="K20" s="281">
        <v>-539.27218138499995</v>
      </c>
      <c r="L20" s="281">
        <v>-52.713868038999998</v>
      </c>
      <c r="M20" s="281">
        <v>-101.65910790700001</v>
      </c>
      <c r="N20" s="281">
        <v>-136.73987440965357</v>
      </c>
    </row>
    <row r="21" spans="1:14">
      <c r="A21" s="12" t="s">
        <v>46</v>
      </c>
      <c r="B21" s="281">
        <v>0</v>
      </c>
      <c r="C21" s="281">
        <v>0</v>
      </c>
      <c r="D21" s="281">
        <v>0</v>
      </c>
      <c r="E21" s="281">
        <v>0</v>
      </c>
      <c r="F21" s="281">
        <v>0</v>
      </c>
      <c r="G21" s="281">
        <v>0</v>
      </c>
      <c r="H21" s="281">
        <v>0</v>
      </c>
      <c r="I21" s="281">
        <v>0</v>
      </c>
      <c r="J21" s="281">
        <v>0</v>
      </c>
      <c r="K21" s="281">
        <v>0</v>
      </c>
      <c r="L21" s="281">
        <v>0</v>
      </c>
      <c r="M21" s="281">
        <v>0</v>
      </c>
      <c r="N21" s="281">
        <v>0</v>
      </c>
    </row>
    <row r="22" spans="1:14">
      <c r="A22" s="12" t="s">
        <v>52</v>
      </c>
      <c r="B22" s="281">
        <v>0</v>
      </c>
      <c r="C22" s="281">
        <v>0</v>
      </c>
      <c r="D22" s="281">
        <v>0</v>
      </c>
      <c r="E22" s="281">
        <v>0</v>
      </c>
      <c r="F22" s="281">
        <v>0</v>
      </c>
      <c r="G22" s="281">
        <v>0</v>
      </c>
      <c r="H22" s="281">
        <v>0</v>
      </c>
      <c r="I22" s="281">
        <v>0</v>
      </c>
      <c r="J22" s="281">
        <v>0</v>
      </c>
      <c r="K22" s="281">
        <v>0</v>
      </c>
      <c r="L22" s="281">
        <v>0</v>
      </c>
      <c r="M22" s="281">
        <v>0</v>
      </c>
      <c r="N22" s="281">
        <v>0</v>
      </c>
    </row>
    <row r="23" spans="1:14">
      <c r="A23" s="12" t="s">
        <v>45</v>
      </c>
      <c r="B23" s="281">
        <v>0</v>
      </c>
      <c r="C23" s="281">
        <v>0</v>
      </c>
      <c r="D23" s="281">
        <v>0</v>
      </c>
      <c r="E23" s="281">
        <v>0</v>
      </c>
      <c r="F23" s="281">
        <v>0</v>
      </c>
      <c r="G23" s="281">
        <v>0</v>
      </c>
      <c r="H23" s="281">
        <v>0</v>
      </c>
      <c r="I23" s="281">
        <v>0</v>
      </c>
      <c r="J23" s="281">
        <v>0</v>
      </c>
      <c r="K23" s="281">
        <v>0</v>
      </c>
      <c r="L23" s="281">
        <v>0</v>
      </c>
      <c r="M23" s="281">
        <v>0</v>
      </c>
      <c r="N23" s="281">
        <v>0</v>
      </c>
    </row>
    <row r="24" spans="1:14">
      <c r="A24" s="12" t="s">
        <v>46</v>
      </c>
      <c r="B24" s="281">
        <v>0</v>
      </c>
      <c r="C24" s="281">
        <v>0</v>
      </c>
      <c r="D24" s="281">
        <v>0</v>
      </c>
      <c r="E24" s="281">
        <v>0</v>
      </c>
      <c r="F24" s="281">
        <v>0</v>
      </c>
      <c r="G24" s="281">
        <v>0</v>
      </c>
      <c r="H24" s="281">
        <v>0</v>
      </c>
      <c r="I24" s="281">
        <v>0</v>
      </c>
      <c r="J24" s="281">
        <v>0</v>
      </c>
      <c r="K24" s="281">
        <v>0</v>
      </c>
      <c r="L24" s="281">
        <v>0</v>
      </c>
      <c r="M24" s="281">
        <v>0</v>
      </c>
      <c r="N24" s="281">
        <v>0</v>
      </c>
    </row>
    <row r="25" spans="1:14">
      <c r="A25" s="12" t="s">
        <v>53</v>
      </c>
      <c r="B25" s="281">
        <v>0</v>
      </c>
      <c r="C25" s="281">
        <v>0</v>
      </c>
      <c r="D25" s="281">
        <v>0</v>
      </c>
      <c r="E25" s="281">
        <v>-2.3333333340000002</v>
      </c>
      <c r="F25" s="281">
        <v>-3.9583333340000002</v>
      </c>
      <c r="G25" s="281">
        <v>-5.5833333339999998</v>
      </c>
      <c r="H25" s="281">
        <v>-382.78468876375598</v>
      </c>
      <c r="I25" s="281">
        <v>-435.23051356497075</v>
      </c>
      <c r="J25" s="281">
        <v>-485.93413288099441</v>
      </c>
      <c r="K25" s="281">
        <v>-539.27218138499995</v>
      </c>
      <c r="L25" s="281">
        <v>-52.713868038999998</v>
      </c>
      <c r="M25" s="281">
        <v>-101.65910790700001</v>
      </c>
      <c r="N25" s="281">
        <v>-136.73987440965357</v>
      </c>
    </row>
    <row r="26" spans="1:14">
      <c r="A26" s="12" t="s">
        <v>54</v>
      </c>
      <c r="B26" s="281">
        <v>133.91096314436757</v>
      </c>
      <c r="C26" s="281">
        <v>177.98893193155592</v>
      </c>
      <c r="D26" s="281">
        <v>233.80271043177584</v>
      </c>
      <c r="E26" s="281">
        <v>281.40644168721974</v>
      </c>
      <c r="F26" s="281">
        <v>314.95812608415997</v>
      </c>
      <c r="G26" s="281">
        <v>360.36660140125002</v>
      </c>
      <c r="H26" s="281">
        <v>34.172285663494016</v>
      </c>
      <c r="I26" s="281">
        <v>51.562008114149229</v>
      </c>
      <c r="J26" s="281">
        <v>60.600337844725644</v>
      </c>
      <c r="K26" s="281">
        <v>54.11289210845996</v>
      </c>
      <c r="L26" s="281">
        <v>-12.193310987690003</v>
      </c>
      <c r="M26" s="281">
        <v>-12.637694505479995</v>
      </c>
      <c r="N26" s="281">
        <v>1.8523639785993347</v>
      </c>
    </row>
    <row r="27" spans="1:14">
      <c r="A27" s="12" t="s">
        <v>300</v>
      </c>
      <c r="B27" s="281">
        <v>0</v>
      </c>
      <c r="C27" s="281">
        <v>0</v>
      </c>
      <c r="D27" s="281">
        <v>0</v>
      </c>
      <c r="E27" s="281">
        <v>0</v>
      </c>
      <c r="F27" s="281">
        <v>0</v>
      </c>
      <c r="G27" s="281">
        <v>0</v>
      </c>
      <c r="H27" s="281">
        <v>0</v>
      </c>
      <c r="I27" s="281">
        <v>0</v>
      </c>
      <c r="J27" s="281">
        <v>0</v>
      </c>
      <c r="K27" s="281">
        <v>0</v>
      </c>
      <c r="L27" s="281">
        <v>0</v>
      </c>
      <c r="M27" s="281">
        <v>0</v>
      </c>
      <c r="N27" s="281">
        <v>0</v>
      </c>
    </row>
    <row r="28" spans="1:14">
      <c r="A28" s="12" t="s">
        <v>301</v>
      </c>
      <c r="B28" s="281">
        <v>0</v>
      </c>
      <c r="C28" s="281">
        <v>0</v>
      </c>
      <c r="D28" s="281">
        <v>0</v>
      </c>
      <c r="E28" s="281">
        <v>0</v>
      </c>
      <c r="F28" s="281">
        <v>0</v>
      </c>
      <c r="G28" s="281">
        <v>0</v>
      </c>
      <c r="H28" s="281">
        <v>0</v>
      </c>
      <c r="I28" s="281">
        <v>0</v>
      </c>
      <c r="J28" s="281">
        <v>0</v>
      </c>
      <c r="K28" s="281">
        <v>0</v>
      </c>
      <c r="L28" s="281">
        <v>0</v>
      </c>
      <c r="M28" s="281">
        <v>0</v>
      </c>
      <c r="N28" s="281">
        <v>0</v>
      </c>
    </row>
    <row r="29" spans="1:14">
      <c r="A29" s="12" t="s">
        <v>55</v>
      </c>
      <c r="B29" s="281">
        <v>0</v>
      </c>
      <c r="C29" s="281">
        <v>-2.3333333340000002</v>
      </c>
      <c r="D29" s="281">
        <v>-2.3333333340000002</v>
      </c>
      <c r="E29" s="281">
        <v>0</v>
      </c>
      <c r="F29" s="281">
        <v>0</v>
      </c>
      <c r="G29" s="281">
        <v>0</v>
      </c>
      <c r="H29" s="281">
        <v>0</v>
      </c>
      <c r="I29" s="281">
        <v>0</v>
      </c>
      <c r="J29" s="281">
        <v>0</v>
      </c>
      <c r="K29" s="281">
        <v>0</v>
      </c>
      <c r="L29" s="281">
        <v>0</v>
      </c>
      <c r="M29" s="281">
        <v>0</v>
      </c>
      <c r="N29" s="281">
        <v>0</v>
      </c>
    </row>
    <row r="30" spans="1:14">
      <c r="A30" s="12" t="s">
        <v>56</v>
      </c>
      <c r="B30" s="281">
        <v>0</v>
      </c>
      <c r="C30" s="281">
        <v>0</v>
      </c>
      <c r="D30" s="281">
        <v>0</v>
      </c>
      <c r="E30" s="281">
        <v>0</v>
      </c>
      <c r="F30" s="281">
        <v>0</v>
      </c>
      <c r="G30" s="281">
        <v>0</v>
      </c>
      <c r="H30" s="281">
        <v>0</v>
      </c>
      <c r="I30" s="281">
        <v>0</v>
      </c>
      <c r="J30" s="281">
        <v>0</v>
      </c>
      <c r="K30" s="281">
        <v>0</v>
      </c>
      <c r="L30" s="281">
        <v>0</v>
      </c>
      <c r="M30" s="281">
        <v>0</v>
      </c>
      <c r="N30" s="281">
        <v>0</v>
      </c>
    </row>
    <row r="31" spans="1:14">
      <c r="A31" s="12" t="s">
        <v>302</v>
      </c>
      <c r="B31" s="281">
        <v>0</v>
      </c>
      <c r="C31" s="281">
        <v>0</v>
      </c>
      <c r="D31" s="281">
        <v>0</v>
      </c>
      <c r="E31" s="281">
        <v>0</v>
      </c>
      <c r="F31" s="281">
        <v>0</v>
      </c>
      <c r="G31" s="281">
        <v>0</v>
      </c>
      <c r="H31" s="281">
        <v>0</v>
      </c>
      <c r="I31" s="281">
        <v>0</v>
      </c>
      <c r="J31" s="281">
        <v>0</v>
      </c>
      <c r="K31" s="281">
        <v>0</v>
      </c>
      <c r="L31" s="281">
        <v>0</v>
      </c>
      <c r="M31" s="281">
        <v>0</v>
      </c>
      <c r="N31" s="281">
        <v>0</v>
      </c>
    </row>
    <row r="32" spans="1:14">
      <c r="A32" s="12" t="s">
        <v>55</v>
      </c>
      <c r="B32" s="281">
        <v>0</v>
      </c>
      <c r="C32" s="281">
        <v>0</v>
      </c>
      <c r="D32" s="281">
        <v>0</v>
      </c>
      <c r="E32" s="281">
        <v>0</v>
      </c>
      <c r="F32" s="281">
        <v>0</v>
      </c>
      <c r="G32" s="281">
        <v>0</v>
      </c>
      <c r="H32" s="281">
        <v>0</v>
      </c>
      <c r="I32" s="281">
        <v>0</v>
      </c>
      <c r="J32" s="281">
        <v>0</v>
      </c>
      <c r="K32" s="281">
        <v>0</v>
      </c>
      <c r="L32" s="281">
        <v>0</v>
      </c>
      <c r="M32" s="281">
        <v>0</v>
      </c>
      <c r="N32" s="281">
        <v>0</v>
      </c>
    </row>
    <row r="33" spans="1:14">
      <c r="A33" s="12" t="s">
        <v>57</v>
      </c>
      <c r="B33" s="281">
        <v>0</v>
      </c>
      <c r="C33" s="281">
        <v>0</v>
      </c>
      <c r="D33" s="281">
        <v>0</v>
      </c>
      <c r="E33" s="281">
        <v>0</v>
      </c>
      <c r="F33" s="281">
        <v>0</v>
      </c>
      <c r="G33" s="281">
        <v>0</v>
      </c>
      <c r="H33" s="281">
        <v>0</v>
      </c>
      <c r="I33" s="281">
        <v>0</v>
      </c>
      <c r="J33" s="281">
        <v>0</v>
      </c>
      <c r="K33" s="281">
        <v>0</v>
      </c>
      <c r="L33" s="281">
        <v>0</v>
      </c>
      <c r="M33" s="281">
        <v>0</v>
      </c>
      <c r="N33" s="281">
        <v>0</v>
      </c>
    </row>
    <row r="34" spans="1:14">
      <c r="A34" s="12" t="s">
        <v>58</v>
      </c>
      <c r="B34" s="281">
        <v>0</v>
      </c>
      <c r="C34" s="281">
        <v>0</v>
      </c>
      <c r="D34" s="281">
        <v>0</v>
      </c>
      <c r="E34" s="281">
        <v>0</v>
      </c>
      <c r="F34" s="281">
        <v>0</v>
      </c>
      <c r="G34" s="281">
        <v>0</v>
      </c>
      <c r="H34" s="281">
        <v>0</v>
      </c>
      <c r="I34" s="281">
        <v>0</v>
      </c>
      <c r="J34" s="281">
        <v>0</v>
      </c>
      <c r="K34" s="281">
        <v>0</v>
      </c>
      <c r="L34" s="281">
        <v>0</v>
      </c>
      <c r="M34" s="281">
        <v>0</v>
      </c>
      <c r="N34" s="281">
        <v>0</v>
      </c>
    </row>
    <row r="35" spans="1:14">
      <c r="A35" s="12" t="s">
        <v>303</v>
      </c>
      <c r="B35" s="281">
        <v>0</v>
      </c>
      <c r="C35" s="281">
        <v>0</v>
      </c>
      <c r="D35" s="281">
        <v>0</v>
      </c>
      <c r="E35" s="281">
        <v>0</v>
      </c>
      <c r="F35" s="281">
        <v>0</v>
      </c>
      <c r="G35" s="281">
        <v>0</v>
      </c>
      <c r="H35" s="281">
        <v>0</v>
      </c>
      <c r="I35" s="281">
        <v>0</v>
      </c>
      <c r="J35" s="281">
        <v>0</v>
      </c>
      <c r="K35" s="281">
        <v>0</v>
      </c>
      <c r="L35" s="281">
        <v>0</v>
      </c>
      <c r="M35" s="281">
        <v>0</v>
      </c>
      <c r="N35" s="281">
        <v>0</v>
      </c>
    </row>
    <row r="36" spans="1:14">
      <c r="A36" s="12" t="s">
        <v>304</v>
      </c>
      <c r="B36" s="281">
        <v>0</v>
      </c>
      <c r="C36" s="281">
        <v>0</v>
      </c>
      <c r="D36" s="281">
        <v>0</v>
      </c>
      <c r="E36" s="281">
        <v>0</v>
      </c>
      <c r="F36" s="281">
        <v>0</v>
      </c>
      <c r="G36" s="281">
        <v>0</v>
      </c>
      <c r="H36" s="281">
        <v>0</v>
      </c>
      <c r="I36" s="281">
        <v>0</v>
      </c>
      <c r="J36" s="281">
        <v>0</v>
      </c>
      <c r="K36" s="281">
        <v>0</v>
      </c>
      <c r="L36" s="281">
        <v>0</v>
      </c>
      <c r="M36" s="281">
        <v>0</v>
      </c>
      <c r="N36" s="281">
        <v>0</v>
      </c>
    </row>
    <row r="37" spans="1:14">
      <c r="A37" s="12" t="s">
        <v>59</v>
      </c>
      <c r="B37" s="281">
        <v>0</v>
      </c>
      <c r="C37" s="281">
        <v>0</v>
      </c>
      <c r="D37" s="281">
        <v>0</v>
      </c>
      <c r="E37" s="281">
        <v>0</v>
      </c>
      <c r="F37" s="281">
        <v>0</v>
      </c>
      <c r="G37" s="281">
        <v>0</v>
      </c>
      <c r="H37" s="281">
        <v>0</v>
      </c>
      <c r="I37" s="281">
        <v>0</v>
      </c>
      <c r="J37" s="281">
        <v>0</v>
      </c>
      <c r="K37" s="281">
        <v>0</v>
      </c>
      <c r="L37" s="281">
        <v>0</v>
      </c>
      <c r="M37" s="281">
        <v>0</v>
      </c>
      <c r="N37" s="281">
        <v>0</v>
      </c>
    </row>
    <row r="38" spans="1:14">
      <c r="A38" s="12" t="s">
        <v>56</v>
      </c>
      <c r="B38" s="281">
        <v>0</v>
      </c>
      <c r="C38" s="281">
        <v>0</v>
      </c>
      <c r="D38" s="281">
        <v>0</v>
      </c>
      <c r="E38" s="281">
        <v>0</v>
      </c>
      <c r="F38" s="281">
        <v>0</v>
      </c>
      <c r="G38" s="281">
        <v>0</v>
      </c>
      <c r="H38" s="281">
        <v>0</v>
      </c>
      <c r="I38" s="281">
        <v>0</v>
      </c>
      <c r="J38" s="281">
        <v>0</v>
      </c>
      <c r="K38" s="281">
        <v>0</v>
      </c>
      <c r="L38" s="281">
        <v>0</v>
      </c>
      <c r="M38" s="281">
        <v>0</v>
      </c>
      <c r="N38" s="281">
        <v>0</v>
      </c>
    </row>
    <row r="39" spans="1:14">
      <c r="A39" s="12" t="s">
        <v>305</v>
      </c>
      <c r="B39" s="281">
        <v>0</v>
      </c>
      <c r="C39" s="281">
        <v>0</v>
      </c>
      <c r="D39" s="281">
        <v>0</v>
      </c>
      <c r="E39" s="281">
        <v>0.2</v>
      </c>
      <c r="F39" s="281">
        <v>0</v>
      </c>
      <c r="G39" s="281">
        <v>0</v>
      </c>
      <c r="H39" s="281">
        <v>0</v>
      </c>
      <c r="I39" s="281">
        <v>0</v>
      </c>
      <c r="J39" s="281">
        <v>0</v>
      </c>
      <c r="K39" s="281">
        <v>0</v>
      </c>
      <c r="L39" s="281">
        <v>0</v>
      </c>
      <c r="M39" s="281">
        <v>0</v>
      </c>
      <c r="N39" s="281">
        <v>9.0009008000000001E-2</v>
      </c>
    </row>
    <row r="40" spans="1:14">
      <c r="A40" s="12" t="s">
        <v>59</v>
      </c>
      <c r="B40" s="281">
        <v>0</v>
      </c>
      <c r="C40" s="281">
        <v>0</v>
      </c>
      <c r="D40" s="281">
        <v>0</v>
      </c>
      <c r="E40" s="281">
        <v>0.2</v>
      </c>
      <c r="F40" s="281">
        <v>0.2</v>
      </c>
      <c r="G40" s="281">
        <v>0.2</v>
      </c>
      <c r="H40" s="281">
        <v>0.30000300600000002</v>
      </c>
      <c r="I40" s="281">
        <v>0.30000300600000002</v>
      </c>
      <c r="J40" s="281">
        <v>12.560086845000001</v>
      </c>
      <c r="K40" s="281">
        <v>12.560086845000001</v>
      </c>
      <c r="L40" s="281">
        <v>0.09</v>
      </c>
      <c r="M40" s="281">
        <v>0.09</v>
      </c>
      <c r="N40" s="281">
        <v>0.09</v>
      </c>
    </row>
    <row r="41" spans="1:14">
      <c r="A41" s="12" t="s">
        <v>56</v>
      </c>
      <c r="B41" s="281">
        <v>0</v>
      </c>
      <c r="C41" s="281">
        <v>0</v>
      </c>
      <c r="D41" s="281">
        <v>0</v>
      </c>
      <c r="E41" s="281">
        <v>0</v>
      </c>
      <c r="F41" s="281">
        <v>0</v>
      </c>
      <c r="G41" s="281">
        <v>0.52421249999999997</v>
      </c>
      <c r="H41" s="281">
        <v>0.52421249999999997</v>
      </c>
      <c r="I41" s="281">
        <v>0.52421249999999997</v>
      </c>
      <c r="J41" s="281">
        <v>0.52421249999999997</v>
      </c>
      <c r="K41" s="281">
        <v>0.52421249999999997</v>
      </c>
      <c r="L41" s="281">
        <v>0</v>
      </c>
      <c r="M41" s="281">
        <v>0</v>
      </c>
      <c r="N41" s="281">
        <v>9.0080000000000008E-6</v>
      </c>
    </row>
    <row r="42" spans="1:14">
      <c r="A42" s="12" t="s">
        <v>317</v>
      </c>
      <c r="B42" s="281">
        <v>49.221965798043286</v>
      </c>
      <c r="C42" s="281">
        <v>113.43782308972571</v>
      </c>
      <c r="D42" s="281">
        <v>126.54690340516987</v>
      </c>
      <c r="E42" s="281">
        <v>232.43780048856152</v>
      </c>
      <c r="F42" s="281">
        <v>214.54200341456999</v>
      </c>
      <c r="G42" s="281">
        <v>231.62123743110001</v>
      </c>
      <c r="H42" s="281">
        <v>356.95242140120001</v>
      </c>
      <c r="I42" s="281">
        <v>466.45008943247893</v>
      </c>
      <c r="J42" s="281">
        <v>479.90992831328367</v>
      </c>
      <c r="K42" s="281">
        <v>412.85100068866467</v>
      </c>
      <c r="L42" s="281">
        <v>-179.44350975545251</v>
      </c>
      <c r="M42" s="281">
        <v>-84.230401360008372</v>
      </c>
      <c r="N42" s="281">
        <v>-30.032689026030557</v>
      </c>
    </row>
    <row r="43" spans="1:14">
      <c r="A43" s="12" t="s">
        <v>59</v>
      </c>
      <c r="B43" s="281">
        <v>1.44631198283</v>
      </c>
      <c r="C43" s="281">
        <v>1.4867896635144393</v>
      </c>
      <c r="D43" s="281">
        <v>1.52869100486</v>
      </c>
      <c r="E43" s="281">
        <v>231.13783685556152</v>
      </c>
      <c r="F43" s="281">
        <v>212.63418303456999</v>
      </c>
      <c r="G43" s="281">
        <v>230.15291330010001</v>
      </c>
      <c r="H43" s="281">
        <v>355.38252309519999</v>
      </c>
      <c r="I43" s="281">
        <v>464.79678223547893</v>
      </c>
      <c r="J43" s="281">
        <v>478.17532029528371</v>
      </c>
      <c r="K43" s="281">
        <v>411.03234863766465</v>
      </c>
      <c r="L43" s="281">
        <v>-179.52846645745251</v>
      </c>
      <c r="M43" s="281">
        <v>-84.391496830008379</v>
      </c>
      <c r="N43" s="281">
        <v>-30.278987572030555</v>
      </c>
    </row>
    <row r="44" spans="1:14">
      <c r="A44" s="12" t="s">
        <v>56</v>
      </c>
      <c r="B44" s="281">
        <v>47.775653815213289</v>
      </c>
      <c r="C44" s="281">
        <v>111.95103342621127</v>
      </c>
      <c r="D44" s="281">
        <v>125.01821240030988</v>
      </c>
      <c r="E44" s="281">
        <v>1.299963633</v>
      </c>
      <c r="F44" s="281">
        <v>1.90782038</v>
      </c>
      <c r="G44" s="281">
        <v>1.4683241309999999</v>
      </c>
      <c r="H44" s="281">
        <v>1.569898306</v>
      </c>
      <c r="I44" s="281">
        <v>1.653307197</v>
      </c>
      <c r="J44" s="281">
        <v>1.7346080180000001</v>
      </c>
      <c r="K44" s="281">
        <v>1.8186520509999999</v>
      </c>
      <c r="L44" s="281">
        <v>8.4956701999999995E-2</v>
      </c>
      <c r="M44" s="281">
        <v>0.16109546999999999</v>
      </c>
      <c r="N44" s="281">
        <v>0.24629854600000001</v>
      </c>
    </row>
    <row r="45" spans="1:14">
      <c r="A45" s="12" t="s">
        <v>60</v>
      </c>
      <c r="B45" s="281">
        <v>49.221965798043286</v>
      </c>
      <c r="C45" s="281">
        <v>113.43782308972571</v>
      </c>
      <c r="D45" s="281">
        <v>126.54690340516987</v>
      </c>
      <c r="E45" s="281">
        <v>232.63780048856151</v>
      </c>
      <c r="F45" s="281">
        <v>214.54200341456999</v>
      </c>
      <c r="G45" s="281">
        <v>231.62123743110001</v>
      </c>
      <c r="H45" s="281">
        <v>356.95242140120001</v>
      </c>
      <c r="I45" s="281">
        <v>466.45008943247893</v>
      </c>
      <c r="J45" s="281">
        <v>479.90992831328367</v>
      </c>
      <c r="K45" s="281">
        <v>412.85100068866467</v>
      </c>
      <c r="L45" s="281">
        <v>-179.44350975545251</v>
      </c>
      <c r="M45" s="281">
        <v>-84.230401360008372</v>
      </c>
      <c r="N45" s="281">
        <v>-29.942680018030554</v>
      </c>
    </row>
    <row r="46" spans="1:14">
      <c r="A46" s="12" t="s">
        <v>306</v>
      </c>
      <c r="B46" s="281">
        <v>-6.8890998646754609</v>
      </c>
      <c r="C46" s="281">
        <v>-7.8443889388169721</v>
      </c>
      <c r="D46" s="281">
        <v>-8.3087577028346722</v>
      </c>
      <c r="E46" s="281">
        <v>-10.68247110892437</v>
      </c>
      <c r="F46" s="281">
        <v>-22.461059796859704</v>
      </c>
      <c r="G46" s="281">
        <v>-22.983554604443935</v>
      </c>
      <c r="H46" s="281">
        <v>-22.804841731510479</v>
      </c>
      <c r="I46" s="281">
        <v>-23.272387853364581</v>
      </c>
      <c r="J46" s="281">
        <v>-51.935595269717957</v>
      </c>
      <c r="K46" s="281">
        <v>163.16501556543696</v>
      </c>
      <c r="L46" s="281">
        <v>-2.0362606898094953</v>
      </c>
      <c r="M46" s="281">
        <v>-21.72101882041785</v>
      </c>
      <c r="N46" s="281"/>
    </row>
    <row r="47" spans="1:14">
      <c r="A47" s="12" t="s">
        <v>307</v>
      </c>
      <c r="B47" s="281">
        <v>0</v>
      </c>
      <c r="C47" s="281">
        <v>0</v>
      </c>
      <c r="D47" s="281">
        <v>0</v>
      </c>
      <c r="E47" s="281">
        <v>0</v>
      </c>
      <c r="F47" s="281">
        <v>0</v>
      </c>
      <c r="G47" s="281">
        <v>0</v>
      </c>
      <c r="H47" s="281">
        <v>0</v>
      </c>
      <c r="I47" s="281">
        <v>0</v>
      </c>
      <c r="J47" s="281">
        <v>0</v>
      </c>
      <c r="K47" s="281">
        <v>0</v>
      </c>
      <c r="L47" s="281">
        <v>0</v>
      </c>
      <c r="M47" s="281">
        <v>0</v>
      </c>
      <c r="N47" s="281">
        <v>0</v>
      </c>
    </row>
    <row r="48" spans="1:14">
      <c r="A48" s="12" t="s">
        <v>59</v>
      </c>
      <c r="B48" s="281">
        <v>0</v>
      </c>
      <c r="C48" s="281">
        <v>0</v>
      </c>
      <c r="D48" s="281">
        <v>0</v>
      </c>
      <c r="E48" s="281">
        <v>0</v>
      </c>
      <c r="F48" s="281">
        <v>0</v>
      </c>
      <c r="G48" s="281">
        <v>0</v>
      </c>
      <c r="H48" s="281">
        <v>0</v>
      </c>
      <c r="I48" s="281">
        <v>0</v>
      </c>
      <c r="J48" s="281">
        <v>0</v>
      </c>
      <c r="K48" s="281">
        <v>0</v>
      </c>
      <c r="L48" s="281">
        <v>0</v>
      </c>
      <c r="M48" s="281">
        <v>0</v>
      </c>
      <c r="N48" s="281">
        <v>0</v>
      </c>
    </row>
    <row r="49" spans="1:14">
      <c r="A49" s="12" t="s">
        <v>56</v>
      </c>
      <c r="B49" s="281">
        <v>0</v>
      </c>
      <c r="C49" s="281">
        <v>0</v>
      </c>
      <c r="D49" s="281">
        <v>0</v>
      </c>
      <c r="E49" s="281">
        <v>0</v>
      </c>
      <c r="F49" s="281">
        <v>0</v>
      </c>
      <c r="G49" s="281">
        <v>0</v>
      </c>
      <c r="H49" s="281">
        <v>0</v>
      </c>
      <c r="I49" s="281">
        <v>0</v>
      </c>
      <c r="J49" s="281">
        <v>0</v>
      </c>
      <c r="K49" s="281">
        <v>0</v>
      </c>
      <c r="L49" s="281">
        <v>0</v>
      </c>
      <c r="M49" s="281">
        <v>0</v>
      </c>
      <c r="N49" s="281">
        <v>0</v>
      </c>
    </row>
    <row r="50" spans="1:14">
      <c r="A50" s="12" t="s">
        <v>308</v>
      </c>
      <c r="B50" s="281">
        <v>-5.2497662576754607</v>
      </c>
      <c r="C50" s="281">
        <v>-5.7193498488169716</v>
      </c>
      <c r="D50" s="281">
        <v>-5.7193498068346722</v>
      </c>
      <c r="E50" s="281">
        <v>-7.1527271620493709</v>
      </c>
      <c r="F50" s="281">
        <v>-18.422290521509705</v>
      </c>
      <c r="G50" s="281">
        <v>-18.422290438293935</v>
      </c>
      <c r="H50" s="281">
        <v>-17.569303041810478</v>
      </c>
      <c r="I50" s="281">
        <v>-17.504141013664583</v>
      </c>
      <c r="J50" s="281">
        <v>-45.504141073752962</v>
      </c>
      <c r="K50" s="281">
        <v>171.86749283586695</v>
      </c>
      <c r="L50" s="281">
        <v>-1.4756001580094953</v>
      </c>
      <c r="M50" s="281">
        <v>-20.504598375587612</v>
      </c>
      <c r="N50" s="281">
        <v>-97.105660022199189</v>
      </c>
    </row>
    <row r="51" spans="1:14">
      <c r="A51" s="12" t="s">
        <v>59</v>
      </c>
      <c r="B51" s="281">
        <v>0.51194077082328593</v>
      </c>
      <c r="C51" s="281">
        <v>4.2357044399224934E-2</v>
      </c>
      <c r="D51" s="281">
        <v>4.2357042638244864E-2</v>
      </c>
      <c r="E51" s="281">
        <v>-0.64158375319722871</v>
      </c>
      <c r="F51" s="281">
        <v>-11.911147344119398</v>
      </c>
      <c r="G51" s="281">
        <v>-11.911147344119575</v>
      </c>
      <c r="H51" s="281">
        <v>-57.536204614429209</v>
      </c>
      <c r="I51" s="281">
        <v>-57.4710426584302</v>
      </c>
      <c r="J51" s="281">
        <v>-78.091838093935479</v>
      </c>
      <c r="K51" s="281">
        <v>86.257022194025211</v>
      </c>
      <c r="L51" s="281">
        <v>-1.5754153059093017</v>
      </c>
      <c r="M51" s="281">
        <v>-20.717380095725808</v>
      </c>
      <c r="N51" s="281">
        <v>-96.573921035073894</v>
      </c>
    </row>
    <row r="52" spans="1:14">
      <c r="A52" s="12" t="s">
        <v>56</v>
      </c>
      <c r="B52" s="281">
        <v>-5.7617070284987468</v>
      </c>
      <c r="C52" s="281">
        <v>-5.7617068932161972</v>
      </c>
      <c r="D52" s="281">
        <v>-5.7617068494729162</v>
      </c>
      <c r="E52" s="281">
        <v>-6.511143408852142</v>
      </c>
      <c r="F52" s="281">
        <v>-6.5111431773903083</v>
      </c>
      <c r="G52" s="281">
        <v>-6.5111430941743587</v>
      </c>
      <c r="H52" s="281">
        <v>39.966901572618731</v>
      </c>
      <c r="I52" s="281">
        <v>39.96690164476562</v>
      </c>
      <c r="J52" s="281">
        <v>32.587697020182524</v>
      </c>
      <c r="K52" s="281">
        <v>85.610470641841729</v>
      </c>
      <c r="L52" s="281">
        <v>9.9815147899806486E-2</v>
      </c>
      <c r="M52" s="281">
        <v>0.21278172013819582</v>
      </c>
      <c r="N52" s="281">
        <v>-0.5317389871252961</v>
      </c>
    </row>
    <row r="53" spans="1:14">
      <c r="A53" s="12" t="s">
        <v>309</v>
      </c>
      <c r="B53" s="281">
        <v>-4.7911109E-2</v>
      </c>
      <c r="C53" s="281">
        <v>-7.7127551000000003E-2</v>
      </c>
      <c r="D53" s="281">
        <v>-8.1977550999999996E-2</v>
      </c>
      <c r="E53" s="281">
        <v>-0.104225865</v>
      </c>
      <c r="F53" s="281">
        <v>-0.12859052100000001</v>
      </c>
      <c r="G53" s="281">
        <v>-0.160628194</v>
      </c>
      <c r="H53" s="281">
        <v>-0.23073619419999999</v>
      </c>
      <c r="I53" s="281">
        <v>-0.26989246019999996</v>
      </c>
      <c r="J53" s="281">
        <v>-0.38241910419999997</v>
      </c>
      <c r="K53" s="281">
        <v>-0.63152401623999999</v>
      </c>
      <c r="L53" s="281">
        <v>-3.6524359999999998E-3</v>
      </c>
      <c r="M53" s="281">
        <v>-1.9673426000000001E-2</v>
      </c>
      <c r="N53" s="281">
        <v>-4.6174688999999998E-2</v>
      </c>
    </row>
    <row r="54" spans="1:14">
      <c r="A54" s="12" t="s">
        <v>59</v>
      </c>
      <c r="B54" s="281">
        <v>-4.7911109E-2</v>
      </c>
      <c r="C54" s="281">
        <v>-7.7127551000000003E-2</v>
      </c>
      <c r="D54" s="281">
        <v>-8.1977550999999996E-2</v>
      </c>
      <c r="E54" s="281">
        <v>-0.104225865</v>
      </c>
      <c r="F54" s="281">
        <v>-0.12859052100000001</v>
      </c>
      <c r="G54" s="281">
        <v>-0.160628194</v>
      </c>
      <c r="H54" s="281">
        <v>-0.23073619419999999</v>
      </c>
      <c r="I54" s="281">
        <v>-0.26989246019999996</v>
      </c>
      <c r="J54" s="281">
        <v>-0.38241910419999997</v>
      </c>
      <c r="K54" s="281">
        <v>-0.63152401623999999</v>
      </c>
      <c r="L54" s="281">
        <v>-3.6524359999999998E-3</v>
      </c>
      <c r="M54" s="281">
        <v>-1.9673426000000001E-2</v>
      </c>
      <c r="N54" s="281">
        <v>-4.6174688999999998E-2</v>
      </c>
    </row>
    <row r="55" spans="1:14">
      <c r="A55" s="12" t="s">
        <v>56</v>
      </c>
      <c r="B55" s="281">
        <v>0</v>
      </c>
      <c r="C55" s="281">
        <v>0</v>
      </c>
      <c r="D55" s="281">
        <v>0</v>
      </c>
      <c r="E55" s="281">
        <v>0</v>
      </c>
      <c r="F55" s="281">
        <v>0</v>
      </c>
      <c r="G55" s="281">
        <v>0</v>
      </c>
      <c r="H55" s="281">
        <v>0</v>
      </c>
      <c r="I55" s="281">
        <v>0</v>
      </c>
      <c r="J55" s="281">
        <v>0</v>
      </c>
      <c r="K55" s="281">
        <v>0</v>
      </c>
      <c r="L55" s="281">
        <v>0</v>
      </c>
      <c r="M55" s="281">
        <v>0</v>
      </c>
      <c r="N55" s="281">
        <v>0</v>
      </c>
    </row>
    <row r="56" spans="1:14">
      <c r="A56" s="12" t="s">
        <v>310</v>
      </c>
      <c r="B56" s="281">
        <v>-1.494010748</v>
      </c>
      <c r="C56" s="281">
        <v>-1.922692157</v>
      </c>
      <c r="D56" s="281">
        <v>-2.3672003940000002</v>
      </c>
      <c r="E56" s="281">
        <v>-2.8021212499999999</v>
      </c>
      <c r="F56" s="281">
        <v>-3.229874932</v>
      </c>
      <c r="G56" s="281">
        <v>-3.6629080429999998</v>
      </c>
      <c r="H56" s="281">
        <v>-4.2522937870000002</v>
      </c>
      <c r="I56" s="281">
        <v>-4.7305552579999999</v>
      </c>
      <c r="J56" s="281">
        <v>-5.1696026479999997</v>
      </c>
      <c r="K56" s="281">
        <v>-7.3841907329999996</v>
      </c>
      <c r="L56" s="281">
        <v>-0.54172066600000002</v>
      </c>
      <c r="M56" s="281">
        <v>-1.02267548</v>
      </c>
      <c r="N56" s="281">
        <v>-1.4790753780000001</v>
      </c>
    </row>
    <row r="57" spans="1:14">
      <c r="A57" s="12" t="s">
        <v>59</v>
      </c>
      <c r="B57" s="281">
        <v>-1.494010748</v>
      </c>
      <c r="C57" s="281">
        <v>-1.922692157</v>
      </c>
      <c r="D57" s="281">
        <v>-2.3672003940000002</v>
      </c>
      <c r="E57" s="281">
        <v>-2.8021212499999999</v>
      </c>
      <c r="F57" s="281">
        <v>-3.229874932</v>
      </c>
      <c r="G57" s="281">
        <v>-3.6629080429999998</v>
      </c>
      <c r="H57" s="281">
        <v>-4.2522937870000002</v>
      </c>
      <c r="I57" s="281">
        <v>-4.7305552579999999</v>
      </c>
      <c r="J57" s="281">
        <v>-5.1696026479999997</v>
      </c>
      <c r="K57" s="281">
        <v>-7.3841907329999996</v>
      </c>
      <c r="L57" s="281">
        <v>-0.54172066600000002</v>
      </c>
      <c r="M57" s="281">
        <v>-1.02267548</v>
      </c>
      <c r="N57" s="281">
        <v>-1.4790753780000001</v>
      </c>
    </row>
    <row r="58" spans="1:14">
      <c r="A58" s="12" t="s">
        <v>56</v>
      </c>
      <c r="B58" s="281">
        <v>0</v>
      </c>
      <c r="C58" s="281">
        <v>0</v>
      </c>
      <c r="D58" s="281">
        <v>0</v>
      </c>
      <c r="E58" s="281">
        <v>0</v>
      </c>
      <c r="F58" s="281">
        <v>0</v>
      </c>
      <c r="G58" s="281">
        <v>0</v>
      </c>
      <c r="H58" s="281">
        <v>0</v>
      </c>
      <c r="I58" s="281">
        <v>0</v>
      </c>
      <c r="J58" s="281">
        <v>0</v>
      </c>
      <c r="K58" s="281">
        <v>0</v>
      </c>
      <c r="L58" s="281">
        <v>0</v>
      </c>
      <c r="M58" s="281">
        <v>0</v>
      </c>
      <c r="N58" s="281">
        <v>0</v>
      </c>
    </row>
    <row r="59" spans="1:14">
      <c r="A59" s="12" t="s">
        <v>311</v>
      </c>
      <c r="B59" s="281">
        <v>-9.7411750000000005E-2</v>
      </c>
      <c r="C59" s="281">
        <v>-0.12521938199999999</v>
      </c>
      <c r="D59" s="281">
        <v>-0.14022995099999999</v>
      </c>
      <c r="E59" s="281">
        <v>-0.62339683187499995</v>
      </c>
      <c r="F59" s="281">
        <v>-0.68030382234999998</v>
      </c>
      <c r="G59" s="281">
        <v>-0.73772792914999996</v>
      </c>
      <c r="H59" s="281">
        <v>-0.75250870849999996</v>
      </c>
      <c r="I59" s="281">
        <v>-0.76779912149999996</v>
      </c>
      <c r="J59" s="281">
        <v>-0.87943244376499996</v>
      </c>
      <c r="K59" s="281">
        <v>-0.68676252119000003</v>
      </c>
      <c r="L59" s="281">
        <v>-1.52874298E-2</v>
      </c>
      <c r="M59" s="281">
        <v>-0.17407153883023979</v>
      </c>
      <c r="N59" s="281">
        <v>-0.25802807907523984</v>
      </c>
    </row>
    <row r="60" spans="1:14">
      <c r="A60" s="12" t="s">
        <v>59</v>
      </c>
      <c r="B60" s="281">
        <v>-9.7411750000000005E-2</v>
      </c>
      <c r="C60" s="281">
        <v>-0.12521938199999999</v>
      </c>
      <c r="D60" s="281">
        <v>-0.14022995099999999</v>
      </c>
      <c r="E60" s="281">
        <v>-0.62282006887499997</v>
      </c>
      <c r="F60" s="281">
        <v>-0.67955794000000003</v>
      </c>
      <c r="G60" s="281">
        <v>-0.73646499114999997</v>
      </c>
      <c r="H60" s="281">
        <v>-0.75113048950000005</v>
      </c>
      <c r="I60" s="281">
        <v>-0.76632403149999995</v>
      </c>
      <c r="J60" s="281">
        <v>-0.87778009999999995</v>
      </c>
      <c r="K60" s="281">
        <v>-0.68493533169000009</v>
      </c>
      <c r="L60" s="281">
        <v>-1.51926925E-2</v>
      </c>
      <c r="M60" s="281">
        <v>-0.17387975383023979</v>
      </c>
      <c r="N60" s="281">
        <v>-0.25774117450023987</v>
      </c>
    </row>
    <row r="61" spans="1:14">
      <c r="A61" s="12" t="s">
        <v>56</v>
      </c>
      <c r="B61" s="281">
        <v>0</v>
      </c>
      <c r="C61" s="281">
        <v>0</v>
      </c>
      <c r="D61" s="281">
        <v>0</v>
      </c>
      <c r="E61" s="281">
        <v>-5.7676299999999999E-4</v>
      </c>
      <c r="F61" s="281">
        <v>-7.4588235000000002E-4</v>
      </c>
      <c r="G61" s="281">
        <v>-1.2629379999999999E-3</v>
      </c>
      <c r="H61" s="281">
        <v>-1.378219E-3</v>
      </c>
      <c r="I61" s="281">
        <v>-1.4750900000000001E-3</v>
      </c>
      <c r="J61" s="281">
        <v>-1.6523437649999999E-3</v>
      </c>
      <c r="K61" s="281">
        <v>-1.8271895000000001E-3</v>
      </c>
      <c r="L61" s="281">
        <v>-9.4737299999999992E-5</v>
      </c>
      <c r="M61" s="281">
        <v>-1.9178500000000001E-4</v>
      </c>
      <c r="N61" s="281">
        <v>-2.8690457500000002E-4</v>
      </c>
    </row>
    <row r="62" spans="1:14">
      <c r="A62" s="12" t="s">
        <v>61</v>
      </c>
      <c r="B62" s="281">
        <v>-6.8890998646754609</v>
      </c>
      <c r="C62" s="281">
        <v>-7.8443889388169721</v>
      </c>
      <c r="D62" s="281">
        <v>-8.3087577028346722</v>
      </c>
      <c r="E62" s="281">
        <v>-10.68247110892437</v>
      </c>
      <c r="F62" s="281">
        <v>-22.461059796859704</v>
      </c>
      <c r="G62" s="281">
        <v>-22.983554604443931</v>
      </c>
      <c r="H62" s="281">
        <v>-22.804841731510479</v>
      </c>
      <c r="I62" s="281">
        <v>-23.272387853364581</v>
      </c>
      <c r="J62" s="281">
        <v>-51.935595269717957</v>
      </c>
      <c r="K62" s="281">
        <v>163.16501556543696</v>
      </c>
      <c r="L62" s="281">
        <v>-2.0362606898094953</v>
      </c>
      <c r="M62" s="281">
        <v>-21.72101882041785</v>
      </c>
      <c r="N62" s="281">
        <v>-98.888938168274436</v>
      </c>
    </row>
    <row r="63" spans="1:14">
      <c r="A63" s="12" t="s">
        <v>62</v>
      </c>
      <c r="B63" s="281">
        <v>176.2438290777354</v>
      </c>
      <c r="C63" s="281">
        <v>281.24903274846469</v>
      </c>
      <c r="D63" s="281">
        <v>349.70752280011106</v>
      </c>
      <c r="E63" s="281">
        <v>503.36177106685687</v>
      </c>
      <c r="F63" s="281">
        <v>520.89843397848028</v>
      </c>
      <c r="G63" s="281">
        <v>589.25331194942601</v>
      </c>
      <c r="H63" s="281">
        <v>393.00389763790349</v>
      </c>
      <c r="I63" s="281">
        <v>497.10600225828364</v>
      </c>
      <c r="J63" s="281">
        <v>503.23674179066143</v>
      </c>
      <c r="K63" s="281">
        <v>644.82553311875142</v>
      </c>
      <c r="L63" s="281">
        <v>-193.55149279007202</v>
      </c>
      <c r="M63" s="281">
        <v>-118.43537839001623</v>
      </c>
      <c r="N63" s="281">
        <v>-126.97925420770565</v>
      </c>
    </row>
    <row r="64" spans="1:14">
      <c r="A64" s="12" t="s">
        <v>63</v>
      </c>
      <c r="B64" s="281">
        <v>0</v>
      </c>
      <c r="C64" s="281">
        <v>0</v>
      </c>
      <c r="D64" s="281">
        <v>0</v>
      </c>
      <c r="E64" s="281">
        <v>0</v>
      </c>
      <c r="F64" s="281">
        <v>0</v>
      </c>
      <c r="G64" s="281">
        <v>0</v>
      </c>
      <c r="H64" s="281">
        <v>0</v>
      </c>
      <c r="I64" s="281">
        <v>0</v>
      </c>
      <c r="J64" s="281">
        <v>0</v>
      </c>
      <c r="K64" s="281">
        <v>0</v>
      </c>
      <c r="L64" s="281">
        <v>0</v>
      </c>
      <c r="M64" s="281">
        <v>0</v>
      </c>
      <c r="N64" s="281">
        <v>0</v>
      </c>
    </row>
    <row r="65" spans="1:14">
      <c r="A65" s="12" t="s">
        <v>59</v>
      </c>
      <c r="B65" s="281">
        <v>0</v>
      </c>
      <c r="C65" s="281">
        <v>0</v>
      </c>
      <c r="D65" s="281">
        <v>0</v>
      </c>
      <c r="E65" s="281">
        <v>0</v>
      </c>
      <c r="F65" s="281">
        <v>0</v>
      </c>
      <c r="G65" s="281">
        <v>0</v>
      </c>
      <c r="H65" s="281">
        <v>0</v>
      </c>
      <c r="I65" s="281">
        <v>0</v>
      </c>
      <c r="J65" s="281">
        <v>0</v>
      </c>
      <c r="K65" s="281">
        <v>0</v>
      </c>
      <c r="L65" s="281">
        <v>0</v>
      </c>
      <c r="M65" s="281">
        <v>0</v>
      </c>
      <c r="N65" s="281">
        <v>0</v>
      </c>
    </row>
    <row r="66" spans="1:14">
      <c r="A66" s="12" t="s">
        <v>56</v>
      </c>
      <c r="B66" s="281">
        <v>0</v>
      </c>
      <c r="C66" s="281">
        <v>0</v>
      </c>
      <c r="D66" s="281">
        <v>0</v>
      </c>
      <c r="E66" s="281">
        <v>0</v>
      </c>
      <c r="F66" s="281">
        <v>0</v>
      </c>
      <c r="G66" s="281">
        <v>0</v>
      </c>
      <c r="H66" s="281">
        <v>0</v>
      </c>
      <c r="I66" s="281">
        <v>0</v>
      </c>
      <c r="J66" s="281">
        <v>0</v>
      </c>
      <c r="K66" s="281">
        <v>0</v>
      </c>
      <c r="L66" s="281">
        <v>0</v>
      </c>
      <c r="M66" s="281">
        <v>0</v>
      </c>
      <c r="N66" s="281">
        <v>0</v>
      </c>
    </row>
    <row r="67" spans="1:14" s="46" customFormat="1" ht="9.75" thickBot="1">
      <c r="A67" s="40" t="s">
        <v>64</v>
      </c>
      <c r="B67" s="282">
        <v>176.2438290777354</v>
      </c>
      <c r="C67" s="282">
        <v>281.24903274846469</v>
      </c>
      <c r="D67" s="282">
        <v>349.70752280011106</v>
      </c>
      <c r="E67" s="282">
        <v>503.36177106685687</v>
      </c>
      <c r="F67" s="282">
        <v>520.89843397848028</v>
      </c>
      <c r="G67" s="282">
        <v>589.25331194942601</v>
      </c>
      <c r="H67" s="282">
        <v>393.00389763790349</v>
      </c>
      <c r="I67" s="282">
        <v>497.10600225828364</v>
      </c>
      <c r="J67" s="282">
        <v>503.23674179066143</v>
      </c>
      <c r="K67" s="282">
        <v>644.82553311875142</v>
      </c>
      <c r="L67" s="282">
        <v>-193.55149279007202</v>
      </c>
      <c r="M67" s="282">
        <v>-118.43537839001623</v>
      </c>
      <c r="N67" s="282">
        <v>-126.97925420770565</v>
      </c>
    </row>
    <row r="68" spans="1:14" ht="9.75" thickBot="1">
      <c r="A68" s="311"/>
      <c r="B68" s="273"/>
      <c r="C68" s="273"/>
      <c r="D68" s="273"/>
      <c r="E68" s="273"/>
      <c r="F68" s="273"/>
      <c r="G68" s="273"/>
      <c r="H68" s="273"/>
      <c r="I68" s="273"/>
      <c r="J68" s="273"/>
      <c r="K68" s="273"/>
      <c r="L68" s="273"/>
      <c r="M68" s="273"/>
      <c r="N68" s="365"/>
    </row>
  </sheetData>
  <customSheetViews>
    <customSheetView guid="{D1897E30-A26D-4F90-93C2-C61456FDB70A}" scale="115" showPageBreaks="1" printArea="1" view="pageBreakPreview" topLeftCell="A49">
      <selection activeCell="N5" sqref="N5:N67"/>
      <pageMargins left="0.7" right="0.7" top="0.75" bottom="0.75" header="0.3" footer="0.3"/>
      <pageSetup paperSize="9" scale="68" orientation="portrait" r:id="rId1"/>
    </customSheetView>
    <customSheetView guid="{0A4A6AE3-1FFA-40BD-BC03-A4BC47D93628}" scale="115" showPageBreaks="1" printArea="1" view="pageBreakPreview">
      <selection activeCell="Q19" sqref="Q19"/>
      <pageMargins left="0.7" right="0.7" top="0.75" bottom="0.75" header="0.3" footer="0.3"/>
      <pageSetup paperSize="9" scale="68" orientation="portrait" r:id="rId2"/>
    </customSheetView>
    <customSheetView guid="{B244C660-12F9-4318-BC78-56058D4EBF22}">
      <selection sqref="A1:N1"/>
      <pageMargins left="0.7" right="0.7" top="0.75" bottom="0.75" header="0.3" footer="0.3"/>
    </customSheetView>
    <customSheetView guid="{5775350E-DA50-441E-8569-3DFCA9E573A2}" showGridLines="0" topLeftCell="A43">
      <selection activeCell="J74" sqref="J74"/>
      <pageMargins left="0.7" right="0.7" top="0.75" bottom="0.75" header="0.3" footer="0.3"/>
    </customSheetView>
    <customSheetView guid="{470994EE-CEA9-45A2-A5EE-DCAA1675B1EF}" topLeftCell="A34">
      <selection activeCell="O44" sqref="O44"/>
      <pageMargins left="0.7" right="0.7" top="0.75" bottom="0.75" header="0.3" footer="0.3"/>
    </customSheetView>
    <customSheetView guid="{EB4FEB82-7273-415B-B402-8EEA020F8842}" showGridLines="0">
      <selection activeCell="O3" sqref="O1:O1048576"/>
      <pageMargins left="0.7" right="0.7" top="0.75" bottom="0.75" header="0.3" footer="0.3"/>
    </customSheetView>
    <customSheetView guid="{4E068CE9-76F0-4A79-8775-2B6748FBF524}" hiddenColumns="1" topLeftCell="A12">
      <selection activeCell="Q4" sqref="Q4:AC67"/>
      <pageMargins left="0.7" right="0.7" top="0.75" bottom="0.75" header="0.3" footer="0.3"/>
    </customSheetView>
    <customSheetView guid="{D8C5A984-543E-4707-B504-B74A64840F53}" scale="115" showPageBreaks="1" printArea="1" view="pageBreakPreview">
      <selection activeCell="Q19" sqref="Q19"/>
      <pageMargins left="0.7" right="0.7" top="0.75" bottom="0.75" header="0.3" footer="0.3"/>
      <pageSetup paperSize="9" scale="68" orientation="portrait" r:id="rId3"/>
    </customSheetView>
    <customSheetView guid="{D05C7363-D748-4E5D-B121-E30B6E64A380}" scale="115" showPageBreaks="1" printArea="1" view="pageBreakPreview">
      <selection activeCell="Q19" sqref="Q19"/>
      <pageMargins left="0.7" right="0.7" top="0.75" bottom="0.75" header="0.3" footer="0.3"/>
      <pageSetup paperSize="9" scale="68" orientation="portrait" r:id="rId4"/>
    </customSheetView>
    <customSheetView guid="{A346EDBB-8F5D-48AE-8CF0-8B5C084A1557}" showGridLines="0">
      <selection activeCell="R14" sqref="R14"/>
      <pageMargins left="0.7" right="0.7" top="0.75" bottom="0.75" header="0.3" footer="0.3"/>
      <pageSetup paperSize="9" orientation="portrait" r:id="rId5"/>
    </customSheetView>
  </customSheetViews>
  <mergeCells count="2">
    <mergeCell ref="A1:N1"/>
    <mergeCell ref="A2:N2"/>
  </mergeCells>
  <pageMargins left="0.7" right="0.7" top="0.75" bottom="0.75" header="0.3" footer="0.3"/>
  <pageSetup paperSize="9" scale="68" orientation="portrait" r:id="rId6"/>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6"/>
  <dimension ref="A1:BR88"/>
  <sheetViews>
    <sheetView workbookViewId="0">
      <selection sqref="A1:BO1"/>
    </sheetView>
  </sheetViews>
  <sheetFormatPr defaultColWidth="9.140625" defaultRowHeight="9"/>
  <cols>
    <col min="1" max="1" width="39" style="169" customWidth="1"/>
    <col min="2" max="9" width="6.140625" style="169" hidden="1" customWidth="1"/>
    <col min="10" max="12" width="6.85546875" style="169" hidden="1" customWidth="1"/>
    <col min="13" max="13" width="6.140625" style="169" hidden="1" customWidth="1"/>
    <col min="14" max="15" width="6.5703125" style="169" hidden="1" customWidth="1"/>
    <col min="16" max="16" width="6.140625" style="169" hidden="1" customWidth="1"/>
    <col min="17" max="18" width="6.5703125" style="169" hidden="1" customWidth="1"/>
    <col min="19" max="21" width="6.85546875" style="169" hidden="1" customWidth="1"/>
    <col min="22" max="23" width="6.5703125" style="169" hidden="1" customWidth="1"/>
    <col min="24" max="53" width="5.85546875" style="169" hidden="1" customWidth="1"/>
    <col min="54" max="61" width="5.85546875" style="169" customWidth="1"/>
    <col min="62" max="62" width="6" style="421" bestFit="1" customWidth="1"/>
    <col min="63" max="66" width="5.85546875" style="169" customWidth="1"/>
    <col min="67" max="67" width="46.5703125" style="421" customWidth="1"/>
    <col min="68" max="16384" width="9.140625" style="169"/>
  </cols>
  <sheetData>
    <row r="1" spans="1:67" s="222" customFormat="1" ht="12.75">
      <c r="A1" s="664" t="s">
        <v>133</v>
      </c>
      <c r="B1" s="665"/>
      <c r="C1" s="665"/>
      <c r="D1" s="665"/>
      <c r="E1" s="665"/>
      <c r="F1" s="665"/>
      <c r="G1" s="665"/>
      <c r="H1" s="665"/>
      <c r="I1" s="665"/>
      <c r="J1" s="665"/>
      <c r="K1" s="665"/>
      <c r="L1" s="665"/>
      <c r="M1" s="665"/>
      <c r="N1" s="665"/>
      <c r="O1" s="665"/>
      <c r="P1" s="665"/>
      <c r="Q1" s="665"/>
      <c r="R1" s="665"/>
      <c r="S1" s="665"/>
      <c r="T1" s="665"/>
      <c r="U1" s="665"/>
      <c r="V1" s="665"/>
      <c r="W1" s="665"/>
      <c r="X1" s="665"/>
      <c r="Y1" s="665"/>
      <c r="Z1" s="665"/>
      <c r="AA1" s="665"/>
      <c r="AB1" s="665"/>
      <c r="AC1" s="665"/>
      <c r="AD1" s="665"/>
      <c r="AE1" s="665"/>
      <c r="AF1" s="665"/>
      <c r="AG1" s="665"/>
      <c r="AH1" s="665"/>
      <c r="AI1" s="665"/>
      <c r="AJ1" s="665"/>
      <c r="AK1" s="665"/>
      <c r="AL1" s="665"/>
      <c r="AM1" s="665"/>
      <c r="AN1" s="665"/>
      <c r="AO1" s="665"/>
      <c r="AP1" s="665"/>
      <c r="AQ1" s="665"/>
      <c r="AR1" s="665"/>
      <c r="AS1" s="665"/>
      <c r="AT1" s="665"/>
      <c r="AU1" s="665"/>
      <c r="AV1" s="665"/>
      <c r="AW1" s="665"/>
      <c r="AX1" s="665"/>
      <c r="AY1" s="665"/>
      <c r="AZ1" s="665"/>
      <c r="BA1" s="665"/>
      <c r="BB1" s="665"/>
      <c r="BC1" s="665"/>
      <c r="BD1" s="665"/>
      <c r="BE1" s="665"/>
      <c r="BF1" s="665"/>
      <c r="BG1" s="665"/>
      <c r="BH1" s="665"/>
      <c r="BI1" s="665"/>
      <c r="BJ1" s="665"/>
      <c r="BK1" s="665"/>
      <c r="BL1" s="665"/>
      <c r="BM1" s="665"/>
      <c r="BN1" s="665"/>
      <c r="BO1" s="666"/>
    </row>
    <row r="2" spans="1:67" s="223" customFormat="1" ht="12.75">
      <c r="A2" s="679" t="s">
        <v>297</v>
      </c>
      <c r="B2" s="680"/>
      <c r="C2" s="680"/>
      <c r="D2" s="680"/>
      <c r="E2" s="680"/>
      <c r="F2" s="680"/>
      <c r="G2" s="680"/>
      <c r="H2" s="680"/>
      <c r="I2" s="680"/>
      <c r="J2" s="680"/>
      <c r="K2" s="680"/>
      <c r="L2" s="680"/>
      <c r="M2" s="680"/>
      <c r="N2" s="680"/>
      <c r="O2" s="680"/>
      <c r="P2" s="680"/>
      <c r="Q2" s="680"/>
      <c r="R2" s="680"/>
      <c r="S2" s="680"/>
      <c r="T2" s="680"/>
      <c r="U2" s="680"/>
      <c r="V2" s="680"/>
      <c r="W2" s="680"/>
      <c r="X2" s="680"/>
      <c r="Y2" s="680"/>
      <c r="Z2" s="680"/>
      <c r="AA2" s="680"/>
      <c r="AB2" s="680"/>
      <c r="AC2" s="680"/>
      <c r="AD2" s="680"/>
      <c r="AE2" s="680"/>
      <c r="AF2" s="680"/>
      <c r="AG2" s="680"/>
      <c r="AH2" s="680"/>
      <c r="AI2" s="680"/>
      <c r="AJ2" s="680"/>
      <c r="AK2" s="680"/>
      <c r="AL2" s="680"/>
      <c r="AM2" s="680"/>
      <c r="AN2" s="680"/>
      <c r="AO2" s="680"/>
      <c r="AP2" s="680"/>
      <c r="AQ2" s="680"/>
      <c r="AR2" s="680"/>
      <c r="AS2" s="680"/>
      <c r="AT2" s="680"/>
      <c r="AU2" s="680"/>
      <c r="AV2" s="680"/>
      <c r="AW2" s="680"/>
      <c r="AX2" s="680"/>
      <c r="AY2" s="680"/>
      <c r="AZ2" s="680"/>
      <c r="BA2" s="680"/>
      <c r="BB2" s="680"/>
      <c r="BC2" s="680"/>
      <c r="BD2" s="680"/>
      <c r="BE2" s="680"/>
      <c r="BF2" s="680"/>
      <c r="BG2" s="680"/>
      <c r="BH2" s="680"/>
      <c r="BI2" s="680"/>
      <c r="BJ2" s="680"/>
      <c r="BK2" s="680"/>
      <c r="BL2" s="680"/>
      <c r="BM2" s="680"/>
      <c r="BN2" s="680"/>
      <c r="BO2" s="681"/>
    </row>
    <row r="3" spans="1:67" s="416" customFormat="1" ht="9.75" thickBot="1">
      <c r="A3" s="70"/>
      <c r="B3" s="39"/>
      <c r="C3" s="39"/>
      <c r="D3" s="39"/>
      <c r="E3" s="39"/>
      <c r="F3" s="39"/>
      <c r="G3" s="39"/>
      <c r="H3" s="39"/>
      <c r="I3" s="39"/>
      <c r="J3" s="39"/>
      <c r="K3" s="39"/>
      <c r="L3" s="39"/>
      <c r="M3" s="39"/>
      <c r="N3" s="39"/>
      <c r="O3" s="39"/>
      <c r="P3" s="39"/>
      <c r="Q3" s="39"/>
      <c r="R3" s="39"/>
      <c r="S3" s="39"/>
      <c r="T3" s="39"/>
      <c r="U3" s="39"/>
      <c r="V3" s="39"/>
      <c r="W3" s="39"/>
      <c r="X3" s="39"/>
      <c r="Y3" s="39"/>
      <c r="Z3" s="39"/>
      <c r="AA3" s="39"/>
      <c r="AB3" s="39"/>
      <c r="AC3" s="39"/>
      <c r="AD3" s="39"/>
      <c r="AE3" s="39"/>
      <c r="AF3" s="39"/>
      <c r="AG3" s="39"/>
      <c r="AH3" s="39"/>
      <c r="AI3" s="39"/>
      <c r="AJ3" s="39"/>
      <c r="AK3" s="39"/>
      <c r="AL3" s="39"/>
      <c r="AM3" s="39"/>
      <c r="AN3" s="39"/>
      <c r="AO3" s="39"/>
      <c r="AP3" s="39"/>
      <c r="AQ3" s="39"/>
      <c r="AR3" s="39"/>
      <c r="AS3" s="39"/>
      <c r="AT3" s="39"/>
      <c r="AU3" s="39"/>
      <c r="AV3" s="39"/>
      <c r="AW3" s="39"/>
      <c r="AX3" s="39"/>
      <c r="AY3" s="39"/>
      <c r="AZ3" s="39"/>
      <c r="BA3" s="39"/>
      <c r="BB3" s="39"/>
      <c r="BC3" s="39"/>
      <c r="BD3" s="39"/>
      <c r="BE3" s="39"/>
      <c r="BF3" s="39"/>
      <c r="BG3" s="39"/>
      <c r="BH3" s="39"/>
      <c r="BI3" s="39"/>
      <c r="BJ3" s="415"/>
      <c r="BK3" s="39"/>
      <c r="BL3" s="39"/>
      <c r="BM3" s="39"/>
      <c r="BN3" s="39"/>
      <c r="BO3" s="415"/>
    </row>
    <row r="4" spans="1:67" ht="9.75" thickBot="1">
      <c r="A4" s="17" t="s">
        <v>3</v>
      </c>
      <c r="B4" s="28">
        <v>42005</v>
      </c>
      <c r="C4" s="29">
        <v>42036</v>
      </c>
      <c r="D4" s="18">
        <v>42064</v>
      </c>
      <c r="E4" s="18">
        <v>42095</v>
      </c>
      <c r="F4" s="18">
        <v>42125</v>
      </c>
      <c r="G4" s="18">
        <v>42156</v>
      </c>
      <c r="H4" s="18">
        <v>42186</v>
      </c>
      <c r="I4" s="18">
        <v>42217</v>
      </c>
      <c r="J4" s="18">
        <v>42248</v>
      </c>
      <c r="K4" s="18">
        <v>42278</v>
      </c>
      <c r="L4" s="17" t="s">
        <v>4</v>
      </c>
      <c r="M4" s="18">
        <v>42339</v>
      </c>
      <c r="N4" s="18">
        <v>42370</v>
      </c>
      <c r="O4" s="18">
        <v>42401</v>
      </c>
      <c r="P4" s="18">
        <v>42430</v>
      </c>
      <c r="Q4" s="18">
        <v>42461</v>
      </c>
      <c r="R4" s="18">
        <v>42491</v>
      </c>
      <c r="S4" s="18">
        <v>42522</v>
      </c>
      <c r="T4" s="18">
        <v>42552</v>
      </c>
      <c r="U4" s="18">
        <v>42583</v>
      </c>
      <c r="V4" s="18">
        <v>42614</v>
      </c>
      <c r="W4" s="18">
        <v>42644</v>
      </c>
      <c r="X4" s="18">
        <v>42675</v>
      </c>
      <c r="Y4" s="18">
        <v>42705</v>
      </c>
      <c r="Z4" s="18">
        <v>42736</v>
      </c>
      <c r="AA4" s="18">
        <v>42767</v>
      </c>
      <c r="AB4" s="18">
        <v>42795</v>
      </c>
      <c r="AC4" s="18">
        <v>42826</v>
      </c>
      <c r="AD4" s="18">
        <v>42856</v>
      </c>
      <c r="AE4" s="18">
        <v>42887</v>
      </c>
      <c r="AF4" s="18">
        <v>42917</v>
      </c>
      <c r="AG4" s="18">
        <v>42948</v>
      </c>
      <c r="AH4" s="18">
        <v>42979</v>
      </c>
      <c r="AI4" s="18">
        <v>43009</v>
      </c>
      <c r="AJ4" s="18">
        <v>43040</v>
      </c>
      <c r="AK4" s="18">
        <v>43070</v>
      </c>
      <c r="AL4" s="18">
        <v>43101</v>
      </c>
      <c r="AM4" s="18">
        <v>43132</v>
      </c>
      <c r="AN4" s="18">
        <v>43160</v>
      </c>
      <c r="AO4" s="18">
        <v>43191</v>
      </c>
      <c r="AP4" s="18">
        <v>43221</v>
      </c>
      <c r="AQ4" s="18">
        <v>43252</v>
      </c>
      <c r="AR4" s="18">
        <v>43282</v>
      </c>
      <c r="AS4" s="18">
        <v>43313</v>
      </c>
      <c r="AT4" s="18">
        <v>43344</v>
      </c>
      <c r="AU4" s="18">
        <v>43374</v>
      </c>
      <c r="AV4" s="18">
        <v>43405</v>
      </c>
      <c r="AW4" s="18">
        <v>43435</v>
      </c>
      <c r="AX4" s="18">
        <v>43466</v>
      </c>
      <c r="AY4" s="18">
        <v>43497</v>
      </c>
      <c r="AZ4" s="18">
        <v>43525</v>
      </c>
      <c r="BA4" s="18">
        <v>43556</v>
      </c>
      <c r="BB4" s="18">
        <v>43586</v>
      </c>
      <c r="BC4" s="18">
        <v>43617</v>
      </c>
      <c r="BD4" s="18">
        <v>43647</v>
      </c>
      <c r="BE4" s="18">
        <v>43678</v>
      </c>
      <c r="BF4" s="18">
        <v>43709</v>
      </c>
      <c r="BG4" s="18">
        <v>43739</v>
      </c>
      <c r="BH4" s="18">
        <v>43770</v>
      </c>
      <c r="BI4" s="18">
        <v>43800</v>
      </c>
      <c r="BJ4" s="18">
        <v>43831</v>
      </c>
      <c r="BK4" s="18">
        <v>43862</v>
      </c>
      <c r="BL4" s="18">
        <v>43891</v>
      </c>
      <c r="BM4" s="18">
        <v>43922</v>
      </c>
      <c r="BN4" s="18">
        <v>43952</v>
      </c>
      <c r="BO4" s="417" t="s">
        <v>76</v>
      </c>
    </row>
    <row r="5" spans="1:67">
      <c r="A5" s="40" t="s">
        <v>263</v>
      </c>
      <c r="B5" s="34"/>
      <c r="C5" s="35"/>
      <c r="D5" s="35"/>
      <c r="E5" s="35"/>
      <c r="F5" s="35"/>
      <c r="G5" s="35"/>
      <c r="H5" s="36"/>
      <c r="I5" s="35"/>
      <c r="J5" s="35"/>
      <c r="K5" s="35"/>
      <c r="L5" s="35"/>
      <c r="M5" s="35"/>
      <c r="N5" s="41"/>
      <c r="O5" s="41"/>
      <c r="P5" s="41"/>
      <c r="Q5" s="41"/>
      <c r="R5" s="41"/>
      <c r="S5" s="41"/>
      <c r="T5" s="41"/>
      <c r="U5" s="41"/>
      <c r="V5" s="41"/>
      <c r="W5" s="41"/>
      <c r="X5" s="41"/>
      <c r="Y5" s="41"/>
      <c r="Z5" s="41"/>
      <c r="AA5" s="41"/>
      <c r="AB5" s="41"/>
      <c r="AC5" s="41"/>
      <c r="AD5" s="41"/>
      <c r="AE5" s="41"/>
      <c r="AF5" s="41"/>
      <c r="AG5" s="41"/>
      <c r="AH5" s="41"/>
      <c r="AI5" s="41"/>
      <c r="AJ5" s="41"/>
      <c r="AK5" s="41"/>
      <c r="AL5" s="41"/>
      <c r="AM5" s="41"/>
      <c r="AN5" s="41"/>
      <c r="AO5" s="41"/>
      <c r="AP5" s="41"/>
      <c r="AQ5" s="41"/>
      <c r="AR5" s="41"/>
      <c r="AS5" s="41"/>
      <c r="AT5" s="41"/>
      <c r="AU5" s="41"/>
      <c r="AV5" s="41"/>
      <c r="AW5" s="41"/>
      <c r="AX5" s="41"/>
      <c r="AY5" s="41"/>
      <c r="AZ5" s="41"/>
      <c r="BA5" s="41"/>
      <c r="BB5" s="41"/>
      <c r="BC5" s="41"/>
      <c r="BD5" s="41"/>
      <c r="BE5" s="41"/>
      <c r="BF5" s="41"/>
      <c r="BG5" s="41"/>
      <c r="BH5" s="41"/>
      <c r="BI5" s="41"/>
      <c r="BJ5" s="41"/>
      <c r="BK5" s="41"/>
      <c r="BL5" s="41"/>
      <c r="BM5" s="41"/>
      <c r="BN5" s="41"/>
      <c r="BO5" s="60" t="s">
        <v>131</v>
      </c>
    </row>
    <row r="6" spans="1:67">
      <c r="A6" s="42" t="s">
        <v>13</v>
      </c>
      <c r="B6" s="34">
        <v>0</v>
      </c>
      <c r="C6" s="35">
        <v>0</v>
      </c>
      <c r="D6" s="35">
        <v>0</v>
      </c>
      <c r="E6" s="35">
        <v>0</v>
      </c>
      <c r="F6" s="35">
        <v>0</v>
      </c>
      <c r="G6" s="35">
        <v>0</v>
      </c>
      <c r="H6" s="36">
        <v>0</v>
      </c>
      <c r="I6" s="35">
        <v>0</v>
      </c>
      <c r="J6" s="35">
        <v>0</v>
      </c>
      <c r="K6" s="35">
        <v>0</v>
      </c>
      <c r="L6" s="35">
        <v>0</v>
      </c>
      <c r="M6" s="35">
        <v>0</v>
      </c>
      <c r="N6" s="41">
        <v>0</v>
      </c>
      <c r="O6" s="41">
        <v>0</v>
      </c>
      <c r="P6" s="41">
        <v>0</v>
      </c>
      <c r="Q6" s="41">
        <v>0</v>
      </c>
      <c r="R6" s="41">
        <v>0</v>
      </c>
      <c r="S6" s="41">
        <v>0</v>
      </c>
      <c r="T6" s="41">
        <v>0</v>
      </c>
      <c r="U6" s="41">
        <v>0</v>
      </c>
      <c r="V6" s="41">
        <v>0</v>
      </c>
      <c r="W6" s="41">
        <v>0</v>
      </c>
      <c r="X6" s="41">
        <v>0</v>
      </c>
      <c r="Y6" s="41">
        <v>0</v>
      </c>
      <c r="Z6" s="41">
        <v>0</v>
      </c>
      <c r="AA6" s="41">
        <v>0</v>
      </c>
      <c r="AB6" s="41">
        <v>0</v>
      </c>
      <c r="AC6" s="41">
        <v>0.47929923606999997</v>
      </c>
      <c r="AD6" s="41">
        <v>0</v>
      </c>
      <c r="AE6" s="41">
        <v>0</v>
      </c>
      <c r="AF6" s="41">
        <v>0</v>
      </c>
      <c r="AG6" s="41">
        <v>0</v>
      </c>
      <c r="AH6" s="41">
        <v>0</v>
      </c>
      <c r="AI6" s="41">
        <v>0</v>
      </c>
      <c r="AJ6" s="41">
        <v>0</v>
      </c>
      <c r="AK6" s="41">
        <v>0</v>
      </c>
      <c r="AL6" s="41">
        <v>0</v>
      </c>
      <c r="AM6" s="41">
        <v>0</v>
      </c>
      <c r="AN6" s="41">
        <v>0</v>
      </c>
      <c r="AO6" s="41">
        <v>0</v>
      </c>
      <c r="AP6" s="41">
        <v>0</v>
      </c>
      <c r="AQ6" s="41">
        <v>0</v>
      </c>
      <c r="AR6" s="41">
        <v>0</v>
      </c>
      <c r="AS6" s="41">
        <v>0</v>
      </c>
      <c r="AT6" s="41">
        <v>0</v>
      </c>
      <c r="AU6" s="41">
        <v>0</v>
      </c>
      <c r="AV6" s="41">
        <v>0</v>
      </c>
      <c r="AW6" s="41">
        <v>0</v>
      </c>
      <c r="AX6" s="41">
        <v>0</v>
      </c>
      <c r="AY6" s="41">
        <v>0</v>
      </c>
      <c r="AZ6" s="41">
        <v>0</v>
      </c>
      <c r="BA6" s="41">
        <v>0</v>
      </c>
      <c r="BB6" s="41">
        <v>0</v>
      </c>
      <c r="BC6" s="41">
        <v>0</v>
      </c>
      <c r="BD6" s="41">
        <v>0</v>
      </c>
      <c r="BE6" s="41">
        <v>0</v>
      </c>
      <c r="BF6" s="41">
        <v>0</v>
      </c>
      <c r="BG6" s="41">
        <v>0</v>
      </c>
      <c r="BH6" s="41">
        <v>0</v>
      </c>
      <c r="BI6" s="41">
        <v>0</v>
      </c>
      <c r="BJ6" s="41">
        <v>0</v>
      </c>
      <c r="BK6" s="41">
        <v>0</v>
      </c>
      <c r="BL6" s="41">
        <v>0</v>
      </c>
      <c r="BM6" s="41">
        <v>0</v>
      </c>
      <c r="BN6" s="41">
        <v>0</v>
      </c>
      <c r="BO6" s="74" t="s">
        <v>137</v>
      </c>
    </row>
    <row r="7" spans="1:67">
      <c r="A7" s="42" t="s">
        <v>14</v>
      </c>
      <c r="B7" s="34">
        <v>0</v>
      </c>
      <c r="C7" s="34">
        <v>0</v>
      </c>
      <c r="D7" s="34">
        <v>0</v>
      </c>
      <c r="E7" s="34">
        <v>0</v>
      </c>
      <c r="F7" s="34">
        <v>0</v>
      </c>
      <c r="G7" s="34">
        <v>0</v>
      </c>
      <c r="H7" s="34">
        <v>0</v>
      </c>
      <c r="I7" s="34">
        <v>0</v>
      </c>
      <c r="J7" s="34">
        <v>0</v>
      </c>
      <c r="K7" s="34">
        <v>0</v>
      </c>
      <c r="L7" s="34">
        <v>0</v>
      </c>
      <c r="M7" s="34">
        <v>0</v>
      </c>
      <c r="N7" s="34">
        <v>0</v>
      </c>
      <c r="O7" s="34">
        <v>0</v>
      </c>
      <c r="P7" s="41">
        <v>0</v>
      </c>
      <c r="Q7" s="34">
        <v>0</v>
      </c>
      <c r="R7" s="34">
        <v>0</v>
      </c>
      <c r="S7" s="34">
        <v>0</v>
      </c>
      <c r="T7" s="34">
        <v>0</v>
      </c>
      <c r="U7" s="34">
        <v>0</v>
      </c>
      <c r="V7" s="34">
        <v>0</v>
      </c>
      <c r="W7" s="34">
        <v>0</v>
      </c>
      <c r="X7" s="34">
        <v>0</v>
      </c>
      <c r="Y7" s="34">
        <v>0</v>
      </c>
      <c r="Z7" s="34">
        <v>0</v>
      </c>
      <c r="AA7" s="34">
        <v>0</v>
      </c>
      <c r="AB7" s="34">
        <v>0</v>
      </c>
      <c r="AC7" s="34">
        <v>0</v>
      </c>
      <c r="AD7" s="34">
        <v>0</v>
      </c>
      <c r="AE7" s="34">
        <v>0</v>
      </c>
      <c r="AF7" s="34">
        <v>0</v>
      </c>
      <c r="AG7" s="34">
        <v>0</v>
      </c>
      <c r="AH7" s="34">
        <v>0</v>
      </c>
      <c r="AI7" s="34">
        <v>0</v>
      </c>
      <c r="AJ7" s="34">
        <v>0</v>
      </c>
      <c r="AK7" s="34">
        <v>0</v>
      </c>
      <c r="AL7" s="34">
        <v>0</v>
      </c>
      <c r="AM7" s="34">
        <v>0</v>
      </c>
      <c r="AN7" s="34">
        <v>0</v>
      </c>
      <c r="AO7" s="41">
        <v>0</v>
      </c>
      <c r="AP7" s="34">
        <v>0</v>
      </c>
      <c r="AQ7" s="34">
        <v>0</v>
      </c>
      <c r="AR7" s="34">
        <v>0</v>
      </c>
      <c r="AS7" s="34">
        <v>0</v>
      </c>
      <c r="AT7" s="34">
        <v>0</v>
      </c>
      <c r="AU7" s="34">
        <v>0</v>
      </c>
      <c r="AV7" s="34">
        <v>0</v>
      </c>
      <c r="AW7" s="34">
        <v>0</v>
      </c>
      <c r="AX7" s="34">
        <v>0</v>
      </c>
      <c r="AY7" s="34">
        <v>0</v>
      </c>
      <c r="AZ7" s="34">
        <v>0</v>
      </c>
      <c r="BA7" s="34">
        <v>0</v>
      </c>
      <c r="BB7" s="34">
        <v>0</v>
      </c>
      <c r="BC7" s="34">
        <v>0</v>
      </c>
      <c r="BD7" s="34">
        <v>0</v>
      </c>
      <c r="BE7" s="34">
        <v>0</v>
      </c>
      <c r="BF7" s="34">
        <v>0</v>
      </c>
      <c r="BG7" s="34">
        <v>0</v>
      </c>
      <c r="BH7" s="34">
        <v>0</v>
      </c>
      <c r="BI7" s="34">
        <v>0</v>
      </c>
      <c r="BJ7" s="34">
        <v>0</v>
      </c>
      <c r="BK7" s="34">
        <v>0</v>
      </c>
      <c r="BL7" s="34">
        <v>0</v>
      </c>
      <c r="BM7" s="34">
        <v>0</v>
      </c>
      <c r="BN7" s="34">
        <v>0</v>
      </c>
      <c r="BO7" s="74" t="s">
        <v>139</v>
      </c>
    </row>
    <row r="8" spans="1:67">
      <c r="A8" s="43" t="s">
        <v>110</v>
      </c>
      <c r="B8" s="34">
        <v>0</v>
      </c>
      <c r="C8" s="35">
        <v>0</v>
      </c>
      <c r="D8" s="35">
        <v>0</v>
      </c>
      <c r="E8" s="35">
        <v>0</v>
      </c>
      <c r="F8" s="35">
        <v>0</v>
      </c>
      <c r="G8" s="35">
        <v>0</v>
      </c>
      <c r="H8" s="35">
        <v>0</v>
      </c>
      <c r="I8" s="35">
        <v>0</v>
      </c>
      <c r="J8" s="35">
        <v>0</v>
      </c>
      <c r="K8" s="35">
        <v>0</v>
      </c>
      <c r="L8" s="35">
        <v>0</v>
      </c>
      <c r="M8" s="35">
        <v>0</v>
      </c>
      <c r="N8" s="41">
        <v>0</v>
      </c>
      <c r="O8" s="41">
        <v>0</v>
      </c>
      <c r="P8" s="41">
        <v>0</v>
      </c>
      <c r="Q8" s="41">
        <v>0</v>
      </c>
      <c r="R8" s="41">
        <v>0</v>
      </c>
      <c r="S8" s="41">
        <v>0</v>
      </c>
      <c r="T8" s="41">
        <v>0</v>
      </c>
      <c r="U8" s="41">
        <v>0</v>
      </c>
      <c r="V8" s="41">
        <v>0</v>
      </c>
      <c r="W8" s="41">
        <v>0</v>
      </c>
      <c r="X8" s="41">
        <v>0</v>
      </c>
      <c r="Y8" s="41">
        <v>0</v>
      </c>
      <c r="Z8" s="41">
        <v>0</v>
      </c>
      <c r="AA8" s="41">
        <v>0</v>
      </c>
      <c r="AB8" s="41">
        <v>0</v>
      </c>
      <c r="AC8" s="41">
        <v>0</v>
      </c>
      <c r="AD8" s="41">
        <v>0</v>
      </c>
      <c r="AE8" s="41">
        <v>0</v>
      </c>
      <c r="AF8" s="41">
        <v>0</v>
      </c>
      <c r="AG8" s="41">
        <v>0</v>
      </c>
      <c r="AH8" s="41">
        <v>0</v>
      </c>
      <c r="AI8" s="41">
        <v>0</v>
      </c>
      <c r="AJ8" s="41">
        <v>0</v>
      </c>
      <c r="AK8" s="41">
        <v>0</v>
      </c>
      <c r="AL8" s="41">
        <v>0</v>
      </c>
      <c r="AM8" s="41">
        <v>0</v>
      </c>
      <c r="AN8" s="41">
        <v>0</v>
      </c>
      <c r="AO8" s="41">
        <v>0</v>
      </c>
      <c r="AP8" s="41">
        <v>0</v>
      </c>
      <c r="AQ8" s="41">
        <v>0</v>
      </c>
      <c r="AR8" s="41">
        <v>0</v>
      </c>
      <c r="AS8" s="41">
        <v>0</v>
      </c>
      <c r="AT8" s="41">
        <v>0</v>
      </c>
      <c r="AU8" s="41">
        <v>0</v>
      </c>
      <c r="AV8" s="41">
        <v>0</v>
      </c>
      <c r="AW8" s="41">
        <v>0</v>
      </c>
      <c r="AX8" s="41">
        <v>0</v>
      </c>
      <c r="AY8" s="41">
        <v>0</v>
      </c>
      <c r="AZ8" s="41">
        <v>0</v>
      </c>
      <c r="BA8" s="41">
        <v>0</v>
      </c>
      <c r="BB8" s="41">
        <v>0</v>
      </c>
      <c r="BC8" s="41">
        <v>0</v>
      </c>
      <c r="BD8" s="41">
        <v>0</v>
      </c>
      <c r="BE8" s="41">
        <v>0</v>
      </c>
      <c r="BF8" s="41">
        <v>0</v>
      </c>
      <c r="BG8" s="41">
        <v>0</v>
      </c>
      <c r="BH8" s="41">
        <v>0</v>
      </c>
      <c r="BI8" s="41">
        <v>0</v>
      </c>
      <c r="BJ8" s="41">
        <v>0</v>
      </c>
      <c r="BK8" s="41">
        <v>0</v>
      </c>
      <c r="BL8" s="41">
        <v>0</v>
      </c>
      <c r="BM8" s="41">
        <v>0</v>
      </c>
      <c r="BN8" s="41">
        <v>0</v>
      </c>
      <c r="BO8" s="76" t="s">
        <v>140</v>
      </c>
    </row>
    <row r="9" spans="1:67">
      <c r="A9" s="43" t="s">
        <v>111</v>
      </c>
      <c r="B9" s="34">
        <v>0</v>
      </c>
      <c r="C9" s="35">
        <v>0</v>
      </c>
      <c r="D9" s="35">
        <v>0</v>
      </c>
      <c r="E9" s="35">
        <v>0</v>
      </c>
      <c r="F9" s="35">
        <v>0</v>
      </c>
      <c r="G9" s="35">
        <v>0</v>
      </c>
      <c r="H9" s="35">
        <v>0</v>
      </c>
      <c r="I9" s="35">
        <v>0</v>
      </c>
      <c r="J9" s="35">
        <v>0</v>
      </c>
      <c r="K9" s="35">
        <v>0</v>
      </c>
      <c r="L9" s="35">
        <v>0</v>
      </c>
      <c r="M9" s="35">
        <v>0</v>
      </c>
      <c r="N9" s="41">
        <v>0</v>
      </c>
      <c r="O9" s="41">
        <v>0</v>
      </c>
      <c r="P9" s="41">
        <v>0</v>
      </c>
      <c r="Q9" s="41">
        <v>0</v>
      </c>
      <c r="R9" s="41">
        <v>0</v>
      </c>
      <c r="S9" s="41">
        <v>0</v>
      </c>
      <c r="T9" s="41">
        <v>0</v>
      </c>
      <c r="U9" s="41">
        <v>0</v>
      </c>
      <c r="V9" s="41">
        <v>0</v>
      </c>
      <c r="W9" s="41">
        <v>0</v>
      </c>
      <c r="X9" s="41">
        <v>0</v>
      </c>
      <c r="Y9" s="41">
        <v>0</v>
      </c>
      <c r="Z9" s="41">
        <v>0</v>
      </c>
      <c r="AA9" s="41">
        <v>0</v>
      </c>
      <c r="AB9" s="41">
        <v>0</v>
      </c>
      <c r="AC9" s="41">
        <v>0</v>
      </c>
      <c r="AD9" s="41">
        <v>0</v>
      </c>
      <c r="AE9" s="41">
        <v>0</v>
      </c>
      <c r="AF9" s="41">
        <v>0</v>
      </c>
      <c r="AG9" s="41">
        <v>0</v>
      </c>
      <c r="AH9" s="41">
        <v>0</v>
      </c>
      <c r="AI9" s="41">
        <v>0</v>
      </c>
      <c r="AJ9" s="41">
        <v>0</v>
      </c>
      <c r="AK9" s="41">
        <v>0</v>
      </c>
      <c r="AL9" s="41">
        <v>0</v>
      </c>
      <c r="AM9" s="41">
        <v>0</v>
      </c>
      <c r="AN9" s="41">
        <v>0</v>
      </c>
      <c r="AO9" s="41">
        <v>0</v>
      </c>
      <c r="AP9" s="41">
        <v>0</v>
      </c>
      <c r="AQ9" s="41">
        <v>0</v>
      </c>
      <c r="AR9" s="41">
        <v>0</v>
      </c>
      <c r="AS9" s="41">
        <v>0</v>
      </c>
      <c r="AT9" s="41">
        <v>0</v>
      </c>
      <c r="AU9" s="41">
        <v>0</v>
      </c>
      <c r="AV9" s="41">
        <v>0</v>
      </c>
      <c r="AW9" s="41">
        <v>0</v>
      </c>
      <c r="AX9" s="41">
        <v>0</v>
      </c>
      <c r="AY9" s="41">
        <v>0</v>
      </c>
      <c r="AZ9" s="41">
        <v>0</v>
      </c>
      <c r="BA9" s="41">
        <v>0</v>
      </c>
      <c r="BB9" s="41">
        <v>0</v>
      </c>
      <c r="BC9" s="41">
        <v>0</v>
      </c>
      <c r="BD9" s="41">
        <v>0</v>
      </c>
      <c r="BE9" s="41">
        <v>0</v>
      </c>
      <c r="BF9" s="41">
        <v>0</v>
      </c>
      <c r="BG9" s="41">
        <v>0</v>
      </c>
      <c r="BH9" s="41">
        <v>0</v>
      </c>
      <c r="BI9" s="41">
        <v>0</v>
      </c>
      <c r="BJ9" s="41">
        <v>0</v>
      </c>
      <c r="BK9" s="41">
        <v>0</v>
      </c>
      <c r="BL9" s="41">
        <v>0</v>
      </c>
      <c r="BM9" s="41">
        <v>0</v>
      </c>
      <c r="BN9" s="41">
        <v>0</v>
      </c>
      <c r="BO9" s="76" t="s">
        <v>138</v>
      </c>
    </row>
    <row r="10" spans="1:67">
      <c r="A10" s="42" t="s">
        <v>15</v>
      </c>
      <c r="B10" s="34">
        <v>0.46521008806999997</v>
      </c>
      <c r="C10" s="34">
        <v>0.46521008806999997</v>
      </c>
      <c r="D10" s="34">
        <v>0.46521008806999997</v>
      </c>
      <c r="E10" s="34">
        <v>0.46521008806999997</v>
      </c>
      <c r="F10" s="34">
        <v>0.46521008806999997</v>
      </c>
      <c r="G10" s="34">
        <v>0.46521008806999997</v>
      </c>
      <c r="H10" s="34">
        <v>0.46521008806999997</v>
      </c>
      <c r="I10" s="34">
        <v>0.46521008806999997</v>
      </c>
      <c r="J10" s="34">
        <v>0.46521008806999997</v>
      </c>
      <c r="K10" s="34">
        <v>0.46521008806999997</v>
      </c>
      <c r="L10" s="34">
        <v>0.46521008806999997</v>
      </c>
      <c r="M10" s="34">
        <v>0.46521008806999997</v>
      </c>
      <c r="N10" s="34">
        <v>0.47305242425999999</v>
      </c>
      <c r="O10" s="34">
        <v>0.47305242406999998</v>
      </c>
      <c r="P10" s="41">
        <v>0.47305242406999998</v>
      </c>
      <c r="Q10" s="34">
        <v>0.47305242406999998</v>
      </c>
      <c r="R10" s="34">
        <v>0.47305242406999998</v>
      </c>
      <c r="S10" s="34">
        <v>0.47305242406999998</v>
      </c>
      <c r="T10" s="34">
        <v>0.47305242406999998</v>
      </c>
      <c r="U10" s="34">
        <v>0.47305242406999998</v>
      </c>
      <c r="V10" s="34">
        <v>0.47305242406999998</v>
      </c>
      <c r="W10" s="34">
        <v>0.47305242406999998</v>
      </c>
      <c r="X10" s="34">
        <v>0.47305242406999998</v>
      </c>
      <c r="Y10" s="34">
        <v>0.47305242406999998</v>
      </c>
      <c r="Z10" s="34">
        <v>0.47305242406999998</v>
      </c>
      <c r="AA10" s="34">
        <v>0.47929923606999997</v>
      </c>
      <c r="AB10" s="34">
        <v>0.47929923606999997</v>
      </c>
      <c r="AC10" s="34">
        <v>0</v>
      </c>
      <c r="AD10" s="34">
        <v>0.47929923606999997</v>
      </c>
      <c r="AE10" s="34">
        <v>0.47929923606999997</v>
      </c>
      <c r="AF10" s="34">
        <v>0.47929923606999997</v>
      </c>
      <c r="AG10" s="34">
        <v>0.47929923606999997</v>
      </c>
      <c r="AH10" s="34">
        <v>0.47929923606999997</v>
      </c>
      <c r="AI10" s="34">
        <v>0.47929923606999997</v>
      </c>
      <c r="AJ10" s="34">
        <v>0.47929923606999997</v>
      </c>
      <c r="AK10" s="34">
        <v>0.47929923606999997</v>
      </c>
      <c r="AL10" s="34">
        <v>0.47929923606999997</v>
      </c>
      <c r="AM10" s="34">
        <v>0.48512330496</v>
      </c>
      <c r="AN10" s="34">
        <v>0.48512330507000001</v>
      </c>
      <c r="AO10" s="34">
        <v>0.48512330507000001</v>
      </c>
      <c r="AP10" s="34">
        <v>0.48512330507000001</v>
      </c>
      <c r="AQ10" s="34">
        <v>0.48512330507000001</v>
      </c>
      <c r="AR10" s="34">
        <v>0.48512330507000001</v>
      </c>
      <c r="AS10" s="34">
        <v>0.48512330507000001</v>
      </c>
      <c r="AT10" s="34">
        <v>0.48512330507000001</v>
      </c>
      <c r="AU10" s="34">
        <v>0</v>
      </c>
      <c r="AV10" s="34">
        <v>0.48512330507000001</v>
      </c>
      <c r="AW10" s="34">
        <v>0.49094241312999998</v>
      </c>
      <c r="AX10" s="34">
        <v>0.49094241312999998</v>
      </c>
      <c r="AY10" s="34">
        <v>0.49094241312999998</v>
      </c>
      <c r="AZ10" s="34">
        <v>0.49094241312999998</v>
      </c>
      <c r="BA10" s="34">
        <v>0.49094241312999998</v>
      </c>
      <c r="BB10" s="34">
        <v>0.49094241312999998</v>
      </c>
      <c r="BC10" s="34">
        <v>0.49094241312999998</v>
      </c>
      <c r="BD10" s="34">
        <v>0.49094241312999998</v>
      </c>
      <c r="BE10" s="34">
        <v>0.49094241312999998</v>
      </c>
      <c r="BF10" s="34">
        <v>0.49094241312999998</v>
      </c>
      <c r="BG10" s="34">
        <v>0.49094241312999998</v>
      </c>
      <c r="BH10" s="34">
        <v>0.49094241312999998</v>
      </c>
      <c r="BI10" s="34">
        <v>0.49094241312999998</v>
      </c>
      <c r="BJ10" s="34">
        <v>0.49094241312999998</v>
      </c>
      <c r="BK10" s="34">
        <v>0.49094241312999998</v>
      </c>
      <c r="BL10" s="34">
        <v>0.49921427607999996</v>
      </c>
      <c r="BM10" s="34">
        <v>0.49921427607999996</v>
      </c>
      <c r="BN10" s="34">
        <v>0.49921427607999996</v>
      </c>
      <c r="BO10" s="74" t="s">
        <v>141</v>
      </c>
    </row>
    <row r="11" spans="1:67">
      <c r="A11" s="43" t="s">
        <v>110</v>
      </c>
      <c r="B11" s="35">
        <v>0.46521008806999997</v>
      </c>
      <c r="C11" s="35">
        <v>0.46521008806999997</v>
      </c>
      <c r="D11" s="35">
        <v>0.46521008806999997</v>
      </c>
      <c r="E11" s="35">
        <v>0.46521008806999997</v>
      </c>
      <c r="F11" s="35">
        <v>0.46521008806999997</v>
      </c>
      <c r="G11" s="35">
        <v>0.46521008806999997</v>
      </c>
      <c r="H11" s="35">
        <v>0.46521008806999997</v>
      </c>
      <c r="I11" s="35">
        <v>0.46521008806999997</v>
      </c>
      <c r="J11" s="35">
        <v>0.46521008806999997</v>
      </c>
      <c r="K11" s="35">
        <v>0.46521008806999997</v>
      </c>
      <c r="L11" s="35">
        <v>0.46521008806999997</v>
      </c>
      <c r="M11" s="35">
        <v>0.46521008806999997</v>
      </c>
      <c r="N11" s="41">
        <v>0.47305242425999999</v>
      </c>
      <c r="O11" s="41">
        <v>0.47305242406999998</v>
      </c>
      <c r="P11" s="41">
        <v>0.47305242406999998</v>
      </c>
      <c r="Q11" s="41">
        <v>0.47305242406999998</v>
      </c>
      <c r="R11" s="41">
        <v>0.47305242406999998</v>
      </c>
      <c r="S11" s="41">
        <v>0.47305242406999998</v>
      </c>
      <c r="T11" s="41">
        <v>0.47305242406999998</v>
      </c>
      <c r="U11" s="41">
        <v>0.47305242406999998</v>
      </c>
      <c r="V11" s="41">
        <v>0.47305242406999998</v>
      </c>
      <c r="W11" s="41">
        <v>0.47305242406999998</v>
      </c>
      <c r="X11" s="41">
        <v>0.47305242406999998</v>
      </c>
      <c r="Y11" s="41">
        <v>0.47305242406999998</v>
      </c>
      <c r="Z11" s="41">
        <v>0.47305242406999998</v>
      </c>
      <c r="AA11" s="41">
        <v>0.47929923606999997</v>
      </c>
      <c r="AB11" s="41">
        <v>0.47929923606999997</v>
      </c>
      <c r="AC11" s="41">
        <v>0</v>
      </c>
      <c r="AD11" s="41">
        <v>0.47929923606999997</v>
      </c>
      <c r="AE11" s="41">
        <v>0.47929923606999997</v>
      </c>
      <c r="AF11" s="41">
        <v>0.47929923606999997</v>
      </c>
      <c r="AG11" s="41">
        <v>0.47929923606999997</v>
      </c>
      <c r="AH11" s="41">
        <v>0.47929923606999997</v>
      </c>
      <c r="AI11" s="41">
        <v>0.47929923606999997</v>
      </c>
      <c r="AJ11" s="41">
        <v>0.47929923606999997</v>
      </c>
      <c r="AK11" s="41">
        <v>0.47929923606999997</v>
      </c>
      <c r="AL11" s="41">
        <v>0.47929923606999997</v>
      </c>
      <c r="AM11" s="41">
        <v>0.48512330496</v>
      </c>
      <c r="AN11" s="41">
        <v>0.48512330507000001</v>
      </c>
      <c r="AO11" s="41">
        <v>0.48512330507000001</v>
      </c>
      <c r="AP11" s="41">
        <v>0.48512330507000001</v>
      </c>
      <c r="AQ11" s="41">
        <v>0.48512330507000001</v>
      </c>
      <c r="AR11" s="41">
        <v>0.48512330507000001</v>
      </c>
      <c r="AS11" s="41">
        <v>0.48512330507000001</v>
      </c>
      <c r="AT11" s="41">
        <v>0.48512330507000001</v>
      </c>
      <c r="AU11" s="41">
        <v>0.48512330507000001</v>
      </c>
      <c r="AV11" s="41">
        <v>0.48512330507000001</v>
      </c>
      <c r="AW11" s="41">
        <v>0.49094241312999998</v>
      </c>
      <c r="AX11" s="41">
        <v>0.49094241312999998</v>
      </c>
      <c r="AY11" s="41">
        <v>0.49094241312999998</v>
      </c>
      <c r="AZ11" s="41">
        <v>0.49094241312999998</v>
      </c>
      <c r="BA11" s="41">
        <v>0.49094241312999998</v>
      </c>
      <c r="BB11" s="41">
        <v>0.49094241312999998</v>
      </c>
      <c r="BC11" s="41">
        <v>0.49094241312999998</v>
      </c>
      <c r="BD11" s="41">
        <v>0.49094241312999998</v>
      </c>
      <c r="BE11" s="41">
        <v>0.49094241312999998</v>
      </c>
      <c r="BF11" s="41">
        <v>0.49094241312999998</v>
      </c>
      <c r="BG11" s="41">
        <v>0.49094241312999998</v>
      </c>
      <c r="BH11" s="41">
        <v>0.49094241312999998</v>
      </c>
      <c r="BI11" s="41">
        <v>0.49094241312999998</v>
      </c>
      <c r="BJ11" s="41">
        <v>0.49094241312999998</v>
      </c>
      <c r="BK11" s="41">
        <v>0.49094241312999998</v>
      </c>
      <c r="BL11" s="41">
        <v>0.49921427607999996</v>
      </c>
      <c r="BM11" s="41">
        <v>0.49921427607999996</v>
      </c>
      <c r="BN11" s="41">
        <v>0.49921427607999996</v>
      </c>
      <c r="BO11" s="76" t="s">
        <v>140</v>
      </c>
    </row>
    <row r="12" spans="1:67">
      <c r="A12" s="12" t="s">
        <v>112</v>
      </c>
      <c r="B12" s="35">
        <v>0</v>
      </c>
      <c r="C12" s="35">
        <v>0</v>
      </c>
      <c r="D12" s="35">
        <v>0</v>
      </c>
      <c r="E12" s="35">
        <v>0</v>
      </c>
      <c r="F12" s="35">
        <v>0</v>
      </c>
      <c r="G12" s="35">
        <v>0</v>
      </c>
      <c r="H12" s="35">
        <v>0</v>
      </c>
      <c r="I12" s="35">
        <v>0</v>
      </c>
      <c r="J12" s="35">
        <v>0</v>
      </c>
      <c r="K12" s="35">
        <v>0</v>
      </c>
      <c r="L12" s="35">
        <v>0</v>
      </c>
      <c r="M12" s="35">
        <v>0</v>
      </c>
      <c r="N12" s="41">
        <v>0</v>
      </c>
      <c r="O12" s="41">
        <v>0</v>
      </c>
      <c r="P12" s="41">
        <v>0</v>
      </c>
      <c r="Q12" s="41">
        <v>0</v>
      </c>
      <c r="R12" s="41">
        <v>0</v>
      </c>
      <c r="S12" s="41">
        <v>0</v>
      </c>
      <c r="T12" s="41">
        <v>0</v>
      </c>
      <c r="U12" s="41">
        <v>0</v>
      </c>
      <c r="V12" s="41">
        <v>0</v>
      </c>
      <c r="W12" s="41">
        <v>0</v>
      </c>
      <c r="X12" s="41">
        <v>0</v>
      </c>
      <c r="Y12" s="41">
        <v>0</v>
      </c>
      <c r="Z12" s="41">
        <v>0</v>
      </c>
      <c r="AA12" s="41">
        <v>0</v>
      </c>
      <c r="AB12" s="41">
        <v>0</v>
      </c>
      <c r="AC12" s="41">
        <v>0</v>
      </c>
      <c r="AD12" s="41">
        <v>0</v>
      </c>
      <c r="AE12" s="41">
        <v>0</v>
      </c>
      <c r="AF12" s="41">
        <v>0</v>
      </c>
      <c r="AG12" s="41">
        <v>0</v>
      </c>
      <c r="AH12" s="41">
        <v>0</v>
      </c>
      <c r="AI12" s="41">
        <v>0</v>
      </c>
      <c r="AJ12" s="41">
        <v>0</v>
      </c>
      <c r="AK12" s="41">
        <v>0</v>
      </c>
      <c r="AL12" s="41">
        <v>0</v>
      </c>
      <c r="AM12" s="41">
        <v>0</v>
      </c>
      <c r="AN12" s="41">
        <v>0</v>
      </c>
      <c r="AO12" s="41">
        <v>0</v>
      </c>
      <c r="AP12" s="41">
        <v>0</v>
      </c>
      <c r="AQ12" s="41">
        <v>0</v>
      </c>
      <c r="AR12" s="41">
        <v>0</v>
      </c>
      <c r="AS12" s="41">
        <v>0</v>
      </c>
      <c r="AT12" s="41">
        <v>0</v>
      </c>
      <c r="AU12" s="41">
        <v>0</v>
      </c>
      <c r="AV12" s="41">
        <v>0</v>
      </c>
      <c r="AW12" s="41">
        <v>0</v>
      </c>
      <c r="AX12" s="41">
        <v>0</v>
      </c>
      <c r="AY12" s="41">
        <v>0</v>
      </c>
      <c r="AZ12" s="41">
        <v>0</v>
      </c>
      <c r="BA12" s="41">
        <v>0</v>
      </c>
      <c r="BB12" s="41">
        <v>0</v>
      </c>
      <c r="BC12" s="41">
        <v>0</v>
      </c>
      <c r="BD12" s="41">
        <v>0</v>
      </c>
      <c r="BE12" s="41">
        <v>0</v>
      </c>
      <c r="BF12" s="41">
        <v>0</v>
      </c>
      <c r="BG12" s="41">
        <v>0</v>
      </c>
      <c r="BH12" s="41">
        <v>0</v>
      </c>
      <c r="BI12" s="41">
        <v>0</v>
      </c>
      <c r="BJ12" s="41">
        <v>0</v>
      </c>
      <c r="BK12" s="41">
        <v>0</v>
      </c>
      <c r="BL12" s="41">
        <v>0</v>
      </c>
      <c r="BM12" s="41">
        <v>0</v>
      </c>
      <c r="BN12" s="41">
        <v>0</v>
      </c>
      <c r="BO12" s="77" t="s">
        <v>142</v>
      </c>
    </row>
    <row r="13" spans="1:67">
      <c r="A13" s="43" t="s">
        <v>111</v>
      </c>
      <c r="B13" s="35">
        <v>0</v>
      </c>
      <c r="C13" s="35">
        <v>0</v>
      </c>
      <c r="D13" s="35">
        <v>0</v>
      </c>
      <c r="E13" s="35">
        <v>0</v>
      </c>
      <c r="F13" s="35">
        <v>0</v>
      </c>
      <c r="G13" s="35">
        <v>0</v>
      </c>
      <c r="H13" s="35">
        <v>0</v>
      </c>
      <c r="I13" s="35">
        <v>0</v>
      </c>
      <c r="J13" s="35">
        <v>0</v>
      </c>
      <c r="K13" s="35">
        <v>0</v>
      </c>
      <c r="L13" s="35">
        <v>0</v>
      </c>
      <c r="M13" s="35">
        <v>0</v>
      </c>
      <c r="N13" s="41">
        <v>0</v>
      </c>
      <c r="O13" s="41">
        <v>0</v>
      </c>
      <c r="P13" s="41">
        <v>0</v>
      </c>
      <c r="Q13" s="41">
        <v>0</v>
      </c>
      <c r="R13" s="41">
        <v>0</v>
      </c>
      <c r="S13" s="41">
        <v>0</v>
      </c>
      <c r="T13" s="41">
        <v>0</v>
      </c>
      <c r="U13" s="41">
        <v>0</v>
      </c>
      <c r="V13" s="41">
        <v>0</v>
      </c>
      <c r="W13" s="41">
        <v>0</v>
      </c>
      <c r="X13" s="41">
        <v>0</v>
      </c>
      <c r="Y13" s="41">
        <v>0</v>
      </c>
      <c r="Z13" s="41">
        <v>0</v>
      </c>
      <c r="AA13" s="41">
        <v>0</v>
      </c>
      <c r="AB13" s="41">
        <v>0</v>
      </c>
      <c r="AC13" s="41">
        <v>0</v>
      </c>
      <c r="AD13" s="41">
        <v>0</v>
      </c>
      <c r="AE13" s="41">
        <v>0</v>
      </c>
      <c r="AF13" s="41">
        <v>0</v>
      </c>
      <c r="AG13" s="41">
        <v>0</v>
      </c>
      <c r="AH13" s="41">
        <v>0</v>
      </c>
      <c r="AI13" s="41">
        <v>0</v>
      </c>
      <c r="AJ13" s="41">
        <v>0</v>
      </c>
      <c r="AK13" s="41">
        <v>0</v>
      </c>
      <c r="AL13" s="41">
        <v>0</v>
      </c>
      <c r="AM13" s="41">
        <v>0</v>
      </c>
      <c r="AN13" s="41">
        <v>0</v>
      </c>
      <c r="AO13" s="41">
        <v>0</v>
      </c>
      <c r="AP13" s="41">
        <v>0</v>
      </c>
      <c r="AQ13" s="41">
        <v>0</v>
      </c>
      <c r="AR13" s="41">
        <v>0</v>
      </c>
      <c r="AS13" s="41">
        <v>0</v>
      </c>
      <c r="AT13" s="41">
        <v>0</v>
      </c>
      <c r="AU13" s="41">
        <v>0</v>
      </c>
      <c r="AV13" s="41">
        <v>0</v>
      </c>
      <c r="AW13" s="41">
        <v>0</v>
      </c>
      <c r="AX13" s="41">
        <v>0</v>
      </c>
      <c r="AY13" s="41">
        <v>0</v>
      </c>
      <c r="AZ13" s="41">
        <v>0</v>
      </c>
      <c r="BA13" s="41">
        <v>0</v>
      </c>
      <c r="BB13" s="41">
        <v>0</v>
      </c>
      <c r="BC13" s="41">
        <v>0</v>
      </c>
      <c r="BD13" s="41">
        <v>0</v>
      </c>
      <c r="BE13" s="41">
        <v>0</v>
      </c>
      <c r="BF13" s="41">
        <v>0</v>
      </c>
      <c r="BG13" s="41">
        <v>0</v>
      </c>
      <c r="BH13" s="41">
        <v>0</v>
      </c>
      <c r="BI13" s="41">
        <v>0</v>
      </c>
      <c r="BJ13" s="41">
        <v>0</v>
      </c>
      <c r="BK13" s="41">
        <v>0</v>
      </c>
      <c r="BL13" s="41">
        <v>0</v>
      </c>
      <c r="BM13" s="41">
        <v>0</v>
      </c>
      <c r="BN13" s="41">
        <v>0</v>
      </c>
      <c r="BO13" s="76" t="s">
        <v>138</v>
      </c>
    </row>
    <row r="14" spans="1:67">
      <c r="A14" s="12" t="s">
        <v>113</v>
      </c>
      <c r="B14" s="35">
        <v>0</v>
      </c>
      <c r="C14" s="35">
        <v>0</v>
      </c>
      <c r="D14" s="35">
        <v>0</v>
      </c>
      <c r="E14" s="35">
        <v>0</v>
      </c>
      <c r="F14" s="35">
        <v>0</v>
      </c>
      <c r="G14" s="35">
        <v>0</v>
      </c>
      <c r="H14" s="35">
        <v>0</v>
      </c>
      <c r="I14" s="35">
        <v>0</v>
      </c>
      <c r="J14" s="35">
        <v>0</v>
      </c>
      <c r="K14" s="35">
        <v>0</v>
      </c>
      <c r="L14" s="35">
        <v>0</v>
      </c>
      <c r="M14" s="35">
        <v>0</v>
      </c>
      <c r="N14" s="41">
        <v>0</v>
      </c>
      <c r="O14" s="41">
        <v>0</v>
      </c>
      <c r="P14" s="41">
        <v>0</v>
      </c>
      <c r="Q14" s="41">
        <v>0</v>
      </c>
      <c r="R14" s="41">
        <v>0</v>
      </c>
      <c r="S14" s="41">
        <v>0</v>
      </c>
      <c r="T14" s="41">
        <v>0</v>
      </c>
      <c r="U14" s="41">
        <v>0</v>
      </c>
      <c r="V14" s="41">
        <v>0</v>
      </c>
      <c r="W14" s="41">
        <v>0</v>
      </c>
      <c r="X14" s="41">
        <v>0</v>
      </c>
      <c r="Y14" s="41">
        <v>0</v>
      </c>
      <c r="Z14" s="41">
        <v>0</v>
      </c>
      <c r="AA14" s="41">
        <v>0</v>
      </c>
      <c r="AB14" s="41">
        <v>0</v>
      </c>
      <c r="AC14" s="41">
        <v>0</v>
      </c>
      <c r="AD14" s="41">
        <v>0</v>
      </c>
      <c r="AE14" s="41">
        <v>0</v>
      </c>
      <c r="AF14" s="41">
        <v>0</v>
      </c>
      <c r="AG14" s="41">
        <v>0</v>
      </c>
      <c r="AH14" s="41">
        <v>0</v>
      </c>
      <c r="AI14" s="41">
        <v>0</v>
      </c>
      <c r="AJ14" s="41">
        <v>0</v>
      </c>
      <c r="AK14" s="41">
        <v>0</v>
      </c>
      <c r="AL14" s="41">
        <v>0</v>
      </c>
      <c r="AM14" s="41">
        <v>0</v>
      </c>
      <c r="AN14" s="41">
        <v>0</v>
      </c>
      <c r="AO14" s="41">
        <v>0</v>
      </c>
      <c r="AP14" s="41">
        <v>0</v>
      </c>
      <c r="AQ14" s="41">
        <v>0</v>
      </c>
      <c r="AR14" s="41">
        <v>0</v>
      </c>
      <c r="AS14" s="41">
        <v>0</v>
      </c>
      <c r="AT14" s="41">
        <v>0</v>
      </c>
      <c r="AU14" s="41">
        <v>0</v>
      </c>
      <c r="AV14" s="41">
        <v>0</v>
      </c>
      <c r="AW14" s="41">
        <v>0</v>
      </c>
      <c r="AX14" s="41">
        <v>0</v>
      </c>
      <c r="AY14" s="41">
        <v>0</v>
      </c>
      <c r="AZ14" s="41">
        <v>0</v>
      </c>
      <c r="BA14" s="41">
        <v>0</v>
      </c>
      <c r="BB14" s="41">
        <v>0</v>
      </c>
      <c r="BC14" s="41">
        <v>0</v>
      </c>
      <c r="BD14" s="41">
        <v>0</v>
      </c>
      <c r="BE14" s="41">
        <v>0</v>
      </c>
      <c r="BF14" s="41">
        <v>0</v>
      </c>
      <c r="BG14" s="41">
        <v>0</v>
      </c>
      <c r="BH14" s="41">
        <v>0</v>
      </c>
      <c r="BI14" s="41">
        <v>0</v>
      </c>
      <c r="BJ14" s="41">
        <v>0</v>
      </c>
      <c r="BK14" s="41">
        <v>0</v>
      </c>
      <c r="BL14" s="41">
        <v>0</v>
      </c>
      <c r="BM14" s="41">
        <v>0</v>
      </c>
      <c r="BN14" s="41">
        <v>0</v>
      </c>
      <c r="BO14" s="77" t="s">
        <v>143</v>
      </c>
    </row>
    <row r="15" spans="1:67">
      <c r="A15" s="42" t="s">
        <v>16</v>
      </c>
      <c r="B15" s="35">
        <v>0</v>
      </c>
      <c r="C15" s="35">
        <v>0</v>
      </c>
      <c r="D15" s="35">
        <v>0</v>
      </c>
      <c r="E15" s="35">
        <v>0</v>
      </c>
      <c r="F15" s="35">
        <v>0</v>
      </c>
      <c r="G15" s="35">
        <v>0</v>
      </c>
      <c r="H15" s="35">
        <v>0</v>
      </c>
      <c r="I15" s="35">
        <v>0</v>
      </c>
      <c r="J15" s="35">
        <v>0</v>
      </c>
      <c r="K15" s="35">
        <v>0</v>
      </c>
      <c r="L15" s="35">
        <v>0</v>
      </c>
      <c r="M15" s="35">
        <v>0</v>
      </c>
      <c r="N15" s="35">
        <v>0</v>
      </c>
      <c r="O15" s="35">
        <v>0</v>
      </c>
      <c r="P15" s="41">
        <v>0</v>
      </c>
      <c r="Q15" s="35">
        <v>0</v>
      </c>
      <c r="R15" s="35">
        <v>0</v>
      </c>
      <c r="S15" s="35">
        <v>0</v>
      </c>
      <c r="T15" s="35">
        <v>0</v>
      </c>
      <c r="U15" s="35">
        <v>0</v>
      </c>
      <c r="V15" s="35">
        <v>0</v>
      </c>
      <c r="W15" s="35">
        <v>0</v>
      </c>
      <c r="X15" s="35">
        <v>0</v>
      </c>
      <c r="Y15" s="35">
        <v>0</v>
      </c>
      <c r="Z15" s="35">
        <v>0</v>
      </c>
      <c r="AA15" s="35">
        <v>0</v>
      </c>
      <c r="AB15" s="35">
        <v>0</v>
      </c>
      <c r="AC15" s="35">
        <v>0</v>
      </c>
      <c r="AD15" s="35">
        <v>0</v>
      </c>
      <c r="AE15" s="35">
        <v>0</v>
      </c>
      <c r="AF15" s="35">
        <v>0</v>
      </c>
      <c r="AG15" s="35">
        <v>0</v>
      </c>
      <c r="AH15" s="35">
        <v>0</v>
      </c>
      <c r="AI15" s="35">
        <v>0</v>
      </c>
      <c r="AJ15" s="35">
        <v>0</v>
      </c>
      <c r="AK15" s="35">
        <v>0</v>
      </c>
      <c r="AL15" s="35">
        <v>0</v>
      </c>
      <c r="AM15" s="35">
        <v>0</v>
      </c>
      <c r="AN15" s="35">
        <v>0</v>
      </c>
      <c r="AO15" s="35">
        <v>0</v>
      </c>
      <c r="AP15" s="35">
        <v>0</v>
      </c>
      <c r="AQ15" s="35">
        <v>0</v>
      </c>
      <c r="AR15" s="35">
        <v>0</v>
      </c>
      <c r="AS15" s="35">
        <v>0</v>
      </c>
      <c r="AT15" s="35">
        <v>0</v>
      </c>
      <c r="AU15" s="35">
        <v>0</v>
      </c>
      <c r="AV15" s="35">
        <v>0</v>
      </c>
      <c r="AW15" s="35">
        <v>0</v>
      </c>
      <c r="AX15" s="35">
        <v>0</v>
      </c>
      <c r="AY15" s="35">
        <v>0</v>
      </c>
      <c r="AZ15" s="35">
        <v>0</v>
      </c>
      <c r="BA15" s="35">
        <v>0</v>
      </c>
      <c r="BB15" s="35">
        <v>0</v>
      </c>
      <c r="BC15" s="35">
        <v>0</v>
      </c>
      <c r="BD15" s="35">
        <v>0</v>
      </c>
      <c r="BE15" s="35">
        <v>0</v>
      </c>
      <c r="BF15" s="35">
        <v>0</v>
      </c>
      <c r="BG15" s="35">
        <v>0</v>
      </c>
      <c r="BH15" s="35">
        <v>0</v>
      </c>
      <c r="BI15" s="35">
        <v>0</v>
      </c>
      <c r="BJ15" s="35">
        <v>0</v>
      </c>
      <c r="BK15" s="35">
        <v>0</v>
      </c>
      <c r="BL15" s="35">
        <v>0</v>
      </c>
      <c r="BM15" s="35">
        <v>0</v>
      </c>
      <c r="BN15" s="35">
        <v>0</v>
      </c>
      <c r="BO15" s="74" t="s">
        <v>144</v>
      </c>
    </row>
    <row r="16" spans="1:67">
      <c r="A16" s="43" t="s">
        <v>110</v>
      </c>
      <c r="B16" s="35">
        <v>0</v>
      </c>
      <c r="C16" s="35">
        <v>0</v>
      </c>
      <c r="D16" s="35">
        <v>0</v>
      </c>
      <c r="E16" s="35">
        <v>0</v>
      </c>
      <c r="F16" s="35">
        <v>0</v>
      </c>
      <c r="G16" s="35">
        <v>0</v>
      </c>
      <c r="H16" s="35">
        <v>0</v>
      </c>
      <c r="I16" s="35">
        <v>0</v>
      </c>
      <c r="J16" s="35">
        <v>0</v>
      </c>
      <c r="K16" s="35">
        <v>0</v>
      </c>
      <c r="L16" s="35">
        <v>0</v>
      </c>
      <c r="M16" s="35">
        <v>0</v>
      </c>
      <c r="N16" s="41">
        <v>0</v>
      </c>
      <c r="O16" s="41">
        <v>0</v>
      </c>
      <c r="P16" s="41">
        <v>0</v>
      </c>
      <c r="Q16" s="41">
        <v>0</v>
      </c>
      <c r="R16" s="41">
        <v>0</v>
      </c>
      <c r="S16" s="41">
        <v>0</v>
      </c>
      <c r="T16" s="41">
        <v>0</v>
      </c>
      <c r="U16" s="41">
        <v>0</v>
      </c>
      <c r="V16" s="41">
        <v>0</v>
      </c>
      <c r="W16" s="41">
        <v>0</v>
      </c>
      <c r="X16" s="41">
        <v>0</v>
      </c>
      <c r="Y16" s="41">
        <v>0</v>
      </c>
      <c r="Z16" s="41">
        <v>0</v>
      </c>
      <c r="AA16" s="41">
        <v>0</v>
      </c>
      <c r="AB16" s="41">
        <v>0</v>
      </c>
      <c r="AC16" s="41">
        <v>0</v>
      </c>
      <c r="AD16" s="41">
        <v>0</v>
      </c>
      <c r="AE16" s="41">
        <v>0</v>
      </c>
      <c r="AF16" s="41">
        <v>0</v>
      </c>
      <c r="AG16" s="41">
        <v>0</v>
      </c>
      <c r="AH16" s="41">
        <v>0</v>
      </c>
      <c r="AI16" s="41">
        <v>0</v>
      </c>
      <c r="AJ16" s="41">
        <v>0</v>
      </c>
      <c r="AK16" s="41">
        <v>0</v>
      </c>
      <c r="AL16" s="41">
        <v>0</v>
      </c>
      <c r="AM16" s="41">
        <v>0</v>
      </c>
      <c r="AN16" s="41">
        <v>0</v>
      </c>
      <c r="AO16" s="41">
        <v>0</v>
      </c>
      <c r="AP16" s="41">
        <v>0</v>
      </c>
      <c r="AQ16" s="41">
        <v>0</v>
      </c>
      <c r="AR16" s="41">
        <v>0</v>
      </c>
      <c r="AS16" s="41">
        <v>0</v>
      </c>
      <c r="AT16" s="41">
        <v>0</v>
      </c>
      <c r="AU16" s="41">
        <v>0</v>
      </c>
      <c r="AV16" s="41">
        <v>0</v>
      </c>
      <c r="AW16" s="41">
        <v>0</v>
      </c>
      <c r="AX16" s="41">
        <v>0</v>
      </c>
      <c r="AY16" s="41">
        <v>0</v>
      </c>
      <c r="AZ16" s="41">
        <v>0</v>
      </c>
      <c r="BA16" s="41">
        <v>0</v>
      </c>
      <c r="BB16" s="41">
        <v>0</v>
      </c>
      <c r="BC16" s="41">
        <v>0</v>
      </c>
      <c r="BD16" s="41">
        <v>0</v>
      </c>
      <c r="BE16" s="41">
        <v>0</v>
      </c>
      <c r="BF16" s="41">
        <v>0</v>
      </c>
      <c r="BG16" s="41">
        <v>0</v>
      </c>
      <c r="BH16" s="41">
        <v>0</v>
      </c>
      <c r="BI16" s="41">
        <v>0</v>
      </c>
      <c r="BJ16" s="41">
        <v>0</v>
      </c>
      <c r="BK16" s="41">
        <v>0</v>
      </c>
      <c r="BL16" s="41">
        <v>0</v>
      </c>
      <c r="BM16" s="41">
        <v>0</v>
      </c>
      <c r="BN16" s="41">
        <v>0</v>
      </c>
      <c r="BO16" s="76" t="s">
        <v>140</v>
      </c>
    </row>
    <row r="17" spans="1:70">
      <c r="A17" s="12" t="s">
        <v>114</v>
      </c>
      <c r="B17" s="35">
        <v>0</v>
      </c>
      <c r="C17" s="35">
        <v>0</v>
      </c>
      <c r="D17" s="35">
        <v>0</v>
      </c>
      <c r="E17" s="35">
        <v>0</v>
      </c>
      <c r="F17" s="35">
        <v>0</v>
      </c>
      <c r="G17" s="35">
        <v>0</v>
      </c>
      <c r="H17" s="35">
        <v>0</v>
      </c>
      <c r="I17" s="35">
        <v>0</v>
      </c>
      <c r="J17" s="35">
        <v>0</v>
      </c>
      <c r="K17" s="35">
        <v>0</v>
      </c>
      <c r="L17" s="35">
        <v>0</v>
      </c>
      <c r="M17" s="35">
        <v>0</v>
      </c>
      <c r="N17" s="41">
        <v>0</v>
      </c>
      <c r="O17" s="41">
        <v>0</v>
      </c>
      <c r="P17" s="41">
        <v>0</v>
      </c>
      <c r="Q17" s="41">
        <v>0</v>
      </c>
      <c r="R17" s="41">
        <v>0</v>
      </c>
      <c r="S17" s="41">
        <v>0</v>
      </c>
      <c r="T17" s="41">
        <v>0</v>
      </c>
      <c r="U17" s="41">
        <v>0</v>
      </c>
      <c r="V17" s="41">
        <v>0</v>
      </c>
      <c r="W17" s="41">
        <v>0</v>
      </c>
      <c r="X17" s="41">
        <v>0</v>
      </c>
      <c r="Y17" s="41">
        <v>0</v>
      </c>
      <c r="Z17" s="41">
        <v>0</v>
      </c>
      <c r="AA17" s="41">
        <v>0</v>
      </c>
      <c r="AB17" s="41">
        <v>0</v>
      </c>
      <c r="AC17" s="41">
        <v>0</v>
      </c>
      <c r="AD17" s="41">
        <v>0</v>
      </c>
      <c r="AE17" s="41">
        <v>0</v>
      </c>
      <c r="AF17" s="41">
        <v>0</v>
      </c>
      <c r="AG17" s="41">
        <v>0</v>
      </c>
      <c r="AH17" s="41">
        <v>0</v>
      </c>
      <c r="AI17" s="41">
        <v>0</v>
      </c>
      <c r="AJ17" s="41">
        <v>0</v>
      </c>
      <c r="AK17" s="41">
        <v>0</v>
      </c>
      <c r="AL17" s="41">
        <v>0</v>
      </c>
      <c r="AM17" s="41">
        <v>0</v>
      </c>
      <c r="AN17" s="41">
        <v>0</v>
      </c>
      <c r="AO17" s="41">
        <v>0</v>
      </c>
      <c r="AP17" s="41">
        <v>0</v>
      </c>
      <c r="AQ17" s="41">
        <v>0</v>
      </c>
      <c r="AR17" s="41">
        <v>0</v>
      </c>
      <c r="AS17" s="41">
        <v>0</v>
      </c>
      <c r="AT17" s="41">
        <v>0</v>
      </c>
      <c r="AU17" s="41">
        <v>0</v>
      </c>
      <c r="AV17" s="41">
        <v>0</v>
      </c>
      <c r="AW17" s="41">
        <v>0</v>
      </c>
      <c r="AX17" s="41">
        <v>0</v>
      </c>
      <c r="AY17" s="41">
        <v>0</v>
      </c>
      <c r="AZ17" s="41">
        <v>0</v>
      </c>
      <c r="BA17" s="41">
        <v>0</v>
      </c>
      <c r="BB17" s="41">
        <v>0</v>
      </c>
      <c r="BC17" s="41">
        <v>0</v>
      </c>
      <c r="BD17" s="41">
        <v>0</v>
      </c>
      <c r="BE17" s="41">
        <v>0</v>
      </c>
      <c r="BF17" s="41">
        <v>0</v>
      </c>
      <c r="BG17" s="41">
        <v>0</v>
      </c>
      <c r="BH17" s="41">
        <v>0</v>
      </c>
      <c r="BI17" s="41">
        <v>0</v>
      </c>
      <c r="BJ17" s="41">
        <v>0</v>
      </c>
      <c r="BK17" s="41">
        <v>0</v>
      </c>
      <c r="BL17" s="41">
        <v>0</v>
      </c>
      <c r="BM17" s="41">
        <v>0</v>
      </c>
      <c r="BN17" s="41">
        <v>0</v>
      </c>
      <c r="BO17" s="77" t="s">
        <v>145</v>
      </c>
    </row>
    <row r="18" spans="1:70">
      <c r="A18" s="43" t="s">
        <v>111</v>
      </c>
      <c r="B18" s="35">
        <v>0</v>
      </c>
      <c r="C18" s="35">
        <v>0</v>
      </c>
      <c r="D18" s="35">
        <v>0</v>
      </c>
      <c r="E18" s="35">
        <v>0</v>
      </c>
      <c r="F18" s="35">
        <v>0</v>
      </c>
      <c r="G18" s="35">
        <v>0</v>
      </c>
      <c r="H18" s="35">
        <v>0</v>
      </c>
      <c r="I18" s="35">
        <v>0</v>
      </c>
      <c r="J18" s="35">
        <v>0</v>
      </c>
      <c r="K18" s="35">
        <v>0</v>
      </c>
      <c r="L18" s="35">
        <v>0</v>
      </c>
      <c r="M18" s="35">
        <v>0</v>
      </c>
      <c r="N18" s="41">
        <v>0</v>
      </c>
      <c r="O18" s="41">
        <v>0</v>
      </c>
      <c r="P18" s="41">
        <v>0</v>
      </c>
      <c r="Q18" s="41">
        <v>0</v>
      </c>
      <c r="R18" s="41">
        <v>0</v>
      </c>
      <c r="S18" s="41">
        <v>0</v>
      </c>
      <c r="T18" s="41">
        <v>0</v>
      </c>
      <c r="U18" s="41">
        <v>0</v>
      </c>
      <c r="V18" s="41">
        <v>0</v>
      </c>
      <c r="W18" s="41">
        <v>0</v>
      </c>
      <c r="X18" s="41">
        <v>0</v>
      </c>
      <c r="Y18" s="41">
        <v>0</v>
      </c>
      <c r="Z18" s="41">
        <v>0</v>
      </c>
      <c r="AA18" s="41">
        <v>0</v>
      </c>
      <c r="AB18" s="41">
        <v>0</v>
      </c>
      <c r="AC18" s="41">
        <v>0</v>
      </c>
      <c r="AD18" s="41">
        <v>0</v>
      </c>
      <c r="AE18" s="41">
        <v>0</v>
      </c>
      <c r="AF18" s="41">
        <v>0</v>
      </c>
      <c r="AG18" s="41">
        <v>0</v>
      </c>
      <c r="AH18" s="41">
        <v>0</v>
      </c>
      <c r="AI18" s="41">
        <v>0</v>
      </c>
      <c r="AJ18" s="41">
        <v>0</v>
      </c>
      <c r="AK18" s="41">
        <v>0</v>
      </c>
      <c r="AL18" s="41">
        <v>0</v>
      </c>
      <c r="AM18" s="41">
        <v>0</v>
      </c>
      <c r="AN18" s="41">
        <v>0</v>
      </c>
      <c r="AO18" s="41">
        <v>0</v>
      </c>
      <c r="AP18" s="41">
        <v>0</v>
      </c>
      <c r="AQ18" s="41">
        <v>0</v>
      </c>
      <c r="AR18" s="41">
        <v>0</v>
      </c>
      <c r="AS18" s="41">
        <v>0</v>
      </c>
      <c r="AT18" s="41">
        <v>0</v>
      </c>
      <c r="AU18" s="41">
        <v>0</v>
      </c>
      <c r="AV18" s="41">
        <v>0</v>
      </c>
      <c r="AW18" s="41">
        <v>0</v>
      </c>
      <c r="AX18" s="41">
        <v>0</v>
      </c>
      <c r="AY18" s="41">
        <v>0</v>
      </c>
      <c r="AZ18" s="41">
        <v>0</v>
      </c>
      <c r="BA18" s="41">
        <v>0</v>
      </c>
      <c r="BB18" s="41">
        <v>0</v>
      </c>
      <c r="BC18" s="41">
        <v>0</v>
      </c>
      <c r="BD18" s="41">
        <v>0</v>
      </c>
      <c r="BE18" s="41">
        <v>0</v>
      </c>
      <c r="BF18" s="41">
        <v>0</v>
      </c>
      <c r="BG18" s="41">
        <v>0</v>
      </c>
      <c r="BH18" s="41">
        <v>0</v>
      </c>
      <c r="BI18" s="41">
        <v>0</v>
      </c>
      <c r="BJ18" s="41">
        <v>0</v>
      </c>
      <c r="BK18" s="41">
        <v>0</v>
      </c>
      <c r="BL18" s="41">
        <v>0</v>
      </c>
      <c r="BM18" s="41">
        <v>0</v>
      </c>
      <c r="BN18" s="41">
        <v>0</v>
      </c>
      <c r="BO18" s="76" t="s">
        <v>138</v>
      </c>
    </row>
    <row r="19" spans="1:70">
      <c r="A19" s="43" t="s">
        <v>115</v>
      </c>
      <c r="B19" s="35">
        <v>0</v>
      </c>
      <c r="C19" s="35">
        <v>0</v>
      </c>
      <c r="D19" s="35">
        <v>0</v>
      </c>
      <c r="E19" s="35">
        <v>0</v>
      </c>
      <c r="F19" s="35">
        <v>0</v>
      </c>
      <c r="G19" s="35">
        <v>0</v>
      </c>
      <c r="H19" s="35">
        <v>0</v>
      </c>
      <c r="I19" s="35">
        <v>0</v>
      </c>
      <c r="J19" s="35">
        <v>0</v>
      </c>
      <c r="K19" s="35">
        <v>0</v>
      </c>
      <c r="L19" s="35">
        <v>0</v>
      </c>
      <c r="M19" s="35">
        <v>0</v>
      </c>
      <c r="N19" s="41">
        <v>0</v>
      </c>
      <c r="O19" s="41">
        <v>0</v>
      </c>
      <c r="P19" s="41">
        <v>0</v>
      </c>
      <c r="Q19" s="41">
        <v>0</v>
      </c>
      <c r="R19" s="41">
        <v>0</v>
      </c>
      <c r="S19" s="41">
        <v>0</v>
      </c>
      <c r="T19" s="41">
        <v>0</v>
      </c>
      <c r="U19" s="41">
        <v>0</v>
      </c>
      <c r="V19" s="41">
        <v>0</v>
      </c>
      <c r="W19" s="41">
        <v>0</v>
      </c>
      <c r="X19" s="41">
        <v>0</v>
      </c>
      <c r="Y19" s="41">
        <v>0</v>
      </c>
      <c r="Z19" s="41">
        <v>0</v>
      </c>
      <c r="AA19" s="41">
        <v>0</v>
      </c>
      <c r="AB19" s="41">
        <v>0</v>
      </c>
      <c r="AC19" s="41">
        <v>0</v>
      </c>
      <c r="AD19" s="41">
        <v>0</v>
      </c>
      <c r="AE19" s="41">
        <v>0</v>
      </c>
      <c r="AF19" s="41">
        <v>0</v>
      </c>
      <c r="AG19" s="41">
        <v>0</v>
      </c>
      <c r="AH19" s="41">
        <v>0</v>
      </c>
      <c r="AI19" s="41">
        <v>0</v>
      </c>
      <c r="AJ19" s="41">
        <v>0</v>
      </c>
      <c r="AK19" s="41">
        <v>0</v>
      </c>
      <c r="AL19" s="41">
        <v>0</v>
      </c>
      <c r="AM19" s="41">
        <v>0</v>
      </c>
      <c r="AN19" s="41">
        <v>0</v>
      </c>
      <c r="AO19" s="41">
        <v>0</v>
      </c>
      <c r="AP19" s="41">
        <v>0</v>
      </c>
      <c r="AQ19" s="41">
        <v>0</v>
      </c>
      <c r="AR19" s="41">
        <v>0</v>
      </c>
      <c r="AS19" s="41">
        <v>0</v>
      </c>
      <c r="AT19" s="41">
        <v>0</v>
      </c>
      <c r="AU19" s="41">
        <v>0</v>
      </c>
      <c r="AV19" s="41">
        <v>0</v>
      </c>
      <c r="AW19" s="41">
        <v>0</v>
      </c>
      <c r="AX19" s="41">
        <v>0</v>
      </c>
      <c r="AY19" s="41">
        <v>0</v>
      </c>
      <c r="AZ19" s="41">
        <v>0</v>
      </c>
      <c r="BA19" s="41">
        <v>0</v>
      </c>
      <c r="BB19" s="41">
        <v>0</v>
      </c>
      <c r="BC19" s="41">
        <v>0</v>
      </c>
      <c r="BD19" s="41">
        <v>0</v>
      </c>
      <c r="BE19" s="41">
        <v>0</v>
      </c>
      <c r="BF19" s="41">
        <v>0</v>
      </c>
      <c r="BG19" s="41">
        <v>0</v>
      </c>
      <c r="BH19" s="41">
        <v>0</v>
      </c>
      <c r="BI19" s="41">
        <v>0</v>
      </c>
      <c r="BJ19" s="41">
        <v>0</v>
      </c>
      <c r="BK19" s="41">
        <v>0</v>
      </c>
      <c r="BL19" s="41">
        <v>0</v>
      </c>
      <c r="BM19" s="41">
        <v>0</v>
      </c>
      <c r="BN19" s="41">
        <v>0</v>
      </c>
      <c r="BO19" s="76" t="s">
        <v>145</v>
      </c>
    </row>
    <row r="20" spans="1:70">
      <c r="A20" s="42" t="s">
        <v>17</v>
      </c>
      <c r="B20" s="35">
        <v>0</v>
      </c>
      <c r="C20" s="35">
        <v>0</v>
      </c>
      <c r="D20" s="35">
        <v>0</v>
      </c>
      <c r="E20" s="35">
        <v>0</v>
      </c>
      <c r="F20" s="35">
        <v>0</v>
      </c>
      <c r="G20" s="35">
        <v>0</v>
      </c>
      <c r="H20" s="35">
        <v>0</v>
      </c>
      <c r="I20" s="35">
        <v>0</v>
      </c>
      <c r="J20" s="35">
        <v>0</v>
      </c>
      <c r="K20" s="35">
        <v>0</v>
      </c>
      <c r="L20" s="35">
        <v>0</v>
      </c>
      <c r="M20" s="35">
        <v>0</v>
      </c>
      <c r="N20" s="35">
        <v>0</v>
      </c>
      <c r="O20" s="35">
        <v>0</v>
      </c>
      <c r="P20" s="41">
        <v>0</v>
      </c>
      <c r="Q20" s="35">
        <v>0</v>
      </c>
      <c r="R20" s="35">
        <v>0</v>
      </c>
      <c r="S20" s="35">
        <v>0</v>
      </c>
      <c r="T20" s="35">
        <v>0</v>
      </c>
      <c r="U20" s="35">
        <v>0</v>
      </c>
      <c r="V20" s="35">
        <v>0</v>
      </c>
      <c r="W20" s="35">
        <v>0</v>
      </c>
      <c r="X20" s="35">
        <v>0</v>
      </c>
      <c r="Y20" s="35">
        <v>0</v>
      </c>
      <c r="Z20" s="35">
        <v>0</v>
      </c>
      <c r="AA20" s="35">
        <v>0</v>
      </c>
      <c r="AB20" s="35">
        <v>0</v>
      </c>
      <c r="AC20" s="35">
        <v>0</v>
      </c>
      <c r="AD20" s="35">
        <v>0</v>
      </c>
      <c r="AE20" s="35">
        <v>0</v>
      </c>
      <c r="AF20" s="35">
        <v>0</v>
      </c>
      <c r="AG20" s="35">
        <v>0</v>
      </c>
      <c r="AH20" s="35">
        <v>0</v>
      </c>
      <c r="AI20" s="35">
        <v>0</v>
      </c>
      <c r="AJ20" s="35">
        <v>0</v>
      </c>
      <c r="AK20" s="35">
        <v>0</v>
      </c>
      <c r="AL20" s="35">
        <v>0</v>
      </c>
      <c r="AM20" s="35">
        <v>0</v>
      </c>
      <c r="AN20" s="35">
        <v>0</v>
      </c>
      <c r="AO20" s="35">
        <v>0</v>
      </c>
      <c r="AP20" s="35">
        <v>0</v>
      </c>
      <c r="AQ20" s="35">
        <v>0</v>
      </c>
      <c r="AR20" s="35">
        <v>0</v>
      </c>
      <c r="AS20" s="35">
        <v>0</v>
      </c>
      <c r="AT20" s="35">
        <v>0</v>
      </c>
      <c r="AU20" s="35">
        <v>0</v>
      </c>
      <c r="AV20" s="35">
        <v>0</v>
      </c>
      <c r="AW20" s="35">
        <v>0</v>
      </c>
      <c r="AX20" s="35">
        <v>0</v>
      </c>
      <c r="AY20" s="35">
        <v>0</v>
      </c>
      <c r="AZ20" s="35">
        <v>0</v>
      </c>
      <c r="BA20" s="35">
        <v>0</v>
      </c>
      <c r="BB20" s="35">
        <v>0</v>
      </c>
      <c r="BC20" s="35">
        <v>0</v>
      </c>
      <c r="BD20" s="35">
        <v>0</v>
      </c>
      <c r="BE20" s="35">
        <v>0</v>
      </c>
      <c r="BF20" s="35">
        <v>0</v>
      </c>
      <c r="BG20" s="35">
        <v>0</v>
      </c>
      <c r="BH20" s="35">
        <v>0</v>
      </c>
      <c r="BI20" s="35">
        <v>0</v>
      </c>
      <c r="BJ20" s="35">
        <v>0</v>
      </c>
      <c r="BK20" s="35">
        <v>0</v>
      </c>
      <c r="BL20" s="35">
        <v>0</v>
      </c>
      <c r="BM20" s="35">
        <v>0</v>
      </c>
      <c r="BN20" s="35">
        <v>0</v>
      </c>
      <c r="BO20" s="74" t="s">
        <v>146</v>
      </c>
    </row>
    <row r="21" spans="1:70">
      <c r="A21" s="43" t="s">
        <v>110</v>
      </c>
      <c r="B21" s="35">
        <v>50</v>
      </c>
      <c r="C21" s="35">
        <v>50</v>
      </c>
      <c r="D21" s="35">
        <v>50</v>
      </c>
      <c r="E21" s="35">
        <v>50</v>
      </c>
      <c r="F21" s="35">
        <v>50</v>
      </c>
      <c r="G21" s="35">
        <v>50</v>
      </c>
      <c r="H21" s="35">
        <v>50</v>
      </c>
      <c r="I21" s="35">
        <v>50</v>
      </c>
      <c r="J21" s="35">
        <v>0</v>
      </c>
      <c r="K21" s="35">
        <v>0</v>
      </c>
      <c r="L21" s="35">
        <v>0</v>
      </c>
      <c r="M21" s="35">
        <v>0</v>
      </c>
      <c r="N21" s="41">
        <v>0</v>
      </c>
      <c r="O21" s="41">
        <v>0</v>
      </c>
      <c r="P21" s="41">
        <v>0</v>
      </c>
      <c r="Q21" s="41">
        <v>0</v>
      </c>
      <c r="R21" s="41">
        <v>0</v>
      </c>
      <c r="S21" s="41">
        <v>0</v>
      </c>
      <c r="T21" s="41">
        <v>0</v>
      </c>
      <c r="U21" s="41">
        <v>0</v>
      </c>
      <c r="V21" s="41">
        <v>0</v>
      </c>
      <c r="W21" s="41">
        <v>0</v>
      </c>
      <c r="X21" s="41">
        <v>0</v>
      </c>
      <c r="Y21" s="41">
        <v>0</v>
      </c>
      <c r="Z21" s="41">
        <v>0</v>
      </c>
      <c r="AA21" s="41">
        <v>0</v>
      </c>
      <c r="AB21" s="41">
        <v>0</v>
      </c>
      <c r="AC21" s="41">
        <v>0</v>
      </c>
      <c r="AD21" s="41">
        <v>0</v>
      </c>
      <c r="AE21" s="41">
        <v>0</v>
      </c>
      <c r="AF21" s="41">
        <v>0</v>
      </c>
      <c r="AG21" s="41">
        <v>0</v>
      </c>
      <c r="AH21" s="41">
        <v>0</v>
      </c>
      <c r="AI21" s="41">
        <v>0</v>
      </c>
      <c r="AJ21" s="41">
        <v>0</v>
      </c>
      <c r="AK21" s="41">
        <v>0</v>
      </c>
      <c r="AL21" s="41">
        <v>0</v>
      </c>
      <c r="AM21" s="41">
        <v>0</v>
      </c>
      <c r="AN21" s="41">
        <v>0</v>
      </c>
      <c r="AO21" s="41">
        <v>0</v>
      </c>
      <c r="AP21" s="41">
        <v>0</v>
      </c>
      <c r="AQ21" s="41">
        <v>0</v>
      </c>
      <c r="AR21" s="41">
        <v>0</v>
      </c>
      <c r="AS21" s="41">
        <v>0</v>
      </c>
      <c r="AT21" s="41">
        <v>0</v>
      </c>
      <c r="AU21" s="41">
        <v>0</v>
      </c>
      <c r="AV21" s="41">
        <v>0</v>
      </c>
      <c r="AW21" s="41">
        <v>0</v>
      </c>
      <c r="AX21" s="41">
        <v>0</v>
      </c>
      <c r="AY21" s="41">
        <v>0</v>
      </c>
      <c r="AZ21" s="41">
        <v>0</v>
      </c>
      <c r="BA21" s="41">
        <v>0</v>
      </c>
      <c r="BB21" s="41">
        <v>0</v>
      </c>
      <c r="BC21" s="41">
        <v>0</v>
      </c>
      <c r="BD21" s="41">
        <v>0</v>
      </c>
      <c r="BE21" s="41">
        <v>0</v>
      </c>
      <c r="BF21" s="41">
        <v>0</v>
      </c>
      <c r="BG21" s="41">
        <v>0</v>
      </c>
      <c r="BH21" s="41">
        <v>0</v>
      </c>
      <c r="BI21" s="41">
        <v>0</v>
      </c>
      <c r="BJ21" s="41">
        <v>0</v>
      </c>
      <c r="BK21" s="41">
        <v>0</v>
      </c>
      <c r="BL21" s="41">
        <v>0</v>
      </c>
      <c r="BM21" s="41">
        <v>0</v>
      </c>
      <c r="BN21" s="41">
        <v>0</v>
      </c>
      <c r="BO21" s="76" t="s">
        <v>140</v>
      </c>
    </row>
    <row r="22" spans="1:70">
      <c r="A22" s="12" t="s">
        <v>116</v>
      </c>
      <c r="B22" s="35">
        <v>-50</v>
      </c>
      <c r="C22" s="35">
        <v>-50</v>
      </c>
      <c r="D22" s="35">
        <v>-50</v>
      </c>
      <c r="E22" s="35">
        <v>-50</v>
      </c>
      <c r="F22" s="35">
        <v>-50</v>
      </c>
      <c r="G22" s="35">
        <v>-50</v>
      </c>
      <c r="H22" s="35">
        <v>-50</v>
      </c>
      <c r="I22" s="35">
        <v>-50</v>
      </c>
      <c r="J22" s="35">
        <v>0</v>
      </c>
      <c r="K22" s="35">
        <v>0</v>
      </c>
      <c r="L22" s="35">
        <v>0</v>
      </c>
      <c r="M22" s="35">
        <v>0</v>
      </c>
      <c r="N22" s="41">
        <v>0</v>
      </c>
      <c r="O22" s="41">
        <v>0</v>
      </c>
      <c r="P22" s="41">
        <v>0</v>
      </c>
      <c r="Q22" s="41">
        <v>0</v>
      </c>
      <c r="R22" s="41">
        <v>0</v>
      </c>
      <c r="S22" s="41">
        <v>0</v>
      </c>
      <c r="T22" s="41">
        <v>0</v>
      </c>
      <c r="U22" s="41">
        <v>0</v>
      </c>
      <c r="V22" s="41">
        <v>0</v>
      </c>
      <c r="W22" s="41">
        <v>0</v>
      </c>
      <c r="X22" s="41">
        <v>0</v>
      </c>
      <c r="Y22" s="41">
        <v>0</v>
      </c>
      <c r="Z22" s="41">
        <v>0</v>
      </c>
      <c r="AA22" s="41">
        <v>0</v>
      </c>
      <c r="AB22" s="41">
        <v>0</v>
      </c>
      <c r="AC22" s="41">
        <v>0</v>
      </c>
      <c r="AD22" s="41">
        <v>0</v>
      </c>
      <c r="AE22" s="41">
        <v>0</v>
      </c>
      <c r="AF22" s="41">
        <v>0</v>
      </c>
      <c r="AG22" s="41">
        <v>0</v>
      </c>
      <c r="AH22" s="41">
        <v>0</v>
      </c>
      <c r="AI22" s="41">
        <v>0</v>
      </c>
      <c r="AJ22" s="41">
        <v>0</v>
      </c>
      <c r="AK22" s="41">
        <v>0</v>
      </c>
      <c r="AL22" s="41">
        <v>0</v>
      </c>
      <c r="AM22" s="41">
        <v>0</v>
      </c>
      <c r="AN22" s="41">
        <v>0</v>
      </c>
      <c r="AO22" s="41">
        <v>0</v>
      </c>
      <c r="AP22" s="41">
        <v>0</v>
      </c>
      <c r="AQ22" s="41">
        <v>0</v>
      </c>
      <c r="AR22" s="41">
        <v>0</v>
      </c>
      <c r="AS22" s="41">
        <v>0</v>
      </c>
      <c r="AT22" s="41">
        <v>0</v>
      </c>
      <c r="AU22" s="41">
        <v>0</v>
      </c>
      <c r="AV22" s="41">
        <v>0</v>
      </c>
      <c r="AW22" s="41">
        <v>0</v>
      </c>
      <c r="AX22" s="41">
        <v>0</v>
      </c>
      <c r="AY22" s="41">
        <v>0</v>
      </c>
      <c r="AZ22" s="41">
        <v>0</v>
      </c>
      <c r="BA22" s="41">
        <v>0</v>
      </c>
      <c r="BB22" s="41">
        <v>0</v>
      </c>
      <c r="BC22" s="41">
        <v>0</v>
      </c>
      <c r="BD22" s="41">
        <v>0</v>
      </c>
      <c r="BE22" s="41">
        <v>0</v>
      </c>
      <c r="BF22" s="41">
        <v>0</v>
      </c>
      <c r="BG22" s="41">
        <v>0</v>
      </c>
      <c r="BH22" s="41">
        <v>0</v>
      </c>
      <c r="BI22" s="41">
        <v>0</v>
      </c>
      <c r="BJ22" s="41">
        <v>0</v>
      </c>
      <c r="BK22" s="41">
        <v>0</v>
      </c>
      <c r="BL22" s="41">
        <v>0</v>
      </c>
      <c r="BM22" s="41">
        <v>0</v>
      </c>
      <c r="BN22" s="41">
        <v>0</v>
      </c>
      <c r="BO22" s="77" t="s">
        <v>147</v>
      </c>
    </row>
    <row r="23" spans="1:70">
      <c r="A23" s="43" t="s">
        <v>111</v>
      </c>
      <c r="B23" s="35">
        <v>0</v>
      </c>
      <c r="C23" s="35">
        <v>0</v>
      </c>
      <c r="D23" s="35">
        <v>0</v>
      </c>
      <c r="E23" s="35">
        <v>0</v>
      </c>
      <c r="F23" s="35">
        <v>0</v>
      </c>
      <c r="G23" s="35">
        <v>0</v>
      </c>
      <c r="H23" s="35">
        <v>0</v>
      </c>
      <c r="I23" s="35">
        <v>0</v>
      </c>
      <c r="J23" s="35">
        <v>0</v>
      </c>
      <c r="K23" s="35">
        <v>0</v>
      </c>
      <c r="L23" s="35">
        <v>0</v>
      </c>
      <c r="M23" s="35">
        <v>0</v>
      </c>
      <c r="N23" s="41">
        <v>0</v>
      </c>
      <c r="O23" s="41">
        <v>0</v>
      </c>
      <c r="P23" s="41">
        <v>0</v>
      </c>
      <c r="Q23" s="41">
        <v>0</v>
      </c>
      <c r="R23" s="41">
        <v>0</v>
      </c>
      <c r="S23" s="41">
        <v>0</v>
      </c>
      <c r="T23" s="41">
        <v>0</v>
      </c>
      <c r="U23" s="41">
        <v>0</v>
      </c>
      <c r="V23" s="41">
        <v>0</v>
      </c>
      <c r="W23" s="41">
        <v>0</v>
      </c>
      <c r="X23" s="41">
        <v>0</v>
      </c>
      <c r="Y23" s="41">
        <v>0</v>
      </c>
      <c r="Z23" s="41">
        <v>0</v>
      </c>
      <c r="AA23" s="41">
        <v>0</v>
      </c>
      <c r="AB23" s="41">
        <v>0</v>
      </c>
      <c r="AC23" s="41">
        <v>0</v>
      </c>
      <c r="AD23" s="41">
        <v>0</v>
      </c>
      <c r="AE23" s="41">
        <v>0</v>
      </c>
      <c r="AF23" s="41">
        <v>0</v>
      </c>
      <c r="AG23" s="41">
        <v>0</v>
      </c>
      <c r="AH23" s="41">
        <v>0</v>
      </c>
      <c r="AI23" s="41">
        <v>0</v>
      </c>
      <c r="AJ23" s="41">
        <v>0</v>
      </c>
      <c r="AK23" s="41">
        <v>0</v>
      </c>
      <c r="AL23" s="41">
        <v>0</v>
      </c>
      <c r="AM23" s="41">
        <v>0</v>
      </c>
      <c r="AN23" s="41">
        <v>0</v>
      </c>
      <c r="AO23" s="41">
        <v>0</v>
      </c>
      <c r="AP23" s="41">
        <v>0</v>
      </c>
      <c r="AQ23" s="41">
        <v>0</v>
      </c>
      <c r="AR23" s="41">
        <v>0</v>
      </c>
      <c r="AS23" s="41">
        <v>0</v>
      </c>
      <c r="AT23" s="41">
        <v>0</v>
      </c>
      <c r="AU23" s="41">
        <v>0</v>
      </c>
      <c r="AV23" s="41">
        <v>0</v>
      </c>
      <c r="AW23" s="41">
        <v>0</v>
      </c>
      <c r="AX23" s="41">
        <v>0</v>
      </c>
      <c r="AY23" s="41">
        <v>0</v>
      </c>
      <c r="AZ23" s="41">
        <v>0</v>
      </c>
      <c r="BA23" s="41">
        <v>0</v>
      </c>
      <c r="BB23" s="41">
        <v>0</v>
      </c>
      <c r="BC23" s="41">
        <v>0</v>
      </c>
      <c r="BD23" s="41">
        <v>0</v>
      </c>
      <c r="BE23" s="41">
        <v>0</v>
      </c>
      <c r="BF23" s="41">
        <v>0</v>
      </c>
      <c r="BG23" s="41">
        <v>0</v>
      </c>
      <c r="BH23" s="41">
        <v>0</v>
      </c>
      <c r="BI23" s="41">
        <v>0</v>
      </c>
      <c r="BJ23" s="41">
        <v>0</v>
      </c>
      <c r="BK23" s="41">
        <v>0</v>
      </c>
      <c r="BL23" s="41">
        <v>0</v>
      </c>
      <c r="BM23" s="41">
        <v>0</v>
      </c>
      <c r="BN23" s="41">
        <v>0</v>
      </c>
      <c r="BO23" s="76" t="s">
        <v>138</v>
      </c>
    </row>
    <row r="24" spans="1:70">
      <c r="A24" s="12" t="s">
        <v>116</v>
      </c>
      <c r="B24" s="35">
        <v>0</v>
      </c>
      <c r="C24" s="35">
        <v>0</v>
      </c>
      <c r="D24" s="35">
        <v>0</v>
      </c>
      <c r="E24" s="35">
        <v>0</v>
      </c>
      <c r="F24" s="35">
        <v>0</v>
      </c>
      <c r="G24" s="35">
        <v>0</v>
      </c>
      <c r="H24" s="35">
        <v>0</v>
      </c>
      <c r="I24" s="35">
        <v>0</v>
      </c>
      <c r="J24" s="35">
        <v>0</v>
      </c>
      <c r="K24" s="35">
        <v>0</v>
      </c>
      <c r="L24" s="35">
        <v>0</v>
      </c>
      <c r="M24" s="35">
        <v>0</v>
      </c>
      <c r="N24" s="41">
        <v>0</v>
      </c>
      <c r="O24" s="41">
        <v>0</v>
      </c>
      <c r="P24" s="41">
        <v>0</v>
      </c>
      <c r="Q24" s="41">
        <v>0</v>
      </c>
      <c r="R24" s="41">
        <v>0</v>
      </c>
      <c r="S24" s="41">
        <v>0</v>
      </c>
      <c r="T24" s="41">
        <v>0</v>
      </c>
      <c r="U24" s="41">
        <v>0</v>
      </c>
      <c r="V24" s="41">
        <v>0</v>
      </c>
      <c r="W24" s="41">
        <v>0</v>
      </c>
      <c r="X24" s="41">
        <v>0</v>
      </c>
      <c r="Y24" s="41">
        <v>0</v>
      </c>
      <c r="Z24" s="41">
        <v>0</v>
      </c>
      <c r="AA24" s="41">
        <v>0</v>
      </c>
      <c r="AB24" s="41">
        <v>0</v>
      </c>
      <c r="AC24" s="41">
        <v>0</v>
      </c>
      <c r="AD24" s="41">
        <v>0</v>
      </c>
      <c r="AE24" s="41">
        <v>0</v>
      </c>
      <c r="AF24" s="41">
        <v>0</v>
      </c>
      <c r="AG24" s="41">
        <v>0</v>
      </c>
      <c r="AH24" s="41">
        <v>0</v>
      </c>
      <c r="AI24" s="41">
        <v>0</v>
      </c>
      <c r="AJ24" s="41">
        <v>0</v>
      </c>
      <c r="AK24" s="41">
        <v>0</v>
      </c>
      <c r="AL24" s="41">
        <v>0</v>
      </c>
      <c r="AM24" s="41">
        <v>0</v>
      </c>
      <c r="AN24" s="41">
        <v>0</v>
      </c>
      <c r="AO24" s="41">
        <v>0</v>
      </c>
      <c r="AP24" s="41">
        <v>0</v>
      </c>
      <c r="AQ24" s="41">
        <v>0</v>
      </c>
      <c r="AR24" s="41">
        <v>0</v>
      </c>
      <c r="AS24" s="41">
        <v>0</v>
      </c>
      <c r="AT24" s="41">
        <v>0</v>
      </c>
      <c r="AU24" s="41">
        <v>0</v>
      </c>
      <c r="AV24" s="41">
        <v>0</v>
      </c>
      <c r="AW24" s="41">
        <v>0</v>
      </c>
      <c r="AX24" s="41">
        <v>0</v>
      </c>
      <c r="AY24" s="41">
        <v>0</v>
      </c>
      <c r="AZ24" s="41">
        <v>0</v>
      </c>
      <c r="BA24" s="41">
        <v>0</v>
      </c>
      <c r="BB24" s="41">
        <v>0</v>
      </c>
      <c r="BC24" s="41">
        <v>0</v>
      </c>
      <c r="BD24" s="41">
        <v>0</v>
      </c>
      <c r="BE24" s="41">
        <v>0</v>
      </c>
      <c r="BF24" s="41">
        <v>0</v>
      </c>
      <c r="BG24" s="41">
        <v>0</v>
      </c>
      <c r="BH24" s="41">
        <v>0</v>
      </c>
      <c r="BI24" s="41">
        <v>0</v>
      </c>
      <c r="BJ24" s="41">
        <v>0</v>
      </c>
      <c r="BK24" s="41">
        <v>0</v>
      </c>
      <c r="BL24" s="41">
        <v>0</v>
      </c>
      <c r="BM24" s="41">
        <v>0</v>
      </c>
      <c r="BN24" s="41">
        <v>0</v>
      </c>
      <c r="BO24" s="77" t="s">
        <v>147</v>
      </c>
    </row>
    <row r="25" spans="1:70">
      <c r="A25" s="42" t="s">
        <v>18</v>
      </c>
      <c r="B25" s="35">
        <v>0</v>
      </c>
      <c r="C25" s="35">
        <v>0</v>
      </c>
      <c r="D25" s="35">
        <v>0</v>
      </c>
      <c r="E25" s="35">
        <v>0</v>
      </c>
      <c r="F25" s="35">
        <v>0</v>
      </c>
      <c r="G25" s="35">
        <v>0</v>
      </c>
      <c r="H25" s="35">
        <v>0</v>
      </c>
      <c r="I25" s="35">
        <v>0</v>
      </c>
      <c r="J25" s="35">
        <v>0</v>
      </c>
      <c r="K25" s="35">
        <v>0</v>
      </c>
      <c r="L25" s="35">
        <v>0</v>
      </c>
      <c r="M25" s="35">
        <v>0</v>
      </c>
      <c r="N25" s="35">
        <v>0</v>
      </c>
      <c r="O25" s="35">
        <v>0</v>
      </c>
      <c r="P25" s="41">
        <v>0</v>
      </c>
      <c r="Q25" s="35">
        <v>0</v>
      </c>
      <c r="R25" s="35">
        <v>0</v>
      </c>
      <c r="S25" s="35">
        <v>0</v>
      </c>
      <c r="T25" s="35">
        <v>0</v>
      </c>
      <c r="U25" s="35">
        <v>0</v>
      </c>
      <c r="V25" s="35">
        <v>0</v>
      </c>
      <c r="W25" s="35">
        <v>0</v>
      </c>
      <c r="X25" s="35">
        <v>0</v>
      </c>
      <c r="Y25" s="35">
        <v>0</v>
      </c>
      <c r="Z25" s="35">
        <v>0</v>
      </c>
      <c r="AA25" s="35">
        <v>0</v>
      </c>
      <c r="AB25" s="35">
        <v>0</v>
      </c>
      <c r="AC25" s="35">
        <v>0</v>
      </c>
      <c r="AD25" s="35">
        <v>0</v>
      </c>
      <c r="AE25" s="35">
        <v>0</v>
      </c>
      <c r="AF25" s="35">
        <v>0</v>
      </c>
      <c r="AG25" s="35">
        <v>0</v>
      </c>
      <c r="AH25" s="35">
        <v>0</v>
      </c>
      <c r="AI25" s="35">
        <v>0</v>
      </c>
      <c r="AJ25" s="35">
        <v>0</v>
      </c>
      <c r="AK25" s="35">
        <v>0</v>
      </c>
      <c r="AL25" s="35">
        <v>0</v>
      </c>
      <c r="AM25" s="35">
        <v>0</v>
      </c>
      <c r="AN25" s="35">
        <v>0</v>
      </c>
      <c r="AO25" s="35">
        <v>0</v>
      </c>
      <c r="AP25" s="35">
        <v>0</v>
      </c>
      <c r="AQ25" s="35">
        <v>0</v>
      </c>
      <c r="AR25" s="35">
        <v>0</v>
      </c>
      <c r="AS25" s="35">
        <v>0</v>
      </c>
      <c r="AT25" s="35">
        <v>0</v>
      </c>
      <c r="AU25" s="35">
        <v>0</v>
      </c>
      <c r="AV25" s="35">
        <v>0</v>
      </c>
      <c r="AW25" s="35">
        <v>0</v>
      </c>
      <c r="AX25" s="35">
        <v>0</v>
      </c>
      <c r="AY25" s="35">
        <v>0</v>
      </c>
      <c r="AZ25" s="35">
        <v>0</v>
      </c>
      <c r="BA25" s="35">
        <v>0</v>
      </c>
      <c r="BB25" s="35">
        <v>0</v>
      </c>
      <c r="BC25" s="35">
        <v>0</v>
      </c>
      <c r="BD25" s="35">
        <v>0</v>
      </c>
      <c r="BE25" s="35">
        <v>0</v>
      </c>
      <c r="BF25" s="35">
        <v>0</v>
      </c>
      <c r="BG25" s="35">
        <v>0</v>
      </c>
      <c r="BH25" s="35">
        <v>0</v>
      </c>
      <c r="BI25" s="35">
        <v>0</v>
      </c>
      <c r="BJ25" s="35">
        <v>0</v>
      </c>
      <c r="BK25" s="35">
        <v>0</v>
      </c>
      <c r="BL25" s="35">
        <v>0</v>
      </c>
      <c r="BM25" s="35">
        <v>0</v>
      </c>
      <c r="BN25" s="35">
        <v>0</v>
      </c>
      <c r="BO25" s="74" t="s">
        <v>148</v>
      </c>
    </row>
    <row r="26" spans="1:70">
      <c r="A26" s="12" t="s">
        <v>117</v>
      </c>
      <c r="B26" s="35">
        <v>0</v>
      </c>
      <c r="C26" s="35">
        <v>0</v>
      </c>
      <c r="D26" s="35">
        <v>0</v>
      </c>
      <c r="E26" s="35">
        <v>0</v>
      </c>
      <c r="F26" s="35">
        <v>0</v>
      </c>
      <c r="G26" s="35">
        <v>0</v>
      </c>
      <c r="H26" s="35">
        <v>0</v>
      </c>
      <c r="I26" s="35">
        <v>0</v>
      </c>
      <c r="J26" s="35">
        <v>0</v>
      </c>
      <c r="K26" s="35">
        <v>0</v>
      </c>
      <c r="L26" s="35">
        <v>0</v>
      </c>
      <c r="M26" s="35">
        <v>0</v>
      </c>
      <c r="N26" s="41">
        <v>0</v>
      </c>
      <c r="O26" s="41">
        <v>0</v>
      </c>
      <c r="P26" s="41">
        <v>0</v>
      </c>
      <c r="Q26" s="41">
        <v>0</v>
      </c>
      <c r="R26" s="41">
        <v>0</v>
      </c>
      <c r="S26" s="41">
        <v>0</v>
      </c>
      <c r="T26" s="41">
        <v>0</v>
      </c>
      <c r="U26" s="41">
        <v>0</v>
      </c>
      <c r="V26" s="41">
        <v>0</v>
      </c>
      <c r="W26" s="41">
        <v>0</v>
      </c>
      <c r="X26" s="41">
        <v>0</v>
      </c>
      <c r="Y26" s="41">
        <v>0</v>
      </c>
      <c r="Z26" s="41">
        <v>0</v>
      </c>
      <c r="AA26" s="41">
        <v>0</v>
      </c>
      <c r="AB26" s="41">
        <v>0</v>
      </c>
      <c r="AC26" s="41">
        <v>0</v>
      </c>
      <c r="AD26" s="41">
        <v>0</v>
      </c>
      <c r="AE26" s="41">
        <v>0</v>
      </c>
      <c r="AF26" s="41">
        <v>0</v>
      </c>
      <c r="AG26" s="41">
        <v>0</v>
      </c>
      <c r="AH26" s="41">
        <v>0</v>
      </c>
      <c r="AI26" s="41">
        <v>0</v>
      </c>
      <c r="AJ26" s="41">
        <v>0</v>
      </c>
      <c r="AK26" s="41">
        <v>0</v>
      </c>
      <c r="AL26" s="41">
        <v>0</v>
      </c>
      <c r="AM26" s="41">
        <v>0</v>
      </c>
      <c r="AN26" s="41">
        <v>0</v>
      </c>
      <c r="AO26" s="41">
        <v>0</v>
      </c>
      <c r="AP26" s="41">
        <v>0</v>
      </c>
      <c r="AQ26" s="41">
        <v>0</v>
      </c>
      <c r="AR26" s="41">
        <v>0</v>
      </c>
      <c r="AS26" s="41">
        <v>0</v>
      </c>
      <c r="AT26" s="41">
        <v>0</v>
      </c>
      <c r="AU26" s="41">
        <v>0</v>
      </c>
      <c r="AV26" s="41">
        <v>0</v>
      </c>
      <c r="AW26" s="41">
        <v>0</v>
      </c>
      <c r="AX26" s="41">
        <v>0</v>
      </c>
      <c r="AY26" s="41">
        <v>0</v>
      </c>
      <c r="AZ26" s="41">
        <v>0</v>
      </c>
      <c r="BA26" s="41">
        <v>0</v>
      </c>
      <c r="BB26" s="41">
        <v>0</v>
      </c>
      <c r="BC26" s="41">
        <v>0</v>
      </c>
      <c r="BD26" s="41">
        <v>0</v>
      </c>
      <c r="BE26" s="41">
        <v>0</v>
      </c>
      <c r="BF26" s="41">
        <v>0</v>
      </c>
      <c r="BG26" s="41">
        <v>0</v>
      </c>
      <c r="BH26" s="41">
        <v>0</v>
      </c>
      <c r="BI26" s="41">
        <v>0</v>
      </c>
      <c r="BJ26" s="41">
        <v>0</v>
      </c>
      <c r="BK26" s="41">
        <v>0</v>
      </c>
      <c r="BL26" s="41">
        <v>0</v>
      </c>
      <c r="BM26" s="41">
        <v>0</v>
      </c>
      <c r="BN26" s="41">
        <v>0</v>
      </c>
      <c r="BO26" s="77" t="s">
        <v>151</v>
      </c>
    </row>
    <row r="27" spans="1:70">
      <c r="A27" s="42" t="s">
        <v>19</v>
      </c>
      <c r="B27" s="35">
        <v>8279.078868063536</v>
      </c>
      <c r="C27" s="35">
        <v>8822.92008459727</v>
      </c>
      <c r="D27" s="35">
        <v>8885.4314542234406</v>
      </c>
      <c r="E27" s="35">
        <v>8940.3504576821451</v>
      </c>
      <c r="F27" s="35">
        <v>8986.5291864669998</v>
      </c>
      <c r="G27" s="35">
        <v>9565.63765192336</v>
      </c>
      <c r="H27" s="35">
        <v>9613.4127976069176</v>
      </c>
      <c r="I27" s="35">
        <v>9919.5553874938869</v>
      </c>
      <c r="J27" s="35">
        <v>10838.28073178597</v>
      </c>
      <c r="K27" s="35">
        <v>10831.026407891621</v>
      </c>
      <c r="L27" s="35">
        <v>11096.877581790592</v>
      </c>
      <c r="M27" s="35">
        <v>11118.5380164446</v>
      </c>
      <c r="N27" s="35">
        <v>11412.461725239835</v>
      </c>
      <c r="O27" s="35">
        <v>11617.608515698876</v>
      </c>
      <c r="P27" s="41">
        <v>12139.67235684733</v>
      </c>
      <c r="Q27" s="35">
        <v>12136.138932413565</v>
      </c>
      <c r="R27" s="35">
        <v>12435.750521537164</v>
      </c>
      <c r="S27" s="35">
        <v>12743.958240516231</v>
      </c>
      <c r="T27" s="35">
        <v>12734.169361796014</v>
      </c>
      <c r="U27" s="35">
        <v>12920.395000191827</v>
      </c>
      <c r="V27" s="35">
        <v>12438.4589674327</v>
      </c>
      <c r="W27" s="35">
        <v>12437.37030968312</v>
      </c>
      <c r="X27" s="35">
        <v>13400.304393315926</v>
      </c>
      <c r="Y27" s="35">
        <v>13304.081567606345</v>
      </c>
      <c r="Z27" s="35">
        <v>13362.216517745454</v>
      </c>
      <c r="AA27" s="35">
        <v>13375.37301901996</v>
      </c>
      <c r="AB27" s="35">
        <v>14327.526872328814</v>
      </c>
      <c r="AC27" s="35">
        <v>13943.330332159179</v>
      </c>
      <c r="AD27" s="35">
        <v>14850.653384101184</v>
      </c>
      <c r="AE27" s="35">
        <v>16080.659455067027</v>
      </c>
      <c r="AF27" s="35">
        <v>16005.998578651068</v>
      </c>
      <c r="AG27" s="35">
        <v>16158.433964185953</v>
      </c>
      <c r="AH27" s="35">
        <v>16744.860023541372</v>
      </c>
      <c r="AI27" s="35">
        <v>16484.912960908081</v>
      </c>
      <c r="AJ27" s="35">
        <v>16365.479170872697</v>
      </c>
      <c r="AK27" s="35">
        <v>16610.89997928101</v>
      </c>
      <c r="AL27" s="35">
        <v>16390.194334321768</v>
      </c>
      <c r="AM27" s="35">
        <v>16650.714412703855</v>
      </c>
      <c r="AN27" s="35">
        <v>16446.43830635132</v>
      </c>
      <c r="AO27" s="35">
        <v>16582.515530844496</v>
      </c>
      <c r="AP27" s="35">
        <v>16620.705749238001</v>
      </c>
      <c r="AQ27" s="35">
        <v>16657.908984953065</v>
      </c>
      <c r="AR27" s="35">
        <v>16762.730285000711</v>
      </c>
      <c r="AS27" s="35">
        <v>16938.562963803171</v>
      </c>
      <c r="AT27" s="35">
        <v>16794.956489468852</v>
      </c>
      <c r="AU27" s="35">
        <v>16825.981055624452</v>
      </c>
      <c r="AV27" s="35">
        <v>15495.369118470728</v>
      </c>
      <c r="AW27" s="35">
        <v>15648.194388061233</v>
      </c>
      <c r="AX27" s="35">
        <v>14796.435612239678</v>
      </c>
      <c r="AY27" s="35">
        <v>14786.197275905426</v>
      </c>
      <c r="AZ27" s="35">
        <v>14760.966319900463</v>
      </c>
      <c r="BA27" s="35">
        <v>14272.905064927667</v>
      </c>
      <c r="BB27" s="35">
        <v>15274.246057511242</v>
      </c>
      <c r="BC27" s="35">
        <v>15589.326281786152</v>
      </c>
      <c r="BD27" s="35">
        <v>15393.577671924682</v>
      </c>
      <c r="BE27" s="35">
        <v>15465.235009981767</v>
      </c>
      <c r="BF27" s="35">
        <v>15280.916156308032</v>
      </c>
      <c r="BG27" s="35">
        <v>14955.435198498348</v>
      </c>
      <c r="BH27" s="35">
        <v>15008.023033373787</v>
      </c>
      <c r="BI27" s="35">
        <v>14686.469184643436</v>
      </c>
      <c r="BJ27" s="35">
        <v>14598.479350623318</v>
      </c>
      <c r="BK27" s="35">
        <v>14516.144022324625</v>
      </c>
      <c r="BL27" s="35">
        <v>14986.296894291352</v>
      </c>
      <c r="BM27" s="35">
        <v>14637.457469922296</v>
      </c>
      <c r="BN27" s="35">
        <v>14566.416588556494</v>
      </c>
      <c r="BO27" s="74" t="s">
        <v>149</v>
      </c>
      <c r="BQ27" s="418"/>
      <c r="BR27" s="78"/>
    </row>
    <row r="28" spans="1:70">
      <c r="A28" s="43" t="s">
        <v>20</v>
      </c>
      <c r="B28" s="35">
        <v>3771.5842904208102</v>
      </c>
      <c r="C28" s="35">
        <v>4306.8836242839998</v>
      </c>
      <c r="D28" s="35">
        <v>4299.3560650588088</v>
      </c>
      <c r="E28" s="35">
        <v>4245.434324583809</v>
      </c>
      <c r="F28" s="35">
        <v>4213.5244418398097</v>
      </c>
      <c r="G28" s="35">
        <v>4811.0520042652006</v>
      </c>
      <c r="H28" s="35">
        <v>4682.0757596361545</v>
      </c>
      <c r="I28" s="35">
        <v>4704.6151464001614</v>
      </c>
      <c r="J28" s="35">
        <v>5216.0985558945467</v>
      </c>
      <c r="K28" s="35">
        <v>5787.6921523741312</v>
      </c>
      <c r="L28" s="35">
        <v>5778.8149407207484</v>
      </c>
      <c r="M28" s="35">
        <v>5821.2698326908812</v>
      </c>
      <c r="N28" s="41">
        <v>6262.8831767750708</v>
      </c>
      <c r="O28" s="41">
        <v>6528.9012731545608</v>
      </c>
      <c r="P28" s="41">
        <v>6963.2835332073701</v>
      </c>
      <c r="Q28" s="41">
        <v>7256.3151541169455</v>
      </c>
      <c r="R28" s="41">
        <v>7423.7341837433951</v>
      </c>
      <c r="S28" s="41">
        <v>7892.0609427950894</v>
      </c>
      <c r="T28" s="41">
        <v>7919.5349683481345</v>
      </c>
      <c r="U28" s="41">
        <v>7957.1154586096873</v>
      </c>
      <c r="V28" s="41">
        <v>7544.2314960576414</v>
      </c>
      <c r="W28" s="41">
        <v>7600.8387481919808</v>
      </c>
      <c r="X28" s="41">
        <v>8252.5443711014705</v>
      </c>
      <c r="Y28" s="41">
        <v>8136.5604912550016</v>
      </c>
      <c r="Z28" s="41">
        <v>8854.0572165021385</v>
      </c>
      <c r="AA28" s="41">
        <v>8910.9142372979422</v>
      </c>
      <c r="AB28" s="41">
        <v>8895.1715752621094</v>
      </c>
      <c r="AC28" s="41">
        <v>8572.2113663908895</v>
      </c>
      <c r="AD28" s="41">
        <v>9336.7059521815027</v>
      </c>
      <c r="AE28" s="41">
        <v>10160.083795548213</v>
      </c>
      <c r="AF28" s="41">
        <v>9982.4048920541645</v>
      </c>
      <c r="AG28" s="41">
        <v>10013.932428452938</v>
      </c>
      <c r="AH28" s="41">
        <v>10090.72772722212</v>
      </c>
      <c r="AI28" s="41">
        <v>10452.065896580672</v>
      </c>
      <c r="AJ28" s="41">
        <v>10338.59851627659</v>
      </c>
      <c r="AK28" s="41">
        <v>10530.394592821418</v>
      </c>
      <c r="AL28" s="41">
        <v>10380.169945234524</v>
      </c>
      <c r="AM28" s="41">
        <v>10474.835287404256</v>
      </c>
      <c r="AN28" s="41">
        <v>10323.774239205028</v>
      </c>
      <c r="AO28" s="41">
        <v>10463.468195422596</v>
      </c>
      <c r="AP28" s="41">
        <v>11066.4759300853</v>
      </c>
      <c r="AQ28" s="41">
        <v>11052.582601677745</v>
      </c>
      <c r="AR28" s="41">
        <v>11103.866815438261</v>
      </c>
      <c r="AS28" s="41">
        <v>10919.667355137481</v>
      </c>
      <c r="AT28" s="41">
        <v>11133.845406314733</v>
      </c>
      <c r="AU28" s="41">
        <v>11127.717329410558</v>
      </c>
      <c r="AV28" s="41">
        <v>11105.565836098704</v>
      </c>
      <c r="AW28" s="41">
        <v>11311.221280162323</v>
      </c>
      <c r="AX28" s="41">
        <v>11245.264939442486</v>
      </c>
      <c r="AY28" s="41">
        <v>11223.981262012046</v>
      </c>
      <c r="AZ28" s="41">
        <v>11174.131730870547</v>
      </c>
      <c r="BA28" s="41">
        <v>10718.599155293665</v>
      </c>
      <c r="BB28" s="41">
        <v>11804.846519632012</v>
      </c>
      <c r="BC28" s="41">
        <v>12184.076354788438</v>
      </c>
      <c r="BD28" s="41">
        <v>12101.302513559822</v>
      </c>
      <c r="BE28" s="41">
        <v>12160.899982841449</v>
      </c>
      <c r="BF28" s="41">
        <v>12086.004433520302</v>
      </c>
      <c r="BG28" s="41">
        <v>11998.319233854152</v>
      </c>
      <c r="BH28" s="41">
        <v>11979.676892369191</v>
      </c>
      <c r="BI28" s="41">
        <v>12124.432511128261</v>
      </c>
      <c r="BJ28" s="41">
        <v>12097.04055686641</v>
      </c>
      <c r="BK28" s="41">
        <v>12075.774861744261</v>
      </c>
      <c r="BL28" s="41">
        <v>12079.365515593809</v>
      </c>
      <c r="BM28" s="41">
        <v>12085.836741604402</v>
      </c>
      <c r="BN28" s="41">
        <v>12064.787663572133</v>
      </c>
      <c r="BO28" s="76" t="s">
        <v>140</v>
      </c>
    </row>
    <row r="29" spans="1:70">
      <c r="A29" s="43" t="s">
        <v>118</v>
      </c>
      <c r="B29" s="35">
        <v>-36.547038631684998</v>
      </c>
      <c r="C29" s="35">
        <v>-82.501971893730001</v>
      </c>
      <c r="D29" s="35">
        <v>-97.710987144194959</v>
      </c>
      <c r="E29" s="35">
        <v>-105.17565088054496</v>
      </c>
      <c r="F29" s="35">
        <v>-63.266151876069998</v>
      </c>
      <c r="G29" s="35">
        <v>-83.650354680969997</v>
      </c>
      <c r="H29" s="35">
        <v>-46.507710545791099</v>
      </c>
      <c r="I29" s="35">
        <v>-55.576226050645502</v>
      </c>
      <c r="J29" s="35">
        <v>0</v>
      </c>
      <c r="K29" s="35">
        <v>-114.01473956454541</v>
      </c>
      <c r="L29" s="35">
        <v>-66.140354860601704</v>
      </c>
      <c r="M29" s="35">
        <v>-105.37219855760446</v>
      </c>
      <c r="N29" s="41">
        <v>-157.73958268092233</v>
      </c>
      <c r="O29" s="41">
        <v>-174.55562706842352</v>
      </c>
      <c r="P29" s="41">
        <v>-188.59975133657534</v>
      </c>
      <c r="Q29" s="41">
        <v>-211.61580315508331</v>
      </c>
      <c r="R29" s="41">
        <v>-210.72552098081354</v>
      </c>
      <c r="S29" s="41">
        <v>-137.57622204438067</v>
      </c>
      <c r="T29" s="41">
        <v>-150.88787022726555</v>
      </c>
      <c r="U29" s="41">
        <v>-155.11978754411521</v>
      </c>
      <c r="V29" s="41">
        <v>-222.2260948389129</v>
      </c>
      <c r="W29" s="41">
        <v>-207.0004468861537</v>
      </c>
      <c r="X29" s="41">
        <v>-256.45046675480165</v>
      </c>
      <c r="Y29" s="41">
        <v>-159.4798194993769</v>
      </c>
      <c r="Z29" s="41">
        <v>-174.31737120699688</v>
      </c>
      <c r="AA29" s="41">
        <v>-117.78756165244066</v>
      </c>
      <c r="AB29" s="41">
        <v>-120.48773297305499</v>
      </c>
      <c r="AC29" s="41">
        <v>-142.74127185488464</v>
      </c>
      <c r="AD29" s="41">
        <v>-151.0805353993162</v>
      </c>
      <c r="AE29" s="41">
        <v>-122.83716127862867</v>
      </c>
      <c r="AF29" s="41">
        <v>-134.10170511742777</v>
      </c>
      <c r="AG29" s="41">
        <v>-134.1950877483456</v>
      </c>
      <c r="AH29" s="41">
        <v>-181.04595108842096</v>
      </c>
      <c r="AI29" s="41">
        <v>-54.041349571621438</v>
      </c>
      <c r="AJ29" s="41">
        <v>-127.66296044010392</v>
      </c>
      <c r="AK29" s="41">
        <v>-136.7433166666178</v>
      </c>
      <c r="AL29" s="41">
        <v>-162.06794502441014</v>
      </c>
      <c r="AM29" s="41">
        <v>-241.93291654235884</v>
      </c>
      <c r="AN29" s="41">
        <v>-143.68188478779578</v>
      </c>
      <c r="AO29" s="41">
        <v>-145.00506053223114</v>
      </c>
      <c r="AP29" s="41">
        <v>-156.39567822269655</v>
      </c>
      <c r="AQ29" s="41">
        <v>-162.60832338234027</v>
      </c>
      <c r="AR29" s="41">
        <v>-163.8451050127963</v>
      </c>
      <c r="AS29" s="41">
        <v>-163.15971309134301</v>
      </c>
      <c r="AT29" s="41">
        <v>-166.58538137313198</v>
      </c>
      <c r="AU29" s="41">
        <v>-221.15992369074891</v>
      </c>
      <c r="AV29" s="41">
        <v>-243.27117915352247</v>
      </c>
      <c r="AW29" s="41">
        <v>-290.0335397350479</v>
      </c>
      <c r="AX29" s="41">
        <v>-378.1708726380237</v>
      </c>
      <c r="AY29" s="41">
        <v>-424.33013899951243</v>
      </c>
      <c r="AZ29" s="41">
        <v>-434.73695446802697</v>
      </c>
      <c r="BA29" s="41">
        <v>-478.29967521867678</v>
      </c>
      <c r="BB29" s="41">
        <v>-477.5346119559477</v>
      </c>
      <c r="BC29" s="41">
        <v>-483.73274536261022</v>
      </c>
      <c r="BD29" s="41">
        <v>-534.52518532217175</v>
      </c>
      <c r="BE29" s="41">
        <v>-564.87491212811699</v>
      </c>
      <c r="BF29" s="41">
        <v>-647.04955047529495</v>
      </c>
      <c r="BG29" s="41">
        <v>-685.40908208024416</v>
      </c>
      <c r="BH29" s="41">
        <v>-558.55005599380218</v>
      </c>
      <c r="BI29" s="41">
        <v>-537.7199606408509</v>
      </c>
      <c r="BJ29" s="41">
        <v>-513.67757712991386</v>
      </c>
      <c r="BK29" s="41">
        <v>-505.10372862155776</v>
      </c>
      <c r="BL29" s="41">
        <v>-512.64584557898331</v>
      </c>
      <c r="BM29" s="41">
        <v>-896.8558509752969</v>
      </c>
      <c r="BN29" s="41">
        <v>-896.85582283949168</v>
      </c>
      <c r="BO29" s="76" t="s">
        <v>150</v>
      </c>
    </row>
    <row r="30" spans="1:70">
      <c r="A30" s="43" t="s">
        <v>21</v>
      </c>
      <c r="B30" s="35">
        <v>4572.2859590354101</v>
      </c>
      <c r="C30" s="35">
        <v>4628.2652102809998</v>
      </c>
      <c r="D30" s="35">
        <v>4713.1724991952187</v>
      </c>
      <c r="E30" s="35">
        <v>4830.7577469933085</v>
      </c>
      <c r="F30" s="35">
        <v>4867.1043928463096</v>
      </c>
      <c r="G30" s="35">
        <v>4869.3568819506909</v>
      </c>
      <c r="H30" s="35">
        <v>4993.0358145674099</v>
      </c>
      <c r="I30" s="35">
        <v>5288.9300212456719</v>
      </c>
      <c r="J30" s="35">
        <v>5647.3593862255138</v>
      </c>
      <c r="K30" s="35">
        <v>5182.136524340337</v>
      </c>
      <c r="L30" s="35">
        <v>5405.6065871193205</v>
      </c>
      <c r="M30" s="35">
        <v>5424.5879428338803</v>
      </c>
      <c r="N30" s="41">
        <v>5330.6452631735192</v>
      </c>
      <c r="O30" s="41">
        <v>5088.7072425443148</v>
      </c>
      <c r="P30" s="41">
        <v>5176.3888236399598</v>
      </c>
      <c r="Q30" s="41">
        <v>4879.8237782966189</v>
      </c>
      <c r="R30" s="41">
        <v>5012.0163377937697</v>
      </c>
      <c r="S30" s="41">
        <v>4851.8972977211406</v>
      </c>
      <c r="T30" s="41">
        <v>4814.6343934478791</v>
      </c>
      <c r="U30" s="41">
        <v>4963.2795415821392</v>
      </c>
      <c r="V30" s="41">
        <v>4894.2274713750585</v>
      </c>
      <c r="W30" s="41">
        <v>4836.5315614911387</v>
      </c>
      <c r="X30" s="41">
        <v>5147.7600222144547</v>
      </c>
      <c r="Y30" s="41">
        <v>5167.5210763513442</v>
      </c>
      <c r="Z30" s="41">
        <v>4508.1593012433141</v>
      </c>
      <c r="AA30" s="41">
        <v>4464.4587817220199</v>
      </c>
      <c r="AB30" s="41">
        <v>5432.3552970667051</v>
      </c>
      <c r="AC30" s="41">
        <v>5371.1189657682889</v>
      </c>
      <c r="AD30" s="41">
        <v>5513.9474319196815</v>
      </c>
      <c r="AE30" s="41">
        <v>5920.5756595188141</v>
      </c>
      <c r="AF30" s="41">
        <v>6023.5936865969043</v>
      </c>
      <c r="AG30" s="41">
        <v>6144.5015357330149</v>
      </c>
      <c r="AH30" s="41">
        <v>6654.1322963192542</v>
      </c>
      <c r="AI30" s="41">
        <v>6032.8470643274095</v>
      </c>
      <c r="AJ30" s="41">
        <v>6026.880654596107</v>
      </c>
      <c r="AK30" s="41">
        <v>6080.5053864595948</v>
      </c>
      <c r="AL30" s="41">
        <v>6010.0243890872443</v>
      </c>
      <c r="AM30" s="41">
        <v>6175.8791252995998</v>
      </c>
      <c r="AN30" s="41">
        <v>6122.6640671462937</v>
      </c>
      <c r="AO30" s="41">
        <v>6119.0473354219002</v>
      </c>
      <c r="AP30" s="41">
        <v>5554.2298191526997</v>
      </c>
      <c r="AQ30" s="41">
        <v>5605.32638327532</v>
      </c>
      <c r="AR30" s="41">
        <v>5658.8634695624505</v>
      </c>
      <c r="AS30" s="41">
        <v>6018.8956086656908</v>
      </c>
      <c r="AT30" s="41">
        <v>5661.11108315412</v>
      </c>
      <c r="AU30" s="41">
        <v>5698.2637262138942</v>
      </c>
      <c r="AV30" s="41">
        <v>4389.803282372025</v>
      </c>
      <c r="AW30" s="41">
        <v>4336.9731078989098</v>
      </c>
      <c r="AX30" s="41">
        <v>4163.6371183093161</v>
      </c>
      <c r="AY30" s="41">
        <v>4178.3232345861024</v>
      </c>
      <c r="AZ30" s="41">
        <v>4215.9766049066884</v>
      </c>
      <c r="BA30" s="41">
        <v>4226.9654634664039</v>
      </c>
      <c r="BB30" s="41">
        <v>4140.7679639705784</v>
      </c>
      <c r="BC30" s="41">
        <v>4083.9353882040555</v>
      </c>
      <c r="BD30" s="41">
        <v>4008.5051437028715</v>
      </c>
      <c r="BE30" s="41">
        <v>4049.711634585205</v>
      </c>
      <c r="BF30" s="41">
        <v>4038.9484418217285</v>
      </c>
      <c r="BG30" s="41">
        <v>3947.7101604850927</v>
      </c>
      <c r="BH30" s="41">
        <v>3896.2622986545721</v>
      </c>
      <c r="BI30" s="41">
        <v>3866.0184677523498</v>
      </c>
      <c r="BJ30" s="41">
        <v>3773.9392116711142</v>
      </c>
      <c r="BK30" s="41">
        <v>3742.052055366165</v>
      </c>
      <c r="BL30" s="41">
        <v>4266.3354401683173</v>
      </c>
      <c r="BM30" s="41">
        <v>3870.0414167370022</v>
      </c>
      <c r="BN30" s="41">
        <v>3811.5386497483623</v>
      </c>
      <c r="BO30" s="76" t="s">
        <v>138</v>
      </c>
    </row>
    <row r="31" spans="1:70">
      <c r="A31" s="12" t="s">
        <v>118</v>
      </c>
      <c r="B31" s="35">
        <v>-28.244342760999999</v>
      </c>
      <c r="C31" s="35">
        <v>-29.726778073999998</v>
      </c>
      <c r="D31" s="35">
        <v>-29.386122886392364</v>
      </c>
      <c r="E31" s="35">
        <v>-30.665963014428542</v>
      </c>
      <c r="F31" s="35">
        <v>-30.833496343049998</v>
      </c>
      <c r="G31" s="35">
        <v>-31.120879611560003</v>
      </c>
      <c r="H31" s="35">
        <v>-15.191066050854216</v>
      </c>
      <c r="I31" s="35">
        <v>-18.413554101299393</v>
      </c>
      <c r="J31" s="35">
        <v>-25.177210334091683</v>
      </c>
      <c r="K31" s="35">
        <v>-24.787529258302666</v>
      </c>
      <c r="L31" s="35">
        <v>-21.403591188874771</v>
      </c>
      <c r="M31" s="35">
        <v>-21.947560522555772</v>
      </c>
      <c r="N31" s="41">
        <v>-23.327132027832686</v>
      </c>
      <c r="O31" s="41">
        <v>-25.599616071910315</v>
      </c>
      <c r="P31" s="41">
        <v>-26.653260381657624</v>
      </c>
      <c r="Q31" s="41">
        <v>-27.967357805818132</v>
      </c>
      <c r="R31" s="41">
        <v>-40.956476508978085</v>
      </c>
      <c r="S31" s="41">
        <v>-33.165993874124673</v>
      </c>
      <c r="T31" s="41">
        <v>-51.770212393170247</v>
      </c>
      <c r="U31" s="41">
        <v>-35.283036541274228</v>
      </c>
      <c r="V31" s="41">
        <v>-64.734579584858508</v>
      </c>
      <c r="W31" s="41">
        <v>-77.335762317148806</v>
      </c>
      <c r="X31" s="41">
        <v>-100.63762422819357</v>
      </c>
      <c r="Y31" s="41">
        <v>-44.706063683779099</v>
      </c>
      <c r="Z31" s="41">
        <v>-72.404518024601515</v>
      </c>
      <c r="AA31" s="41">
        <v>-49.71347692458852</v>
      </c>
      <c r="AB31" s="41">
        <v>-61.11825597547957</v>
      </c>
      <c r="AC31" s="41">
        <v>-68.983740757979163</v>
      </c>
      <c r="AD31" s="41">
        <v>-133.02362633936434</v>
      </c>
      <c r="AE31" s="41">
        <v>-66.854947549462992</v>
      </c>
      <c r="AF31" s="41">
        <v>-62.67155260366701</v>
      </c>
      <c r="AG31" s="41">
        <v>-74.134309491499693</v>
      </c>
      <c r="AH31" s="41">
        <v>-64.485552946563914</v>
      </c>
      <c r="AI31" s="41">
        <v>-54.13268701724391</v>
      </c>
      <c r="AJ31" s="41">
        <v>-144.11709995359357</v>
      </c>
      <c r="AK31" s="41">
        <v>-60.62561364525142</v>
      </c>
      <c r="AL31" s="41">
        <v>-97.225535710289336</v>
      </c>
      <c r="AM31" s="41">
        <v>-282.96738736162268</v>
      </c>
      <c r="AN31" s="41">
        <v>-243.80052773348291</v>
      </c>
      <c r="AO31" s="41">
        <v>-270.67162663032724</v>
      </c>
      <c r="AP31" s="41">
        <v>-335.26396421531462</v>
      </c>
      <c r="AQ31" s="41">
        <v>-266.01453296556929</v>
      </c>
      <c r="AR31" s="41">
        <v>-385.41025948191833</v>
      </c>
      <c r="AS31" s="41">
        <v>-464.58517231114439</v>
      </c>
      <c r="AT31" s="41">
        <v>-487.91407096296058</v>
      </c>
      <c r="AU31" s="41">
        <v>-312.41409800256235</v>
      </c>
      <c r="AV31" s="41">
        <v>-285.65495544093852</v>
      </c>
      <c r="AW31" s="41">
        <v>-698.23719837541648</v>
      </c>
      <c r="AX31" s="41">
        <v>-234.29557287410026</v>
      </c>
      <c r="AY31" s="41">
        <v>-191.77708169320962</v>
      </c>
      <c r="AZ31" s="41">
        <v>-194.40506140874459</v>
      </c>
      <c r="BA31" s="41">
        <v>-194.35987861372428</v>
      </c>
      <c r="BB31" s="41">
        <v>-193.83381413540087</v>
      </c>
      <c r="BC31" s="41">
        <v>-194.95271584373185</v>
      </c>
      <c r="BD31" s="41">
        <v>-181.70480001583979</v>
      </c>
      <c r="BE31" s="41">
        <v>-180.50169531677082</v>
      </c>
      <c r="BF31" s="41">
        <v>-196.9871685587035</v>
      </c>
      <c r="BG31" s="41">
        <v>-305.18511376065123</v>
      </c>
      <c r="BH31" s="41">
        <v>-309.36610165617259</v>
      </c>
      <c r="BI31" s="41">
        <v>-766.26183359632569</v>
      </c>
      <c r="BJ31" s="41">
        <v>-758.82284078429007</v>
      </c>
      <c r="BK31" s="41">
        <v>-796.57916616424347</v>
      </c>
      <c r="BL31" s="41">
        <v>-846.75821589179009</v>
      </c>
      <c r="BM31" s="41">
        <v>-421.56483744381063</v>
      </c>
      <c r="BN31" s="41">
        <v>-413.05390192450784</v>
      </c>
      <c r="BO31" s="77" t="s">
        <v>150</v>
      </c>
    </row>
    <row r="32" spans="1:70">
      <c r="A32" s="42" t="s">
        <v>22</v>
      </c>
      <c r="B32" s="35">
        <v>0</v>
      </c>
      <c r="C32" s="35">
        <v>0</v>
      </c>
      <c r="D32" s="35">
        <v>0</v>
      </c>
      <c r="E32" s="35">
        <v>0</v>
      </c>
      <c r="F32" s="35">
        <v>0</v>
      </c>
      <c r="G32" s="35">
        <v>0</v>
      </c>
      <c r="H32" s="35">
        <v>0</v>
      </c>
      <c r="I32" s="35">
        <v>0</v>
      </c>
      <c r="J32" s="35">
        <v>0</v>
      </c>
      <c r="K32" s="35">
        <v>0</v>
      </c>
      <c r="L32" s="35">
        <v>0</v>
      </c>
      <c r="M32" s="35">
        <v>0</v>
      </c>
      <c r="N32" s="41">
        <v>0</v>
      </c>
      <c r="O32" s="41">
        <v>0</v>
      </c>
      <c r="P32" s="41">
        <v>0</v>
      </c>
      <c r="Q32" s="41">
        <v>0</v>
      </c>
      <c r="R32" s="41">
        <v>0</v>
      </c>
      <c r="S32" s="41">
        <v>0</v>
      </c>
      <c r="T32" s="41">
        <v>0</v>
      </c>
      <c r="U32" s="41">
        <v>0</v>
      </c>
      <c r="V32" s="41">
        <v>0</v>
      </c>
      <c r="W32" s="41">
        <v>0</v>
      </c>
      <c r="X32" s="41">
        <v>0</v>
      </c>
      <c r="Y32" s="41">
        <v>0</v>
      </c>
      <c r="Z32" s="41">
        <v>0</v>
      </c>
      <c r="AA32" s="41">
        <v>0</v>
      </c>
      <c r="AB32" s="41">
        <v>0</v>
      </c>
      <c r="AC32" s="41">
        <v>0</v>
      </c>
      <c r="AD32" s="41">
        <v>0</v>
      </c>
      <c r="AE32" s="41">
        <v>0</v>
      </c>
      <c r="AF32" s="41">
        <v>0</v>
      </c>
      <c r="AG32" s="41">
        <v>0</v>
      </c>
      <c r="AH32" s="41">
        <v>0</v>
      </c>
      <c r="AI32" s="41">
        <v>0</v>
      </c>
      <c r="AJ32" s="41">
        <v>0</v>
      </c>
      <c r="AK32" s="41">
        <v>0</v>
      </c>
      <c r="AL32" s="41">
        <v>0</v>
      </c>
      <c r="AM32" s="41">
        <v>0</v>
      </c>
      <c r="AN32" s="41">
        <v>0</v>
      </c>
      <c r="AO32" s="41">
        <v>0</v>
      </c>
      <c r="AP32" s="41">
        <v>0</v>
      </c>
      <c r="AQ32" s="41">
        <v>0</v>
      </c>
      <c r="AR32" s="41">
        <v>0</v>
      </c>
      <c r="AS32" s="41">
        <v>0</v>
      </c>
      <c r="AT32" s="41">
        <v>0</v>
      </c>
      <c r="AU32" s="41">
        <v>0</v>
      </c>
      <c r="AV32" s="41">
        <v>0</v>
      </c>
      <c r="AW32" s="41">
        <v>0</v>
      </c>
      <c r="AX32" s="41">
        <v>0</v>
      </c>
      <c r="AY32" s="41">
        <v>0</v>
      </c>
      <c r="AZ32" s="41">
        <v>0</v>
      </c>
      <c r="BA32" s="41">
        <v>0</v>
      </c>
      <c r="BB32" s="41">
        <v>0</v>
      </c>
      <c r="BC32" s="41">
        <v>0</v>
      </c>
      <c r="BD32" s="41">
        <v>0</v>
      </c>
      <c r="BE32" s="41">
        <v>0</v>
      </c>
      <c r="BF32" s="41">
        <v>0</v>
      </c>
      <c r="BG32" s="41">
        <v>0</v>
      </c>
      <c r="BH32" s="41">
        <v>0</v>
      </c>
      <c r="BI32" s="41">
        <v>0</v>
      </c>
      <c r="BJ32" s="41">
        <v>0</v>
      </c>
      <c r="BK32" s="41">
        <v>0</v>
      </c>
      <c r="BL32" s="41">
        <v>0</v>
      </c>
      <c r="BM32" s="41">
        <v>0</v>
      </c>
      <c r="BN32" s="41">
        <v>0</v>
      </c>
      <c r="BO32" s="74" t="s">
        <v>152</v>
      </c>
    </row>
    <row r="33" spans="1:67">
      <c r="A33" s="12" t="s">
        <v>119</v>
      </c>
      <c r="B33" s="35">
        <v>0</v>
      </c>
      <c r="C33" s="35">
        <v>0</v>
      </c>
      <c r="D33" s="35">
        <v>0</v>
      </c>
      <c r="E33" s="35">
        <v>0</v>
      </c>
      <c r="F33" s="35">
        <v>0</v>
      </c>
      <c r="G33" s="35">
        <v>0</v>
      </c>
      <c r="H33" s="35">
        <v>0</v>
      </c>
      <c r="I33" s="35">
        <v>0</v>
      </c>
      <c r="J33" s="35">
        <v>0</v>
      </c>
      <c r="K33" s="35">
        <v>0</v>
      </c>
      <c r="L33" s="35">
        <v>0</v>
      </c>
      <c r="M33" s="35">
        <v>0</v>
      </c>
      <c r="N33" s="41">
        <v>0</v>
      </c>
      <c r="O33" s="41">
        <v>0</v>
      </c>
      <c r="P33" s="41">
        <v>0</v>
      </c>
      <c r="Q33" s="41">
        <v>0</v>
      </c>
      <c r="R33" s="41">
        <v>0</v>
      </c>
      <c r="S33" s="41">
        <v>0</v>
      </c>
      <c r="T33" s="41">
        <v>0</v>
      </c>
      <c r="U33" s="41">
        <v>0</v>
      </c>
      <c r="V33" s="41">
        <v>0</v>
      </c>
      <c r="W33" s="41">
        <v>0</v>
      </c>
      <c r="X33" s="41">
        <v>0</v>
      </c>
      <c r="Y33" s="41">
        <v>0</v>
      </c>
      <c r="Z33" s="41">
        <v>0</v>
      </c>
      <c r="AA33" s="41">
        <v>0</v>
      </c>
      <c r="AB33" s="41">
        <v>0</v>
      </c>
      <c r="AC33" s="41">
        <v>0</v>
      </c>
      <c r="AD33" s="41">
        <v>0</v>
      </c>
      <c r="AE33" s="41">
        <v>0</v>
      </c>
      <c r="AF33" s="41">
        <v>0</v>
      </c>
      <c r="AG33" s="41">
        <v>0</v>
      </c>
      <c r="AH33" s="41">
        <v>0</v>
      </c>
      <c r="AI33" s="41">
        <v>0</v>
      </c>
      <c r="AJ33" s="41">
        <v>0</v>
      </c>
      <c r="AK33" s="41">
        <v>0</v>
      </c>
      <c r="AL33" s="41">
        <v>0</v>
      </c>
      <c r="AM33" s="41">
        <v>0</v>
      </c>
      <c r="AN33" s="41">
        <v>0</v>
      </c>
      <c r="AO33" s="41">
        <v>0</v>
      </c>
      <c r="AP33" s="41">
        <v>0</v>
      </c>
      <c r="AQ33" s="41">
        <v>0</v>
      </c>
      <c r="AR33" s="41">
        <v>0</v>
      </c>
      <c r="AS33" s="41">
        <v>0</v>
      </c>
      <c r="AT33" s="41">
        <v>0</v>
      </c>
      <c r="AU33" s="41">
        <v>0</v>
      </c>
      <c r="AV33" s="41">
        <v>0</v>
      </c>
      <c r="AW33" s="41">
        <v>0</v>
      </c>
      <c r="AX33" s="41">
        <v>0</v>
      </c>
      <c r="AY33" s="41">
        <v>0</v>
      </c>
      <c r="AZ33" s="41">
        <v>0</v>
      </c>
      <c r="BA33" s="41">
        <v>0</v>
      </c>
      <c r="BB33" s="41">
        <v>0</v>
      </c>
      <c r="BC33" s="41">
        <v>0</v>
      </c>
      <c r="BD33" s="41">
        <v>0</v>
      </c>
      <c r="BE33" s="41">
        <v>0</v>
      </c>
      <c r="BF33" s="41">
        <v>0</v>
      </c>
      <c r="BG33" s="41">
        <v>0</v>
      </c>
      <c r="BH33" s="41">
        <v>0</v>
      </c>
      <c r="BI33" s="41">
        <v>0</v>
      </c>
      <c r="BJ33" s="41">
        <v>0</v>
      </c>
      <c r="BK33" s="41">
        <v>0</v>
      </c>
      <c r="BL33" s="41">
        <v>0</v>
      </c>
      <c r="BM33" s="41">
        <v>0</v>
      </c>
      <c r="BN33" s="41">
        <v>0</v>
      </c>
      <c r="BO33" s="77" t="s">
        <v>153</v>
      </c>
    </row>
    <row r="34" spans="1:67">
      <c r="A34" s="42" t="s">
        <v>23</v>
      </c>
      <c r="B34" s="35">
        <v>0</v>
      </c>
      <c r="C34" s="35">
        <v>0</v>
      </c>
      <c r="D34" s="35">
        <v>0</v>
      </c>
      <c r="E34" s="35">
        <v>0</v>
      </c>
      <c r="F34" s="35">
        <v>0</v>
      </c>
      <c r="G34" s="35">
        <v>0</v>
      </c>
      <c r="H34" s="35">
        <v>0</v>
      </c>
      <c r="I34" s="35">
        <v>0</v>
      </c>
      <c r="J34" s="35">
        <v>0</v>
      </c>
      <c r="K34" s="35">
        <v>0</v>
      </c>
      <c r="L34" s="35">
        <v>0</v>
      </c>
      <c r="M34" s="35">
        <v>0</v>
      </c>
      <c r="N34" s="41">
        <v>0</v>
      </c>
      <c r="O34" s="41">
        <v>0</v>
      </c>
      <c r="P34" s="41">
        <v>0</v>
      </c>
      <c r="Q34" s="41">
        <v>0</v>
      </c>
      <c r="R34" s="41">
        <v>0</v>
      </c>
      <c r="S34" s="41">
        <v>0</v>
      </c>
      <c r="T34" s="41">
        <v>0</v>
      </c>
      <c r="U34" s="41">
        <v>0</v>
      </c>
      <c r="V34" s="41">
        <v>0</v>
      </c>
      <c r="W34" s="41">
        <v>0</v>
      </c>
      <c r="X34" s="41">
        <v>0</v>
      </c>
      <c r="Y34" s="41">
        <v>0</v>
      </c>
      <c r="Z34" s="41">
        <v>0</v>
      </c>
      <c r="AA34" s="41">
        <v>0</v>
      </c>
      <c r="AB34" s="41">
        <v>0</v>
      </c>
      <c r="AC34" s="41">
        <v>0</v>
      </c>
      <c r="AD34" s="41">
        <v>0</v>
      </c>
      <c r="AE34" s="41">
        <v>0</v>
      </c>
      <c r="AF34" s="41">
        <v>0</v>
      </c>
      <c r="AG34" s="41">
        <v>0</v>
      </c>
      <c r="AH34" s="41">
        <v>0</v>
      </c>
      <c r="AI34" s="41">
        <v>0</v>
      </c>
      <c r="AJ34" s="41">
        <v>0</v>
      </c>
      <c r="AK34" s="41">
        <v>0</v>
      </c>
      <c r="AL34" s="41">
        <v>0</v>
      </c>
      <c r="AM34" s="41">
        <v>0</v>
      </c>
      <c r="AN34" s="41">
        <v>0</v>
      </c>
      <c r="AO34" s="41">
        <v>0</v>
      </c>
      <c r="AP34" s="41">
        <v>0</v>
      </c>
      <c r="AQ34" s="41">
        <v>0</v>
      </c>
      <c r="AR34" s="41">
        <v>0</v>
      </c>
      <c r="AS34" s="41">
        <v>0</v>
      </c>
      <c r="AT34" s="41">
        <v>0</v>
      </c>
      <c r="AU34" s="41">
        <v>0</v>
      </c>
      <c r="AV34" s="41">
        <v>0</v>
      </c>
      <c r="AW34" s="41">
        <v>0</v>
      </c>
      <c r="AX34" s="41">
        <v>0</v>
      </c>
      <c r="AY34" s="41">
        <v>0</v>
      </c>
      <c r="AZ34" s="41">
        <v>0</v>
      </c>
      <c r="BA34" s="41">
        <v>0</v>
      </c>
      <c r="BB34" s="41">
        <v>0</v>
      </c>
      <c r="BC34" s="41">
        <v>0</v>
      </c>
      <c r="BD34" s="41">
        <v>0</v>
      </c>
      <c r="BE34" s="41">
        <v>0</v>
      </c>
      <c r="BF34" s="41">
        <v>0</v>
      </c>
      <c r="BG34" s="41">
        <v>0</v>
      </c>
      <c r="BH34" s="41">
        <v>0</v>
      </c>
      <c r="BI34" s="41">
        <v>0</v>
      </c>
      <c r="BJ34" s="41">
        <v>0</v>
      </c>
      <c r="BK34" s="41">
        <v>0</v>
      </c>
      <c r="BL34" s="41">
        <v>0</v>
      </c>
      <c r="BM34" s="41">
        <v>0</v>
      </c>
      <c r="BN34" s="41">
        <v>0</v>
      </c>
      <c r="BO34" s="74" t="s">
        <v>154</v>
      </c>
    </row>
    <row r="35" spans="1:67">
      <c r="A35" s="12" t="s">
        <v>120</v>
      </c>
      <c r="B35" s="35">
        <v>0</v>
      </c>
      <c r="C35" s="35">
        <v>0</v>
      </c>
      <c r="D35" s="35">
        <v>0</v>
      </c>
      <c r="E35" s="35">
        <v>0</v>
      </c>
      <c r="F35" s="35">
        <v>0</v>
      </c>
      <c r="G35" s="35">
        <v>0</v>
      </c>
      <c r="H35" s="35">
        <v>0</v>
      </c>
      <c r="I35" s="35">
        <v>0</v>
      </c>
      <c r="J35" s="35">
        <v>0</v>
      </c>
      <c r="K35" s="35">
        <v>0</v>
      </c>
      <c r="L35" s="35">
        <v>0</v>
      </c>
      <c r="M35" s="35">
        <v>0</v>
      </c>
      <c r="N35" s="41">
        <v>0</v>
      </c>
      <c r="O35" s="41">
        <v>0</v>
      </c>
      <c r="P35" s="41">
        <v>0</v>
      </c>
      <c r="Q35" s="41">
        <v>0</v>
      </c>
      <c r="R35" s="41">
        <v>0</v>
      </c>
      <c r="S35" s="41">
        <v>0</v>
      </c>
      <c r="T35" s="41">
        <v>0</v>
      </c>
      <c r="U35" s="41">
        <v>0</v>
      </c>
      <c r="V35" s="41">
        <v>0</v>
      </c>
      <c r="W35" s="41">
        <v>0</v>
      </c>
      <c r="X35" s="41">
        <v>0</v>
      </c>
      <c r="Y35" s="41">
        <v>0</v>
      </c>
      <c r="Z35" s="41">
        <v>0</v>
      </c>
      <c r="AA35" s="41">
        <v>0</v>
      </c>
      <c r="AB35" s="41">
        <v>0</v>
      </c>
      <c r="AC35" s="41">
        <v>0</v>
      </c>
      <c r="AD35" s="41">
        <v>0</v>
      </c>
      <c r="AE35" s="41">
        <v>0</v>
      </c>
      <c r="AF35" s="41">
        <v>0</v>
      </c>
      <c r="AG35" s="41">
        <v>0</v>
      </c>
      <c r="AH35" s="41">
        <v>0</v>
      </c>
      <c r="AI35" s="41">
        <v>0</v>
      </c>
      <c r="AJ35" s="41">
        <v>0</v>
      </c>
      <c r="AK35" s="41">
        <v>0</v>
      </c>
      <c r="AL35" s="41">
        <v>0</v>
      </c>
      <c r="AM35" s="41">
        <v>0</v>
      </c>
      <c r="AN35" s="41">
        <v>0</v>
      </c>
      <c r="AO35" s="41">
        <v>0</v>
      </c>
      <c r="AP35" s="41">
        <v>0</v>
      </c>
      <c r="AQ35" s="41">
        <v>0</v>
      </c>
      <c r="AR35" s="41">
        <v>0</v>
      </c>
      <c r="AS35" s="41">
        <v>0</v>
      </c>
      <c r="AT35" s="41">
        <v>0</v>
      </c>
      <c r="AU35" s="41">
        <v>0</v>
      </c>
      <c r="AV35" s="41">
        <v>0</v>
      </c>
      <c r="AW35" s="41">
        <v>0</v>
      </c>
      <c r="AX35" s="41">
        <v>0</v>
      </c>
      <c r="AY35" s="41">
        <v>0</v>
      </c>
      <c r="AZ35" s="41">
        <v>0</v>
      </c>
      <c r="BA35" s="41">
        <v>0</v>
      </c>
      <c r="BB35" s="41">
        <v>0</v>
      </c>
      <c r="BC35" s="41">
        <v>0</v>
      </c>
      <c r="BD35" s="41">
        <v>0</v>
      </c>
      <c r="BE35" s="41">
        <v>0</v>
      </c>
      <c r="BF35" s="41">
        <v>0</v>
      </c>
      <c r="BG35" s="41">
        <v>0</v>
      </c>
      <c r="BH35" s="41">
        <v>0</v>
      </c>
      <c r="BI35" s="41">
        <v>0</v>
      </c>
      <c r="BJ35" s="41">
        <v>0</v>
      </c>
      <c r="BK35" s="41">
        <v>0</v>
      </c>
      <c r="BL35" s="41">
        <v>0</v>
      </c>
      <c r="BM35" s="41">
        <v>0</v>
      </c>
      <c r="BN35" s="41">
        <v>0</v>
      </c>
      <c r="BO35" s="77" t="s">
        <v>155</v>
      </c>
    </row>
    <row r="36" spans="1:67">
      <c r="A36" s="42" t="s">
        <v>24</v>
      </c>
      <c r="B36" s="35">
        <v>0</v>
      </c>
      <c r="C36" s="35">
        <v>0</v>
      </c>
      <c r="D36" s="35">
        <v>0</v>
      </c>
      <c r="E36" s="35">
        <v>0</v>
      </c>
      <c r="F36" s="35">
        <v>0</v>
      </c>
      <c r="G36" s="35">
        <v>0</v>
      </c>
      <c r="H36" s="35">
        <v>0</v>
      </c>
      <c r="I36" s="35">
        <v>0</v>
      </c>
      <c r="J36" s="35">
        <v>0</v>
      </c>
      <c r="K36" s="35">
        <v>0</v>
      </c>
      <c r="L36" s="35">
        <v>0</v>
      </c>
      <c r="M36" s="35">
        <v>0</v>
      </c>
      <c r="N36" s="41">
        <v>0</v>
      </c>
      <c r="O36" s="41">
        <v>0</v>
      </c>
      <c r="P36" s="41">
        <v>0</v>
      </c>
      <c r="Q36" s="41">
        <v>0</v>
      </c>
      <c r="R36" s="41">
        <v>0</v>
      </c>
      <c r="S36" s="41">
        <v>0</v>
      </c>
      <c r="T36" s="41">
        <v>0</v>
      </c>
      <c r="U36" s="41">
        <v>0</v>
      </c>
      <c r="V36" s="41">
        <v>0</v>
      </c>
      <c r="W36" s="41">
        <v>0</v>
      </c>
      <c r="X36" s="41">
        <v>0</v>
      </c>
      <c r="Y36" s="41">
        <v>0</v>
      </c>
      <c r="Z36" s="41">
        <v>0</v>
      </c>
      <c r="AA36" s="41">
        <v>0</v>
      </c>
      <c r="AB36" s="41">
        <v>0</v>
      </c>
      <c r="AC36" s="41">
        <v>0</v>
      </c>
      <c r="AD36" s="41">
        <v>0</v>
      </c>
      <c r="AE36" s="41">
        <v>0</v>
      </c>
      <c r="AF36" s="41">
        <v>0</v>
      </c>
      <c r="AG36" s="41">
        <v>0</v>
      </c>
      <c r="AH36" s="41">
        <v>0</v>
      </c>
      <c r="AI36" s="41">
        <v>0</v>
      </c>
      <c r="AJ36" s="41">
        <v>0</v>
      </c>
      <c r="AK36" s="41">
        <v>0</v>
      </c>
      <c r="AL36" s="41">
        <v>0</v>
      </c>
      <c r="AM36" s="41">
        <v>0</v>
      </c>
      <c r="AN36" s="41">
        <v>0</v>
      </c>
      <c r="AO36" s="41">
        <v>0</v>
      </c>
      <c r="AP36" s="41">
        <v>0</v>
      </c>
      <c r="AQ36" s="41">
        <v>0</v>
      </c>
      <c r="AR36" s="41">
        <v>0</v>
      </c>
      <c r="AS36" s="41">
        <v>0</v>
      </c>
      <c r="AT36" s="41">
        <v>0</v>
      </c>
      <c r="AU36" s="41">
        <v>0</v>
      </c>
      <c r="AV36" s="41">
        <v>0</v>
      </c>
      <c r="AW36" s="41">
        <v>0</v>
      </c>
      <c r="AX36" s="41">
        <v>0</v>
      </c>
      <c r="AY36" s="41">
        <v>0</v>
      </c>
      <c r="AZ36" s="41">
        <v>0</v>
      </c>
      <c r="BA36" s="41">
        <v>0</v>
      </c>
      <c r="BB36" s="41">
        <v>0</v>
      </c>
      <c r="BC36" s="41">
        <v>0</v>
      </c>
      <c r="BD36" s="41">
        <v>0</v>
      </c>
      <c r="BE36" s="41">
        <v>0</v>
      </c>
      <c r="BF36" s="41">
        <v>0</v>
      </c>
      <c r="BG36" s="41">
        <v>0</v>
      </c>
      <c r="BH36" s="41">
        <v>0</v>
      </c>
      <c r="BI36" s="41">
        <v>0</v>
      </c>
      <c r="BJ36" s="41">
        <v>0</v>
      </c>
      <c r="BK36" s="41">
        <v>0</v>
      </c>
      <c r="BL36" s="41">
        <v>0</v>
      </c>
      <c r="BM36" s="41">
        <v>0</v>
      </c>
      <c r="BN36" s="41">
        <v>0</v>
      </c>
      <c r="BO36" s="74" t="s">
        <v>156</v>
      </c>
    </row>
    <row r="37" spans="1:67">
      <c r="A37" s="42" t="s">
        <v>25</v>
      </c>
      <c r="B37" s="35">
        <v>0</v>
      </c>
      <c r="C37" s="35">
        <v>0</v>
      </c>
      <c r="D37" s="35">
        <v>0</v>
      </c>
      <c r="E37" s="35">
        <v>0</v>
      </c>
      <c r="F37" s="35">
        <v>0</v>
      </c>
      <c r="G37" s="35">
        <v>0</v>
      </c>
      <c r="H37" s="35">
        <v>0</v>
      </c>
      <c r="I37" s="35">
        <v>0</v>
      </c>
      <c r="J37" s="35">
        <v>0</v>
      </c>
      <c r="K37" s="35">
        <v>0</v>
      </c>
      <c r="L37" s="35">
        <v>0</v>
      </c>
      <c r="M37" s="35">
        <v>0</v>
      </c>
      <c r="N37" s="41">
        <v>0</v>
      </c>
      <c r="O37" s="41">
        <v>0</v>
      </c>
      <c r="P37" s="41">
        <v>0</v>
      </c>
      <c r="Q37" s="41">
        <v>0</v>
      </c>
      <c r="R37" s="41">
        <v>0</v>
      </c>
      <c r="S37" s="41">
        <v>0</v>
      </c>
      <c r="T37" s="41">
        <v>0</v>
      </c>
      <c r="U37" s="41">
        <v>0</v>
      </c>
      <c r="V37" s="41">
        <v>0</v>
      </c>
      <c r="W37" s="41">
        <v>0</v>
      </c>
      <c r="X37" s="41">
        <v>0</v>
      </c>
      <c r="Y37" s="41">
        <v>0</v>
      </c>
      <c r="Z37" s="41">
        <v>0</v>
      </c>
      <c r="AA37" s="41">
        <v>0</v>
      </c>
      <c r="AB37" s="41">
        <v>0</v>
      </c>
      <c r="AC37" s="41">
        <v>0</v>
      </c>
      <c r="AD37" s="41">
        <v>0</v>
      </c>
      <c r="AE37" s="41">
        <v>0</v>
      </c>
      <c r="AF37" s="41">
        <v>0</v>
      </c>
      <c r="AG37" s="41">
        <v>0</v>
      </c>
      <c r="AH37" s="41">
        <v>0</v>
      </c>
      <c r="AI37" s="41">
        <v>0</v>
      </c>
      <c r="AJ37" s="41">
        <v>0</v>
      </c>
      <c r="AK37" s="41">
        <v>0</v>
      </c>
      <c r="AL37" s="41">
        <v>0</v>
      </c>
      <c r="AM37" s="41">
        <v>0</v>
      </c>
      <c r="AN37" s="41">
        <v>0</v>
      </c>
      <c r="AO37" s="41">
        <v>0</v>
      </c>
      <c r="AP37" s="41">
        <v>0</v>
      </c>
      <c r="AQ37" s="41">
        <v>0</v>
      </c>
      <c r="AR37" s="41">
        <v>0</v>
      </c>
      <c r="AS37" s="41">
        <v>0</v>
      </c>
      <c r="AT37" s="41">
        <v>0</v>
      </c>
      <c r="AU37" s="41">
        <v>0</v>
      </c>
      <c r="AV37" s="41">
        <v>0</v>
      </c>
      <c r="AW37" s="41">
        <v>0</v>
      </c>
      <c r="AX37" s="41">
        <v>0</v>
      </c>
      <c r="AY37" s="41">
        <v>0</v>
      </c>
      <c r="AZ37" s="41">
        <v>0</v>
      </c>
      <c r="BA37" s="41">
        <v>0</v>
      </c>
      <c r="BB37" s="41">
        <v>0</v>
      </c>
      <c r="BC37" s="41">
        <v>0</v>
      </c>
      <c r="BD37" s="41">
        <v>0</v>
      </c>
      <c r="BE37" s="41">
        <v>0</v>
      </c>
      <c r="BF37" s="41">
        <v>0</v>
      </c>
      <c r="BG37" s="41">
        <v>0</v>
      </c>
      <c r="BH37" s="41">
        <v>0</v>
      </c>
      <c r="BI37" s="41">
        <v>0</v>
      </c>
      <c r="BJ37" s="41">
        <v>0</v>
      </c>
      <c r="BK37" s="41">
        <v>0</v>
      </c>
      <c r="BL37" s="41">
        <v>0</v>
      </c>
      <c r="BM37" s="41">
        <v>0</v>
      </c>
      <c r="BN37" s="41">
        <v>0</v>
      </c>
      <c r="BO37" s="74" t="s">
        <v>157</v>
      </c>
    </row>
    <row r="38" spans="1:67">
      <c r="A38" s="43" t="s">
        <v>121</v>
      </c>
      <c r="B38" s="35">
        <v>0</v>
      </c>
      <c r="C38" s="35">
        <v>0</v>
      </c>
      <c r="D38" s="35">
        <v>0</v>
      </c>
      <c r="E38" s="35">
        <v>0</v>
      </c>
      <c r="F38" s="35">
        <v>0</v>
      </c>
      <c r="G38" s="35">
        <v>0</v>
      </c>
      <c r="H38" s="35">
        <v>0</v>
      </c>
      <c r="I38" s="35">
        <v>0</v>
      </c>
      <c r="J38" s="35">
        <v>0</v>
      </c>
      <c r="K38" s="35">
        <v>0</v>
      </c>
      <c r="L38" s="35">
        <v>0</v>
      </c>
      <c r="M38" s="35">
        <v>0</v>
      </c>
      <c r="N38" s="41">
        <v>0</v>
      </c>
      <c r="O38" s="41">
        <v>0</v>
      </c>
      <c r="P38" s="41">
        <v>0</v>
      </c>
      <c r="Q38" s="41">
        <v>0</v>
      </c>
      <c r="R38" s="41">
        <v>0</v>
      </c>
      <c r="S38" s="41">
        <v>0</v>
      </c>
      <c r="T38" s="41">
        <v>0</v>
      </c>
      <c r="U38" s="41">
        <v>0</v>
      </c>
      <c r="V38" s="41">
        <v>0</v>
      </c>
      <c r="W38" s="41">
        <v>0</v>
      </c>
      <c r="X38" s="41">
        <v>0</v>
      </c>
      <c r="Y38" s="41">
        <v>0</v>
      </c>
      <c r="Z38" s="41">
        <v>0</v>
      </c>
      <c r="AA38" s="41">
        <v>0</v>
      </c>
      <c r="AB38" s="41">
        <v>0</v>
      </c>
      <c r="AC38" s="41">
        <v>0</v>
      </c>
      <c r="AD38" s="41">
        <v>0</v>
      </c>
      <c r="AE38" s="41">
        <v>0</v>
      </c>
      <c r="AF38" s="41">
        <v>0</v>
      </c>
      <c r="AG38" s="41">
        <v>0</v>
      </c>
      <c r="AH38" s="41">
        <v>0</v>
      </c>
      <c r="AI38" s="41">
        <v>0</v>
      </c>
      <c r="AJ38" s="41">
        <v>0</v>
      </c>
      <c r="AK38" s="41">
        <v>0</v>
      </c>
      <c r="AL38" s="41">
        <v>0</v>
      </c>
      <c r="AM38" s="41">
        <v>0</v>
      </c>
      <c r="AN38" s="41">
        <v>0</v>
      </c>
      <c r="AO38" s="41">
        <v>0</v>
      </c>
      <c r="AP38" s="41">
        <v>0</v>
      </c>
      <c r="AQ38" s="41">
        <v>0</v>
      </c>
      <c r="AR38" s="41">
        <v>0</v>
      </c>
      <c r="AS38" s="41">
        <v>0</v>
      </c>
      <c r="AT38" s="41">
        <v>0</v>
      </c>
      <c r="AU38" s="41">
        <v>0</v>
      </c>
      <c r="AV38" s="41">
        <v>0</v>
      </c>
      <c r="AW38" s="41">
        <v>0</v>
      </c>
      <c r="AX38" s="41">
        <v>0</v>
      </c>
      <c r="AY38" s="41">
        <v>0</v>
      </c>
      <c r="AZ38" s="41">
        <v>0</v>
      </c>
      <c r="BA38" s="41">
        <v>0</v>
      </c>
      <c r="BB38" s="41">
        <v>0</v>
      </c>
      <c r="BC38" s="41">
        <v>0</v>
      </c>
      <c r="BD38" s="41">
        <v>0</v>
      </c>
      <c r="BE38" s="41">
        <v>0</v>
      </c>
      <c r="BF38" s="41">
        <v>0</v>
      </c>
      <c r="BG38" s="41">
        <v>0</v>
      </c>
      <c r="BH38" s="41">
        <v>0</v>
      </c>
      <c r="BI38" s="41">
        <v>0</v>
      </c>
      <c r="BJ38" s="41">
        <v>0</v>
      </c>
      <c r="BK38" s="41">
        <v>0</v>
      </c>
      <c r="BL38" s="41">
        <v>0</v>
      </c>
      <c r="BM38" s="41">
        <v>0</v>
      </c>
      <c r="BN38" s="41">
        <v>0</v>
      </c>
      <c r="BO38" s="76" t="s">
        <v>140</v>
      </c>
    </row>
    <row r="39" spans="1:67">
      <c r="A39" s="43" t="s">
        <v>122</v>
      </c>
      <c r="B39" s="35">
        <v>0</v>
      </c>
      <c r="C39" s="35">
        <v>0</v>
      </c>
      <c r="D39" s="35">
        <v>0</v>
      </c>
      <c r="E39" s="35">
        <v>0</v>
      </c>
      <c r="F39" s="35">
        <v>0</v>
      </c>
      <c r="G39" s="35">
        <v>0</v>
      </c>
      <c r="H39" s="35">
        <v>0</v>
      </c>
      <c r="I39" s="35">
        <v>0</v>
      </c>
      <c r="J39" s="35">
        <v>0</v>
      </c>
      <c r="K39" s="35">
        <v>0</v>
      </c>
      <c r="L39" s="35">
        <v>0</v>
      </c>
      <c r="M39" s="35">
        <v>0</v>
      </c>
      <c r="N39" s="41">
        <v>0</v>
      </c>
      <c r="O39" s="41">
        <v>0</v>
      </c>
      <c r="P39" s="41">
        <v>0</v>
      </c>
      <c r="Q39" s="41">
        <v>0</v>
      </c>
      <c r="R39" s="41">
        <v>0</v>
      </c>
      <c r="S39" s="41">
        <v>0</v>
      </c>
      <c r="T39" s="41">
        <v>0</v>
      </c>
      <c r="U39" s="41">
        <v>0</v>
      </c>
      <c r="V39" s="41">
        <v>0</v>
      </c>
      <c r="W39" s="41">
        <v>0</v>
      </c>
      <c r="X39" s="41">
        <v>0</v>
      </c>
      <c r="Y39" s="41">
        <v>0</v>
      </c>
      <c r="Z39" s="41">
        <v>0</v>
      </c>
      <c r="AA39" s="41">
        <v>0</v>
      </c>
      <c r="AB39" s="41">
        <v>0</v>
      </c>
      <c r="AC39" s="41">
        <v>0</v>
      </c>
      <c r="AD39" s="41">
        <v>0</v>
      </c>
      <c r="AE39" s="41">
        <v>0</v>
      </c>
      <c r="AF39" s="41">
        <v>0</v>
      </c>
      <c r="AG39" s="41">
        <v>0</v>
      </c>
      <c r="AH39" s="41">
        <v>0</v>
      </c>
      <c r="AI39" s="41">
        <v>0</v>
      </c>
      <c r="AJ39" s="41">
        <v>0</v>
      </c>
      <c r="AK39" s="41">
        <v>0</v>
      </c>
      <c r="AL39" s="41">
        <v>0</v>
      </c>
      <c r="AM39" s="41">
        <v>0</v>
      </c>
      <c r="AN39" s="41">
        <v>0</v>
      </c>
      <c r="AO39" s="41">
        <v>0</v>
      </c>
      <c r="AP39" s="41">
        <v>0</v>
      </c>
      <c r="AQ39" s="41">
        <v>0</v>
      </c>
      <c r="AR39" s="41">
        <v>0</v>
      </c>
      <c r="AS39" s="41">
        <v>0</v>
      </c>
      <c r="AT39" s="41">
        <v>0</v>
      </c>
      <c r="AU39" s="41">
        <v>0</v>
      </c>
      <c r="AV39" s="41">
        <v>0</v>
      </c>
      <c r="AW39" s="41">
        <v>0</v>
      </c>
      <c r="AX39" s="41">
        <v>0</v>
      </c>
      <c r="AY39" s="41">
        <v>0</v>
      </c>
      <c r="AZ39" s="41">
        <v>0</v>
      </c>
      <c r="BA39" s="41">
        <v>0</v>
      </c>
      <c r="BB39" s="41">
        <v>0</v>
      </c>
      <c r="BC39" s="41">
        <v>0</v>
      </c>
      <c r="BD39" s="41">
        <v>0</v>
      </c>
      <c r="BE39" s="41">
        <v>0</v>
      </c>
      <c r="BF39" s="41">
        <v>0</v>
      </c>
      <c r="BG39" s="41">
        <v>0</v>
      </c>
      <c r="BH39" s="41">
        <v>0</v>
      </c>
      <c r="BI39" s="41">
        <v>0</v>
      </c>
      <c r="BJ39" s="41">
        <v>0</v>
      </c>
      <c r="BK39" s="41">
        <v>0</v>
      </c>
      <c r="BL39" s="41">
        <v>0</v>
      </c>
      <c r="BM39" s="41">
        <v>0</v>
      </c>
      <c r="BN39" s="41">
        <v>0</v>
      </c>
      <c r="BO39" s="76" t="s">
        <v>138</v>
      </c>
    </row>
    <row r="40" spans="1:67">
      <c r="A40" s="12" t="s">
        <v>123</v>
      </c>
      <c r="B40" s="35">
        <v>0</v>
      </c>
      <c r="C40" s="35">
        <v>0</v>
      </c>
      <c r="D40" s="35">
        <v>0</v>
      </c>
      <c r="E40" s="35">
        <v>0</v>
      </c>
      <c r="F40" s="35">
        <v>0</v>
      </c>
      <c r="G40" s="35">
        <v>0</v>
      </c>
      <c r="H40" s="35">
        <v>0</v>
      </c>
      <c r="I40" s="35">
        <v>0</v>
      </c>
      <c r="J40" s="35">
        <v>0</v>
      </c>
      <c r="K40" s="35">
        <v>0</v>
      </c>
      <c r="L40" s="35">
        <v>0</v>
      </c>
      <c r="M40" s="35">
        <v>0</v>
      </c>
      <c r="N40" s="41">
        <v>0</v>
      </c>
      <c r="O40" s="41">
        <v>0</v>
      </c>
      <c r="P40" s="41">
        <v>0</v>
      </c>
      <c r="Q40" s="41">
        <v>0</v>
      </c>
      <c r="R40" s="41">
        <v>0</v>
      </c>
      <c r="S40" s="41">
        <v>0</v>
      </c>
      <c r="T40" s="41">
        <v>0</v>
      </c>
      <c r="U40" s="41">
        <v>0</v>
      </c>
      <c r="V40" s="41">
        <v>0</v>
      </c>
      <c r="W40" s="41">
        <v>0</v>
      </c>
      <c r="X40" s="41">
        <v>0</v>
      </c>
      <c r="Y40" s="41">
        <v>0</v>
      </c>
      <c r="Z40" s="41">
        <v>0</v>
      </c>
      <c r="AA40" s="41">
        <v>0</v>
      </c>
      <c r="AB40" s="41">
        <v>0</v>
      </c>
      <c r="AC40" s="41">
        <v>0</v>
      </c>
      <c r="AD40" s="41">
        <v>0</v>
      </c>
      <c r="AE40" s="41">
        <v>0</v>
      </c>
      <c r="AF40" s="41">
        <v>0</v>
      </c>
      <c r="AG40" s="41">
        <v>0</v>
      </c>
      <c r="AH40" s="41">
        <v>0</v>
      </c>
      <c r="AI40" s="41">
        <v>0</v>
      </c>
      <c r="AJ40" s="41">
        <v>0</v>
      </c>
      <c r="AK40" s="41">
        <v>0</v>
      </c>
      <c r="AL40" s="41">
        <v>0</v>
      </c>
      <c r="AM40" s="41">
        <v>0</v>
      </c>
      <c r="AN40" s="41">
        <v>0</v>
      </c>
      <c r="AO40" s="41">
        <v>0</v>
      </c>
      <c r="AP40" s="41">
        <v>0</v>
      </c>
      <c r="AQ40" s="41">
        <v>0</v>
      </c>
      <c r="AR40" s="41">
        <v>0</v>
      </c>
      <c r="AS40" s="41">
        <v>0</v>
      </c>
      <c r="AT40" s="41">
        <v>0</v>
      </c>
      <c r="AU40" s="41">
        <v>0</v>
      </c>
      <c r="AV40" s="41">
        <v>0</v>
      </c>
      <c r="AW40" s="41">
        <v>0</v>
      </c>
      <c r="AX40" s="41">
        <v>0</v>
      </c>
      <c r="AY40" s="41">
        <v>0</v>
      </c>
      <c r="AZ40" s="41">
        <v>0</v>
      </c>
      <c r="BA40" s="41">
        <v>0</v>
      </c>
      <c r="BB40" s="41">
        <v>0</v>
      </c>
      <c r="BC40" s="41">
        <v>0</v>
      </c>
      <c r="BD40" s="41">
        <v>0</v>
      </c>
      <c r="BE40" s="41">
        <v>0</v>
      </c>
      <c r="BF40" s="41">
        <v>0</v>
      </c>
      <c r="BG40" s="41">
        <v>0</v>
      </c>
      <c r="BH40" s="41">
        <v>0</v>
      </c>
      <c r="BI40" s="41">
        <v>0</v>
      </c>
      <c r="BJ40" s="41">
        <v>0</v>
      </c>
      <c r="BK40" s="41">
        <v>0</v>
      </c>
      <c r="BL40" s="41">
        <v>0</v>
      </c>
      <c r="BM40" s="41">
        <v>0</v>
      </c>
      <c r="BN40" s="41">
        <v>0</v>
      </c>
      <c r="BO40" s="77" t="s">
        <v>158</v>
      </c>
    </row>
    <row r="41" spans="1:67">
      <c r="A41" s="42" t="s">
        <v>26</v>
      </c>
      <c r="B41" s="35">
        <v>0</v>
      </c>
      <c r="C41" s="35">
        <v>0</v>
      </c>
      <c r="D41" s="35">
        <v>0</v>
      </c>
      <c r="E41" s="35">
        <v>0</v>
      </c>
      <c r="F41" s="35">
        <v>0</v>
      </c>
      <c r="G41" s="35">
        <v>0</v>
      </c>
      <c r="H41" s="35">
        <v>0</v>
      </c>
      <c r="I41" s="35">
        <v>0</v>
      </c>
      <c r="J41" s="35">
        <v>0</v>
      </c>
      <c r="K41" s="35">
        <v>0</v>
      </c>
      <c r="L41" s="35">
        <v>0</v>
      </c>
      <c r="M41" s="35">
        <v>0</v>
      </c>
      <c r="N41" s="41">
        <v>0</v>
      </c>
      <c r="O41" s="41">
        <v>0</v>
      </c>
      <c r="P41" s="41">
        <v>0</v>
      </c>
      <c r="Q41" s="41">
        <v>0</v>
      </c>
      <c r="R41" s="41">
        <v>0</v>
      </c>
      <c r="S41" s="41">
        <v>0</v>
      </c>
      <c r="T41" s="41">
        <v>0</v>
      </c>
      <c r="U41" s="41">
        <v>0</v>
      </c>
      <c r="V41" s="41">
        <v>0</v>
      </c>
      <c r="W41" s="41">
        <v>0</v>
      </c>
      <c r="X41" s="41">
        <v>0</v>
      </c>
      <c r="Y41" s="41">
        <v>0</v>
      </c>
      <c r="Z41" s="41">
        <v>0</v>
      </c>
      <c r="AA41" s="41">
        <v>0</v>
      </c>
      <c r="AB41" s="41">
        <v>0</v>
      </c>
      <c r="AC41" s="41">
        <v>0</v>
      </c>
      <c r="AD41" s="41">
        <v>0</v>
      </c>
      <c r="AE41" s="41">
        <v>0</v>
      </c>
      <c r="AF41" s="41">
        <v>0</v>
      </c>
      <c r="AG41" s="41">
        <v>0</v>
      </c>
      <c r="AH41" s="41">
        <v>0</v>
      </c>
      <c r="AI41" s="41">
        <v>0</v>
      </c>
      <c r="AJ41" s="41">
        <v>0</v>
      </c>
      <c r="AK41" s="41">
        <v>0</v>
      </c>
      <c r="AL41" s="41">
        <v>0</v>
      </c>
      <c r="AM41" s="41">
        <v>0</v>
      </c>
      <c r="AN41" s="41">
        <v>0</v>
      </c>
      <c r="AO41" s="41">
        <v>0</v>
      </c>
      <c r="AP41" s="41">
        <v>0</v>
      </c>
      <c r="AQ41" s="41">
        <v>0</v>
      </c>
      <c r="AR41" s="41">
        <v>0</v>
      </c>
      <c r="AS41" s="41">
        <v>0</v>
      </c>
      <c r="AT41" s="41">
        <v>0</v>
      </c>
      <c r="AU41" s="41">
        <v>0</v>
      </c>
      <c r="AV41" s="41">
        <v>0</v>
      </c>
      <c r="AW41" s="41">
        <v>0</v>
      </c>
      <c r="AX41" s="41">
        <v>0</v>
      </c>
      <c r="AY41" s="41">
        <v>0</v>
      </c>
      <c r="AZ41" s="41">
        <v>0</v>
      </c>
      <c r="BA41" s="41">
        <v>0</v>
      </c>
      <c r="BB41" s="41">
        <v>0</v>
      </c>
      <c r="BC41" s="41">
        <v>0</v>
      </c>
      <c r="BD41" s="41">
        <v>0</v>
      </c>
      <c r="BE41" s="41">
        <v>0</v>
      </c>
      <c r="BF41" s="41">
        <v>0</v>
      </c>
      <c r="BG41" s="41">
        <v>0</v>
      </c>
      <c r="BH41" s="41">
        <v>0</v>
      </c>
      <c r="BI41" s="41">
        <v>0</v>
      </c>
      <c r="BJ41" s="41">
        <v>0</v>
      </c>
      <c r="BK41" s="41">
        <v>0</v>
      </c>
      <c r="BL41" s="41">
        <v>0</v>
      </c>
      <c r="BM41" s="41">
        <v>0</v>
      </c>
      <c r="BN41" s="41">
        <v>0</v>
      </c>
      <c r="BO41" s="74" t="s">
        <v>159</v>
      </c>
    </row>
    <row r="42" spans="1:67">
      <c r="A42" s="12" t="s">
        <v>319</v>
      </c>
      <c r="B42" s="35">
        <v>0</v>
      </c>
      <c r="C42" s="35">
        <v>0</v>
      </c>
      <c r="D42" s="35">
        <v>0</v>
      </c>
      <c r="E42" s="35">
        <v>0</v>
      </c>
      <c r="F42" s="35">
        <v>0</v>
      </c>
      <c r="G42" s="35">
        <v>0</v>
      </c>
      <c r="H42" s="35">
        <v>0</v>
      </c>
      <c r="I42" s="35">
        <v>0</v>
      </c>
      <c r="J42" s="35">
        <v>0</v>
      </c>
      <c r="K42" s="35">
        <v>0</v>
      </c>
      <c r="L42" s="35">
        <v>0</v>
      </c>
      <c r="M42" s="35">
        <v>0</v>
      </c>
      <c r="N42" s="41">
        <v>0</v>
      </c>
      <c r="O42" s="41">
        <v>0</v>
      </c>
      <c r="P42" s="41">
        <v>0</v>
      </c>
      <c r="Q42" s="41">
        <v>0</v>
      </c>
      <c r="R42" s="41">
        <v>0</v>
      </c>
      <c r="S42" s="41">
        <v>0</v>
      </c>
      <c r="T42" s="41">
        <v>0</v>
      </c>
      <c r="U42" s="41">
        <v>0</v>
      </c>
      <c r="V42" s="41">
        <v>0</v>
      </c>
      <c r="W42" s="41">
        <v>0</v>
      </c>
      <c r="X42" s="41">
        <v>0</v>
      </c>
      <c r="Y42" s="41">
        <v>0</v>
      </c>
      <c r="Z42" s="41">
        <v>0</v>
      </c>
      <c r="AA42" s="41">
        <v>0</v>
      </c>
      <c r="AB42" s="41">
        <v>0</v>
      </c>
      <c r="AC42" s="41">
        <v>0</v>
      </c>
      <c r="AD42" s="41">
        <v>0</v>
      </c>
      <c r="AE42" s="41">
        <v>0</v>
      </c>
      <c r="AF42" s="41">
        <v>0</v>
      </c>
      <c r="AG42" s="41">
        <v>0</v>
      </c>
      <c r="AH42" s="41">
        <v>0</v>
      </c>
      <c r="AI42" s="41">
        <v>0</v>
      </c>
      <c r="AJ42" s="41">
        <v>0</v>
      </c>
      <c r="AK42" s="41">
        <v>0</v>
      </c>
      <c r="AL42" s="41">
        <v>0</v>
      </c>
      <c r="AM42" s="41">
        <v>0</v>
      </c>
      <c r="AN42" s="41">
        <v>0</v>
      </c>
      <c r="AO42" s="41">
        <v>0</v>
      </c>
      <c r="AP42" s="41">
        <v>0</v>
      </c>
      <c r="AQ42" s="41">
        <v>0</v>
      </c>
      <c r="AR42" s="41">
        <v>0</v>
      </c>
      <c r="AS42" s="41">
        <v>0</v>
      </c>
      <c r="AT42" s="41">
        <v>0</v>
      </c>
      <c r="AU42" s="41">
        <v>0</v>
      </c>
      <c r="AV42" s="41">
        <v>0</v>
      </c>
      <c r="AW42" s="41">
        <v>0</v>
      </c>
      <c r="AX42" s="41">
        <v>0</v>
      </c>
      <c r="AY42" s="41">
        <v>0</v>
      </c>
      <c r="AZ42" s="41">
        <v>0</v>
      </c>
      <c r="BA42" s="41">
        <v>0</v>
      </c>
      <c r="BB42" s="41">
        <v>0</v>
      </c>
      <c r="BC42" s="41">
        <v>0</v>
      </c>
      <c r="BD42" s="41">
        <v>0</v>
      </c>
      <c r="BE42" s="41">
        <v>0</v>
      </c>
      <c r="BF42" s="41">
        <v>0</v>
      </c>
      <c r="BG42" s="41">
        <v>0</v>
      </c>
      <c r="BH42" s="41">
        <v>0</v>
      </c>
      <c r="BI42" s="41">
        <v>0</v>
      </c>
      <c r="BJ42" s="41">
        <v>0</v>
      </c>
      <c r="BK42" s="41">
        <v>0</v>
      </c>
      <c r="BL42" s="41">
        <v>0</v>
      </c>
      <c r="BM42" s="41">
        <v>0</v>
      </c>
      <c r="BN42" s="41">
        <v>0</v>
      </c>
      <c r="BO42" s="77" t="s">
        <v>318</v>
      </c>
    </row>
    <row r="43" spans="1:67">
      <c r="A43" s="42" t="s">
        <v>27</v>
      </c>
      <c r="B43" s="35">
        <v>2.8953510769999999</v>
      </c>
      <c r="C43" s="35">
        <v>2.1980915539999999</v>
      </c>
      <c r="D43" s="35">
        <v>3.3314690169199999</v>
      </c>
      <c r="E43" s="35">
        <v>3.4102001499200001</v>
      </c>
      <c r="F43" s="35">
        <v>3.6569423089200002</v>
      </c>
      <c r="G43" s="35">
        <v>6.6655561919200004</v>
      </c>
      <c r="H43" s="35">
        <v>6.8967382089200004</v>
      </c>
      <c r="I43" s="35">
        <v>7.6830139589200002</v>
      </c>
      <c r="J43" s="35">
        <v>12.709562183919999</v>
      </c>
      <c r="K43" s="35">
        <v>17.078693086920001</v>
      </c>
      <c r="L43" s="35">
        <v>17.650622836919997</v>
      </c>
      <c r="M43" s="35">
        <v>18.027406496919998</v>
      </c>
      <c r="N43" s="41">
        <v>21.584836586919998</v>
      </c>
      <c r="O43" s="41">
        <v>20.100615718919997</v>
      </c>
      <c r="P43" s="41">
        <v>25.45161865775</v>
      </c>
      <c r="Q43" s="41">
        <v>24.485433036919996</v>
      </c>
      <c r="R43" s="41">
        <v>26.380557555919999</v>
      </c>
      <c r="S43" s="41">
        <v>10.572900564919999</v>
      </c>
      <c r="T43" s="41">
        <v>13.15729670292</v>
      </c>
      <c r="U43" s="41">
        <v>14.50162213992</v>
      </c>
      <c r="V43" s="41">
        <v>13.767788570920001</v>
      </c>
      <c r="W43" s="41">
        <v>17.01836161592</v>
      </c>
      <c r="X43" s="41">
        <v>17.847885547169998</v>
      </c>
      <c r="Y43" s="41">
        <v>14.240811582999999</v>
      </c>
      <c r="Z43" s="41">
        <v>16.439180244919999</v>
      </c>
      <c r="AA43" s="41">
        <v>11.210083814920001</v>
      </c>
      <c r="AB43" s="41">
        <v>18.509407555919999</v>
      </c>
      <c r="AC43" s="41">
        <v>18.598207682919998</v>
      </c>
      <c r="AD43" s="41">
        <v>24.007374616919996</v>
      </c>
      <c r="AE43" s="41">
        <v>28.911724563919996</v>
      </c>
      <c r="AF43" s="41">
        <v>31.140536033919997</v>
      </c>
      <c r="AG43" s="41">
        <v>37.475777433920001</v>
      </c>
      <c r="AH43" s="41">
        <v>26.141017196919996</v>
      </c>
      <c r="AI43" s="41">
        <v>32.771851911919995</v>
      </c>
      <c r="AJ43" s="41">
        <v>38.066162429919999</v>
      </c>
      <c r="AK43" s="41">
        <v>33.464197413919997</v>
      </c>
      <c r="AL43" s="41">
        <v>36.537442200919998</v>
      </c>
      <c r="AM43" s="41">
        <v>32.244924528499816</v>
      </c>
      <c r="AN43" s="41">
        <v>33.076779214336341</v>
      </c>
      <c r="AO43" s="41">
        <v>48.959744493334938</v>
      </c>
      <c r="AP43" s="41">
        <v>62.362819665911637</v>
      </c>
      <c r="AQ43" s="41">
        <v>44.477417725590513</v>
      </c>
      <c r="AR43" s="41">
        <v>42.899870115919995</v>
      </c>
      <c r="AS43" s="41">
        <v>53.390859636907834</v>
      </c>
      <c r="AT43" s="41">
        <v>53.767273982802813</v>
      </c>
      <c r="AU43" s="41">
        <v>55.442947184315798</v>
      </c>
      <c r="AV43" s="41">
        <v>41.920560890501832</v>
      </c>
      <c r="AW43" s="41">
        <v>-5.9999990463256832E-10</v>
      </c>
      <c r="AX43" s="41">
        <v>5.0000190734863283E-11</v>
      </c>
      <c r="AY43" s="41">
        <v>-9.5367431640625006E-16</v>
      </c>
      <c r="AZ43" s="41">
        <v>8.0000019073486327E-10</v>
      </c>
      <c r="BA43" s="41">
        <v>5.0000000000000003E-10</v>
      </c>
      <c r="BB43" s="41">
        <v>4.7499990463256834E-10</v>
      </c>
      <c r="BC43" s="41">
        <v>-1.4999961853027344E-10</v>
      </c>
      <c r="BD43" s="41">
        <v>1.1999988555908202E-10</v>
      </c>
      <c r="BE43" s="41">
        <v>1.1999988555908202E-10</v>
      </c>
      <c r="BF43" s="41">
        <v>1.1999988555908202E-10</v>
      </c>
      <c r="BG43" s="41">
        <v>1.1999988555908202E-10</v>
      </c>
      <c r="BH43" s="41">
        <v>-1.9999980926513671E-10</v>
      </c>
      <c r="BI43" s="41">
        <v>-5.7499933242797847E-10</v>
      </c>
      <c r="BJ43" s="41">
        <v>-4.9998998641967776E-11</v>
      </c>
      <c r="BK43" s="41">
        <v>2.7500033378601073E-10</v>
      </c>
      <c r="BL43" s="41">
        <v>-9.9999666213989264E-11</v>
      </c>
      <c r="BM43" s="41">
        <v>-9.9999666213989264E-11</v>
      </c>
      <c r="BN43" s="41">
        <v>-9.9999666213989264E-11</v>
      </c>
      <c r="BO43" s="74" t="s">
        <v>160</v>
      </c>
    </row>
    <row r="44" spans="1:67">
      <c r="A44" s="43" t="s">
        <v>121</v>
      </c>
      <c r="B44" s="35">
        <v>2.6932954580000001</v>
      </c>
      <c r="C44" s="35">
        <v>2.0715548990000001</v>
      </c>
      <c r="D44" s="35">
        <v>2.9835680469199999</v>
      </c>
      <c r="E44" s="35">
        <v>2.53512018192</v>
      </c>
      <c r="F44" s="35">
        <v>3.155624832</v>
      </c>
      <c r="G44" s="35">
        <v>6.1714522760000001</v>
      </c>
      <c r="H44" s="35">
        <v>6.3005753319200002</v>
      </c>
      <c r="I44" s="35">
        <v>6.6663493549200004</v>
      </c>
      <c r="J44" s="35">
        <v>11.62997482292</v>
      </c>
      <c r="K44" s="35">
        <v>15.93023929292</v>
      </c>
      <c r="L44" s="35">
        <v>16.367013335919999</v>
      </c>
      <c r="M44" s="35">
        <v>16.539395285920001</v>
      </c>
      <c r="N44" s="41">
        <v>20.14096326392</v>
      </c>
      <c r="O44" s="41">
        <v>17.905644709919997</v>
      </c>
      <c r="P44" s="41">
        <v>22.752195063750001</v>
      </c>
      <c r="Q44" s="41">
        <v>20.99416720292</v>
      </c>
      <c r="R44" s="41">
        <v>22.530876548919998</v>
      </c>
      <c r="S44" s="41">
        <v>9.3596692259199994</v>
      </c>
      <c r="T44" s="41">
        <v>10.677362543919999</v>
      </c>
      <c r="U44" s="41">
        <v>10.75747189192</v>
      </c>
      <c r="V44" s="41">
        <v>9.1925001539199993</v>
      </c>
      <c r="W44" s="41">
        <v>11.175228045920001</v>
      </c>
      <c r="X44" s="41">
        <v>11.60116438317</v>
      </c>
      <c r="Y44" s="41">
        <v>0</v>
      </c>
      <c r="Z44" s="41">
        <v>13.33918584992</v>
      </c>
      <c r="AA44" s="41">
        <v>7.8078310999200005</v>
      </c>
      <c r="AB44" s="41">
        <v>13.512645145920001</v>
      </c>
      <c r="AC44" s="41">
        <v>12.827176677920001</v>
      </c>
      <c r="AD44" s="41">
        <v>17.045457907919999</v>
      </c>
      <c r="AE44" s="41">
        <v>20.371256787919997</v>
      </c>
      <c r="AF44" s="41">
        <v>22.391916539919997</v>
      </c>
      <c r="AG44" s="41">
        <v>28.595521950919998</v>
      </c>
      <c r="AH44" s="41">
        <v>15.40694741592</v>
      </c>
      <c r="AI44" s="41">
        <v>23.01567458792</v>
      </c>
      <c r="AJ44" s="41">
        <v>28.336952560919997</v>
      </c>
      <c r="AK44" s="41">
        <v>22.25353728092</v>
      </c>
      <c r="AL44" s="41">
        <v>26.473900128919997</v>
      </c>
      <c r="AM44" s="41">
        <v>30.942160714919996</v>
      </c>
      <c r="AN44" s="41">
        <v>31.068142885919997</v>
      </c>
      <c r="AO44" s="41">
        <v>39.31362287492</v>
      </c>
      <c r="AP44" s="41">
        <v>52.203955703919995</v>
      </c>
      <c r="AQ44" s="41">
        <v>34.213618634919996</v>
      </c>
      <c r="AR44" s="41">
        <v>40.443490457919999</v>
      </c>
      <c r="AS44" s="41">
        <v>48.894839485919995</v>
      </c>
      <c r="AT44" s="41">
        <v>44.299610743919999</v>
      </c>
      <c r="AU44" s="41">
        <v>47.058825822919999</v>
      </c>
      <c r="AV44" s="41">
        <v>37.828474974919999</v>
      </c>
      <c r="AW44" s="41">
        <v>0</v>
      </c>
      <c r="AX44" s="41">
        <v>0</v>
      </c>
      <c r="AY44" s="41">
        <v>0</v>
      </c>
      <c r="AZ44" s="41">
        <v>0</v>
      </c>
      <c r="BA44" s="41">
        <v>0</v>
      </c>
      <c r="BB44" s="41">
        <v>0</v>
      </c>
      <c r="BC44" s="41">
        <v>0</v>
      </c>
      <c r="BD44" s="41">
        <v>0</v>
      </c>
      <c r="BE44" s="41">
        <v>0</v>
      </c>
      <c r="BF44" s="41">
        <v>0</v>
      </c>
      <c r="BG44" s="41">
        <v>0</v>
      </c>
      <c r="BH44" s="41">
        <v>0</v>
      </c>
      <c r="BI44" s="41">
        <v>0</v>
      </c>
      <c r="BJ44" s="41">
        <v>0</v>
      </c>
      <c r="BK44" s="41">
        <v>0</v>
      </c>
      <c r="BL44" s="41">
        <v>0</v>
      </c>
      <c r="BM44" s="41">
        <v>0</v>
      </c>
      <c r="BN44" s="41">
        <v>0</v>
      </c>
      <c r="BO44" s="76" t="s">
        <v>140</v>
      </c>
    </row>
    <row r="45" spans="1:67">
      <c r="A45" s="43" t="s">
        <v>122</v>
      </c>
      <c r="B45" s="35">
        <v>0.20205561899999999</v>
      </c>
      <c r="C45" s="35">
        <v>0.126536655</v>
      </c>
      <c r="D45" s="35">
        <v>0.34790096999999998</v>
      </c>
      <c r="E45" s="35">
        <v>0.87507996799999999</v>
      </c>
      <c r="F45" s="35">
        <v>0.50131747699999996</v>
      </c>
      <c r="G45" s="35">
        <v>0.49410391599999998</v>
      </c>
      <c r="H45" s="35">
        <v>0.59616287700000004</v>
      </c>
      <c r="I45" s="35">
        <v>1.016664604</v>
      </c>
      <c r="J45" s="35">
        <v>1.079587361</v>
      </c>
      <c r="K45" s="35">
        <v>1.1484537939999999</v>
      </c>
      <c r="L45" s="35">
        <v>1.2836095009999999</v>
      </c>
      <c r="M45" s="35">
        <v>1.4880112109999999</v>
      </c>
      <c r="N45" s="41">
        <v>1.443873323</v>
      </c>
      <c r="O45" s="41">
        <v>2.1949710090000001</v>
      </c>
      <c r="P45" s="41">
        <v>2.6994235940000002</v>
      </c>
      <c r="Q45" s="41">
        <v>3.491265834</v>
      </c>
      <c r="R45" s="41">
        <v>3.849681007</v>
      </c>
      <c r="S45" s="41">
        <v>1.213231339</v>
      </c>
      <c r="T45" s="41">
        <v>2.4799341589999999</v>
      </c>
      <c r="U45" s="41">
        <v>3.744150248</v>
      </c>
      <c r="V45" s="41">
        <v>4.5752884170000003</v>
      </c>
      <c r="W45" s="41">
        <v>5.84313357</v>
      </c>
      <c r="X45" s="41">
        <v>6.2467211640000002</v>
      </c>
      <c r="Y45" s="41">
        <v>0</v>
      </c>
      <c r="Z45" s="41">
        <v>3.099994395</v>
      </c>
      <c r="AA45" s="41">
        <v>3.4022527149999999</v>
      </c>
      <c r="AB45" s="41">
        <v>4.9967624099999997</v>
      </c>
      <c r="AC45" s="41">
        <v>5.7710310050000002</v>
      </c>
      <c r="AD45" s="41">
        <v>6.9619167089999996</v>
      </c>
      <c r="AE45" s="41">
        <v>8.5404677759999998</v>
      </c>
      <c r="AF45" s="41">
        <v>8.7486194939999997</v>
      </c>
      <c r="AG45" s="41">
        <v>8.8802554829999991</v>
      </c>
      <c r="AH45" s="41">
        <v>10.734069781000001</v>
      </c>
      <c r="AI45" s="41">
        <v>9.7561773239999994</v>
      </c>
      <c r="AJ45" s="41">
        <v>9.729209869</v>
      </c>
      <c r="AK45" s="41">
        <v>11.210660132999999</v>
      </c>
      <c r="AL45" s="41">
        <v>10.063542072000001</v>
      </c>
      <c r="AM45" s="41">
        <v>1.3027638135798139</v>
      </c>
      <c r="AN45" s="41">
        <v>2.00863632841634</v>
      </c>
      <c r="AO45" s="41">
        <v>9.6461216184149396</v>
      </c>
      <c r="AP45" s="41">
        <v>10.158863961991639</v>
      </c>
      <c r="AQ45" s="41">
        <v>10.263799090670517</v>
      </c>
      <c r="AR45" s="41">
        <v>2.4563796579999999</v>
      </c>
      <c r="AS45" s="41">
        <v>4.4960201509878388</v>
      </c>
      <c r="AT45" s="41">
        <v>9.4676632388828086</v>
      </c>
      <c r="AU45" s="41">
        <v>8.384121361395799</v>
      </c>
      <c r="AV45" s="41">
        <v>4.0920859155818299</v>
      </c>
      <c r="AW45" s="41">
        <v>-5.9999990463256832E-10</v>
      </c>
      <c r="AX45" s="41">
        <v>5.0000190734863283E-11</v>
      </c>
      <c r="AY45" s="41">
        <v>-9.5367431640625006E-16</v>
      </c>
      <c r="AZ45" s="41">
        <v>8.0000019073486327E-10</v>
      </c>
      <c r="BA45" s="41">
        <v>5.0000000000000003E-10</v>
      </c>
      <c r="BB45" s="41">
        <v>4.7499990463256834E-10</v>
      </c>
      <c r="BC45" s="41">
        <v>-1.4999961853027344E-10</v>
      </c>
      <c r="BD45" s="41">
        <v>1.1999988555908202E-10</v>
      </c>
      <c r="BE45" s="41">
        <v>1.1999988555908202E-10</v>
      </c>
      <c r="BF45" s="41">
        <v>1.1999988555908202E-10</v>
      </c>
      <c r="BG45" s="41">
        <v>1.1999988555908202E-10</v>
      </c>
      <c r="BH45" s="41">
        <v>-1.9999980926513671E-10</v>
      </c>
      <c r="BI45" s="41">
        <v>-5.7499933242797847E-10</v>
      </c>
      <c r="BJ45" s="41">
        <v>-4.9998998641967776E-11</v>
      </c>
      <c r="BK45" s="41">
        <v>2.7500033378601073E-10</v>
      </c>
      <c r="BL45" s="41">
        <v>-9.9999666213989264E-11</v>
      </c>
      <c r="BM45" s="41">
        <v>-9.9999666213989264E-11</v>
      </c>
      <c r="BN45" s="41">
        <v>-9.9999666213989264E-11</v>
      </c>
      <c r="BO45" s="76" t="s">
        <v>138</v>
      </c>
    </row>
    <row r="46" spans="1:67" s="225" customFormat="1">
      <c r="A46" s="8" t="s">
        <v>74</v>
      </c>
      <c r="B46" s="45">
        <v>8282.439429228607</v>
      </c>
      <c r="C46" s="45">
        <v>8825.5833862393411</v>
      </c>
      <c r="D46" s="45">
        <v>8889.2281333284318</v>
      </c>
      <c r="E46" s="45">
        <v>8944.225867920135</v>
      </c>
      <c r="F46" s="45">
        <v>8990.6513388639905</v>
      </c>
      <c r="G46" s="45">
        <v>9572.7684182033499</v>
      </c>
      <c r="H46" s="45">
        <v>9620.7747459039074</v>
      </c>
      <c r="I46" s="45">
        <v>9927.7036115408773</v>
      </c>
      <c r="J46" s="45">
        <v>10851.45550405796</v>
      </c>
      <c r="K46" s="45">
        <v>10848.570311066611</v>
      </c>
      <c r="L46" s="45">
        <v>11114.993414715582</v>
      </c>
      <c r="M46" s="45">
        <v>11137.03063302959</v>
      </c>
      <c r="N46" s="45">
        <v>11434.519614251016</v>
      </c>
      <c r="O46" s="45">
        <v>11438.026940701531</v>
      </c>
      <c r="P46" s="41">
        <v>11950.344016210916</v>
      </c>
      <c r="Q46" s="45">
        <v>11921.514256913651</v>
      </c>
      <c r="R46" s="45">
        <v>12210.922134027362</v>
      </c>
      <c r="S46" s="45">
        <v>12584.261977586715</v>
      </c>
      <c r="T46" s="45">
        <v>12545.141628302568</v>
      </c>
      <c r="U46" s="45">
        <v>12744.966850670429</v>
      </c>
      <c r="V46" s="45">
        <v>12165.739134003918</v>
      </c>
      <c r="W46" s="45">
        <v>12170.525514519806</v>
      </c>
      <c r="X46" s="45">
        <v>13061.537240303775</v>
      </c>
      <c r="Y46" s="45">
        <v>13114.60954843026</v>
      </c>
      <c r="Z46" s="45">
        <v>13132.406861182846</v>
      </c>
      <c r="AA46" s="45">
        <v>13219.561363493922</v>
      </c>
      <c r="AB46" s="45">
        <v>14164.90959017227</v>
      </c>
      <c r="AC46" s="45">
        <v>13750.682826465307</v>
      </c>
      <c r="AD46" s="45">
        <v>14591.035896215491</v>
      </c>
      <c r="AE46" s="45">
        <v>15920.358370038926</v>
      </c>
      <c r="AF46" s="45">
        <v>15840.845156199963</v>
      </c>
      <c r="AG46" s="45">
        <v>15988.059643616098</v>
      </c>
      <c r="AH46" s="45">
        <v>16525.948835939376</v>
      </c>
      <c r="AI46" s="45">
        <v>16409.990075467205</v>
      </c>
      <c r="AJ46" s="45">
        <v>16132.244572144989</v>
      </c>
      <c r="AK46" s="45">
        <v>16447.474545619134</v>
      </c>
      <c r="AL46" s="45">
        <v>16167.917595024059</v>
      </c>
      <c r="AM46" s="45">
        <v>16158.544156633334</v>
      </c>
      <c r="AN46" s="45">
        <v>16092.51779634945</v>
      </c>
      <c r="AO46" s="45">
        <v>16216.283711480342</v>
      </c>
      <c r="AP46" s="45">
        <v>16191.89404977097</v>
      </c>
      <c r="AQ46" s="45">
        <v>16274.248669635816</v>
      </c>
      <c r="AR46" s="45">
        <v>16256.859913926986</v>
      </c>
      <c r="AS46" s="45">
        <v>16364.694061342661</v>
      </c>
      <c r="AT46" s="45">
        <v>16194.709434420631</v>
      </c>
      <c r="AU46" s="45">
        <v>16348.33510442053</v>
      </c>
      <c r="AV46" s="45">
        <v>15008.84866807184</v>
      </c>
      <c r="AW46" s="45">
        <v>14660.414592363299</v>
      </c>
      <c r="AX46" s="45">
        <v>14796.92655465286</v>
      </c>
      <c r="AY46" s="45">
        <v>14786.688218318559</v>
      </c>
      <c r="AZ46" s="45">
        <v>14761.457262314394</v>
      </c>
      <c r="BA46" s="45">
        <v>14273.396007341298</v>
      </c>
      <c r="BB46" s="45">
        <v>15274.736999924848</v>
      </c>
      <c r="BC46" s="45">
        <v>15589.817224199131</v>
      </c>
      <c r="BD46" s="45">
        <v>15394.068614337932</v>
      </c>
      <c r="BE46" s="45">
        <v>15465.725952395016</v>
      </c>
      <c r="BF46" s="45">
        <v>15281.407098721284</v>
      </c>
      <c r="BG46" s="45">
        <v>14955.926140911601</v>
      </c>
      <c r="BH46" s="45">
        <v>15008.51397578672</v>
      </c>
      <c r="BI46" s="45">
        <v>14686.960127055991</v>
      </c>
      <c r="BJ46" s="45">
        <v>14598.970293036398</v>
      </c>
      <c r="BK46" s="45">
        <v>14516.634964738028</v>
      </c>
      <c r="BL46" s="45">
        <v>14986.796108567334</v>
      </c>
      <c r="BM46" s="45">
        <v>14637.956684198278</v>
      </c>
      <c r="BN46" s="45">
        <v>14566.915802832476</v>
      </c>
      <c r="BO46" s="75" t="s">
        <v>79</v>
      </c>
    </row>
    <row r="47" spans="1:67" s="225" customFormat="1">
      <c r="A47" s="40" t="s">
        <v>264</v>
      </c>
      <c r="B47" s="44">
        <v>7602.4273537050003</v>
      </c>
      <c r="C47" s="44">
        <v>8119.0399965710003</v>
      </c>
      <c r="D47" s="44">
        <v>8115.0638087370007</v>
      </c>
      <c r="E47" s="44">
        <v>8738.6035617600992</v>
      </c>
      <c r="F47" s="44">
        <v>8653.8073183477009</v>
      </c>
      <c r="G47" s="44">
        <v>9190.4427348677</v>
      </c>
      <c r="H47" s="44">
        <v>9098.0533913032014</v>
      </c>
      <c r="I47" s="44">
        <v>9314.8068201527003</v>
      </c>
      <c r="J47" s="44">
        <v>10030.144960040201</v>
      </c>
      <c r="K47" s="44">
        <v>10138.5784165397</v>
      </c>
      <c r="L47" s="44">
        <v>10262.9808224642</v>
      </c>
      <c r="M47" s="44">
        <v>9949.1213952241997</v>
      </c>
      <c r="N47" s="44">
        <v>10218.717001754307</v>
      </c>
      <c r="O47" s="44">
        <v>11097.273688496098</v>
      </c>
      <c r="P47" s="41">
        <v>11555.370748957805</v>
      </c>
      <c r="Q47" s="44">
        <v>11486.313847168305</v>
      </c>
      <c r="R47" s="44">
        <v>11646.694548815305</v>
      </c>
      <c r="S47" s="44">
        <v>11924.762331016806</v>
      </c>
      <c r="T47" s="44">
        <v>11836.17180633709</v>
      </c>
      <c r="U47" s="44">
        <v>11913.255630229305</v>
      </c>
      <c r="V47" s="44">
        <v>11371.474945817305</v>
      </c>
      <c r="W47" s="44">
        <v>11261.83942342541</v>
      </c>
      <c r="X47" s="44">
        <v>12045.785833244907</v>
      </c>
      <c r="Y47" s="44">
        <v>11896.8364920078</v>
      </c>
      <c r="Z47" s="44">
        <v>11887.3580221588</v>
      </c>
      <c r="AA47" s="44">
        <v>12744.729503216367</v>
      </c>
      <c r="AB47" s="44">
        <v>13587.770715989336</v>
      </c>
      <c r="AC47" s="44">
        <v>13082.239903725136</v>
      </c>
      <c r="AD47" s="44">
        <v>13898.940631395144</v>
      </c>
      <c r="AE47" s="44">
        <v>15016.562136240045</v>
      </c>
      <c r="AF47" s="44">
        <v>14843.056412118964</v>
      </c>
      <c r="AG47" s="44">
        <v>14856.120325499098</v>
      </c>
      <c r="AH47" s="44">
        <v>15286.177019168377</v>
      </c>
      <c r="AI47" s="44">
        <v>14894.473479348944</v>
      </c>
      <c r="AJ47" s="44">
        <v>14680.59176945899</v>
      </c>
      <c r="AK47" s="44">
        <v>14809.189624247994</v>
      </c>
      <c r="AL47" s="44">
        <v>15880.580950814059</v>
      </c>
      <c r="AM47" s="44">
        <v>15702.288398375887</v>
      </c>
      <c r="AN47" s="44">
        <v>15392.314218005449</v>
      </c>
      <c r="AO47" s="44">
        <v>15372.442316167342</v>
      </c>
      <c r="AP47" s="44">
        <v>15307.960481236971</v>
      </c>
      <c r="AQ47" s="44">
        <v>15083.502076002816</v>
      </c>
      <c r="AR47" s="44">
        <v>15054.290428633147</v>
      </c>
      <c r="AS47" s="44">
        <v>15022.428162072662</v>
      </c>
      <c r="AT47" s="44">
        <v>14705.40777941763</v>
      </c>
      <c r="AU47" s="44">
        <v>14567.103557714529</v>
      </c>
      <c r="AV47" s="44">
        <v>13405.64152731184</v>
      </c>
      <c r="AW47" s="44">
        <v>13482.924916574299</v>
      </c>
      <c r="AX47" s="44">
        <v>13239.337270240047</v>
      </c>
      <c r="AY47" s="44">
        <v>13143.431414527047</v>
      </c>
      <c r="AZ47" s="44">
        <v>12994.982403159047</v>
      </c>
      <c r="BA47" s="44">
        <v>12449.424938589482</v>
      </c>
      <c r="BB47" s="44">
        <v>13348.656308149906</v>
      </c>
      <c r="BC47" s="44">
        <v>13628.296113055814</v>
      </c>
      <c r="BD47" s="44">
        <v>13449.418444382993</v>
      </c>
      <c r="BE47" s="44">
        <v>13345.834748902191</v>
      </c>
      <c r="BF47" s="44">
        <v>13164.49365675246</v>
      </c>
      <c r="BG47" s="44">
        <v>12947.030728104593</v>
      </c>
      <c r="BH47" s="44">
        <v>12737.821317919896</v>
      </c>
      <c r="BI47" s="44">
        <v>12800.041157312166</v>
      </c>
      <c r="BJ47" s="44">
        <v>12660.077849617641</v>
      </c>
      <c r="BK47" s="44">
        <v>12286.752997134459</v>
      </c>
      <c r="BL47" s="44">
        <v>12103.753605397014</v>
      </c>
      <c r="BM47" s="44">
        <v>12099.718883682699</v>
      </c>
      <c r="BN47" s="44">
        <v>14043.283375516443</v>
      </c>
      <c r="BO47" s="60" t="s">
        <v>161</v>
      </c>
    </row>
    <row r="48" spans="1:67">
      <c r="A48" s="42" t="s">
        <v>28</v>
      </c>
      <c r="B48" s="35">
        <v>0</v>
      </c>
      <c r="C48" s="35">
        <v>0</v>
      </c>
      <c r="D48" s="35">
        <v>0</v>
      </c>
      <c r="E48" s="35">
        <v>0</v>
      </c>
      <c r="F48" s="35">
        <v>0</v>
      </c>
      <c r="G48" s="35">
        <v>0</v>
      </c>
      <c r="H48" s="35">
        <v>0</v>
      </c>
      <c r="I48" s="35">
        <v>0</v>
      </c>
      <c r="J48" s="35">
        <v>0</v>
      </c>
      <c r="K48" s="35">
        <v>0</v>
      </c>
      <c r="L48" s="35">
        <v>0</v>
      </c>
      <c r="M48" s="35">
        <v>0</v>
      </c>
      <c r="N48" s="41">
        <v>0</v>
      </c>
      <c r="O48" s="41">
        <v>0</v>
      </c>
      <c r="P48" s="41">
        <v>0</v>
      </c>
      <c r="Q48" s="41">
        <v>0</v>
      </c>
      <c r="R48" s="41">
        <v>0</v>
      </c>
      <c r="S48" s="41">
        <v>0</v>
      </c>
      <c r="T48" s="41">
        <v>0</v>
      </c>
      <c r="U48" s="41">
        <v>0</v>
      </c>
      <c r="V48" s="41">
        <v>0</v>
      </c>
      <c r="W48" s="41">
        <v>0</v>
      </c>
      <c r="X48" s="41">
        <v>0</v>
      </c>
      <c r="Y48" s="41">
        <v>0.49395</v>
      </c>
      <c r="Z48" s="41">
        <v>0.355236622</v>
      </c>
      <c r="AA48" s="41">
        <v>0.27638109700000002</v>
      </c>
      <c r="AB48" s="41">
        <v>0.26864189700000002</v>
      </c>
      <c r="AC48" s="41">
        <v>0.26864189700000002</v>
      </c>
      <c r="AD48" s="41">
        <v>0.26864189700000002</v>
      </c>
      <c r="AE48" s="41">
        <v>0.26864189700000002</v>
      </c>
      <c r="AF48" s="41">
        <v>0.26864189700000002</v>
      </c>
      <c r="AG48" s="41">
        <v>0.26864189700000002</v>
      </c>
      <c r="AH48" s="41">
        <v>0.26864189700000002</v>
      </c>
      <c r="AI48" s="41">
        <v>0.26864189700000002</v>
      </c>
      <c r="AJ48" s="41">
        <v>0.26864189700000002</v>
      </c>
      <c r="AK48" s="41">
        <v>0.15623925999999999</v>
      </c>
      <c r="AL48" s="41">
        <v>0.14754173300000001</v>
      </c>
      <c r="AM48" s="41">
        <v>0.14754173300000001</v>
      </c>
      <c r="AN48" s="41">
        <v>0.14023926</v>
      </c>
      <c r="AO48" s="41">
        <v>0.14023926</v>
      </c>
      <c r="AP48" s="41">
        <v>0.14023926</v>
      </c>
      <c r="AQ48" s="41">
        <v>0.14023926</v>
      </c>
      <c r="AR48" s="41">
        <v>0.14023926</v>
      </c>
      <c r="AS48" s="41">
        <v>0.14023926</v>
      </c>
      <c r="AT48" s="41">
        <v>0.14023926</v>
      </c>
      <c r="AU48" s="41">
        <v>0.14023926</v>
      </c>
      <c r="AV48" s="41">
        <v>0.14023926</v>
      </c>
      <c r="AW48" s="41">
        <v>0.19379585999999999</v>
      </c>
      <c r="AX48" s="41">
        <v>0.17956576399999999</v>
      </c>
      <c r="AY48" s="41">
        <v>0.17956576399999999</v>
      </c>
      <c r="AZ48" s="41">
        <v>0.161565764</v>
      </c>
      <c r="BA48" s="41">
        <v>0.16240884133333333</v>
      </c>
      <c r="BB48" s="41">
        <v>0.28384054399999997</v>
      </c>
      <c r="BC48" s="41">
        <v>0.28644898466666663</v>
      </c>
      <c r="BD48" s="41">
        <v>0.28746274733333332</v>
      </c>
      <c r="BE48" s="41">
        <v>0.28846683566666664</v>
      </c>
      <c r="BF48" s="41">
        <v>0.28847004661414632</v>
      </c>
      <c r="BG48" s="41">
        <v>0.48283670733333334</v>
      </c>
      <c r="BH48" s="41">
        <v>0.28986303334765762</v>
      </c>
      <c r="BI48" s="41">
        <v>0.12995562662381119</v>
      </c>
      <c r="BJ48" s="41">
        <v>0.14123255586666666</v>
      </c>
      <c r="BK48" s="41">
        <v>0.14198178340000001</v>
      </c>
      <c r="BL48" s="41">
        <v>0.14818076499999999</v>
      </c>
      <c r="BM48" s="41">
        <v>0.18050659199999999</v>
      </c>
      <c r="BN48" s="41">
        <v>0.17798677099999999</v>
      </c>
      <c r="BO48" s="74" t="s">
        <v>162</v>
      </c>
    </row>
    <row r="49" spans="1:67">
      <c r="A49" s="42" t="s">
        <v>29</v>
      </c>
      <c r="B49" s="35">
        <v>0</v>
      </c>
      <c r="C49" s="35">
        <v>0</v>
      </c>
      <c r="D49" s="35">
        <v>0</v>
      </c>
      <c r="E49" s="35">
        <v>0</v>
      </c>
      <c r="F49" s="35">
        <v>0</v>
      </c>
      <c r="G49" s="35">
        <v>0</v>
      </c>
      <c r="H49" s="35">
        <v>0</v>
      </c>
      <c r="I49" s="35">
        <v>0</v>
      </c>
      <c r="J49" s="35">
        <v>0</v>
      </c>
      <c r="K49" s="35">
        <v>0</v>
      </c>
      <c r="L49" s="35">
        <v>0</v>
      </c>
      <c r="M49" s="35">
        <v>0</v>
      </c>
      <c r="N49" s="41">
        <v>0</v>
      </c>
      <c r="O49" s="41">
        <v>0</v>
      </c>
      <c r="P49" s="41">
        <v>0</v>
      </c>
      <c r="Q49" s="41">
        <v>0</v>
      </c>
      <c r="R49" s="41">
        <v>0</v>
      </c>
      <c r="S49" s="41">
        <v>0</v>
      </c>
      <c r="T49" s="41">
        <v>0</v>
      </c>
      <c r="U49" s="41">
        <v>0</v>
      </c>
      <c r="V49" s="41">
        <v>0</v>
      </c>
      <c r="W49" s="41">
        <v>0</v>
      </c>
      <c r="X49" s="41">
        <v>0</v>
      </c>
      <c r="Y49" s="41">
        <v>0</v>
      </c>
      <c r="Z49" s="41">
        <v>0</v>
      </c>
      <c r="AA49" s="41">
        <v>0</v>
      </c>
      <c r="AB49" s="41">
        <v>0</v>
      </c>
      <c r="AC49" s="41">
        <v>0</v>
      </c>
      <c r="AD49" s="41">
        <v>0</v>
      </c>
      <c r="AE49" s="41">
        <v>0</v>
      </c>
      <c r="AF49" s="41">
        <v>0</v>
      </c>
      <c r="AG49" s="41">
        <v>0</v>
      </c>
      <c r="AH49" s="41">
        <v>0</v>
      </c>
      <c r="AI49" s="41">
        <v>0</v>
      </c>
      <c r="AJ49" s="41">
        <v>0</v>
      </c>
      <c r="AK49" s="41">
        <v>0</v>
      </c>
      <c r="AL49" s="41">
        <v>0</v>
      </c>
      <c r="AM49" s="41">
        <v>0</v>
      </c>
      <c r="AN49" s="41">
        <v>0</v>
      </c>
      <c r="AO49" s="41">
        <v>0</v>
      </c>
      <c r="AP49" s="41">
        <v>0</v>
      </c>
      <c r="AQ49" s="41">
        <v>0</v>
      </c>
      <c r="AR49" s="41">
        <v>0</v>
      </c>
      <c r="AS49" s="41">
        <v>0</v>
      </c>
      <c r="AT49" s="41">
        <v>0</v>
      </c>
      <c r="AU49" s="41">
        <v>0</v>
      </c>
      <c r="AV49" s="41">
        <v>0</v>
      </c>
      <c r="AW49" s="41">
        <v>0</v>
      </c>
      <c r="AX49" s="41">
        <v>0</v>
      </c>
      <c r="AY49" s="41">
        <v>0</v>
      </c>
      <c r="AZ49" s="41">
        <v>0</v>
      </c>
      <c r="BA49" s="41">
        <v>0</v>
      </c>
      <c r="BB49" s="41">
        <v>0</v>
      </c>
      <c r="BC49" s="41">
        <v>0</v>
      </c>
      <c r="BD49" s="41">
        <v>0</v>
      </c>
      <c r="BE49" s="41">
        <v>0</v>
      </c>
      <c r="BF49" s="41">
        <v>0</v>
      </c>
      <c r="BG49" s="41">
        <v>0</v>
      </c>
      <c r="BH49" s="41">
        <v>0</v>
      </c>
      <c r="BI49" s="41">
        <v>0</v>
      </c>
      <c r="BJ49" s="41">
        <v>0</v>
      </c>
      <c r="BK49" s="41">
        <v>0</v>
      </c>
      <c r="BL49" s="41">
        <v>0</v>
      </c>
      <c r="BM49" s="41">
        <v>0</v>
      </c>
      <c r="BN49" s="41">
        <v>0</v>
      </c>
      <c r="BO49" s="74" t="s">
        <v>163</v>
      </c>
    </row>
    <row r="50" spans="1:67">
      <c r="A50" s="42" t="s">
        <v>30</v>
      </c>
      <c r="B50" s="35">
        <v>0</v>
      </c>
      <c r="C50" s="35">
        <v>0</v>
      </c>
      <c r="D50" s="35">
        <v>0</v>
      </c>
      <c r="E50" s="35">
        <v>0</v>
      </c>
      <c r="F50" s="35">
        <v>0</v>
      </c>
      <c r="G50" s="35">
        <v>0</v>
      </c>
      <c r="H50" s="35">
        <v>0</v>
      </c>
      <c r="I50" s="35">
        <v>0</v>
      </c>
      <c r="J50" s="35">
        <v>0</v>
      </c>
      <c r="K50" s="35">
        <v>0</v>
      </c>
      <c r="L50" s="35">
        <v>0</v>
      </c>
      <c r="M50" s="35">
        <v>0</v>
      </c>
      <c r="N50" s="41">
        <v>0</v>
      </c>
      <c r="O50" s="41">
        <v>0</v>
      </c>
      <c r="P50" s="41">
        <v>0</v>
      </c>
      <c r="Q50" s="41">
        <v>0</v>
      </c>
      <c r="R50" s="41">
        <v>0</v>
      </c>
      <c r="S50" s="41">
        <v>0</v>
      </c>
      <c r="T50" s="41">
        <v>0</v>
      </c>
      <c r="U50" s="41">
        <v>0</v>
      </c>
      <c r="V50" s="41">
        <v>0</v>
      </c>
      <c r="W50" s="41">
        <v>0</v>
      </c>
      <c r="X50" s="41">
        <v>0</v>
      </c>
      <c r="Y50" s="41">
        <v>0</v>
      </c>
      <c r="Z50" s="41">
        <v>0</v>
      </c>
      <c r="AA50" s="41">
        <v>0</v>
      </c>
      <c r="AB50" s="41">
        <v>0</v>
      </c>
      <c r="AC50" s="41">
        <v>0</v>
      </c>
      <c r="AD50" s="41">
        <v>0</v>
      </c>
      <c r="AE50" s="41">
        <v>0</v>
      </c>
      <c r="AF50" s="41">
        <v>0</v>
      </c>
      <c r="AG50" s="41">
        <v>0</v>
      </c>
      <c r="AH50" s="41">
        <v>0</v>
      </c>
      <c r="AI50" s="41">
        <v>0</v>
      </c>
      <c r="AJ50" s="41">
        <v>0</v>
      </c>
      <c r="AK50" s="41">
        <v>0</v>
      </c>
      <c r="AL50" s="41">
        <v>0</v>
      </c>
      <c r="AM50" s="41">
        <v>0</v>
      </c>
      <c r="AN50" s="41">
        <v>0</v>
      </c>
      <c r="AO50" s="41">
        <v>0</v>
      </c>
      <c r="AP50" s="41">
        <v>0</v>
      </c>
      <c r="AQ50" s="41">
        <v>0</v>
      </c>
      <c r="AR50" s="41">
        <v>0</v>
      </c>
      <c r="AS50" s="41">
        <v>0</v>
      </c>
      <c r="AT50" s="41">
        <v>0</v>
      </c>
      <c r="AU50" s="41">
        <v>0</v>
      </c>
      <c r="AV50" s="41">
        <v>0</v>
      </c>
      <c r="AW50" s="41">
        <v>0</v>
      </c>
      <c r="AX50" s="41">
        <v>0</v>
      </c>
      <c r="AY50" s="41">
        <v>0</v>
      </c>
      <c r="AZ50" s="41">
        <v>0</v>
      </c>
      <c r="BA50" s="41">
        <v>0</v>
      </c>
      <c r="BB50" s="41">
        <v>0</v>
      </c>
      <c r="BC50" s="41">
        <v>0</v>
      </c>
      <c r="BD50" s="41">
        <v>0</v>
      </c>
      <c r="BE50" s="41">
        <v>0</v>
      </c>
      <c r="BF50" s="41">
        <v>0</v>
      </c>
      <c r="BG50" s="41">
        <v>0</v>
      </c>
      <c r="BH50" s="41">
        <v>1.1122500000000001E-4</v>
      </c>
      <c r="BI50" s="41">
        <v>1.1122500000000001E-4</v>
      </c>
      <c r="BJ50" s="41">
        <v>1.1122500000000001E-4</v>
      </c>
      <c r="BK50" s="41">
        <v>1.1122500000000001E-4</v>
      </c>
      <c r="BL50" s="41">
        <v>1.1122500000000001E-4</v>
      </c>
      <c r="BM50" s="41">
        <v>1.1122500000000001E-4</v>
      </c>
      <c r="BN50" s="41">
        <v>1.1122500000000001E-4</v>
      </c>
      <c r="BO50" s="74" t="s">
        <v>164</v>
      </c>
    </row>
    <row r="51" spans="1:67">
      <c r="A51" s="42" t="s">
        <v>31</v>
      </c>
      <c r="B51" s="35">
        <v>0</v>
      </c>
      <c r="C51" s="35">
        <v>0</v>
      </c>
      <c r="D51" s="35">
        <v>0</v>
      </c>
      <c r="E51" s="35">
        <v>0</v>
      </c>
      <c r="F51" s="35">
        <v>0</v>
      </c>
      <c r="G51" s="35">
        <v>0</v>
      </c>
      <c r="H51" s="35">
        <v>0</v>
      </c>
      <c r="I51" s="35">
        <v>0</v>
      </c>
      <c r="J51" s="35">
        <v>0</v>
      </c>
      <c r="K51" s="35">
        <v>0</v>
      </c>
      <c r="L51" s="35">
        <v>0</v>
      </c>
      <c r="M51" s="35">
        <v>0</v>
      </c>
      <c r="N51" s="41">
        <v>0</v>
      </c>
      <c r="O51" s="41">
        <v>0</v>
      </c>
      <c r="P51" s="41">
        <v>0</v>
      </c>
      <c r="Q51" s="41">
        <v>0</v>
      </c>
      <c r="R51" s="41">
        <v>0</v>
      </c>
      <c r="S51" s="41">
        <v>0</v>
      </c>
      <c r="T51" s="41">
        <v>0</v>
      </c>
      <c r="U51" s="41">
        <v>0</v>
      </c>
      <c r="V51" s="41">
        <v>0</v>
      </c>
      <c r="W51" s="41">
        <v>0</v>
      </c>
      <c r="X51" s="41">
        <v>0</v>
      </c>
      <c r="Y51" s="41">
        <v>0</v>
      </c>
      <c r="Z51" s="41">
        <v>0</v>
      </c>
      <c r="AA51" s="41">
        <v>0</v>
      </c>
      <c r="AB51" s="41">
        <v>0</v>
      </c>
      <c r="AC51" s="41">
        <v>0</v>
      </c>
      <c r="AD51" s="41">
        <v>0</v>
      </c>
      <c r="AE51" s="41">
        <v>0</v>
      </c>
      <c r="AF51" s="41">
        <v>0</v>
      </c>
      <c r="AG51" s="41">
        <v>0</v>
      </c>
      <c r="AH51" s="41">
        <v>0</v>
      </c>
      <c r="AI51" s="41">
        <v>0</v>
      </c>
      <c r="AJ51" s="41">
        <v>0</v>
      </c>
      <c r="AK51" s="41">
        <v>0</v>
      </c>
      <c r="AL51" s="41">
        <v>0</v>
      </c>
      <c r="AM51" s="41">
        <v>0</v>
      </c>
      <c r="AN51" s="41">
        <v>0</v>
      </c>
      <c r="AO51" s="41">
        <v>0</v>
      </c>
      <c r="AP51" s="41">
        <v>0</v>
      </c>
      <c r="AQ51" s="41">
        <v>0</v>
      </c>
      <c r="AR51" s="41">
        <v>0</v>
      </c>
      <c r="AS51" s="41">
        <v>0</v>
      </c>
      <c r="AT51" s="41">
        <v>0</v>
      </c>
      <c r="AU51" s="41">
        <v>0</v>
      </c>
      <c r="AV51" s="41">
        <v>0</v>
      </c>
      <c r="AW51" s="41">
        <v>0</v>
      </c>
      <c r="AX51" s="41">
        <v>0</v>
      </c>
      <c r="AY51" s="41">
        <v>0</v>
      </c>
      <c r="AZ51" s="41">
        <v>0</v>
      </c>
      <c r="BA51" s="41">
        <v>0</v>
      </c>
      <c r="BB51" s="41">
        <v>0</v>
      </c>
      <c r="BC51" s="41">
        <v>0</v>
      </c>
      <c r="BD51" s="41">
        <v>0</v>
      </c>
      <c r="BE51" s="41">
        <v>0</v>
      </c>
      <c r="BF51" s="41">
        <v>0</v>
      </c>
      <c r="BG51" s="41">
        <v>0</v>
      </c>
      <c r="BH51" s="41">
        <v>0</v>
      </c>
      <c r="BI51" s="41">
        <v>0</v>
      </c>
      <c r="BJ51" s="41">
        <v>0</v>
      </c>
      <c r="BK51" s="41">
        <v>0</v>
      </c>
      <c r="BL51" s="41">
        <v>0</v>
      </c>
      <c r="BM51" s="41">
        <v>0</v>
      </c>
      <c r="BN51" s="41">
        <v>0</v>
      </c>
      <c r="BO51" s="74" t="s">
        <v>165</v>
      </c>
    </row>
    <row r="52" spans="1:67">
      <c r="A52" s="43" t="s">
        <v>110</v>
      </c>
      <c r="B52" s="35">
        <v>0</v>
      </c>
      <c r="C52" s="35">
        <v>0</v>
      </c>
      <c r="D52" s="35">
        <v>0</v>
      </c>
      <c r="E52" s="35">
        <v>0</v>
      </c>
      <c r="F52" s="35">
        <v>0</v>
      </c>
      <c r="G52" s="35">
        <v>0</v>
      </c>
      <c r="H52" s="35">
        <v>0</v>
      </c>
      <c r="I52" s="35">
        <v>0</v>
      </c>
      <c r="J52" s="35">
        <v>0</v>
      </c>
      <c r="K52" s="35">
        <v>0</v>
      </c>
      <c r="L52" s="35">
        <v>0</v>
      </c>
      <c r="M52" s="35">
        <v>0</v>
      </c>
      <c r="N52" s="41">
        <v>0</v>
      </c>
      <c r="O52" s="41">
        <v>0</v>
      </c>
      <c r="P52" s="41">
        <v>0</v>
      </c>
      <c r="Q52" s="41">
        <v>0</v>
      </c>
      <c r="R52" s="41">
        <v>0</v>
      </c>
      <c r="S52" s="41">
        <v>0</v>
      </c>
      <c r="T52" s="41">
        <v>0</v>
      </c>
      <c r="U52" s="41">
        <v>0</v>
      </c>
      <c r="V52" s="41">
        <v>0</v>
      </c>
      <c r="W52" s="41">
        <v>0</v>
      </c>
      <c r="X52" s="41">
        <v>0</v>
      </c>
      <c r="Y52" s="41">
        <v>0</v>
      </c>
      <c r="Z52" s="41">
        <v>0</v>
      </c>
      <c r="AA52" s="41">
        <v>0</v>
      </c>
      <c r="AB52" s="41">
        <v>0</v>
      </c>
      <c r="AC52" s="41">
        <v>0</v>
      </c>
      <c r="AD52" s="41">
        <v>0</v>
      </c>
      <c r="AE52" s="41">
        <v>0</v>
      </c>
      <c r="AF52" s="41">
        <v>0</v>
      </c>
      <c r="AG52" s="41">
        <v>0</v>
      </c>
      <c r="AH52" s="41">
        <v>0</v>
      </c>
      <c r="AI52" s="41">
        <v>0</v>
      </c>
      <c r="AJ52" s="41">
        <v>0</v>
      </c>
      <c r="AK52" s="41">
        <v>0</v>
      </c>
      <c r="AL52" s="41">
        <v>0</v>
      </c>
      <c r="AM52" s="41">
        <v>0</v>
      </c>
      <c r="AN52" s="41">
        <v>0</v>
      </c>
      <c r="AO52" s="41">
        <v>0</v>
      </c>
      <c r="AP52" s="41">
        <v>0</v>
      </c>
      <c r="AQ52" s="41">
        <v>0</v>
      </c>
      <c r="AR52" s="41">
        <v>0</v>
      </c>
      <c r="AS52" s="41">
        <v>0</v>
      </c>
      <c r="AT52" s="41">
        <v>0</v>
      </c>
      <c r="AU52" s="41">
        <v>0</v>
      </c>
      <c r="AV52" s="41">
        <v>0</v>
      </c>
      <c r="AW52" s="41">
        <v>0</v>
      </c>
      <c r="AX52" s="41">
        <v>0</v>
      </c>
      <c r="AY52" s="41">
        <v>0</v>
      </c>
      <c r="AZ52" s="41">
        <v>0</v>
      </c>
      <c r="BA52" s="41">
        <v>0</v>
      </c>
      <c r="BB52" s="41">
        <v>0</v>
      </c>
      <c r="BC52" s="41">
        <v>0</v>
      </c>
      <c r="BD52" s="41">
        <v>0</v>
      </c>
      <c r="BE52" s="41">
        <v>0</v>
      </c>
      <c r="BF52" s="41">
        <v>0</v>
      </c>
      <c r="BG52" s="41">
        <v>0</v>
      </c>
      <c r="BH52" s="41">
        <v>0</v>
      </c>
      <c r="BI52" s="41">
        <v>0</v>
      </c>
      <c r="BJ52" s="41">
        <v>0</v>
      </c>
      <c r="BK52" s="41">
        <v>0</v>
      </c>
      <c r="BL52" s="41">
        <v>0</v>
      </c>
      <c r="BM52" s="41">
        <v>0</v>
      </c>
      <c r="BN52" s="41">
        <v>0</v>
      </c>
      <c r="BO52" s="76" t="s">
        <v>140</v>
      </c>
    </row>
    <row r="53" spans="1:67">
      <c r="A53" s="43" t="s">
        <v>111</v>
      </c>
      <c r="B53" s="35">
        <v>0</v>
      </c>
      <c r="C53" s="35">
        <v>0</v>
      </c>
      <c r="D53" s="35">
        <v>0</v>
      </c>
      <c r="E53" s="35">
        <v>0</v>
      </c>
      <c r="F53" s="35">
        <v>0</v>
      </c>
      <c r="G53" s="35">
        <v>0</v>
      </c>
      <c r="H53" s="35">
        <v>0</v>
      </c>
      <c r="I53" s="35">
        <v>0</v>
      </c>
      <c r="J53" s="35">
        <v>0</v>
      </c>
      <c r="K53" s="35">
        <v>0</v>
      </c>
      <c r="L53" s="35">
        <v>0</v>
      </c>
      <c r="M53" s="35">
        <v>0</v>
      </c>
      <c r="N53" s="41">
        <v>0</v>
      </c>
      <c r="O53" s="41">
        <v>0</v>
      </c>
      <c r="P53" s="41">
        <v>0</v>
      </c>
      <c r="Q53" s="41">
        <v>0</v>
      </c>
      <c r="R53" s="41">
        <v>0</v>
      </c>
      <c r="S53" s="41">
        <v>0</v>
      </c>
      <c r="T53" s="41">
        <v>0</v>
      </c>
      <c r="U53" s="41">
        <v>0</v>
      </c>
      <c r="V53" s="41">
        <v>0</v>
      </c>
      <c r="W53" s="41">
        <v>0</v>
      </c>
      <c r="X53" s="41">
        <v>0</v>
      </c>
      <c r="Y53" s="41">
        <v>0</v>
      </c>
      <c r="Z53" s="41">
        <v>0</v>
      </c>
      <c r="AA53" s="41">
        <v>0</v>
      </c>
      <c r="AB53" s="41">
        <v>0</v>
      </c>
      <c r="AC53" s="41">
        <v>0</v>
      </c>
      <c r="AD53" s="41">
        <v>0</v>
      </c>
      <c r="AE53" s="41">
        <v>0</v>
      </c>
      <c r="AF53" s="41">
        <v>0</v>
      </c>
      <c r="AG53" s="41">
        <v>0</v>
      </c>
      <c r="AH53" s="41">
        <v>0</v>
      </c>
      <c r="AI53" s="41">
        <v>0</v>
      </c>
      <c r="AJ53" s="41">
        <v>0</v>
      </c>
      <c r="AK53" s="41">
        <v>0</v>
      </c>
      <c r="AL53" s="41">
        <v>0</v>
      </c>
      <c r="AM53" s="41">
        <v>0</v>
      </c>
      <c r="AN53" s="41">
        <v>0</v>
      </c>
      <c r="AO53" s="41">
        <v>0</v>
      </c>
      <c r="AP53" s="41">
        <v>0</v>
      </c>
      <c r="AQ53" s="41">
        <v>0</v>
      </c>
      <c r="AR53" s="41">
        <v>0</v>
      </c>
      <c r="AS53" s="41">
        <v>0</v>
      </c>
      <c r="AT53" s="41">
        <v>0</v>
      </c>
      <c r="AU53" s="41">
        <v>0</v>
      </c>
      <c r="AV53" s="41">
        <v>0</v>
      </c>
      <c r="AW53" s="41">
        <v>0</v>
      </c>
      <c r="AX53" s="41">
        <v>0</v>
      </c>
      <c r="AY53" s="41">
        <v>0</v>
      </c>
      <c r="AZ53" s="41">
        <v>0</v>
      </c>
      <c r="BA53" s="41">
        <v>0</v>
      </c>
      <c r="BB53" s="41">
        <v>0</v>
      </c>
      <c r="BC53" s="41">
        <v>0</v>
      </c>
      <c r="BD53" s="41">
        <v>0</v>
      </c>
      <c r="BE53" s="41">
        <v>0</v>
      </c>
      <c r="BF53" s="41">
        <v>0</v>
      </c>
      <c r="BG53" s="41">
        <v>0</v>
      </c>
      <c r="BH53" s="41">
        <v>0</v>
      </c>
      <c r="BI53" s="41">
        <v>0</v>
      </c>
      <c r="BJ53" s="41">
        <v>0</v>
      </c>
      <c r="BK53" s="41">
        <v>0</v>
      </c>
      <c r="BL53" s="41">
        <v>0</v>
      </c>
      <c r="BM53" s="41">
        <v>0</v>
      </c>
      <c r="BN53" s="41">
        <v>0</v>
      </c>
      <c r="BO53" s="76" t="s">
        <v>138</v>
      </c>
    </row>
    <row r="54" spans="1:67">
      <c r="A54" s="42" t="s">
        <v>32</v>
      </c>
      <c r="B54" s="35">
        <v>0</v>
      </c>
      <c r="C54" s="35">
        <v>0</v>
      </c>
      <c r="D54" s="35">
        <v>0</v>
      </c>
      <c r="E54" s="35">
        <v>0</v>
      </c>
      <c r="F54" s="35">
        <v>0</v>
      </c>
      <c r="G54" s="35">
        <v>0</v>
      </c>
      <c r="H54" s="35">
        <v>0</v>
      </c>
      <c r="I54" s="35">
        <v>0</v>
      </c>
      <c r="J54" s="35">
        <v>0</v>
      </c>
      <c r="K54" s="35">
        <v>0</v>
      </c>
      <c r="L54" s="35">
        <v>0</v>
      </c>
      <c r="M54" s="35">
        <v>0</v>
      </c>
      <c r="N54" s="41">
        <v>0</v>
      </c>
      <c r="O54" s="41">
        <v>0</v>
      </c>
      <c r="P54" s="41">
        <v>0</v>
      </c>
      <c r="Q54" s="41">
        <v>0</v>
      </c>
      <c r="R54" s="41">
        <v>0</v>
      </c>
      <c r="S54" s="41">
        <v>0</v>
      </c>
      <c r="T54" s="41">
        <v>0</v>
      </c>
      <c r="U54" s="41">
        <v>0</v>
      </c>
      <c r="V54" s="41">
        <v>0</v>
      </c>
      <c r="W54" s="41">
        <v>0</v>
      </c>
      <c r="X54" s="41">
        <v>0</v>
      </c>
      <c r="Y54" s="41">
        <v>0</v>
      </c>
      <c r="Z54" s="41">
        <v>0</v>
      </c>
      <c r="AA54" s="41">
        <v>0</v>
      </c>
      <c r="AB54" s="41">
        <v>0</v>
      </c>
      <c r="AC54" s="41">
        <v>0</v>
      </c>
      <c r="AD54" s="41">
        <v>0</v>
      </c>
      <c r="AE54" s="41">
        <v>0</v>
      </c>
      <c r="AF54" s="41">
        <v>0</v>
      </c>
      <c r="AG54" s="41">
        <v>0</v>
      </c>
      <c r="AH54" s="41">
        <v>0</v>
      </c>
      <c r="AI54" s="41">
        <v>0</v>
      </c>
      <c r="AJ54" s="41">
        <v>0</v>
      </c>
      <c r="AK54" s="41">
        <v>0</v>
      </c>
      <c r="AL54" s="41">
        <v>0</v>
      </c>
      <c r="AM54" s="41">
        <v>0</v>
      </c>
      <c r="AN54" s="41">
        <v>0</v>
      </c>
      <c r="AO54" s="41">
        <v>0</v>
      </c>
      <c r="AP54" s="41">
        <v>0</v>
      </c>
      <c r="AQ54" s="41">
        <v>0</v>
      </c>
      <c r="AR54" s="41">
        <v>0</v>
      </c>
      <c r="AS54" s="41">
        <v>0</v>
      </c>
      <c r="AT54" s="41">
        <v>0</v>
      </c>
      <c r="AU54" s="41">
        <v>0</v>
      </c>
      <c r="AV54" s="41">
        <v>0</v>
      </c>
      <c r="AW54" s="41">
        <v>0</v>
      </c>
      <c r="AX54" s="41">
        <v>0</v>
      </c>
      <c r="AY54" s="41">
        <v>0</v>
      </c>
      <c r="AZ54" s="41">
        <v>0</v>
      </c>
      <c r="BA54" s="41">
        <v>0</v>
      </c>
      <c r="BB54" s="41">
        <v>0</v>
      </c>
      <c r="BC54" s="41">
        <v>0</v>
      </c>
      <c r="BD54" s="41">
        <v>0</v>
      </c>
      <c r="BE54" s="41">
        <v>0</v>
      </c>
      <c r="BF54" s="41">
        <v>0</v>
      </c>
      <c r="BG54" s="41">
        <v>0</v>
      </c>
      <c r="BH54" s="41">
        <v>0</v>
      </c>
      <c r="BI54" s="41">
        <v>0</v>
      </c>
      <c r="BJ54" s="41">
        <v>0</v>
      </c>
      <c r="BK54" s="41">
        <v>0</v>
      </c>
      <c r="BL54" s="41">
        <v>0</v>
      </c>
      <c r="BM54" s="41">
        <v>0</v>
      </c>
      <c r="BN54" s="41">
        <v>0</v>
      </c>
      <c r="BO54" s="74" t="s">
        <v>166</v>
      </c>
    </row>
    <row r="55" spans="1:67">
      <c r="A55" s="42" t="s">
        <v>33</v>
      </c>
      <c r="B55" s="35">
        <v>0</v>
      </c>
      <c r="C55" s="35">
        <v>0</v>
      </c>
      <c r="D55" s="35">
        <v>0</v>
      </c>
      <c r="E55" s="35">
        <v>0</v>
      </c>
      <c r="F55" s="35">
        <v>0</v>
      </c>
      <c r="G55" s="35">
        <v>0</v>
      </c>
      <c r="H55" s="35">
        <v>0</v>
      </c>
      <c r="I55" s="35">
        <v>0</v>
      </c>
      <c r="J55" s="35">
        <v>0</v>
      </c>
      <c r="K55" s="35">
        <v>0</v>
      </c>
      <c r="L55" s="35">
        <v>0</v>
      </c>
      <c r="M55" s="35">
        <v>0</v>
      </c>
      <c r="N55" s="41">
        <v>0</v>
      </c>
      <c r="O55" s="41">
        <v>0</v>
      </c>
      <c r="P55" s="41">
        <v>0</v>
      </c>
      <c r="Q55" s="41">
        <v>0</v>
      </c>
      <c r="R55" s="41">
        <v>0</v>
      </c>
      <c r="S55" s="41">
        <v>0</v>
      </c>
      <c r="T55" s="41">
        <v>0</v>
      </c>
      <c r="U55" s="41">
        <v>0</v>
      </c>
      <c r="V55" s="41">
        <v>0</v>
      </c>
      <c r="W55" s="41">
        <v>0</v>
      </c>
      <c r="X55" s="41">
        <v>0</v>
      </c>
      <c r="Y55" s="41">
        <v>0</v>
      </c>
      <c r="Z55" s="41">
        <v>0</v>
      </c>
      <c r="AA55" s="41">
        <v>0</v>
      </c>
      <c r="AB55" s="41">
        <v>0</v>
      </c>
      <c r="AC55" s="41">
        <v>0</v>
      </c>
      <c r="AD55" s="41">
        <v>0</v>
      </c>
      <c r="AE55" s="41">
        <v>0</v>
      </c>
      <c r="AF55" s="41">
        <v>0</v>
      </c>
      <c r="AG55" s="41">
        <v>0</v>
      </c>
      <c r="AH55" s="41">
        <v>0</v>
      </c>
      <c r="AI55" s="41">
        <v>0</v>
      </c>
      <c r="AJ55" s="41">
        <v>0</v>
      </c>
      <c r="AK55" s="41">
        <v>0</v>
      </c>
      <c r="AL55" s="41">
        <v>0</v>
      </c>
      <c r="AM55" s="41">
        <v>0</v>
      </c>
      <c r="AN55" s="41">
        <v>0</v>
      </c>
      <c r="AO55" s="41">
        <v>0</v>
      </c>
      <c r="AP55" s="41">
        <v>0</v>
      </c>
      <c r="AQ55" s="41">
        <v>0</v>
      </c>
      <c r="AR55" s="41">
        <v>0</v>
      </c>
      <c r="AS55" s="41">
        <v>0</v>
      </c>
      <c r="AT55" s="41">
        <v>0</v>
      </c>
      <c r="AU55" s="41">
        <v>0</v>
      </c>
      <c r="AV55" s="41">
        <v>0</v>
      </c>
      <c r="AW55" s="41">
        <v>0</v>
      </c>
      <c r="AX55" s="41">
        <v>0</v>
      </c>
      <c r="AY55" s="41">
        <v>0</v>
      </c>
      <c r="AZ55" s="41">
        <v>0</v>
      </c>
      <c r="BA55" s="41">
        <v>0</v>
      </c>
      <c r="BB55" s="41">
        <v>0</v>
      </c>
      <c r="BC55" s="41">
        <v>0</v>
      </c>
      <c r="BD55" s="41">
        <v>0</v>
      </c>
      <c r="BE55" s="41">
        <v>0</v>
      </c>
      <c r="BF55" s="41">
        <v>0</v>
      </c>
      <c r="BG55" s="41">
        <v>0</v>
      </c>
      <c r="BH55" s="41">
        <v>0</v>
      </c>
      <c r="BI55" s="41">
        <v>0</v>
      </c>
      <c r="BJ55" s="41">
        <v>0</v>
      </c>
      <c r="BK55" s="41">
        <v>0</v>
      </c>
      <c r="BL55" s="41">
        <v>0</v>
      </c>
      <c r="BM55" s="41">
        <v>0</v>
      </c>
      <c r="BN55" s="41">
        <v>0</v>
      </c>
      <c r="BO55" s="74" t="s">
        <v>167</v>
      </c>
    </row>
    <row r="56" spans="1:67">
      <c r="A56" s="43" t="s">
        <v>110</v>
      </c>
      <c r="B56" s="35">
        <v>0</v>
      </c>
      <c r="C56" s="35">
        <v>0</v>
      </c>
      <c r="D56" s="35">
        <v>0</v>
      </c>
      <c r="E56" s="35">
        <v>0</v>
      </c>
      <c r="F56" s="35">
        <v>0</v>
      </c>
      <c r="G56" s="35">
        <v>0</v>
      </c>
      <c r="H56" s="35">
        <v>0</v>
      </c>
      <c r="I56" s="35">
        <v>0</v>
      </c>
      <c r="J56" s="35">
        <v>0</v>
      </c>
      <c r="K56" s="35">
        <v>0</v>
      </c>
      <c r="L56" s="35">
        <v>0</v>
      </c>
      <c r="M56" s="35">
        <v>0</v>
      </c>
      <c r="N56" s="41">
        <v>0</v>
      </c>
      <c r="O56" s="41">
        <v>0</v>
      </c>
      <c r="P56" s="41">
        <v>0</v>
      </c>
      <c r="Q56" s="41">
        <v>0</v>
      </c>
      <c r="R56" s="41">
        <v>0</v>
      </c>
      <c r="S56" s="41">
        <v>0</v>
      </c>
      <c r="T56" s="41">
        <v>0</v>
      </c>
      <c r="U56" s="41">
        <v>0</v>
      </c>
      <c r="V56" s="41">
        <v>0</v>
      </c>
      <c r="W56" s="41">
        <v>0</v>
      </c>
      <c r="X56" s="41">
        <v>0</v>
      </c>
      <c r="Y56" s="41">
        <v>0</v>
      </c>
      <c r="Z56" s="41">
        <v>0</v>
      </c>
      <c r="AA56" s="41">
        <v>0</v>
      </c>
      <c r="AB56" s="41">
        <v>0</v>
      </c>
      <c r="AC56" s="41">
        <v>0</v>
      </c>
      <c r="AD56" s="41">
        <v>0</v>
      </c>
      <c r="AE56" s="41">
        <v>0</v>
      </c>
      <c r="AF56" s="41">
        <v>0</v>
      </c>
      <c r="AG56" s="41">
        <v>0</v>
      </c>
      <c r="AH56" s="41">
        <v>0</v>
      </c>
      <c r="AI56" s="41">
        <v>0</v>
      </c>
      <c r="AJ56" s="41">
        <v>0</v>
      </c>
      <c r="AK56" s="41">
        <v>0</v>
      </c>
      <c r="AL56" s="41">
        <v>0</v>
      </c>
      <c r="AM56" s="41">
        <v>0</v>
      </c>
      <c r="AN56" s="41">
        <v>0</v>
      </c>
      <c r="AO56" s="41">
        <v>0</v>
      </c>
      <c r="AP56" s="41">
        <v>0</v>
      </c>
      <c r="AQ56" s="41">
        <v>0</v>
      </c>
      <c r="AR56" s="41">
        <v>0</v>
      </c>
      <c r="AS56" s="41">
        <v>0</v>
      </c>
      <c r="AT56" s="41">
        <v>0</v>
      </c>
      <c r="AU56" s="41">
        <v>0</v>
      </c>
      <c r="AV56" s="41">
        <v>0</v>
      </c>
      <c r="AW56" s="41">
        <v>0</v>
      </c>
      <c r="AX56" s="41">
        <v>0</v>
      </c>
      <c r="AY56" s="41">
        <v>0</v>
      </c>
      <c r="AZ56" s="41">
        <v>0</v>
      </c>
      <c r="BA56" s="41">
        <v>0</v>
      </c>
      <c r="BB56" s="41">
        <v>0</v>
      </c>
      <c r="BC56" s="41">
        <v>0</v>
      </c>
      <c r="BD56" s="41">
        <v>0</v>
      </c>
      <c r="BE56" s="41">
        <v>0</v>
      </c>
      <c r="BF56" s="41">
        <v>0</v>
      </c>
      <c r="BG56" s="41">
        <v>0</v>
      </c>
      <c r="BH56" s="41">
        <v>0</v>
      </c>
      <c r="BI56" s="41">
        <v>0</v>
      </c>
      <c r="BJ56" s="41">
        <v>0</v>
      </c>
      <c r="BK56" s="41">
        <v>0</v>
      </c>
      <c r="BL56" s="41">
        <v>0</v>
      </c>
      <c r="BM56" s="41">
        <v>0</v>
      </c>
      <c r="BN56" s="41">
        <v>0</v>
      </c>
      <c r="BO56" s="76" t="s">
        <v>140</v>
      </c>
    </row>
    <row r="57" spans="1:67">
      <c r="A57" s="43" t="s">
        <v>111</v>
      </c>
      <c r="B57" s="35">
        <v>0</v>
      </c>
      <c r="C57" s="35">
        <v>0</v>
      </c>
      <c r="D57" s="35">
        <v>0</v>
      </c>
      <c r="E57" s="35">
        <v>0</v>
      </c>
      <c r="F57" s="35">
        <v>0</v>
      </c>
      <c r="G57" s="35">
        <v>0</v>
      </c>
      <c r="H57" s="35">
        <v>0</v>
      </c>
      <c r="I57" s="35">
        <v>0</v>
      </c>
      <c r="J57" s="35">
        <v>0</v>
      </c>
      <c r="K57" s="35">
        <v>0</v>
      </c>
      <c r="L57" s="35">
        <v>0</v>
      </c>
      <c r="M57" s="35">
        <v>0</v>
      </c>
      <c r="N57" s="41">
        <v>0</v>
      </c>
      <c r="O57" s="41">
        <v>0</v>
      </c>
      <c r="P57" s="41">
        <v>0</v>
      </c>
      <c r="Q57" s="41">
        <v>0</v>
      </c>
      <c r="R57" s="41">
        <v>0</v>
      </c>
      <c r="S57" s="41">
        <v>0</v>
      </c>
      <c r="T57" s="41">
        <v>0</v>
      </c>
      <c r="U57" s="41">
        <v>0</v>
      </c>
      <c r="V57" s="41">
        <v>0</v>
      </c>
      <c r="W57" s="41">
        <v>0</v>
      </c>
      <c r="X57" s="41">
        <v>0</v>
      </c>
      <c r="Y57" s="41">
        <v>0</v>
      </c>
      <c r="Z57" s="41">
        <v>0</v>
      </c>
      <c r="AA57" s="41">
        <v>0</v>
      </c>
      <c r="AB57" s="41">
        <v>0</v>
      </c>
      <c r="AC57" s="41">
        <v>0</v>
      </c>
      <c r="AD57" s="41">
        <v>0</v>
      </c>
      <c r="AE57" s="41">
        <v>0</v>
      </c>
      <c r="AF57" s="41">
        <v>0</v>
      </c>
      <c r="AG57" s="41">
        <v>0</v>
      </c>
      <c r="AH57" s="41">
        <v>0</v>
      </c>
      <c r="AI57" s="41">
        <v>0</v>
      </c>
      <c r="AJ57" s="41">
        <v>0</v>
      </c>
      <c r="AK57" s="41">
        <v>0</v>
      </c>
      <c r="AL57" s="41">
        <v>0</v>
      </c>
      <c r="AM57" s="41">
        <v>0</v>
      </c>
      <c r="AN57" s="41">
        <v>0</v>
      </c>
      <c r="AO57" s="41">
        <v>0</v>
      </c>
      <c r="AP57" s="41">
        <v>0</v>
      </c>
      <c r="AQ57" s="41">
        <v>0</v>
      </c>
      <c r="AR57" s="41">
        <v>0</v>
      </c>
      <c r="AS57" s="41">
        <v>0</v>
      </c>
      <c r="AT57" s="41">
        <v>0</v>
      </c>
      <c r="AU57" s="41">
        <v>0</v>
      </c>
      <c r="AV57" s="41">
        <v>0</v>
      </c>
      <c r="AW57" s="41">
        <v>0</v>
      </c>
      <c r="AX57" s="41">
        <v>0</v>
      </c>
      <c r="AY57" s="41">
        <v>0</v>
      </c>
      <c r="AZ57" s="41">
        <v>0</v>
      </c>
      <c r="BA57" s="41">
        <v>0</v>
      </c>
      <c r="BB57" s="41">
        <v>0</v>
      </c>
      <c r="BC57" s="41">
        <v>0</v>
      </c>
      <c r="BD57" s="41">
        <v>0</v>
      </c>
      <c r="BE57" s="41">
        <v>0</v>
      </c>
      <c r="BF57" s="41">
        <v>0</v>
      </c>
      <c r="BG57" s="41">
        <v>0</v>
      </c>
      <c r="BH57" s="41">
        <v>0</v>
      </c>
      <c r="BI57" s="41">
        <v>0</v>
      </c>
      <c r="BJ57" s="41">
        <v>0</v>
      </c>
      <c r="BK57" s="41">
        <v>0</v>
      </c>
      <c r="BL57" s="41">
        <v>0</v>
      </c>
      <c r="BM57" s="41">
        <v>0</v>
      </c>
      <c r="BN57" s="41">
        <v>0</v>
      </c>
      <c r="BO57" s="76" t="s">
        <v>138</v>
      </c>
    </row>
    <row r="58" spans="1:67">
      <c r="A58" s="42" t="s">
        <v>34</v>
      </c>
      <c r="B58" s="35">
        <v>0</v>
      </c>
      <c r="C58" s="35">
        <v>0</v>
      </c>
      <c r="D58" s="35">
        <v>0</v>
      </c>
      <c r="E58" s="35">
        <v>0</v>
      </c>
      <c r="F58" s="35">
        <v>0</v>
      </c>
      <c r="G58" s="35">
        <v>0</v>
      </c>
      <c r="H58" s="35">
        <v>0</v>
      </c>
      <c r="I58" s="35">
        <v>0</v>
      </c>
      <c r="J58" s="35">
        <v>0</v>
      </c>
      <c r="K58" s="35">
        <v>0</v>
      </c>
      <c r="L58" s="35">
        <v>0</v>
      </c>
      <c r="M58" s="35">
        <v>0</v>
      </c>
      <c r="N58" s="41">
        <v>0</v>
      </c>
      <c r="O58" s="41">
        <v>0</v>
      </c>
      <c r="P58" s="41">
        <v>0</v>
      </c>
      <c r="Q58" s="41">
        <v>0</v>
      </c>
      <c r="R58" s="41">
        <v>0</v>
      </c>
      <c r="S58" s="41">
        <v>0</v>
      </c>
      <c r="T58" s="41">
        <v>0</v>
      </c>
      <c r="U58" s="41">
        <v>0</v>
      </c>
      <c r="V58" s="41">
        <v>0</v>
      </c>
      <c r="W58" s="41">
        <v>0</v>
      </c>
      <c r="X58" s="41">
        <v>0</v>
      </c>
      <c r="Y58" s="41">
        <v>0</v>
      </c>
      <c r="Z58" s="41">
        <v>0</v>
      </c>
      <c r="AA58" s="41">
        <v>0</v>
      </c>
      <c r="AB58" s="41">
        <v>0</v>
      </c>
      <c r="AC58" s="41">
        <v>0</v>
      </c>
      <c r="AD58" s="41">
        <v>0</v>
      </c>
      <c r="AE58" s="41">
        <v>0</v>
      </c>
      <c r="AF58" s="41">
        <v>0</v>
      </c>
      <c r="AG58" s="41">
        <v>0</v>
      </c>
      <c r="AH58" s="41">
        <v>0</v>
      </c>
      <c r="AI58" s="41">
        <v>0</v>
      </c>
      <c r="AJ58" s="41">
        <v>0</v>
      </c>
      <c r="AK58" s="41">
        <v>0</v>
      </c>
      <c r="AL58" s="41">
        <v>0</v>
      </c>
      <c r="AM58" s="41">
        <v>0</v>
      </c>
      <c r="AN58" s="41">
        <v>0</v>
      </c>
      <c r="AO58" s="41">
        <v>0</v>
      </c>
      <c r="AP58" s="41">
        <v>0</v>
      </c>
      <c r="AQ58" s="41">
        <v>0</v>
      </c>
      <c r="AR58" s="41">
        <v>0</v>
      </c>
      <c r="AS58" s="41">
        <v>0</v>
      </c>
      <c r="AT58" s="41">
        <v>0</v>
      </c>
      <c r="AU58" s="41">
        <v>0</v>
      </c>
      <c r="AV58" s="41">
        <v>0</v>
      </c>
      <c r="AW58" s="41">
        <v>0</v>
      </c>
      <c r="AX58" s="41">
        <v>0</v>
      </c>
      <c r="AY58" s="41">
        <v>0</v>
      </c>
      <c r="AZ58" s="41">
        <v>0</v>
      </c>
      <c r="BA58" s="41">
        <v>0</v>
      </c>
      <c r="BB58" s="41">
        <v>0</v>
      </c>
      <c r="BC58" s="41">
        <v>0</v>
      </c>
      <c r="BD58" s="41">
        <v>0</v>
      </c>
      <c r="BE58" s="41">
        <v>0</v>
      </c>
      <c r="BF58" s="41">
        <v>0</v>
      </c>
      <c r="BG58" s="41">
        <v>0</v>
      </c>
      <c r="BH58" s="41">
        <v>0</v>
      </c>
      <c r="BI58" s="41">
        <v>0</v>
      </c>
      <c r="BJ58" s="41">
        <v>0</v>
      </c>
      <c r="BK58" s="41">
        <v>0</v>
      </c>
      <c r="BL58" s="41">
        <v>0</v>
      </c>
      <c r="BM58" s="41">
        <v>0</v>
      </c>
      <c r="BN58" s="41">
        <v>0</v>
      </c>
      <c r="BO58" s="74" t="s">
        <v>168</v>
      </c>
    </row>
    <row r="59" spans="1:67">
      <c r="A59" s="43" t="s">
        <v>110</v>
      </c>
      <c r="B59" s="35">
        <v>0</v>
      </c>
      <c r="C59" s="35">
        <v>0</v>
      </c>
      <c r="D59" s="35">
        <v>0</v>
      </c>
      <c r="E59" s="35">
        <v>0</v>
      </c>
      <c r="F59" s="35">
        <v>0</v>
      </c>
      <c r="G59" s="35">
        <v>0</v>
      </c>
      <c r="H59" s="35">
        <v>0</v>
      </c>
      <c r="I59" s="35">
        <v>0</v>
      </c>
      <c r="J59" s="35">
        <v>0</v>
      </c>
      <c r="K59" s="35">
        <v>0</v>
      </c>
      <c r="L59" s="35">
        <v>0</v>
      </c>
      <c r="M59" s="35">
        <v>0</v>
      </c>
      <c r="N59" s="41">
        <v>0</v>
      </c>
      <c r="O59" s="41">
        <v>0</v>
      </c>
      <c r="P59" s="41">
        <v>0</v>
      </c>
      <c r="Q59" s="41">
        <v>0</v>
      </c>
      <c r="R59" s="41">
        <v>0</v>
      </c>
      <c r="S59" s="41">
        <v>0</v>
      </c>
      <c r="T59" s="41">
        <v>0</v>
      </c>
      <c r="U59" s="41">
        <v>0</v>
      </c>
      <c r="V59" s="41">
        <v>0</v>
      </c>
      <c r="W59" s="41">
        <v>0</v>
      </c>
      <c r="X59" s="41">
        <v>0</v>
      </c>
      <c r="Y59" s="41">
        <v>0</v>
      </c>
      <c r="Z59" s="41">
        <v>0</v>
      </c>
      <c r="AA59" s="41">
        <v>0</v>
      </c>
      <c r="AB59" s="41">
        <v>0</v>
      </c>
      <c r="AC59" s="41">
        <v>0</v>
      </c>
      <c r="AD59" s="41">
        <v>0</v>
      </c>
      <c r="AE59" s="41">
        <v>0</v>
      </c>
      <c r="AF59" s="41">
        <v>0</v>
      </c>
      <c r="AG59" s="41">
        <v>0</v>
      </c>
      <c r="AH59" s="41">
        <v>0</v>
      </c>
      <c r="AI59" s="41">
        <v>0</v>
      </c>
      <c r="AJ59" s="41">
        <v>0</v>
      </c>
      <c r="AK59" s="41">
        <v>0</v>
      </c>
      <c r="AL59" s="41">
        <v>0</v>
      </c>
      <c r="AM59" s="41">
        <v>0</v>
      </c>
      <c r="AN59" s="41">
        <v>0</v>
      </c>
      <c r="AO59" s="41">
        <v>0</v>
      </c>
      <c r="AP59" s="41">
        <v>0</v>
      </c>
      <c r="AQ59" s="41">
        <v>0</v>
      </c>
      <c r="AR59" s="41">
        <v>0</v>
      </c>
      <c r="AS59" s="41">
        <v>0</v>
      </c>
      <c r="AT59" s="41">
        <v>0</v>
      </c>
      <c r="AU59" s="41">
        <v>0</v>
      </c>
      <c r="AV59" s="41">
        <v>0</v>
      </c>
      <c r="AW59" s="41">
        <v>0</v>
      </c>
      <c r="AX59" s="41">
        <v>0</v>
      </c>
      <c r="AY59" s="41">
        <v>0</v>
      </c>
      <c r="AZ59" s="41">
        <v>0</v>
      </c>
      <c r="BA59" s="41">
        <v>0</v>
      </c>
      <c r="BB59" s="41">
        <v>0</v>
      </c>
      <c r="BC59" s="41">
        <v>0</v>
      </c>
      <c r="BD59" s="41">
        <v>0</v>
      </c>
      <c r="BE59" s="41">
        <v>0</v>
      </c>
      <c r="BF59" s="41">
        <v>0</v>
      </c>
      <c r="BG59" s="41">
        <v>0</v>
      </c>
      <c r="BH59" s="41">
        <v>0</v>
      </c>
      <c r="BI59" s="41">
        <v>0</v>
      </c>
      <c r="BJ59" s="41">
        <v>0</v>
      </c>
      <c r="BK59" s="41">
        <v>0</v>
      </c>
      <c r="BL59" s="41">
        <v>0</v>
      </c>
      <c r="BM59" s="41">
        <v>0</v>
      </c>
      <c r="BN59" s="41">
        <v>0</v>
      </c>
      <c r="BO59" s="76" t="s">
        <v>140</v>
      </c>
    </row>
    <row r="60" spans="1:67">
      <c r="A60" s="43" t="s">
        <v>111</v>
      </c>
      <c r="B60" s="35">
        <v>0</v>
      </c>
      <c r="C60" s="35">
        <v>0</v>
      </c>
      <c r="D60" s="35">
        <v>0</v>
      </c>
      <c r="E60" s="35">
        <v>0</v>
      </c>
      <c r="F60" s="35">
        <v>0</v>
      </c>
      <c r="G60" s="35">
        <v>0</v>
      </c>
      <c r="H60" s="35">
        <v>0</v>
      </c>
      <c r="I60" s="35">
        <v>0</v>
      </c>
      <c r="J60" s="35">
        <v>0</v>
      </c>
      <c r="K60" s="35">
        <v>0</v>
      </c>
      <c r="L60" s="35">
        <v>0</v>
      </c>
      <c r="M60" s="35">
        <v>0</v>
      </c>
      <c r="N60" s="41">
        <v>0</v>
      </c>
      <c r="O60" s="41">
        <v>0</v>
      </c>
      <c r="P60" s="41">
        <v>0</v>
      </c>
      <c r="Q60" s="41">
        <v>0</v>
      </c>
      <c r="R60" s="41">
        <v>0</v>
      </c>
      <c r="S60" s="41">
        <v>0</v>
      </c>
      <c r="T60" s="41">
        <v>0</v>
      </c>
      <c r="U60" s="41">
        <v>0</v>
      </c>
      <c r="V60" s="41">
        <v>0</v>
      </c>
      <c r="W60" s="41">
        <v>0</v>
      </c>
      <c r="X60" s="41">
        <v>0</v>
      </c>
      <c r="Y60" s="41">
        <v>0</v>
      </c>
      <c r="Z60" s="41">
        <v>0</v>
      </c>
      <c r="AA60" s="41">
        <v>0</v>
      </c>
      <c r="AB60" s="41">
        <v>0</v>
      </c>
      <c r="AC60" s="41">
        <v>0</v>
      </c>
      <c r="AD60" s="41">
        <v>0</v>
      </c>
      <c r="AE60" s="41">
        <v>0</v>
      </c>
      <c r="AF60" s="41">
        <v>0</v>
      </c>
      <c r="AG60" s="41">
        <v>0</v>
      </c>
      <c r="AH60" s="41">
        <v>0</v>
      </c>
      <c r="AI60" s="41">
        <v>0</v>
      </c>
      <c r="AJ60" s="41">
        <v>0</v>
      </c>
      <c r="AK60" s="41">
        <v>0</v>
      </c>
      <c r="AL60" s="41">
        <v>0</v>
      </c>
      <c r="AM60" s="41">
        <v>0</v>
      </c>
      <c r="AN60" s="41">
        <v>0</v>
      </c>
      <c r="AO60" s="41">
        <v>0</v>
      </c>
      <c r="AP60" s="41">
        <v>0</v>
      </c>
      <c r="AQ60" s="41">
        <v>0</v>
      </c>
      <c r="AR60" s="41">
        <v>0</v>
      </c>
      <c r="AS60" s="41">
        <v>0</v>
      </c>
      <c r="AT60" s="41">
        <v>0</v>
      </c>
      <c r="AU60" s="41">
        <v>0</v>
      </c>
      <c r="AV60" s="41">
        <v>0</v>
      </c>
      <c r="AW60" s="41">
        <v>0</v>
      </c>
      <c r="AX60" s="41">
        <v>0</v>
      </c>
      <c r="AY60" s="41">
        <v>0</v>
      </c>
      <c r="AZ60" s="41">
        <v>0</v>
      </c>
      <c r="BA60" s="41">
        <v>0</v>
      </c>
      <c r="BB60" s="41">
        <v>0</v>
      </c>
      <c r="BC60" s="41">
        <v>0</v>
      </c>
      <c r="BD60" s="41">
        <v>0</v>
      </c>
      <c r="BE60" s="41">
        <v>0</v>
      </c>
      <c r="BF60" s="41">
        <v>0</v>
      </c>
      <c r="BG60" s="41">
        <v>0</v>
      </c>
      <c r="BH60" s="41">
        <v>0</v>
      </c>
      <c r="BI60" s="41">
        <v>0</v>
      </c>
      <c r="BJ60" s="41">
        <v>0</v>
      </c>
      <c r="BK60" s="41">
        <v>0</v>
      </c>
      <c r="BL60" s="41">
        <v>0</v>
      </c>
      <c r="BM60" s="41">
        <v>0</v>
      </c>
      <c r="BN60" s="41">
        <v>0</v>
      </c>
      <c r="BO60" s="76" t="s">
        <v>138</v>
      </c>
    </row>
    <row r="61" spans="1:67">
      <c r="A61" s="42" t="s">
        <v>35</v>
      </c>
      <c r="B61" s="35">
        <v>0</v>
      </c>
      <c r="C61" s="35">
        <v>0</v>
      </c>
      <c r="D61" s="35">
        <v>0</v>
      </c>
      <c r="E61" s="35">
        <v>0</v>
      </c>
      <c r="F61" s="35">
        <v>0</v>
      </c>
      <c r="G61" s="35">
        <v>0</v>
      </c>
      <c r="H61" s="35">
        <v>0</v>
      </c>
      <c r="I61" s="35">
        <v>0</v>
      </c>
      <c r="J61" s="35">
        <v>0</v>
      </c>
      <c r="K61" s="35">
        <v>0</v>
      </c>
      <c r="L61" s="35">
        <v>0</v>
      </c>
      <c r="M61" s="35">
        <v>0</v>
      </c>
      <c r="N61" s="41">
        <v>0</v>
      </c>
      <c r="O61" s="41">
        <v>0</v>
      </c>
      <c r="P61" s="41">
        <v>0</v>
      </c>
      <c r="Q61" s="41">
        <v>0</v>
      </c>
      <c r="R61" s="41">
        <v>0</v>
      </c>
      <c r="S61" s="41">
        <v>0</v>
      </c>
      <c r="T61" s="41">
        <v>0</v>
      </c>
      <c r="U61" s="41">
        <v>0</v>
      </c>
      <c r="V61" s="41">
        <v>0</v>
      </c>
      <c r="W61" s="41">
        <v>0</v>
      </c>
      <c r="X61" s="41">
        <v>0</v>
      </c>
      <c r="Y61" s="41">
        <v>0</v>
      </c>
      <c r="Z61" s="41">
        <v>0</v>
      </c>
      <c r="AA61" s="41">
        <v>0</v>
      </c>
      <c r="AB61" s="41">
        <v>0</v>
      </c>
      <c r="AC61" s="41">
        <v>0</v>
      </c>
      <c r="AD61" s="41">
        <v>0</v>
      </c>
      <c r="AE61" s="41">
        <v>0</v>
      </c>
      <c r="AF61" s="41">
        <v>0</v>
      </c>
      <c r="AG61" s="41">
        <v>0</v>
      </c>
      <c r="AH61" s="41">
        <v>0</v>
      </c>
      <c r="AI61" s="41">
        <v>0</v>
      </c>
      <c r="AJ61" s="41">
        <v>0</v>
      </c>
      <c r="AK61" s="41">
        <v>0</v>
      </c>
      <c r="AL61" s="41">
        <v>0</v>
      </c>
      <c r="AM61" s="41">
        <v>0</v>
      </c>
      <c r="AN61" s="41">
        <v>0</v>
      </c>
      <c r="AO61" s="41">
        <v>0</v>
      </c>
      <c r="AP61" s="41">
        <v>0</v>
      </c>
      <c r="AQ61" s="41">
        <v>0</v>
      </c>
      <c r="AR61" s="41">
        <v>0</v>
      </c>
      <c r="AS61" s="41">
        <v>0</v>
      </c>
      <c r="AT61" s="41">
        <v>0</v>
      </c>
      <c r="AU61" s="41">
        <v>0</v>
      </c>
      <c r="AV61" s="41">
        <v>0</v>
      </c>
      <c r="AW61" s="41">
        <v>0</v>
      </c>
      <c r="AX61" s="41">
        <v>0</v>
      </c>
      <c r="AY61" s="41">
        <v>0</v>
      </c>
      <c r="AZ61" s="41">
        <v>0</v>
      </c>
      <c r="BA61" s="41">
        <v>0</v>
      </c>
      <c r="BB61" s="41">
        <v>0</v>
      </c>
      <c r="BC61" s="41">
        <v>0</v>
      </c>
      <c r="BD61" s="41">
        <v>0</v>
      </c>
      <c r="BE61" s="41">
        <v>0</v>
      </c>
      <c r="BF61" s="41">
        <v>0</v>
      </c>
      <c r="BG61" s="41">
        <v>0</v>
      </c>
      <c r="BH61" s="41">
        <v>0</v>
      </c>
      <c r="BI61" s="41">
        <v>0</v>
      </c>
      <c r="BJ61" s="41">
        <v>0</v>
      </c>
      <c r="BK61" s="41">
        <v>0</v>
      </c>
      <c r="BL61" s="41">
        <v>0</v>
      </c>
      <c r="BM61" s="41">
        <v>0</v>
      </c>
      <c r="BN61" s="41">
        <v>0</v>
      </c>
      <c r="BO61" s="74" t="s">
        <v>169</v>
      </c>
    </row>
    <row r="62" spans="1:67">
      <c r="A62" s="43" t="s">
        <v>110</v>
      </c>
      <c r="B62" s="35">
        <v>0</v>
      </c>
      <c r="C62" s="35">
        <v>0</v>
      </c>
      <c r="D62" s="35">
        <v>0</v>
      </c>
      <c r="E62" s="35">
        <v>0</v>
      </c>
      <c r="F62" s="35">
        <v>0</v>
      </c>
      <c r="G62" s="35">
        <v>0</v>
      </c>
      <c r="H62" s="35">
        <v>0</v>
      </c>
      <c r="I62" s="35">
        <v>0</v>
      </c>
      <c r="J62" s="35">
        <v>0</v>
      </c>
      <c r="K62" s="35">
        <v>0</v>
      </c>
      <c r="L62" s="35">
        <v>0</v>
      </c>
      <c r="M62" s="35">
        <v>0</v>
      </c>
      <c r="N62" s="41">
        <v>0</v>
      </c>
      <c r="O62" s="41">
        <v>0</v>
      </c>
      <c r="P62" s="41">
        <v>0</v>
      </c>
      <c r="Q62" s="41">
        <v>0</v>
      </c>
      <c r="R62" s="41">
        <v>0</v>
      </c>
      <c r="S62" s="41">
        <v>0</v>
      </c>
      <c r="T62" s="41">
        <v>0</v>
      </c>
      <c r="U62" s="41">
        <v>0</v>
      </c>
      <c r="V62" s="41">
        <v>0</v>
      </c>
      <c r="W62" s="41">
        <v>0</v>
      </c>
      <c r="X62" s="41">
        <v>0</v>
      </c>
      <c r="Y62" s="41">
        <v>0</v>
      </c>
      <c r="Z62" s="41">
        <v>0</v>
      </c>
      <c r="AA62" s="41">
        <v>0</v>
      </c>
      <c r="AB62" s="41">
        <v>0</v>
      </c>
      <c r="AC62" s="41">
        <v>0</v>
      </c>
      <c r="AD62" s="41">
        <v>0</v>
      </c>
      <c r="AE62" s="41">
        <v>0</v>
      </c>
      <c r="AF62" s="41">
        <v>0</v>
      </c>
      <c r="AG62" s="41">
        <v>0</v>
      </c>
      <c r="AH62" s="41">
        <v>0</v>
      </c>
      <c r="AI62" s="41">
        <v>0</v>
      </c>
      <c r="AJ62" s="41">
        <v>0</v>
      </c>
      <c r="AK62" s="41">
        <v>0</v>
      </c>
      <c r="AL62" s="41">
        <v>0</v>
      </c>
      <c r="AM62" s="41">
        <v>0</v>
      </c>
      <c r="AN62" s="41">
        <v>0</v>
      </c>
      <c r="AO62" s="41">
        <v>0</v>
      </c>
      <c r="AP62" s="41">
        <v>0</v>
      </c>
      <c r="AQ62" s="41">
        <v>0</v>
      </c>
      <c r="AR62" s="41">
        <v>0</v>
      </c>
      <c r="AS62" s="41">
        <v>0</v>
      </c>
      <c r="AT62" s="41">
        <v>0</v>
      </c>
      <c r="AU62" s="41">
        <v>0</v>
      </c>
      <c r="AV62" s="41">
        <v>0</v>
      </c>
      <c r="AW62" s="41">
        <v>0</v>
      </c>
      <c r="AX62" s="41">
        <v>0</v>
      </c>
      <c r="AY62" s="41">
        <v>0</v>
      </c>
      <c r="AZ62" s="41">
        <v>0</v>
      </c>
      <c r="BA62" s="41">
        <v>0</v>
      </c>
      <c r="BB62" s="41">
        <v>0</v>
      </c>
      <c r="BC62" s="41">
        <v>0</v>
      </c>
      <c r="BD62" s="41">
        <v>0</v>
      </c>
      <c r="BE62" s="41">
        <v>0</v>
      </c>
      <c r="BF62" s="41">
        <v>0</v>
      </c>
      <c r="BG62" s="41">
        <v>0</v>
      </c>
      <c r="BH62" s="41">
        <v>0</v>
      </c>
      <c r="BI62" s="41">
        <v>0</v>
      </c>
      <c r="BJ62" s="41">
        <v>0</v>
      </c>
      <c r="BK62" s="41">
        <v>0</v>
      </c>
      <c r="BL62" s="41">
        <v>0</v>
      </c>
      <c r="BM62" s="41">
        <v>0</v>
      </c>
      <c r="BN62" s="41">
        <v>0</v>
      </c>
      <c r="BO62" s="76" t="s">
        <v>140</v>
      </c>
    </row>
    <row r="63" spans="1:67">
      <c r="A63" s="43" t="s">
        <v>111</v>
      </c>
      <c r="B63" s="35">
        <v>0</v>
      </c>
      <c r="C63" s="35">
        <v>0</v>
      </c>
      <c r="D63" s="35">
        <v>0</v>
      </c>
      <c r="E63" s="35">
        <v>0</v>
      </c>
      <c r="F63" s="35">
        <v>0</v>
      </c>
      <c r="G63" s="35">
        <v>0</v>
      </c>
      <c r="H63" s="35">
        <v>0</v>
      </c>
      <c r="I63" s="35">
        <v>0</v>
      </c>
      <c r="J63" s="35">
        <v>0</v>
      </c>
      <c r="K63" s="35">
        <v>0</v>
      </c>
      <c r="L63" s="35">
        <v>0</v>
      </c>
      <c r="M63" s="35">
        <v>0</v>
      </c>
      <c r="N63" s="419">
        <v>0</v>
      </c>
      <c r="O63" s="419">
        <v>0</v>
      </c>
      <c r="P63" s="41">
        <v>0</v>
      </c>
      <c r="Q63" s="419">
        <v>0</v>
      </c>
      <c r="R63" s="419">
        <v>0</v>
      </c>
      <c r="S63" s="419">
        <v>0</v>
      </c>
      <c r="T63" s="419">
        <v>0</v>
      </c>
      <c r="U63" s="419">
        <v>0</v>
      </c>
      <c r="V63" s="419">
        <v>0</v>
      </c>
      <c r="W63" s="419">
        <v>0</v>
      </c>
      <c r="X63" s="419">
        <v>0</v>
      </c>
      <c r="Y63" s="419">
        <v>0</v>
      </c>
      <c r="Z63" s="419">
        <v>0</v>
      </c>
      <c r="AA63" s="419">
        <v>0</v>
      </c>
      <c r="AB63" s="419">
        <v>0</v>
      </c>
      <c r="AC63" s="419">
        <v>0</v>
      </c>
      <c r="AD63" s="419">
        <v>0</v>
      </c>
      <c r="AE63" s="419">
        <v>0</v>
      </c>
      <c r="AF63" s="419">
        <v>0</v>
      </c>
      <c r="AG63" s="419">
        <v>0</v>
      </c>
      <c r="AH63" s="419">
        <v>0</v>
      </c>
      <c r="AI63" s="419">
        <v>0</v>
      </c>
      <c r="AJ63" s="419">
        <v>0</v>
      </c>
      <c r="AK63" s="419">
        <v>0</v>
      </c>
      <c r="AL63" s="419">
        <v>0</v>
      </c>
      <c r="AM63" s="419">
        <v>0</v>
      </c>
      <c r="AN63" s="419">
        <v>0</v>
      </c>
      <c r="AO63" s="419">
        <v>0</v>
      </c>
      <c r="AP63" s="419">
        <v>0</v>
      </c>
      <c r="AQ63" s="419">
        <v>0</v>
      </c>
      <c r="AR63" s="419">
        <v>0</v>
      </c>
      <c r="AS63" s="419">
        <v>0</v>
      </c>
      <c r="AT63" s="419">
        <v>0</v>
      </c>
      <c r="AU63" s="419">
        <v>0</v>
      </c>
      <c r="AV63" s="419">
        <v>0</v>
      </c>
      <c r="AW63" s="419">
        <v>0</v>
      </c>
      <c r="AX63" s="419">
        <v>0</v>
      </c>
      <c r="AY63" s="419">
        <v>0</v>
      </c>
      <c r="AZ63" s="419">
        <v>0</v>
      </c>
      <c r="BA63" s="419">
        <v>0</v>
      </c>
      <c r="BB63" s="419">
        <v>0</v>
      </c>
      <c r="BC63" s="419">
        <v>0</v>
      </c>
      <c r="BD63" s="419">
        <v>0</v>
      </c>
      <c r="BE63" s="419">
        <v>0</v>
      </c>
      <c r="BF63" s="419">
        <v>0</v>
      </c>
      <c r="BG63" s="419">
        <v>0</v>
      </c>
      <c r="BH63" s="419">
        <v>0</v>
      </c>
      <c r="BI63" s="419">
        <v>0</v>
      </c>
      <c r="BJ63" s="419">
        <v>0</v>
      </c>
      <c r="BK63" s="419">
        <v>0</v>
      </c>
      <c r="BL63" s="419">
        <v>0</v>
      </c>
      <c r="BM63" s="419">
        <v>0</v>
      </c>
      <c r="BN63" s="419">
        <v>0</v>
      </c>
      <c r="BO63" s="76" t="s">
        <v>138</v>
      </c>
    </row>
    <row r="64" spans="1:67">
      <c r="A64" s="42" t="s">
        <v>36</v>
      </c>
      <c r="B64" s="35">
        <v>0</v>
      </c>
      <c r="C64" s="35">
        <v>0</v>
      </c>
      <c r="D64" s="35">
        <v>0</v>
      </c>
      <c r="E64" s="35">
        <v>0</v>
      </c>
      <c r="F64" s="35">
        <v>0</v>
      </c>
      <c r="G64" s="35">
        <v>0</v>
      </c>
      <c r="H64" s="35">
        <v>0</v>
      </c>
      <c r="I64" s="35">
        <v>0</v>
      </c>
      <c r="J64" s="35">
        <v>0</v>
      </c>
      <c r="K64" s="35">
        <v>0</v>
      </c>
      <c r="L64" s="35">
        <v>0</v>
      </c>
      <c r="M64" s="35">
        <v>0</v>
      </c>
      <c r="N64" s="419">
        <v>0</v>
      </c>
      <c r="O64" s="419">
        <v>0</v>
      </c>
      <c r="P64" s="41">
        <v>0</v>
      </c>
      <c r="Q64" s="419">
        <v>0</v>
      </c>
      <c r="R64" s="419">
        <v>0</v>
      </c>
      <c r="S64" s="419">
        <v>0</v>
      </c>
      <c r="T64" s="419">
        <v>0</v>
      </c>
      <c r="U64" s="419">
        <v>0</v>
      </c>
      <c r="V64" s="419">
        <v>0</v>
      </c>
      <c r="W64" s="419">
        <v>0</v>
      </c>
      <c r="X64" s="419">
        <v>0</v>
      </c>
      <c r="Y64" s="419">
        <v>0</v>
      </c>
      <c r="Z64" s="419">
        <v>0</v>
      </c>
      <c r="AA64" s="419">
        <v>0</v>
      </c>
      <c r="AB64" s="419">
        <v>0</v>
      </c>
      <c r="AC64" s="419">
        <v>0</v>
      </c>
      <c r="AD64" s="419">
        <v>0</v>
      </c>
      <c r="AE64" s="419">
        <v>0</v>
      </c>
      <c r="AF64" s="419">
        <v>0</v>
      </c>
      <c r="AG64" s="419">
        <v>0</v>
      </c>
      <c r="AH64" s="419">
        <v>0</v>
      </c>
      <c r="AI64" s="419">
        <v>0</v>
      </c>
      <c r="AJ64" s="419">
        <v>0</v>
      </c>
      <c r="AK64" s="419">
        <v>0</v>
      </c>
      <c r="AL64" s="419">
        <v>0</v>
      </c>
      <c r="AM64" s="419">
        <v>0</v>
      </c>
      <c r="AN64" s="419">
        <v>0</v>
      </c>
      <c r="AO64" s="419">
        <v>0</v>
      </c>
      <c r="AP64" s="419">
        <v>0</v>
      </c>
      <c r="AQ64" s="419">
        <v>0</v>
      </c>
      <c r="AR64" s="419">
        <v>0</v>
      </c>
      <c r="AS64" s="419">
        <v>0</v>
      </c>
      <c r="AT64" s="419">
        <v>0</v>
      </c>
      <c r="AU64" s="419">
        <v>0</v>
      </c>
      <c r="AV64" s="419">
        <v>0</v>
      </c>
      <c r="AW64" s="419">
        <v>0</v>
      </c>
      <c r="AX64" s="419">
        <v>0</v>
      </c>
      <c r="AY64" s="419">
        <v>0</v>
      </c>
      <c r="AZ64" s="419">
        <v>0</v>
      </c>
      <c r="BA64" s="419">
        <v>0</v>
      </c>
      <c r="BB64" s="419">
        <v>0</v>
      </c>
      <c r="BC64" s="419">
        <v>0</v>
      </c>
      <c r="BD64" s="419">
        <v>0</v>
      </c>
      <c r="BE64" s="419">
        <v>0</v>
      </c>
      <c r="BF64" s="419">
        <v>0</v>
      </c>
      <c r="BG64" s="419">
        <v>0</v>
      </c>
      <c r="BH64" s="419">
        <v>0</v>
      </c>
      <c r="BI64" s="419">
        <v>0</v>
      </c>
      <c r="BJ64" s="419">
        <v>0</v>
      </c>
      <c r="BK64" s="419">
        <v>0</v>
      </c>
      <c r="BL64" s="419">
        <v>0</v>
      </c>
      <c r="BM64" s="419">
        <v>0</v>
      </c>
      <c r="BN64" s="419">
        <v>0</v>
      </c>
      <c r="BO64" s="74" t="s">
        <v>176</v>
      </c>
    </row>
    <row r="65" spans="1:67">
      <c r="A65" s="43" t="s">
        <v>110</v>
      </c>
      <c r="B65" s="35">
        <v>0</v>
      </c>
      <c r="C65" s="35">
        <v>0</v>
      </c>
      <c r="D65" s="35">
        <v>0</v>
      </c>
      <c r="E65" s="35">
        <v>0</v>
      </c>
      <c r="F65" s="35">
        <v>0</v>
      </c>
      <c r="G65" s="35">
        <v>0</v>
      </c>
      <c r="H65" s="35">
        <v>0</v>
      </c>
      <c r="I65" s="35">
        <v>0</v>
      </c>
      <c r="J65" s="35">
        <v>0</v>
      </c>
      <c r="K65" s="35">
        <v>0</v>
      </c>
      <c r="L65" s="35">
        <v>0</v>
      </c>
      <c r="M65" s="35">
        <v>0</v>
      </c>
      <c r="N65" s="419">
        <v>0</v>
      </c>
      <c r="O65" s="419">
        <v>0</v>
      </c>
      <c r="P65" s="41">
        <v>0</v>
      </c>
      <c r="Q65" s="419">
        <v>0</v>
      </c>
      <c r="R65" s="419">
        <v>0</v>
      </c>
      <c r="S65" s="419">
        <v>0</v>
      </c>
      <c r="T65" s="419">
        <v>0</v>
      </c>
      <c r="U65" s="419">
        <v>0</v>
      </c>
      <c r="V65" s="419">
        <v>0</v>
      </c>
      <c r="W65" s="419">
        <v>0</v>
      </c>
      <c r="X65" s="419">
        <v>0</v>
      </c>
      <c r="Y65" s="419">
        <v>0</v>
      </c>
      <c r="Z65" s="419">
        <v>0</v>
      </c>
      <c r="AA65" s="419">
        <v>0</v>
      </c>
      <c r="AB65" s="419">
        <v>0</v>
      </c>
      <c r="AC65" s="419">
        <v>0</v>
      </c>
      <c r="AD65" s="419">
        <v>0</v>
      </c>
      <c r="AE65" s="419">
        <v>0</v>
      </c>
      <c r="AF65" s="419">
        <v>0</v>
      </c>
      <c r="AG65" s="419">
        <v>0</v>
      </c>
      <c r="AH65" s="419">
        <v>0</v>
      </c>
      <c r="AI65" s="419">
        <v>0</v>
      </c>
      <c r="AJ65" s="419">
        <v>0</v>
      </c>
      <c r="AK65" s="419">
        <v>0</v>
      </c>
      <c r="AL65" s="419">
        <v>0</v>
      </c>
      <c r="AM65" s="419">
        <v>0</v>
      </c>
      <c r="AN65" s="419">
        <v>0</v>
      </c>
      <c r="AO65" s="419">
        <v>0</v>
      </c>
      <c r="AP65" s="419">
        <v>0</v>
      </c>
      <c r="AQ65" s="419">
        <v>0</v>
      </c>
      <c r="AR65" s="419">
        <v>0</v>
      </c>
      <c r="AS65" s="419">
        <v>0</v>
      </c>
      <c r="AT65" s="419">
        <v>0</v>
      </c>
      <c r="AU65" s="419">
        <v>0</v>
      </c>
      <c r="AV65" s="419">
        <v>0</v>
      </c>
      <c r="AW65" s="419">
        <v>0</v>
      </c>
      <c r="AX65" s="419">
        <v>0</v>
      </c>
      <c r="AY65" s="419">
        <v>0</v>
      </c>
      <c r="AZ65" s="419">
        <v>0</v>
      </c>
      <c r="BA65" s="419">
        <v>0</v>
      </c>
      <c r="BB65" s="419">
        <v>0</v>
      </c>
      <c r="BC65" s="419">
        <v>0</v>
      </c>
      <c r="BD65" s="419">
        <v>0</v>
      </c>
      <c r="BE65" s="419">
        <v>0</v>
      </c>
      <c r="BF65" s="419">
        <v>0</v>
      </c>
      <c r="BG65" s="419">
        <v>0</v>
      </c>
      <c r="BH65" s="419">
        <v>0</v>
      </c>
      <c r="BI65" s="419">
        <v>0</v>
      </c>
      <c r="BJ65" s="419">
        <v>0</v>
      </c>
      <c r="BK65" s="419">
        <v>0</v>
      </c>
      <c r="BL65" s="419">
        <v>0</v>
      </c>
      <c r="BM65" s="419">
        <v>0</v>
      </c>
      <c r="BN65" s="419">
        <v>0</v>
      </c>
      <c r="BO65" s="76" t="s">
        <v>140</v>
      </c>
    </row>
    <row r="66" spans="1:67">
      <c r="A66" s="43" t="s">
        <v>111</v>
      </c>
      <c r="B66" s="35">
        <v>0</v>
      </c>
      <c r="C66" s="35">
        <v>0</v>
      </c>
      <c r="D66" s="35">
        <v>0</v>
      </c>
      <c r="E66" s="35">
        <v>0</v>
      </c>
      <c r="F66" s="35">
        <v>0</v>
      </c>
      <c r="G66" s="35">
        <v>0</v>
      </c>
      <c r="H66" s="35">
        <v>0</v>
      </c>
      <c r="I66" s="35">
        <v>0</v>
      </c>
      <c r="J66" s="35">
        <v>0</v>
      </c>
      <c r="K66" s="35">
        <v>0</v>
      </c>
      <c r="L66" s="35">
        <v>0</v>
      </c>
      <c r="M66" s="35">
        <v>0</v>
      </c>
      <c r="N66" s="419">
        <v>0</v>
      </c>
      <c r="O66" s="419">
        <v>0</v>
      </c>
      <c r="P66" s="41">
        <v>0</v>
      </c>
      <c r="Q66" s="419">
        <v>0</v>
      </c>
      <c r="R66" s="419">
        <v>0</v>
      </c>
      <c r="S66" s="419">
        <v>0</v>
      </c>
      <c r="T66" s="419">
        <v>0</v>
      </c>
      <c r="U66" s="419">
        <v>0</v>
      </c>
      <c r="V66" s="419">
        <v>0</v>
      </c>
      <c r="W66" s="419">
        <v>0</v>
      </c>
      <c r="X66" s="419">
        <v>0</v>
      </c>
      <c r="Y66" s="419">
        <v>0</v>
      </c>
      <c r="Z66" s="419">
        <v>0</v>
      </c>
      <c r="AA66" s="419">
        <v>0</v>
      </c>
      <c r="AB66" s="419">
        <v>0</v>
      </c>
      <c r="AC66" s="419">
        <v>0</v>
      </c>
      <c r="AD66" s="419">
        <v>0</v>
      </c>
      <c r="AE66" s="419">
        <v>0</v>
      </c>
      <c r="AF66" s="419">
        <v>0</v>
      </c>
      <c r="AG66" s="419">
        <v>0</v>
      </c>
      <c r="AH66" s="419">
        <v>0</v>
      </c>
      <c r="AI66" s="419">
        <v>0</v>
      </c>
      <c r="AJ66" s="419">
        <v>0</v>
      </c>
      <c r="AK66" s="419">
        <v>0</v>
      </c>
      <c r="AL66" s="419">
        <v>0</v>
      </c>
      <c r="AM66" s="419">
        <v>0</v>
      </c>
      <c r="AN66" s="419">
        <v>0</v>
      </c>
      <c r="AO66" s="419">
        <v>0</v>
      </c>
      <c r="AP66" s="419">
        <v>0</v>
      </c>
      <c r="AQ66" s="419">
        <v>0</v>
      </c>
      <c r="AR66" s="419">
        <v>0</v>
      </c>
      <c r="AS66" s="419">
        <v>0</v>
      </c>
      <c r="AT66" s="419">
        <v>0</v>
      </c>
      <c r="AU66" s="419">
        <v>0</v>
      </c>
      <c r="AV66" s="419">
        <v>0</v>
      </c>
      <c r="AW66" s="419">
        <v>0</v>
      </c>
      <c r="AX66" s="419">
        <v>0</v>
      </c>
      <c r="AY66" s="419">
        <v>0</v>
      </c>
      <c r="AZ66" s="419">
        <v>0</v>
      </c>
      <c r="BA66" s="419">
        <v>0</v>
      </c>
      <c r="BB66" s="419">
        <v>0</v>
      </c>
      <c r="BC66" s="419">
        <v>0</v>
      </c>
      <c r="BD66" s="419">
        <v>0</v>
      </c>
      <c r="BE66" s="419">
        <v>0</v>
      </c>
      <c r="BF66" s="419">
        <v>0</v>
      </c>
      <c r="BG66" s="419">
        <v>0</v>
      </c>
      <c r="BH66" s="419">
        <v>0</v>
      </c>
      <c r="BI66" s="419">
        <v>0</v>
      </c>
      <c r="BJ66" s="419">
        <v>0</v>
      </c>
      <c r="BK66" s="419">
        <v>0</v>
      </c>
      <c r="BL66" s="419">
        <v>0</v>
      </c>
      <c r="BM66" s="419">
        <v>0</v>
      </c>
      <c r="BN66" s="419">
        <v>0</v>
      </c>
      <c r="BO66" s="76" t="s">
        <v>138</v>
      </c>
    </row>
    <row r="67" spans="1:67">
      <c r="A67" s="42" t="s">
        <v>37</v>
      </c>
      <c r="B67" s="35">
        <v>0</v>
      </c>
      <c r="C67" s="35">
        <v>0</v>
      </c>
      <c r="D67" s="35">
        <v>0</v>
      </c>
      <c r="E67" s="35">
        <v>0</v>
      </c>
      <c r="F67" s="35">
        <v>0</v>
      </c>
      <c r="G67" s="35">
        <v>0</v>
      </c>
      <c r="H67" s="35">
        <v>0</v>
      </c>
      <c r="I67" s="35">
        <v>0</v>
      </c>
      <c r="J67" s="35">
        <v>0</v>
      </c>
      <c r="K67" s="35">
        <v>0</v>
      </c>
      <c r="L67" s="35">
        <v>0</v>
      </c>
      <c r="M67" s="35">
        <v>0</v>
      </c>
      <c r="N67" s="419">
        <v>0</v>
      </c>
      <c r="O67" s="419">
        <v>0</v>
      </c>
      <c r="P67" s="41">
        <v>0</v>
      </c>
      <c r="Q67" s="419">
        <v>0</v>
      </c>
      <c r="R67" s="419">
        <v>0</v>
      </c>
      <c r="S67" s="419">
        <v>0</v>
      </c>
      <c r="T67" s="419">
        <v>0</v>
      </c>
      <c r="U67" s="419">
        <v>0</v>
      </c>
      <c r="V67" s="419">
        <v>0</v>
      </c>
      <c r="W67" s="419">
        <v>0</v>
      </c>
      <c r="X67" s="419">
        <v>0</v>
      </c>
      <c r="Y67" s="419">
        <v>0</v>
      </c>
      <c r="Z67" s="419">
        <v>0</v>
      </c>
      <c r="AA67" s="419">
        <v>0</v>
      </c>
      <c r="AB67" s="419">
        <v>0</v>
      </c>
      <c r="AC67" s="419">
        <v>0</v>
      </c>
      <c r="AD67" s="419">
        <v>0</v>
      </c>
      <c r="AE67" s="419">
        <v>0</v>
      </c>
      <c r="AF67" s="419">
        <v>0</v>
      </c>
      <c r="AG67" s="419">
        <v>0</v>
      </c>
      <c r="AH67" s="419">
        <v>0</v>
      </c>
      <c r="AI67" s="419">
        <v>0</v>
      </c>
      <c r="AJ67" s="419">
        <v>0</v>
      </c>
      <c r="AK67" s="419">
        <v>0</v>
      </c>
      <c r="AL67" s="419">
        <v>0</v>
      </c>
      <c r="AM67" s="419">
        <v>0</v>
      </c>
      <c r="AN67" s="419">
        <v>0</v>
      </c>
      <c r="AO67" s="419">
        <v>0</v>
      </c>
      <c r="AP67" s="419">
        <v>0</v>
      </c>
      <c r="AQ67" s="419">
        <v>0</v>
      </c>
      <c r="AR67" s="419">
        <v>0</v>
      </c>
      <c r="AS67" s="419">
        <v>0</v>
      </c>
      <c r="AT67" s="419">
        <v>0</v>
      </c>
      <c r="AU67" s="419">
        <v>0</v>
      </c>
      <c r="AV67" s="419">
        <v>0</v>
      </c>
      <c r="AW67" s="419">
        <v>0</v>
      </c>
      <c r="AX67" s="419">
        <v>0</v>
      </c>
      <c r="AY67" s="419">
        <v>0</v>
      </c>
      <c r="AZ67" s="419">
        <v>0</v>
      </c>
      <c r="BA67" s="419">
        <v>0</v>
      </c>
      <c r="BB67" s="419">
        <v>0</v>
      </c>
      <c r="BC67" s="419">
        <v>0</v>
      </c>
      <c r="BD67" s="419">
        <v>0</v>
      </c>
      <c r="BE67" s="419">
        <v>0</v>
      </c>
      <c r="BF67" s="419">
        <v>0</v>
      </c>
      <c r="BG67" s="419">
        <v>0</v>
      </c>
      <c r="BH67" s="419">
        <v>0</v>
      </c>
      <c r="BI67" s="419">
        <v>0</v>
      </c>
      <c r="BJ67" s="419">
        <v>0</v>
      </c>
      <c r="BK67" s="419">
        <v>0</v>
      </c>
      <c r="BL67" s="419">
        <v>0</v>
      </c>
      <c r="BM67" s="419">
        <v>0</v>
      </c>
      <c r="BN67" s="419">
        <v>0</v>
      </c>
      <c r="BO67" s="74" t="s">
        <v>175</v>
      </c>
    </row>
    <row r="68" spans="1:67">
      <c r="A68" s="43" t="s">
        <v>121</v>
      </c>
      <c r="B68" s="35">
        <v>0</v>
      </c>
      <c r="C68" s="35">
        <v>0</v>
      </c>
      <c r="D68" s="35">
        <v>0</v>
      </c>
      <c r="E68" s="35">
        <v>0</v>
      </c>
      <c r="F68" s="35">
        <v>0</v>
      </c>
      <c r="G68" s="35">
        <v>0</v>
      </c>
      <c r="H68" s="35">
        <v>0</v>
      </c>
      <c r="I68" s="35">
        <v>0</v>
      </c>
      <c r="J68" s="35">
        <v>0</v>
      </c>
      <c r="K68" s="35">
        <v>0</v>
      </c>
      <c r="L68" s="35">
        <v>0</v>
      </c>
      <c r="M68" s="35">
        <v>0</v>
      </c>
      <c r="N68" s="419">
        <v>0</v>
      </c>
      <c r="O68" s="419">
        <v>0</v>
      </c>
      <c r="P68" s="41">
        <v>0</v>
      </c>
      <c r="Q68" s="419">
        <v>0</v>
      </c>
      <c r="R68" s="419">
        <v>0</v>
      </c>
      <c r="S68" s="419">
        <v>0</v>
      </c>
      <c r="T68" s="419">
        <v>0</v>
      </c>
      <c r="U68" s="419">
        <v>0</v>
      </c>
      <c r="V68" s="419">
        <v>0</v>
      </c>
      <c r="W68" s="419">
        <v>0</v>
      </c>
      <c r="X68" s="419">
        <v>0</v>
      </c>
      <c r="Y68" s="419">
        <v>0</v>
      </c>
      <c r="Z68" s="419">
        <v>0</v>
      </c>
      <c r="AA68" s="419">
        <v>0</v>
      </c>
      <c r="AB68" s="419">
        <v>0</v>
      </c>
      <c r="AC68" s="419">
        <v>0</v>
      </c>
      <c r="AD68" s="419">
        <v>0</v>
      </c>
      <c r="AE68" s="419">
        <v>0</v>
      </c>
      <c r="AF68" s="419">
        <v>0</v>
      </c>
      <c r="AG68" s="419">
        <v>0</v>
      </c>
      <c r="AH68" s="419">
        <v>0</v>
      </c>
      <c r="AI68" s="419">
        <v>0</v>
      </c>
      <c r="AJ68" s="419">
        <v>0</v>
      </c>
      <c r="AK68" s="419">
        <v>0</v>
      </c>
      <c r="AL68" s="419">
        <v>0</v>
      </c>
      <c r="AM68" s="419">
        <v>0</v>
      </c>
      <c r="AN68" s="419">
        <v>0</v>
      </c>
      <c r="AO68" s="419">
        <v>0</v>
      </c>
      <c r="AP68" s="419">
        <v>0</v>
      </c>
      <c r="AQ68" s="419">
        <v>0</v>
      </c>
      <c r="AR68" s="419">
        <v>0</v>
      </c>
      <c r="AS68" s="419">
        <v>0</v>
      </c>
      <c r="AT68" s="419">
        <v>0</v>
      </c>
      <c r="AU68" s="419">
        <v>0</v>
      </c>
      <c r="AV68" s="419">
        <v>0</v>
      </c>
      <c r="AW68" s="419">
        <v>0</v>
      </c>
      <c r="AX68" s="419">
        <v>0</v>
      </c>
      <c r="AY68" s="419">
        <v>0</v>
      </c>
      <c r="AZ68" s="419">
        <v>0</v>
      </c>
      <c r="BA68" s="419">
        <v>0</v>
      </c>
      <c r="BB68" s="419">
        <v>0</v>
      </c>
      <c r="BC68" s="419">
        <v>0</v>
      </c>
      <c r="BD68" s="419">
        <v>0</v>
      </c>
      <c r="BE68" s="419">
        <v>0</v>
      </c>
      <c r="BF68" s="419">
        <v>0</v>
      </c>
      <c r="BG68" s="419">
        <v>0</v>
      </c>
      <c r="BH68" s="419">
        <v>0</v>
      </c>
      <c r="BI68" s="419">
        <v>0</v>
      </c>
      <c r="BJ68" s="419">
        <v>0</v>
      </c>
      <c r="BK68" s="419">
        <v>0</v>
      </c>
      <c r="BL68" s="419">
        <v>0</v>
      </c>
      <c r="BM68" s="419">
        <v>0</v>
      </c>
      <c r="BN68" s="419">
        <v>0</v>
      </c>
      <c r="BO68" s="76" t="s">
        <v>140</v>
      </c>
    </row>
    <row r="69" spans="1:67">
      <c r="A69" s="43" t="s">
        <v>122</v>
      </c>
      <c r="B69" s="35">
        <v>0</v>
      </c>
      <c r="C69" s="35">
        <v>0</v>
      </c>
      <c r="D69" s="35">
        <v>0</v>
      </c>
      <c r="E69" s="35">
        <v>0</v>
      </c>
      <c r="F69" s="35">
        <v>0</v>
      </c>
      <c r="G69" s="35">
        <v>0</v>
      </c>
      <c r="H69" s="35">
        <v>0</v>
      </c>
      <c r="I69" s="35">
        <v>0</v>
      </c>
      <c r="J69" s="35">
        <v>0</v>
      </c>
      <c r="K69" s="35">
        <v>0</v>
      </c>
      <c r="L69" s="35">
        <v>0</v>
      </c>
      <c r="M69" s="35">
        <v>0</v>
      </c>
      <c r="N69" s="419">
        <v>0</v>
      </c>
      <c r="O69" s="419">
        <v>0</v>
      </c>
      <c r="P69" s="41">
        <v>0</v>
      </c>
      <c r="Q69" s="419">
        <v>0</v>
      </c>
      <c r="R69" s="419">
        <v>0</v>
      </c>
      <c r="S69" s="419">
        <v>0</v>
      </c>
      <c r="T69" s="419">
        <v>0</v>
      </c>
      <c r="U69" s="419">
        <v>0</v>
      </c>
      <c r="V69" s="419">
        <v>0</v>
      </c>
      <c r="W69" s="419">
        <v>0</v>
      </c>
      <c r="X69" s="419">
        <v>0</v>
      </c>
      <c r="Y69" s="419">
        <v>0</v>
      </c>
      <c r="Z69" s="419">
        <v>0</v>
      </c>
      <c r="AA69" s="419">
        <v>0</v>
      </c>
      <c r="AB69" s="419">
        <v>0</v>
      </c>
      <c r="AC69" s="419">
        <v>0</v>
      </c>
      <c r="AD69" s="419">
        <v>0</v>
      </c>
      <c r="AE69" s="419">
        <v>0</v>
      </c>
      <c r="AF69" s="419">
        <v>0</v>
      </c>
      <c r="AG69" s="419">
        <v>0</v>
      </c>
      <c r="AH69" s="419">
        <v>0</v>
      </c>
      <c r="AI69" s="419">
        <v>0</v>
      </c>
      <c r="AJ69" s="419">
        <v>0</v>
      </c>
      <c r="AK69" s="419">
        <v>0</v>
      </c>
      <c r="AL69" s="419">
        <v>0</v>
      </c>
      <c r="AM69" s="419">
        <v>0</v>
      </c>
      <c r="AN69" s="419">
        <v>0</v>
      </c>
      <c r="AO69" s="419">
        <v>0</v>
      </c>
      <c r="AP69" s="419">
        <v>0</v>
      </c>
      <c r="AQ69" s="419">
        <v>0</v>
      </c>
      <c r="AR69" s="419">
        <v>0</v>
      </c>
      <c r="AS69" s="419">
        <v>0</v>
      </c>
      <c r="AT69" s="419">
        <v>0</v>
      </c>
      <c r="AU69" s="419">
        <v>0</v>
      </c>
      <c r="AV69" s="419">
        <v>0</v>
      </c>
      <c r="AW69" s="419">
        <v>0</v>
      </c>
      <c r="AX69" s="419">
        <v>0</v>
      </c>
      <c r="AY69" s="419">
        <v>0</v>
      </c>
      <c r="AZ69" s="419">
        <v>0</v>
      </c>
      <c r="BA69" s="419">
        <v>0</v>
      </c>
      <c r="BB69" s="419">
        <v>0</v>
      </c>
      <c r="BC69" s="419">
        <v>0</v>
      </c>
      <c r="BD69" s="419">
        <v>0</v>
      </c>
      <c r="BE69" s="419">
        <v>0</v>
      </c>
      <c r="BF69" s="419">
        <v>0</v>
      </c>
      <c r="BG69" s="419">
        <v>0</v>
      </c>
      <c r="BH69" s="419">
        <v>0</v>
      </c>
      <c r="BI69" s="419">
        <v>0</v>
      </c>
      <c r="BJ69" s="419">
        <v>0</v>
      </c>
      <c r="BK69" s="419">
        <v>0</v>
      </c>
      <c r="BL69" s="419">
        <v>0</v>
      </c>
      <c r="BM69" s="419">
        <v>0</v>
      </c>
      <c r="BN69" s="419">
        <v>0</v>
      </c>
      <c r="BO69" s="76" t="s">
        <v>138</v>
      </c>
    </row>
    <row r="70" spans="1:67">
      <c r="A70" s="42" t="s">
        <v>38</v>
      </c>
      <c r="B70" s="35">
        <v>0</v>
      </c>
      <c r="C70" s="35">
        <v>0</v>
      </c>
      <c r="D70" s="35">
        <v>0</v>
      </c>
      <c r="E70" s="35">
        <v>0</v>
      </c>
      <c r="F70" s="35">
        <v>0</v>
      </c>
      <c r="G70" s="35">
        <v>0</v>
      </c>
      <c r="H70" s="35">
        <v>0</v>
      </c>
      <c r="I70" s="35">
        <v>0</v>
      </c>
      <c r="J70" s="35">
        <v>0</v>
      </c>
      <c r="K70" s="35">
        <v>0</v>
      </c>
      <c r="L70" s="35">
        <v>0</v>
      </c>
      <c r="M70" s="35">
        <v>0</v>
      </c>
      <c r="N70" s="419">
        <v>0</v>
      </c>
      <c r="O70" s="419">
        <v>0</v>
      </c>
      <c r="P70" s="41">
        <v>0</v>
      </c>
      <c r="Q70" s="419">
        <v>0</v>
      </c>
      <c r="R70" s="419">
        <v>0</v>
      </c>
      <c r="S70" s="419">
        <v>0</v>
      </c>
      <c r="T70" s="419">
        <v>0</v>
      </c>
      <c r="U70" s="419">
        <v>0</v>
      </c>
      <c r="V70" s="419">
        <v>0</v>
      </c>
      <c r="W70" s="419">
        <v>0</v>
      </c>
      <c r="X70" s="419">
        <v>0</v>
      </c>
      <c r="Y70" s="419">
        <v>0</v>
      </c>
      <c r="Z70" s="419">
        <v>0</v>
      </c>
      <c r="AA70" s="419">
        <v>0</v>
      </c>
      <c r="AB70" s="419">
        <v>0</v>
      </c>
      <c r="AC70" s="419">
        <v>0</v>
      </c>
      <c r="AD70" s="419">
        <v>0</v>
      </c>
      <c r="AE70" s="419">
        <v>0</v>
      </c>
      <c r="AF70" s="419">
        <v>0</v>
      </c>
      <c r="AG70" s="419">
        <v>0</v>
      </c>
      <c r="AH70" s="419">
        <v>0</v>
      </c>
      <c r="AI70" s="419">
        <v>0</v>
      </c>
      <c r="AJ70" s="419">
        <v>0</v>
      </c>
      <c r="AK70" s="419">
        <v>0</v>
      </c>
      <c r="AL70" s="419">
        <v>0</v>
      </c>
      <c r="AM70" s="419">
        <v>0</v>
      </c>
      <c r="AN70" s="419">
        <v>0</v>
      </c>
      <c r="AO70" s="419">
        <v>0</v>
      </c>
      <c r="AP70" s="419">
        <v>0</v>
      </c>
      <c r="AQ70" s="419">
        <v>0</v>
      </c>
      <c r="AR70" s="419">
        <v>0</v>
      </c>
      <c r="AS70" s="419">
        <v>0</v>
      </c>
      <c r="AT70" s="419">
        <v>0</v>
      </c>
      <c r="AU70" s="419">
        <v>0</v>
      </c>
      <c r="AV70" s="419">
        <v>0</v>
      </c>
      <c r="AW70" s="419">
        <v>0</v>
      </c>
      <c r="AX70" s="419">
        <v>0</v>
      </c>
      <c r="AY70" s="419">
        <v>0</v>
      </c>
      <c r="AZ70" s="419">
        <v>0</v>
      </c>
      <c r="BA70" s="419">
        <v>0</v>
      </c>
      <c r="BB70" s="419">
        <v>0</v>
      </c>
      <c r="BC70" s="419">
        <v>0</v>
      </c>
      <c r="BD70" s="419">
        <v>0</v>
      </c>
      <c r="BE70" s="419">
        <v>0</v>
      </c>
      <c r="BF70" s="419">
        <v>0</v>
      </c>
      <c r="BG70" s="419">
        <v>0</v>
      </c>
      <c r="BH70" s="419">
        <v>0</v>
      </c>
      <c r="BI70" s="419">
        <v>0</v>
      </c>
      <c r="BJ70" s="419">
        <v>0</v>
      </c>
      <c r="BK70" s="419">
        <v>0</v>
      </c>
      <c r="BL70" s="419">
        <v>0</v>
      </c>
      <c r="BM70" s="419">
        <v>0</v>
      </c>
      <c r="BN70" s="419">
        <v>0</v>
      </c>
      <c r="BO70" s="74" t="s">
        <v>173</v>
      </c>
    </row>
    <row r="71" spans="1:67">
      <c r="A71" s="42" t="s">
        <v>39</v>
      </c>
      <c r="B71" s="35">
        <v>0</v>
      </c>
      <c r="C71" s="35">
        <v>0</v>
      </c>
      <c r="D71" s="35">
        <v>0</v>
      </c>
      <c r="E71" s="35">
        <v>0</v>
      </c>
      <c r="F71" s="35">
        <v>0</v>
      </c>
      <c r="G71" s="35">
        <v>0</v>
      </c>
      <c r="H71" s="35">
        <v>0</v>
      </c>
      <c r="I71" s="35">
        <v>0</v>
      </c>
      <c r="J71" s="35">
        <v>0</v>
      </c>
      <c r="K71" s="35">
        <v>0</v>
      </c>
      <c r="L71" s="35">
        <v>0</v>
      </c>
      <c r="M71" s="35">
        <v>0</v>
      </c>
      <c r="N71" s="419">
        <v>0</v>
      </c>
      <c r="O71" s="419">
        <v>0</v>
      </c>
      <c r="P71" s="41">
        <v>0</v>
      </c>
      <c r="Q71" s="419">
        <v>0</v>
      </c>
      <c r="R71" s="419">
        <v>0</v>
      </c>
      <c r="S71" s="419">
        <v>0</v>
      </c>
      <c r="T71" s="419">
        <v>0</v>
      </c>
      <c r="U71" s="419">
        <v>0</v>
      </c>
      <c r="V71" s="419">
        <v>0</v>
      </c>
      <c r="W71" s="419">
        <v>0</v>
      </c>
      <c r="X71" s="419">
        <v>0</v>
      </c>
      <c r="Y71" s="419">
        <v>0.15083772000000001</v>
      </c>
      <c r="Z71" s="419">
        <v>0</v>
      </c>
      <c r="AA71" s="419">
        <v>0.15083772000000001</v>
      </c>
      <c r="AB71" s="419">
        <v>0.15083772000000001</v>
      </c>
      <c r="AC71" s="419">
        <v>0.15083772000000001</v>
      </c>
      <c r="AD71" s="419">
        <v>0.15083772000000001</v>
      </c>
      <c r="AE71" s="419">
        <v>0.15083772000000001</v>
      </c>
      <c r="AF71" s="419">
        <v>0.15083772000000001</v>
      </c>
      <c r="AG71" s="419">
        <v>0.15083772000000001</v>
      </c>
      <c r="AH71" s="419">
        <v>0.14913772</v>
      </c>
      <c r="AI71" s="419">
        <v>0.14913772</v>
      </c>
      <c r="AJ71" s="419">
        <v>0.14913772</v>
      </c>
      <c r="AK71" s="419">
        <v>0.14913772</v>
      </c>
      <c r="AL71" s="419">
        <v>0.14913772</v>
      </c>
      <c r="AM71" s="419">
        <v>0.145155595</v>
      </c>
      <c r="AN71" s="419">
        <v>-0.15481984500000001</v>
      </c>
      <c r="AO71" s="419">
        <v>0</v>
      </c>
      <c r="AP71" s="419">
        <v>0</v>
      </c>
      <c r="AQ71" s="419">
        <v>0</v>
      </c>
      <c r="AR71" s="419">
        <v>0</v>
      </c>
      <c r="AS71" s="419">
        <v>0</v>
      </c>
      <c r="AT71" s="419">
        <v>0</v>
      </c>
      <c r="AU71" s="419">
        <v>0</v>
      </c>
      <c r="AV71" s="419">
        <v>0</v>
      </c>
      <c r="AW71" s="419">
        <v>0</v>
      </c>
      <c r="AX71" s="419">
        <v>0</v>
      </c>
      <c r="AY71" s="419">
        <v>0</v>
      </c>
      <c r="AZ71" s="419">
        <v>0</v>
      </c>
      <c r="BA71" s="419">
        <v>0</v>
      </c>
      <c r="BB71" s="419">
        <v>0</v>
      </c>
      <c r="BC71" s="419">
        <v>0</v>
      </c>
      <c r="BD71" s="419">
        <v>0</v>
      </c>
      <c r="BE71" s="419">
        <v>0</v>
      </c>
      <c r="BF71" s="419">
        <v>0</v>
      </c>
      <c r="BG71" s="419">
        <v>0</v>
      </c>
      <c r="BH71" s="419">
        <v>0</v>
      </c>
      <c r="BI71" s="419">
        <v>0</v>
      </c>
      <c r="BJ71" s="419">
        <v>0</v>
      </c>
      <c r="BK71" s="419">
        <v>0</v>
      </c>
      <c r="BL71" s="419">
        <v>0</v>
      </c>
      <c r="BM71" s="419">
        <v>0</v>
      </c>
      <c r="BN71" s="419">
        <v>0</v>
      </c>
      <c r="BO71" s="74" t="s">
        <v>172</v>
      </c>
    </row>
    <row r="72" spans="1:67">
      <c r="A72" s="42" t="s">
        <v>40</v>
      </c>
      <c r="B72" s="35">
        <v>7602.4273537050003</v>
      </c>
      <c r="C72" s="35">
        <v>8119.0399965710003</v>
      </c>
      <c r="D72" s="35">
        <v>8115.0638087370007</v>
      </c>
      <c r="E72" s="35">
        <v>8738.6035617600992</v>
      </c>
      <c r="F72" s="35">
        <v>8653.8073183477009</v>
      </c>
      <c r="G72" s="35">
        <v>9190.4427348677</v>
      </c>
      <c r="H72" s="35">
        <v>9098.0533913032014</v>
      </c>
      <c r="I72" s="35">
        <v>9314.8068201527003</v>
      </c>
      <c r="J72" s="35">
        <v>10030.144960040201</v>
      </c>
      <c r="K72" s="35">
        <v>10138.5784165397</v>
      </c>
      <c r="L72" s="35">
        <v>10262.9808224642</v>
      </c>
      <c r="M72" s="35">
        <v>9949.1213952241997</v>
      </c>
      <c r="N72" s="35">
        <v>10218.717001754307</v>
      </c>
      <c r="O72" s="35">
        <v>11097.273688496098</v>
      </c>
      <c r="P72" s="41">
        <v>11555.370748957805</v>
      </c>
      <c r="Q72" s="35">
        <v>11486.313847168305</v>
      </c>
      <c r="R72" s="35">
        <v>11646.694548815305</v>
      </c>
      <c r="S72" s="35">
        <v>11924.762331016806</v>
      </c>
      <c r="T72" s="35">
        <v>11836.17180633709</v>
      </c>
      <c r="U72" s="35">
        <v>11913.255630229305</v>
      </c>
      <c r="V72" s="35">
        <v>11371.474945817305</v>
      </c>
      <c r="W72" s="35">
        <v>11261.83942342541</v>
      </c>
      <c r="X72" s="35">
        <v>12045.785833244907</v>
      </c>
      <c r="Y72" s="35">
        <v>11896.191704287801</v>
      </c>
      <c r="Z72" s="35">
        <v>11887.002785536801</v>
      </c>
      <c r="AA72" s="35">
        <v>12744.302284399368</v>
      </c>
      <c r="AB72" s="35">
        <v>13587.351236372337</v>
      </c>
      <c r="AC72" s="35">
        <v>13081.820424108137</v>
      </c>
      <c r="AD72" s="35">
        <v>13898.521151778144</v>
      </c>
      <c r="AE72" s="35">
        <v>15016.142656623046</v>
      </c>
      <c r="AF72" s="35">
        <v>14842.636932501962</v>
      </c>
      <c r="AG72" s="35">
        <v>14855.700845882098</v>
      </c>
      <c r="AH72" s="35">
        <v>15285.759239551377</v>
      </c>
      <c r="AI72" s="35">
        <v>14894.055699731944</v>
      </c>
      <c r="AJ72" s="35">
        <v>14680.173989841991</v>
      </c>
      <c r="AK72" s="35">
        <v>14808.884247267993</v>
      </c>
      <c r="AL72" s="35">
        <v>15880.284271361059</v>
      </c>
      <c r="AM72" s="35">
        <v>15701.995701047887</v>
      </c>
      <c r="AN72" s="35">
        <v>15392.32879859045</v>
      </c>
      <c r="AO72" s="35">
        <v>15372.302076907341</v>
      </c>
      <c r="AP72" s="35">
        <v>15307.820241976971</v>
      </c>
      <c r="AQ72" s="35">
        <v>15083.361836742817</v>
      </c>
      <c r="AR72" s="35">
        <v>15054.150189373146</v>
      </c>
      <c r="AS72" s="35">
        <v>15022.287922812662</v>
      </c>
      <c r="AT72" s="35">
        <v>14705.267540157631</v>
      </c>
      <c r="AU72" s="35">
        <v>14566.963318454529</v>
      </c>
      <c r="AV72" s="35">
        <v>13405.501288051841</v>
      </c>
      <c r="AW72" s="35">
        <v>13482.731120714299</v>
      </c>
      <c r="AX72" s="35">
        <v>13239.157704476047</v>
      </c>
      <c r="AY72" s="35">
        <v>13143.251848763048</v>
      </c>
      <c r="AZ72" s="35">
        <v>12994.820837395047</v>
      </c>
      <c r="BA72" s="35">
        <v>12449.262529748148</v>
      </c>
      <c r="BB72" s="35">
        <v>13348.372467605906</v>
      </c>
      <c r="BC72" s="35">
        <v>13628.009664071149</v>
      </c>
      <c r="BD72" s="35">
        <v>13449.130981635659</v>
      </c>
      <c r="BE72" s="35">
        <v>13345.546282066525</v>
      </c>
      <c r="BF72" s="35">
        <v>13164.205186705847</v>
      </c>
      <c r="BG72" s="35">
        <v>12946.54789139726</v>
      </c>
      <c r="BH72" s="35">
        <v>12737.531343661549</v>
      </c>
      <c r="BI72" s="35">
        <v>12799.911090460542</v>
      </c>
      <c r="BJ72" s="35">
        <v>12659.936505836773</v>
      </c>
      <c r="BK72" s="35">
        <v>12286.610904126059</v>
      </c>
      <c r="BL72" s="35">
        <v>12103.605313407013</v>
      </c>
      <c r="BM72" s="35">
        <v>12099.5382658657</v>
      </c>
      <c r="BN72" s="35">
        <v>14043.105277520443</v>
      </c>
      <c r="BO72" s="74" t="s">
        <v>171</v>
      </c>
    </row>
    <row r="73" spans="1:67">
      <c r="A73" s="43" t="s">
        <v>121</v>
      </c>
      <c r="B73" s="35">
        <v>3841.1175976640002</v>
      </c>
      <c r="C73" s="35">
        <v>4349.220914816</v>
      </c>
      <c r="D73" s="35">
        <v>4299.3592638010005</v>
      </c>
      <c r="E73" s="35">
        <v>4814.4790284120991</v>
      </c>
      <c r="F73" s="35">
        <v>4734.4847296857006</v>
      </c>
      <c r="G73" s="35">
        <v>5195.3918598417004</v>
      </c>
      <c r="H73" s="35">
        <v>5171.2751375587004</v>
      </c>
      <c r="I73" s="35">
        <v>5201.2322293587004</v>
      </c>
      <c r="J73" s="35">
        <v>5627.2964514157002</v>
      </c>
      <c r="K73" s="35">
        <v>6151.9795621517005</v>
      </c>
      <c r="L73" s="35">
        <v>6114.4850492362002</v>
      </c>
      <c r="M73" s="35">
        <v>5826.4349828641998</v>
      </c>
      <c r="N73" s="419">
        <v>6227.4298280003059</v>
      </c>
      <c r="O73" s="419">
        <v>7321.3347899740975</v>
      </c>
      <c r="P73" s="41">
        <v>7700.0045560058061</v>
      </c>
      <c r="Q73" s="419">
        <v>7813.5182213793059</v>
      </c>
      <c r="R73" s="419">
        <v>7926.9762896673055</v>
      </c>
      <c r="S73" s="419">
        <v>8350.7233013458062</v>
      </c>
      <c r="T73" s="419">
        <v>8347.4956857313064</v>
      </c>
      <c r="U73" s="419">
        <v>8441.8363755783048</v>
      </c>
      <c r="V73" s="419">
        <v>8055.1163109063054</v>
      </c>
      <c r="W73" s="419">
        <v>8191.5848057814092</v>
      </c>
      <c r="X73" s="419">
        <v>8850.1154376239065</v>
      </c>
      <c r="Y73" s="419">
        <v>8888.6127120748006</v>
      </c>
      <c r="Z73" s="419">
        <v>9608.3428352128012</v>
      </c>
      <c r="AA73" s="419">
        <v>10628.418319101367</v>
      </c>
      <c r="AB73" s="419">
        <v>10611.039610821335</v>
      </c>
      <c r="AC73" s="419">
        <v>10227.322450094136</v>
      </c>
      <c r="AD73" s="419">
        <v>10965.786501307144</v>
      </c>
      <c r="AE73" s="419">
        <v>11701.887990916044</v>
      </c>
      <c r="AF73" s="419">
        <v>11512.044941640963</v>
      </c>
      <c r="AG73" s="419">
        <v>11541.345131811098</v>
      </c>
      <c r="AH73" s="419">
        <v>11653.873384142376</v>
      </c>
      <c r="AI73" s="419">
        <v>12037.043062055944</v>
      </c>
      <c r="AJ73" s="419">
        <v>11977.341286153991</v>
      </c>
      <c r="AK73" s="419">
        <v>12167.579087940994</v>
      </c>
      <c r="AL73" s="419">
        <v>13397.732428078059</v>
      </c>
      <c r="AM73" s="419">
        <v>13199.925046680886</v>
      </c>
      <c r="AN73" s="419">
        <v>13127.049040190515</v>
      </c>
      <c r="AO73" s="419">
        <v>13313.537537690341</v>
      </c>
      <c r="AP73" s="419">
        <v>13912.744919239971</v>
      </c>
      <c r="AQ73" s="419">
        <v>13833.667283849816</v>
      </c>
      <c r="AR73" s="419">
        <v>13851.608171148146</v>
      </c>
      <c r="AS73" s="419">
        <v>13616.156880542047</v>
      </c>
      <c r="AT73" s="419">
        <v>13816.19549215263</v>
      </c>
      <c r="AU73" s="419">
        <v>13783.822074867528</v>
      </c>
      <c r="AV73" s="419">
        <v>13679.781601979839</v>
      </c>
      <c r="AW73" s="419">
        <v>13806.020338015298</v>
      </c>
      <c r="AX73" s="419">
        <v>13596.557293324047</v>
      </c>
      <c r="AY73" s="419">
        <v>13539.422807661047</v>
      </c>
      <c r="AZ73" s="419">
        <v>13413.034242175047</v>
      </c>
      <c r="BA73" s="419">
        <v>12865.736762542148</v>
      </c>
      <c r="BB73" s="419">
        <v>13871.796801369906</v>
      </c>
      <c r="BC73" s="419">
        <v>14148.698706339148</v>
      </c>
      <c r="BD73" s="419">
        <v>13977.201680768658</v>
      </c>
      <c r="BE73" s="419">
        <v>13915.918169299526</v>
      </c>
      <c r="BF73" s="419">
        <v>13694.032152168847</v>
      </c>
      <c r="BG73" s="419">
        <v>13483.82503827726</v>
      </c>
      <c r="BH73" s="419">
        <v>13366.688603072549</v>
      </c>
      <c r="BI73" s="419">
        <v>13412.657715299543</v>
      </c>
      <c r="BJ73" s="419">
        <v>13289.919683520773</v>
      </c>
      <c r="BK73" s="419">
        <v>13185.117269819058</v>
      </c>
      <c r="BL73" s="419">
        <v>13098.090243346014</v>
      </c>
      <c r="BM73" s="419">
        <v>13023.008905762699</v>
      </c>
      <c r="BN73" s="419">
        <v>14947.073641875444</v>
      </c>
      <c r="BO73" s="76" t="s">
        <v>140</v>
      </c>
    </row>
    <row r="74" spans="1:67">
      <c r="A74" s="43" t="s">
        <v>122</v>
      </c>
      <c r="B74" s="35">
        <v>3761.3097560410001</v>
      </c>
      <c r="C74" s="35">
        <v>3769.8190817549998</v>
      </c>
      <c r="D74" s="35">
        <v>3815.7045449359998</v>
      </c>
      <c r="E74" s="35">
        <v>3924.1245333480001</v>
      </c>
      <c r="F74" s="35">
        <v>3919.3225886619998</v>
      </c>
      <c r="G74" s="35">
        <v>3995.0508750260001</v>
      </c>
      <c r="H74" s="35">
        <v>3926.7782537445</v>
      </c>
      <c r="I74" s="35">
        <v>4113.574590794</v>
      </c>
      <c r="J74" s="35">
        <v>4402.8485086245</v>
      </c>
      <c r="K74" s="35">
        <v>3986.5988543879998</v>
      </c>
      <c r="L74" s="35">
        <v>4148.495773228</v>
      </c>
      <c r="M74" s="35">
        <v>4122.6864123599998</v>
      </c>
      <c r="N74" s="419">
        <v>3991.2871737539999</v>
      </c>
      <c r="O74" s="419">
        <v>3775.9388985219998</v>
      </c>
      <c r="P74" s="41">
        <v>3855.3661929519999</v>
      </c>
      <c r="Q74" s="419">
        <v>3672.795625789</v>
      </c>
      <c r="R74" s="419">
        <v>3719.718259148</v>
      </c>
      <c r="S74" s="419">
        <v>3574.0390296710002</v>
      </c>
      <c r="T74" s="419">
        <v>3488.6761206057849</v>
      </c>
      <c r="U74" s="419">
        <v>3471.4192546509998</v>
      </c>
      <c r="V74" s="419">
        <v>3316.3586349110001</v>
      </c>
      <c r="W74" s="419">
        <v>3070.2546176440001</v>
      </c>
      <c r="X74" s="419">
        <v>3195.6703956209999</v>
      </c>
      <c r="Y74" s="419">
        <v>3007.5789922130002</v>
      </c>
      <c r="Z74" s="419">
        <v>2278.659950324</v>
      </c>
      <c r="AA74" s="419">
        <v>2115.883965298</v>
      </c>
      <c r="AB74" s="419">
        <v>2976.3116255509999</v>
      </c>
      <c r="AC74" s="419">
        <v>2854.4979740140002</v>
      </c>
      <c r="AD74" s="419">
        <v>2932.7346504709999</v>
      </c>
      <c r="AE74" s="419">
        <v>3314.2546657070002</v>
      </c>
      <c r="AF74" s="419">
        <v>3330.5919908609999</v>
      </c>
      <c r="AG74" s="419">
        <v>3314.355714071</v>
      </c>
      <c r="AH74" s="419">
        <v>3631.8858554090002</v>
      </c>
      <c r="AI74" s="419">
        <v>2857.0126376759999</v>
      </c>
      <c r="AJ74" s="419">
        <v>2702.832703688</v>
      </c>
      <c r="AK74" s="419">
        <v>2641.3051593270002</v>
      </c>
      <c r="AL74" s="419">
        <v>2482.5518432829999</v>
      </c>
      <c r="AM74" s="419">
        <v>2502.0706543669999</v>
      </c>
      <c r="AN74" s="419">
        <v>2265.2797583999336</v>
      </c>
      <c r="AO74" s="419">
        <v>2058.7645392170002</v>
      </c>
      <c r="AP74" s="419">
        <v>1395.0753227370001</v>
      </c>
      <c r="AQ74" s="419">
        <v>1249.694552893</v>
      </c>
      <c r="AR74" s="419">
        <v>1202.542018225</v>
      </c>
      <c r="AS74" s="419">
        <v>1406.1310422706151</v>
      </c>
      <c r="AT74" s="419">
        <v>889.07204800500006</v>
      </c>
      <c r="AU74" s="419">
        <v>783.14124358699996</v>
      </c>
      <c r="AV74" s="419">
        <v>-274.280313928</v>
      </c>
      <c r="AW74" s="419">
        <v>-323.28921730100001</v>
      </c>
      <c r="AX74" s="419">
        <v>-357.39958884800001</v>
      </c>
      <c r="AY74" s="419">
        <v>-396.17095889799998</v>
      </c>
      <c r="AZ74" s="419">
        <v>-418.21340478000002</v>
      </c>
      <c r="BA74" s="419">
        <v>-416.47423279399999</v>
      </c>
      <c r="BB74" s="419">
        <v>-523.42433376400004</v>
      </c>
      <c r="BC74" s="419">
        <v>-520.68904226799998</v>
      </c>
      <c r="BD74" s="419">
        <v>-528.07069913299995</v>
      </c>
      <c r="BE74" s="419">
        <v>-570.37188723300005</v>
      </c>
      <c r="BF74" s="419">
        <v>-529.82696546299996</v>
      </c>
      <c r="BG74" s="419">
        <v>-537.27714688000003</v>
      </c>
      <c r="BH74" s="419">
        <v>-629.15725941100004</v>
      </c>
      <c r="BI74" s="419">
        <v>-612.74662483899999</v>
      </c>
      <c r="BJ74" s="419">
        <v>-629.983177684</v>
      </c>
      <c r="BK74" s="419">
        <v>-898.50636569300002</v>
      </c>
      <c r="BL74" s="419">
        <v>-994.48492993900004</v>
      </c>
      <c r="BM74" s="419">
        <v>-923.47063989699996</v>
      </c>
      <c r="BN74" s="419">
        <v>-903.96836435499995</v>
      </c>
      <c r="BO74" s="76" t="s">
        <v>138</v>
      </c>
    </row>
    <row r="75" spans="1:67" s="225" customFormat="1">
      <c r="A75" s="40" t="s">
        <v>265</v>
      </c>
      <c r="B75" s="44">
        <v>680.0120755236901</v>
      </c>
      <c r="C75" s="44">
        <v>706.54338966809996</v>
      </c>
      <c r="D75" s="44">
        <v>774.16432459169005</v>
      </c>
      <c r="E75" s="44">
        <v>205.62230616035998</v>
      </c>
      <c r="F75" s="44">
        <v>336.84402051676</v>
      </c>
      <c r="G75" s="44">
        <v>382.32568333546999</v>
      </c>
      <c r="H75" s="44">
        <v>522.72135460089862</v>
      </c>
      <c r="I75" s="44">
        <v>612.89679138862164</v>
      </c>
      <c r="J75" s="44">
        <v>702.14269731910281</v>
      </c>
      <c r="K75" s="44">
        <v>709.991894527</v>
      </c>
      <c r="L75" s="44">
        <v>852.01259225199999</v>
      </c>
      <c r="M75" s="44">
        <v>1187.9092378053838</v>
      </c>
      <c r="N75" s="44">
        <v>1215.8026124965118</v>
      </c>
      <c r="O75" s="44">
        <v>340.75325220572057</v>
      </c>
      <c r="P75" s="41">
        <v>394.97326725272058</v>
      </c>
      <c r="Q75" s="44">
        <v>435.20040974608855</v>
      </c>
      <c r="R75" s="44">
        <v>564.22758521208846</v>
      </c>
      <c r="S75" s="44">
        <v>659.49964656972054</v>
      </c>
      <c r="T75" s="44">
        <v>708.96982196548731</v>
      </c>
      <c r="U75" s="44">
        <v>831.7112204404873</v>
      </c>
      <c r="V75" s="44">
        <v>794.26418818648733</v>
      </c>
      <c r="W75" s="44">
        <v>908.53525337486894</v>
      </c>
      <c r="X75" s="44">
        <v>1015.6005693388689</v>
      </c>
      <c r="Y75" s="44">
        <v>1217.7730564221406</v>
      </c>
      <c r="Z75" s="44">
        <v>1245.0488390241007</v>
      </c>
      <c r="AA75" s="44">
        <v>474.83186027800002</v>
      </c>
      <c r="AB75" s="44">
        <v>577.13887418299998</v>
      </c>
      <c r="AC75" s="44">
        <v>668.44292273999997</v>
      </c>
      <c r="AD75" s="44">
        <v>692.09526482000001</v>
      </c>
      <c r="AE75" s="44">
        <v>903.79623379899999</v>
      </c>
      <c r="AF75" s="44">
        <v>997.788744081</v>
      </c>
      <c r="AG75" s="44">
        <v>1131.9393181170001</v>
      </c>
      <c r="AH75" s="44">
        <v>1239.771816771</v>
      </c>
      <c r="AI75" s="44">
        <v>1515.5165961180001</v>
      </c>
      <c r="AJ75" s="44">
        <v>1451.6528026860001</v>
      </c>
      <c r="AK75" s="44">
        <v>1638.2849213710001</v>
      </c>
      <c r="AL75" s="44">
        <v>287.33664420999997</v>
      </c>
      <c r="AM75" s="44">
        <v>456.25575825700002</v>
      </c>
      <c r="AN75" s="44">
        <v>700.20357834399999</v>
      </c>
      <c r="AO75" s="44">
        <v>843.84139531300002</v>
      </c>
      <c r="AP75" s="44">
        <v>883.93356853399996</v>
      </c>
      <c r="AQ75" s="44">
        <v>1190.746593633</v>
      </c>
      <c r="AR75" s="44">
        <v>1202.5694852940001</v>
      </c>
      <c r="AS75" s="44">
        <v>1342.2658992700001</v>
      </c>
      <c r="AT75" s="44">
        <v>1489.301655003</v>
      </c>
      <c r="AU75" s="44">
        <v>1781.231546706</v>
      </c>
      <c r="AV75" s="44">
        <v>1603.2071407599999</v>
      </c>
      <c r="AW75" s="44">
        <v>1177.4896757890001</v>
      </c>
      <c r="AX75" s="44">
        <v>1557.5892844129935</v>
      </c>
      <c r="AY75" s="44">
        <v>1643.2568037914559</v>
      </c>
      <c r="AZ75" s="44">
        <v>1766.4748591554555</v>
      </c>
      <c r="BA75" s="44">
        <v>1823.9710687519403</v>
      </c>
      <c r="BB75" s="44">
        <v>1926.0806917749405</v>
      </c>
      <c r="BC75" s="44">
        <v>1961.5211111429403</v>
      </c>
      <c r="BD75" s="44">
        <v>1944.6501699549401</v>
      </c>
      <c r="BE75" s="44">
        <v>2119.8912034928235</v>
      </c>
      <c r="BF75" s="44">
        <v>2116.9134419688235</v>
      </c>
      <c r="BG75" s="44">
        <v>2008.8954128068233</v>
      </c>
      <c r="BH75" s="44">
        <v>2270.6926578668231</v>
      </c>
      <c r="BI75" s="44">
        <v>1886.9189697438235</v>
      </c>
      <c r="BJ75" s="44">
        <v>1938.8924434187572</v>
      </c>
      <c r="BK75" s="44">
        <v>2229.8819676027574</v>
      </c>
      <c r="BL75" s="44">
        <v>2883.0425031703103</v>
      </c>
      <c r="BM75" s="44">
        <v>2538.2378005154737</v>
      </c>
      <c r="BN75" s="44">
        <v>523.63242731608727</v>
      </c>
      <c r="BO75" s="60" t="s">
        <v>132</v>
      </c>
    </row>
    <row r="76" spans="1:67">
      <c r="A76" s="42" t="s">
        <v>266</v>
      </c>
      <c r="B76" s="35">
        <v>0</v>
      </c>
      <c r="C76" s="35">
        <v>0</v>
      </c>
      <c r="D76" s="35">
        <v>0</v>
      </c>
      <c r="E76" s="35">
        <v>0</v>
      </c>
      <c r="F76" s="35">
        <v>0</v>
      </c>
      <c r="G76" s="35">
        <v>0</v>
      </c>
      <c r="H76" s="35">
        <v>0</v>
      </c>
      <c r="I76" s="35">
        <v>0</v>
      </c>
      <c r="J76" s="35">
        <v>0</v>
      </c>
      <c r="K76" s="35">
        <v>0</v>
      </c>
      <c r="L76" s="35">
        <v>0</v>
      </c>
      <c r="M76" s="35">
        <v>300</v>
      </c>
      <c r="N76" s="35">
        <v>300</v>
      </c>
      <c r="O76" s="35">
        <v>300</v>
      </c>
      <c r="P76" s="41">
        <v>300</v>
      </c>
      <c r="Q76" s="35">
        <v>300</v>
      </c>
      <c r="R76" s="35">
        <v>300</v>
      </c>
      <c r="S76" s="35">
        <v>300</v>
      </c>
      <c r="T76" s="35">
        <v>300</v>
      </c>
      <c r="U76" s="35">
        <v>300</v>
      </c>
      <c r="V76" s="35">
        <v>300</v>
      </c>
      <c r="W76" s="35">
        <v>300</v>
      </c>
      <c r="X76" s="35">
        <v>300</v>
      </c>
      <c r="Y76" s="35">
        <v>300</v>
      </c>
      <c r="Z76" s="35">
        <v>300</v>
      </c>
      <c r="AA76" s="35">
        <v>300</v>
      </c>
      <c r="AB76" s="35">
        <v>300</v>
      </c>
      <c r="AC76" s="35">
        <v>300</v>
      </c>
      <c r="AD76" s="35">
        <v>300</v>
      </c>
      <c r="AE76" s="35">
        <v>300</v>
      </c>
      <c r="AF76" s="35">
        <v>300</v>
      </c>
      <c r="AG76" s="35">
        <v>300</v>
      </c>
      <c r="AH76" s="35">
        <v>300</v>
      </c>
      <c r="AI76" s="35">
        <v>300</v>
      </c>
      <c r="AJ76" s="35">
        <v>300</v>
      </c>
      <c r="AK76" s="35">
        <v>300</v>
      </c>
      <c r="AL76" s="35">
        <v>300</v>
      </c>
      <c r="AM76" s="35">
        <v>300</v>
      </c>
      <c r="AN76" s="35">
        <v>300</v>
      </c>
      <c r="AO76" s="35">
        <v>300</v>
      </c>
      <c r="AP76" s="35">
        <v>300</v>
      </c>
      <c r="AQ76" s="35">
        <v>300</v>
      </c>
      <c r="AR76" s="35">
        <v>300</v>
      </c>
      <c r="AS76" s="35">
        <v>300</v>
      </c>
      <c r="AT76" s="35">
        <v>300</v>
      </c>
      <c r="AU76" s="35">
        <v>300</v>
      </c>
      <c r="AV76" s="35">
        <v>300</v>
      </c>
      <c r="AW76" s="35">
        <v>300</v>
      </c>
      <c r="AX76" s="35">
        <v>300</v>
      </c>
      <c r="AY76" s="35">
        <v>300</v>
      </c>
      <c r="AZ76" s="35">
        <v>300</v>
      </c>
      <c r="BA76" s="35">
        <v>300</v>
      </c>
      <c r="BB76" s="35">
        <v>300</v>
      </c>
      <c r="BC76" s="35">
        <v>300</v>
      </c>
      <c r="BD76" s="35">
        <v>300</v>
      </c>
      <c r="BE76" s="35">
        <v>300</v>
      </c>
      <c r="BF76" s="35">
        <v>300</v>
      </c>
      <c r="BG76" s="35">
        <v>300</v>
      </c>
      <c r="BH76" s="35">
        <v>300</v>
      </c>
      <c r="BI76" s="35">
        <v>300</v>
      </c>
      <c r="BJ76" s="35">
        <v>300</v>
      </c>
      <c r="BK76" s="35">
        <v>300</v>
      </c>
      <c r="BL76" s="35">
        <v>300</v>
      </c>
      <c r="BM76" s="35">
        <v>300</v>
      </c>
      <c r="BN76" s="35">
        <v>300</v>
      </c>
      <c r="BO76" s="74" t="s">
        <v>312</v>
      </c>
    </row>
    <row r="77" spans="1:67">
      <c r="A77" s="43" t="s">
        <v>20</v>
      </c>
      <c r="B77" s="35">
        <v>0</v>
      </c>
      <c r="C77" s="35">
        <v>0</v>
      </c>
      <c r="D77" s="35">
        <v>0</v>
      </c>
      <c r="E77" s="35">
        <v>0</v>
      </c>
      <c r="F77" s="35">
        <v>0</v>
      </c>
      <c r="G77" s="35">
        <v>0</v>
      </c>
      <c r="H77" s="35">
        <v>0</v>
      </c>
      <c r="I77" s="35">
        <v>0</v>
      </c>
      <c r="J77" s="35">
        <v>0</v>
      </c>
      <c r="K77" s="35">
        <v>0</v>
      </c>
      <c r="L77" s="35">
        <v>0</v>
      </c>
      <c r="M77" s="35">
        <v>300</v>
      </c>
      <c r="N77" s="419">
        <v>300</v>
      </c>
      <c r="O77" s="419">
        <v>300</v>
      </c>
      <c r="P77" s="41">
        <v>300</v>
      </c>
      <c r="Q77" s="419">
        <v>300</v>
      </c>
      <c r="R77" s="419">
        <v>300</v>
      </c>
      <c r="S77" s="419">
        <v>300</v>
      </c>
      <c r="T77" s="419">
        <v>300</v>
      </c>
      <c r="U77" s="419">
        <v>300</v>
      </c>
      <c r="V77" s="419">
        <v>300</v>
      </c>
      <c r="W77" s="419">
        <v>300</v>
      </c>
      <c r="X77" s="419">
        <v>300</v>
      </c>
      <c r="Y77" s="419">
        <v>300</v>
      </c>
      <c r="Z77" s="419">
        <v>300</v>
      </c>
      <c r="AA77" s="419">
        <v>300</v>
      </c>
      <c r="AB77" s="419">
        <v>300</v>
      </c>
      <c r="AC77" s="419">
        <v>300</v>
      </c>
      <c r="AD77" s="419">
        <v>300</v>
      </c>
      <c r="AE77" s="419">
        <v>300</v>
      </c>
      <c r="AF77" s="419">
        <v>300</v>
      </c>
      <c r="AG77" s="419">
        <v>300</v>
      </c>
      <c r="AH77" s="419">
        <v>300</v>
      </c>
      <c r="AI77" s="419">
        <v>300</v>
      </c>
      <c r="AJ77" s="419">
        <v>300</v>
      </c>
      <c r="AK77" s="419">
        <v>300</v>
      </c>
      <c r="AL77" s="419">
        <v>300</v>
      </c>
      <c r="AM77" s="419">
        <v>300</v>
      </c>
      <c r="AN77" s="419">
        <v>300</v>
      </c>
      <c r="AO77" s="419">
        <v>300</v>
      </c>
      <c r="AP77" s="419">
        <v>300</v>
      </c>
      <c r="AQ77" s="419">
        <v>300</v>
      </c>
      <c r="AR77" s="419">
        <v>300</v>
      </c>
      <c r="AS77" s="419">
        <v>300</v>
      </c>
      <c r="AT77" s="419">
        <v>300</v>
      </c>
      <c r="AU77" s="419">
        <v>300</v>
      </c>
      <c r="AV77" s="419">
        <v>300</v>
      </c>
      <c r="AW77" s="419">
        <v>300</v>
      </c>
      <c r="AX77" s="419">
        <v>300</v>
      </c>
      <c r="AY77" s="419">
        <v>300</v>
      </c>
      <c r="AZ77" s="419">
        <v>300</v>
      </c>
      <c r="BA77" s="419">
        <v>300</v>
      </c>
      <c r="BB77" s="419">
        <v>300</v>
      </c>
      <c r="BC77" s="419">
        <v>300</v>
      </c>
      <c r="BD77" s="419">
        <v>300</v>
      </c>
      <c r="BE77" s="419">
        <v>300</v>
      </c>
      <c r="BF77" s="419">
        <v>300</v>
      </c>
      <c r="BG77" s="419">
        <v>300</v>
      </c>
      <c r="BH77" s="419">
        <v>300</v>
      </c>
      <c r="BI77" s="419">
        <v>300</v>
      </c>
      <c r="BJ77" s="419">
        <v>300</v>
      </c>
      <c r="BK77" s="419">
        <v>300</v>
      </c>
      <c r="BL77" s="419">
        <v>300</v>
      </c>
      <c r="BM77" s="419">
        <v>300</v>
      </c>
      <c r="BN77" s="419">
        <v>300</v>
      </c>
      <c r="BO77" s="76" t="s">
        <v>140</v>
      </c>
    </row>
    <row r="78" spans="1:67">
      <c r="A78" s="43" t="s">
        <v>21</v>
      </c>
      <c r="B78" s="35">
        <v>0</v>
      </c>
      <c r="C78" s="35">
        <v>0</v>
      </c>
      <c r="D78" s="35">
        <v>0</v>
      </c>
      <c r="E78" s="35">
        <v>0</v>
      </c>
      <c r="F78" s="35">
        <v>0</v>
      </c>
      <c r="G78" s="35">
        <v>0</v>
      </c>
      <c r="H78" s="35">
        <v>0</v>
      </c>
      <c r="I78" s="35">
        <v>0</v>
      </c>
      <c r="J78" s="35">
        <v>0</v>
      </c>
      <c r="K78" s="35">
        <v>0</v>
      </c>
      <c r="L78" s="35">
        <v>0</v>
      </c>
      <c r="M78" s="35">
        <v>0</v>
      </c>
      <c r="N78" s="419">
        <v>0</v>
      </c>
      <c r="O78" s="419">
        <v>0</v>
      </c>
      <c r="P78" s="41">
        <v>0</v>
      </c>
      <c r="Q78" s="419">
        <v>0</v>
      </c>
      <c r="R78" s="419">
        <v>0</v>
      </c>
      <c r="S78" s="419">
        <v>0</v>
      </c>
      <c r="T78" s="419">
        <v>0</v>
      </c>
      <c r="U78" s="419">
        <v>0</v>
      </c>
      <c r="V78" s="419">
        <v>0</v>
      </c>
      <c r="W78" s="419">
        <v>0</v>
      </c>
      <c r="X78" s="419">
        <v>0</v>
      </c>
      <c r="Y78" s="419">
        <v>0</v>
      </c>
      <c r="Z78" s="419">
        <v>0</v>
      </c>
      <c r="AA78" s="419">
        <v>0</v>
      </c>
      <c r="AB78" s="419">
        <v>0</v>
      </c>
      <c r="AC78" s="419">
        <v>0</v>
      </c>
      <c r="AD78" s="419">
        <v>0</v>
      </c>
      <c r="AE78" s="419">
        <v>0</v>
      </c>
      <c r="AF78" s="419">
        <v>0</v>
      </c>
      <c r="AG78" s="419">
        <v>0</v>
      </c>
      <c r="AH78" s="419">
        <v>0</v>
      </c>
      <c r="AI78" s="419">
        <v>0</v>
      </c>
      <c r="AJ78" s="419">
        <v>0</v>
      </c>
      <c r="AK78" s="419">
        <v>0</v>
      </c>
      <c r="AL78" s="419">
        <v>0</v>
      </c>
      <c r="AM78" s="419">
        <v>0</v>
      </c>
      <c r="AN78" s="419">
        <v>0</v>
      </c>
      <c r="AO78" s="419">
        <v>0</v>
      </c>
      <c r="AP78" s="419">
        <v>0</v>
      </c>
      <c r="AQ78" s="419">
        <v>0</v>
      </c>
      <c r="AR78" s="419">
        <v>0</v>
      </c>
      <c r="AS78" s="419">
        <v>0</v>
      </c>
      <c r="AT78" s="419">
        <v>0</v>
      </c>
      <c r="AU78" s="419">
        <v>0</v>
      </c>
      <c r="AV78" s="419">
        <v>0</v>
      </c>
      <c r="AW78" s="419">
        <v>0</v>
      </c>
      <c r="AX78" s="419">
        <v>0</v>
      </c>
      <c r="AY78" s="419">
        <v>0</v>
      </c>
      <c r="AZ78" s="419">
        <v>0</v>
      </c>
      <c r="BA78" s="419">
        <v>0</v>
      </c>
      <c r="BB78" s="419">
        <v>0</v>
      </c>
      <c r="BC78" s="419">
        <v>0</v>
      </c>
      <c r="BD78" s="419">
        <v>0</v>
      </c>
      <c r="BE78" s="419">
        <v>0</v>
      </c>
      <c r="BF78" s="419">
        <v>0</v>
      </c>
      <c r="BG78" s="419">
        <v>0</v>
      </c>
      <c r="BH78" s="419">
        <v>0</v>
      </c>
      <c r="BI78" s="419">
        <v>0</v>
      </c>
      <c r="BJ78" s="419">
        <v>0</v>
      </c>
      <c r="BK78" s="419">
        <v>0</v>
      </c>
      <c r="BL78" s="419">
        <v>0</v>
      </c>
      <c r="BM78" s="419">
        <v>0</v>
      </c>
      <c r="BN78" s="419">
        <v>0</v>
      </c>
      <c r="BO78" s="76" t="s">
        <v>138</v>
      </c>
    </row>
    <row r="79" spans="1:67">
      <c r="A79" s="42" t="s">
        <v>267</v>
      </c>
      <c r="B79" s="35">
        <v>680.0120755236901</v>
      </c>
      <c r="C79" s="35">
        <v>706.54338966809996</v>
      </c>
      <c r="D79" s="35">
        <v>774.16432459169005</v>
      </c>
      <c r="E79" s="35">
        <v>205.62230616035998</v>
      </c>
      <c r="F79" s="35">
        <v>336.84402051676</v>
      </c>
      <c r="G79" s="35">
        <v>382.32568333546999</v>
      </c>
      <c r="H79" s="35">
        <v>522.72135460089862</v>
      </c>
      <c r="I79" s="35">
        <v>612.89679138862164</v>
      </c>
      <c r="J79" s="35">
        <v>702.14269731910281</v>
      </c>
      <c r="K79" s="35">
        <v>709.991894527</v>
      </c>
      <c r="L79" s="35">
        <v>852.01259225199999</v>
      </c>
      <c r="M79" s="35">
        <v>887.9092378053839</v>
      </c>
      <c r="N79" s="35">
        <v>915.80261249651176</v>
      </c>
      <c r="O79" s="35">
        <v>40.753252205720599</v>
      </c>
      <c r="P79" s="41">
        <v>94.973267252720589</v>
      </c>
      <c r="Q79" s="35">
        <v>135.20040974608855</v>
      </c>
      <c r="R79" s="35">
        <v>264.22758521208851</v>
      </c>
      <c r="S79" s="35">
        <v>359.4996465697206</v>
      </c>
      <c r="T79" s="35">
        <v>408.96982196548726</v>
      </c>
      <c r="U79" s="35">
        <v>531.7112204404873</v>
      </c>
      <c r="V79" s="35">
        <v>494.26418818648722</v>
      </c>
      <c r="W79" s="35">
        <v>608.53525337486894</v>
      </c>
      <c r="X79" s="35">
        <v>715.60056933886892</v>
      </c>
      <c r="Y79" s="35">
        <v>917.7730564221406</v>
      </c>
      <c r="Z79" s="35">
        <v>945.04883902410086</v>
      </c>
      <c r="AA79" s="35">
        <v>174.83186027799999</v>
      </c>
      <c r="AB79" s="35">
        <v>277.13887418299998</v>
      </c>
      <c r="AC79" s="35">
        <v>368.44292273999997</v>
      </c>
      <c r="AD79" s="35">
        <v>392.09526482000001</v>
      </c>
      <c r="AE79" s="35">
        <v>603.79623379899999</v>
      </c>
      <c r="AF79" s="35">
        <v>697.788744081</v>
      </c>
      <c r="AG79" s="35">
        <v>831.93931811699997</v>
      </c>
      <c r="AH79" s="35">
        <v>939.77181677099998</v>
      </c>
      <c r="AI79" s="35">
        <v>1215.5165961180001</v>
      </c>
      <c r="AJ79" s="35">
        <v>1151.6528026860001</v>
      </c>
      <c r="AK79" s="35">
        <v>1338.2849213710001</v>
      </c>
      <c r="AL79" s="35">
        <v>-12.663355790000001</v>
      </c>
      <c r="AM79" s="35">
        <v>156.255758257</v>
      </c>
      <c r="AN79" s="35">
        <v>400.20357834399999</v>
      </c>
      <c r="AO79" s="35">
        <v>543.84139531300002</v>
      </c>
      <c r="AP79" s="35">
        <v>583.93356853399996</v>
      </c>
      <c r="AQ79" s="35">
        <v>890.74659363299997</v>
      </c>
      <c r="AR79" s="35">
        <v>902.56948529399995</v>
      </c>
      <c r="AS79" s="35">
        <v>1042.2658992700001</v>
      </c>
      <c r="AT79" s="35">
        <v>1189.301655003</v>
      </c>
      <c r="AU79" s="35">
        <v>1481.231546706</v>
      </c>
      <c r="AV79" s="35">
        <v>1303.2071407599999</v>
      </c>
      <c r="AW79" s="35">
        <v>877.48967578899999</v>
      </c>
      <c r="AX79" s="35">
        <v>1257.5892844129935</v>
      </c>
      <c r="AY79" s="35">
        <v>1343.2568037914559</v>
      </c>
      <c r="AZ79" s="35">
        <v>1466.4748591554555</v>
      </c>
      <c r="BA79" s="35">
        <v>1523.9710687519403</v>
      </c>
      <c r="BB79" s="35">
        <v>1626.0806917749405</v>
      </c>
      <c r="BC79" s="35">
        <v>1661.5211111429403</v>
      </c>
      <c r="BD79" s="35">
        <v>1644.6501699549401</v>
      </c>
      <c r="BE79" s="35">
        <v>1819.8912034928235</v>
      </c>
      <c r="BF79" s="35">
        <v>1816.9134419688232</v>
      </c>
      <c r="BG79" s="35">
        <v>1708.8954128068233</v>
      </c>
      <c r="BH79" s="35">
        <v>1970.6926578668231</v>
      </c>
      <c r="BI79" s="35">
        <v>1586.9189697438235</v>
      </c>
      <c r="BJ79" s="35">
        <v>1638.8924434187572</v>
      </c>
      <c r="BK79" s="35">
        <v>1929.8819676027574</v>
      </c>
      <c r="BL79" s="35">
        <v>2583.0425031703103</v>
      </c>
      <c r="BM79" s="35">
        <v>2238.2378005154737</v>
      </c>
      <c r="BN79" s="35">
        <v>223.63242731608722</v>
      </c>
      <c r="BO79" s="74" t="s">
        <v>314</v>
      </c>
    </row>
    <row r="80" spans="1:67">
      <c r="A80" s="43" t="s">
        <v>124</v>
      </c>
      <c r="B80" s="35">
        <v>606.09717777900005</v>
      </c>
      <c r="C80" s="35">
        <v>606.09717777909998</v>
      </c>
      <c r="D80" s="35">
        <v>606.09717777900005</v>
      </c>
      <c r="E80" s="35">
        <v>0</v>
      </c>
      <c r="F80" s="35">
        <v>0</v>
      </c>
      <c r="G80" s="35">
        <v>0</v>
      </c>
      <c r="H80" s="35">
        <v>0</v>
      </c>
      <c r="I80" s="35">
        <v>0</v>
      </c>
      <c r="J80" s="35">
        <v>0</v>
      </c>
      <c r="K80" s="35">
        <v>0</v>
      </c>
      <c r="L80" s="35">
        <v>0</v>
      </c>
      <c r="M80" s="35">
        <v>0</v>
      </c>
      <c r="N80" s="419">
        <v>833.5163445505118</v>
      </c>
      <c r="O80" s="419">
        <v>-49.378760658279404</v>
      </c>
      <c r="P80" s="41">
        <v>-49.378760658279404</v>
      </c>
      <c r="Q80" s="419">
        <v>-49.378760656911453</v>
      </c>
      <c r="R80" s="419">
        <v>-49.37876065691146</v>
      </c>
      <c r="S80" s="419">
        <v>-49.378760658279404</v>
      </c>
      <c r="T80" s="419">
        <v>0</v>
      </c>
      <c r="U80" s="419">
        <v>-49.378760657512743</v>
      </c>
      <c r="V80" s="419">
        <v>-49.378760657512743</v>
      </c>
      <c r="W80" s="419">
        <v>0</v>
      </c>
      <c r="X80" s="419">
        <v>0</v>
      </c>
      <c r="Y80" s="419">
        <v>3.9931355288162234</v>
      </c>
      <c r="Z80" s="419">
        <v>917.77305642110082</v>
      </c>
      <c r="AA80" s="419">
        <v>0</v>
      </c>
      <c r="AB80" s="419">
        <v>0</v>
      </c>
      <c r="AC80" s="419">
        <v>0</v>
      </c>
      <c r="AD80" s="419">
        <v>0</v>
      </c>
      <c r="AE80" s="419">
        <v>0</v>
      </c>
      <c r="AF80" s="419">
        <v>0</v>
      </c>
      <c r="AG80" s="419">
        <v>0</v>
      </c>
      <c r="AH80" s="419">
        <v>0</v>
      </c>
      <c r="AI80" s="419">
        <v>0</v>
      </c>
      <c r="AJ80" s="419">
        <v>0</v>
      </c>
      <c r="AK80" s="419">
        <v>0</v>
      </c>
      <c r="AL80" s="419">
        <v>0</v>
      </c>
      <c r="AM80" s="419">
        <v>0</v>
      </c>
      <c r="AN80" s="419">
        <v>0</v>
      </c>
      <c r="AO80" s="419">
        <v>0</v>
      </c>
      <c r="AP80" s="419">
        <v>0</v>
      </c>
      <c r="AQ80" s="419">
        <v>0</v>
      </c>
      <c r="AR80" s="419">
        <v>0</v>
      </c>
      <c r="AS80" s="419">
        <v>0</v>
      </c>
      <c r="AT80" s="419">
        <v>0</v>
      </c>
      <c r="AU80" s="419">
        <v>0</v>
      </c>
      <c r="AV80" s="419">
        <v>0</v>
      </c>
      <c r="AW80" s="419">
        <v>0</v>
      </c>
      <c r="AX80" s="419">
        <v>0</v>
      </c>
      <c r="AY80" s="419">
        <v>0</v>
      </c>
      <c r="AZ80" s="419">
        <v>0</v>
      </c>
      <c r="BA80" s="419">
        <v>0</v>
      </c>
      <c r="BB80" s="419">
        <v>0</v>
      </c>
      <c r="BC80" s="419">
        <v>0</v>
      </c>
      <c r="BD80" s="419">
        <v>0</v>
      </c>
      <c r="BE80" s="419">
        <v>0</v>
      </c>
      <c r="BF80" s="419">
        <v>0</v>
      </c>
      <c r="BG80" s="419">
        <v>0</v>
      </c>
      <c r="BH80" s="419">
        <v>0</v>
      </c>
      <c r="BI80" s="419">
        <v>0</v>
      </c>
      <c r="BJ80" s="419">
        <v>0</v>
      </c>
      <c r="BK80" s="419">
        <v>0</v>
      </c>
      <c r="BL80" s="419">
        <v>0</v>
      </c>
      <c r="BM80" s="419">
        <v>0</v>
      </c>
      <c r="BN80" s="419">
        <v>0</v>
      </c>
      <c r="BO80" s="76" t="s">
        <v>315</v>
      </c>
    </row>
    <row r="81" spans="1:67">
      <c r="A81" s="43" t="s">
        <v>125</v>
      </c>
      <c r="B81" s="35">
        <v>0</v>
      </c>
      <c r="C81" s="35">
        <v>0</v>
      </c>
      <c r="D81" s="35">
        <v>0</v>
      </c>
      <c r="E81" s="35">
        <v>0</v>
      </c>
      <c r="F81" s="35">
        <v>0</v>
      </c>
      <c r="G81" s="35">
        <v>0</v>
      </c>
      <c r="H81" s="35">
        <v>0</v>
      </c>
      <c r="I81" s="35">
        <v>0</v>
      </c>
      <c r="J81" s="35">
        <v>0</v>
      </c>
      <c r="K81" s="35">
        <v>0</v>
      </c>
      <c r="L81" s="35">
        <v>0</v>
      </c>
      <c r="M81" s="35">
        <v>0</v>
      </c>
      <c r="N81" s="419">
        <v>0</v>
      </c>
      <c r="O81" s="419">
        <v>0</v>
      </c>
      <c r="P81" s="41">
        <v>0</v>
      </c>
      <c r="Q81" s="419">
        <v>0</v>
      </c>
      <c r="R81" s="419">
        <v>0</v>
      </c>
      <c r="S81" s="419">
        <v>0</v>
      </c>
      <c r="T81" s="419">
        <v>-49.378760657512743</v>
      </c>
      <c r="U81" s="419">
        <v>0</v>
      </c>
      <c r="V81" s="419">
        <v>0</v>
      </c>
      <c r="W81" s="419">
        <v>0</v>
      </c>
      <c r="X81" s="419">
        <v>0</v>
      </c>
      <c r="Y81" s="419">
        <v>0</v>
      </c>
      <c r="Z81" s="419">
        <v>0</v>
      </c>
      <c r="AA81" s="419">
        <v>0</v>
      </c>
      <c r="AB81" s="419">
        <v>0</v>
      </c>
      <c r="AC81" s="419">
        <v>0</v>
      </c>
      <c r="AD81" s="419">
        <v>0</v>
      </c>
      <c r="AE81" s="419">
        <v>0</v>
      </c>
      <c r="AF81" s="419">
        <v>0</v>
      </c>
      <c r="AG81" s="419">
        <v>0</v>
      </c>
      <c r="AH81" s="419">
        <v>0</v>
      </c>
      <c r="AI81" s="419">
        <v>0</v>
      </c>
      <c r="AJ81" s="419">
        <v>0</v>
      </c>
      <c r="AK81" s="419">
        <v>0</v>
      </c>
      <c r="AL81" s="419">
        <v>0</v>
      </c>
      <c r="AM81" s="419">
        <v>0</v>
      </c>
      <c r="AN81" s="419">
        <v>0</v>
      </c>
      <c r="AO81" s="419">
        <v>0</v>
      </c>
      <c r="AP81" s="419">
        <v>0</v>
      </c>
      <c r="AQ81" s="419">
        <v>0</v>
      </c>
      <c r="AR81" s="419">
        <v>0</v>
      </c>
      <c r="AS81" s="419">
        <v>0</v>
      </c>
      <c r="AT81" s="419">
        <v>0</v>
      </c>
      <c r="AU81" s="419">
        <v>0</v>
      </c>
      <c r="AV81" s="419">
        <v>0</v>
      </c>
      <c r="AW81" s="419">
        <v>0</v>
      </c>
      <c r="AX81" s="419">
        <v>0</v>
      </c>
      <c r="AY81" s="419">
        <v>0</v>
      </c>
      <c r="AZ81" s="419">
        <v>0</v>
      </c>
      <c r="BA81" s="419">
        <v>0</v>
      </c>
      <c r="BB81" s="419">
        <v>0</v>
      </c>
      <c r="BC81" s="419">
        <v>0</v>
      </c>
      <c r="BD81" s="419">
        <v>0</v>
      </c>
      <c r="BE81" s="419">
        <v>0</v>
      </c>
      <c r="BF81" s="419">
        <v>0</v>
      </c>
      <c r="BG81" s="419">
        <v>0</v>
      </c>
      <c r="BH81" s="419">
        <v>0</v>
      </c>
      <c r="BI81" s="419">
        <v>0</v>
      </c>
      <c r="BJ81" s="419">
        <v>0</v>
      </c>
      <c r="BK81" s="419">
        <v>0</v>
      </c>
      <c r="BL81" s="419">
        <v>0</v>
      </c>
      <c r="BM81" s="419">
        <v>0</v>
      </c>
      <c r="BN81" s="419">
        <v>0</v>
      </c>
      <c r="BO81" s="76" t="s">
        <v>316</v>
      </c>
    </row>
    <row r="82" spans="1:67">
      <c r="A82" s="43" t="s">
        <v>126</v>
      </c>
      <c r="B82" s="35">
        <v>73.914897744690009</v>
      </c>
      <c r="C82" s="35">
        <v>100.446211889</v>
      </c>
      <c r="D82" s="35">
        <v>168.06714681269</v>
      </c>
      <c r="E82" s="35">
        <v>205.62230616035998</v>
      </c>
      <c r="F82" s="35">
        <v>336.84402051676</v>
      </c>
      <c r="G82" s="35">
        <v>382.32568333546999</v>
      </c>
      <c r="H82" s="35">
        <v>522.72135460089862</v>
      </c>
      <c r="I82" s="35">
        <v>612.89679138862164</v>
      </c>
      <c r="J82" s="35">
        <v>702.14269731910281</v>
      </c>
      <c r="K82" s="35">
        <v>709.991894527</v>
      </c>
      <c r="L82" s="35">
        <v>852.01259225199999</v>
      </c>
      <c r="M82" s="35">
        <v>887.9092378053839</v>
      </c>
      <c r="N82" s="419">
        <v>82.286267945999995</v>
      </c>
      <c r="O82" s="419">
        <v>90.132012864000004</v>
      </c>
      <c r="P82" s="41">
        <v>144.35202791099999</v>
      </c>
      <c r="Q82" s="419">
        <v>184.57917040300001</v>
      </c>
      <c r="R82" s="419">
        <v>313.60634586899999</v>
      </c>
      <c r="S82" s="419">
        <v>408.87840722800001</v>
      </c>
      <c r="T82" s="419">
        <v>458.34858262300003</v>
      </c>
      <c r="U82" s="419">
        <v>581.08998109799995</v>
      </c>
      <c r="V82" s="419">
        <v>543.64294884399999</v>
      </c>
      <c r="W82" s="419">
        <v>608.53525337486894</v>
      </c>
      <c r="X82" s="419">
        <v>715.60056933886892</v>
      </c>
      <c r="Y82" s="419">
        <v>913.77992089332429</v>
      </c>
      <c r="Z82" s="419">
        <v>27.275782603</v>
      </c>
      <c r="AA82" s="419">
        <v>174.83186027799999</v>
      </c>
      <c r="AB82" s="419">
        <v>277.13887418299998</v>
      </c>
      <c r="AC82" s="419">
        <v>368.44292273999997</v>
      </c>
      <c r="AD82" s="419">
        <v>392.09526482000001</v>
      </c>
      <c r="AE82" s="419">
        <v>603.79623379899999</v>
      </c>
      <c r="AF82" s="419">
        <v>697.788744081</v>
      </c>
      <c r="AG82" s="419">
        <v>831.93931811699997</v>
      </c>
      <c r="AH82" s="419">
        <v>939.77181677099998</v>
      </c>
      <c r="AI82" s="419">
        <v>1215.5165961180001</v>
      </c>
      <c r="AJ82" s="419">
        <v>1151.6528026860001</v>
      </c>
      <c r="AK82" s="419">
        <v>1338.2849213710001</v>
      </c>
      <c r="AL82" s="419">
        <v>-12.663355790000001</v>
      </c>
      <c r="AM82" s="419">
        <v>156.255758257</v>
      </c>
      <c r="AN82" s="419">
        <v>400.20357834399999</v>
      </c>
      <c r="AO82" s="419">
        <v>543.84139531300002</v>
      </c>
      <c r="AP82" s="419">
        <v>583.93356853399996</v>
      </c>
      <c r="AQ82" s="419">
        <v>890.74659363299997</v>
      </c>
      <c r="AR82" s="419">
        <v>902.56948529399995</v>
      </c>
      <c r="AS82" s="419">
        <v>1042.2658992700001</v>
      </c>
      <c r="AT82" s="419">
        <v>1189.301655003</v>
      </c>
      <c r="AU82" s="419">
        <v>1481.231546706</v>
      </c>
      <c r="AV82" s="419">
        <v>1303.2071407599999</v>
      </c>
      <c r="AW82" s="419">
        <v>877.48967578899999</v>
      </c>
      <c r="AX82" s="419">
        <v>1257.5892844129935</v>
      </c>
      <c r="AY82" s="419">
        <v>1343.2568037914559</v>
      </c>
      <c r="AZ82" s="419">
        <v>1466.4748591554555</v>
      </c>
      <c r="BA82" s="419">
        <v>1523.9710687519403</v>
      </c>
      <c r="BB82" s="419">
        <v>1626.0806917749405</v>
      </c>
      <c r="BC82" s="419">
        <v>1661.5211111429403</v>
      </c>
      <c r="BD82" s="419">
        <v>1644.6501699549401</v>
      </c>
      <c r="BE82" s="419">
        <v>1819.8912034928235</v>
      </c>
      <c r="BF82" s="419">
        <v>1816.9134419688232</v>
      </c>
      <c r="BG82" s="419">
        <v>1708.8954128068233</v>
      </c>
      <c r="BH82" s="419">
        <v>1970.6926578668231</v>
      </c>
      <c r="BI82" s="419">
        <v>1586.9189697438235</v>
      </c>
      <c r="BJ82" s="419">
        <v>1638.8924434187572</v>
      </c>
      <c r="BK82" s="419">
        <v>1929.8819676027574</v>
      </c>
      <c r="BL82" s="419">
        <v>2583.0425031703103</v>
      </c>
      <c r="BM82" s="419">
        <v>2238.2378005154737</v>
      </c>
      <c r="BN82" s="419">
        <v>223.63242731608722</v>
      </c>
      <c r="BO82" s="76" t="s">
        <v>174</v>
      </c>
    </row>
    <row r="83" spans="1:67" s="225" customFormat="1" ht="9.75" thickBot="1">
      <c r="A83" s="8" t="s">
        <v>41</v>
      </c>
      <c r="B83" s="44">
        <v>8282.4394292286906</v>
      </c>
      <c r="C83" s="44">
        <v>8825.5833862391009</v>
      </c>
      <c r="D83" s="44">
        <v>8889.2281333286901</v>
      </c>
      <c r="E83" s="44">
        <v>8944.2258679204588</v>
      </c>
      <c r="F83" s="44">
        <v>8990.6513388644616</v>
      </c>
      <c r="G83" s="44">
        <v>9572.7684182031699</v>
      </c>
      <c r="H83" s="44">
        <v>9620.7747459041002</v>
      </c>
      <c r="I83" s="44">
        <v>9927.7036115413212</v>
      </c>
      <c r="J83" s="44">
        <v>10732.287657359304</v>
      </c>
      <c r="K83" s="44">
        <v>10848.5703110667</v>
      </c>
      <c r="L83" s="44">
        <v>11114.9934147162</v>
      </c>
      <c r="M83" s="44">
        <v>11137.030633029583</v>
      </c>
      <c r="N83" s="44">
        <v>11434.519614250818</v>
      </c>
      <c r="O83" s="44">
        <v>11438.026940701819</v>
      </c>
      <c r="P83" s="41">
        <v>11950.344016210525</v>
      </c>
      <c r="Q83" s="44">
        <v>11921.514256914392</v>
      </c>
      <c r="R83" s="44">
        <v>12210.922134027393</v>
      </c>
      <c r="S83" s="44">
        <v>12584.261977586526</v>
      </c>
      <c r="T83" s="44">
        <v>12545.141628302577</v>
      </c>
      <c r="U83" s="44">
        <v>12744.966850669793</v>
      </c>
      <c r="V83" s="44">
        <v>12165.739134003792</v>
      </c>
      <c r="W83" s="44">
        <v>12170.525514520279</v>
      </c>
      <c r="X83" s="44">
        <v>13061.537240303775</v>
      </c>
      <c r="Y83" s="44">
        <v>13114.609548429942</v>
      </c>
      <c r="Z83" s="44">
        <v>13132.406861182903</v>
      </c>
      <c r="AA83" s="44">
        <v>13219.561363494367</v>
      </c>
      <c r="AB83" s="44">
        <v>14164.909590172336</v>
      </c>
      <c r="AC83" s="44">
        <v>13750.682826465138</v>
      </c>
      <c r="AD83" s="44">
        <v>14591.035896215144</v>
      </c>
      <c r="AE83" s="44">
        <v>15920.358370039045</v>
      </c>
      <c r="AF83" s="44">
        <v>15840.845156199963</v>
      </c>
      <c r="AG83" s="44">
        <v>15988.059643616098</v>
      </c>
      <c r="AH83" s="44">
        <v>16525.948835939376</v>
      </c>
      <c r="AI83" s="44">
        <v>16409.990075466943</v>
      </c>
      <c r="AJ83" s="44">
        <v>16132.244572144989</v>
      </c>
      <c r="AK83" s="44">
        <v>16447.474545618996</v>
      </c>
      <c r="AL83" s="44">
        <v>16167.917595024059</v>
      </c>
      <c r="AM83" s="44">
        <v>16158.544156632886</v>
      </c>
      <c r="AN83" s="44">
        <v>16092.51779634945</v>
      </c>
      <c r="AO83" s="44">
        <v>16216.283711480342</v>
      </c>
      <c r="AP83" s="44">
        <v>16191.89404977097</v>
      </c>
      <c r="AQ83" s="44">
        <v>16274.248669635816</v>
      </c>
      <c r="AR83" s="44">
        <v>16256.859913927146</v>
      </c>
      <c r="AS83" s="44">
        <v>16364.694061342661</v>
      </c>
      <c r="AT83" s="44">
        <v>16194.709434420631</v>
      </c>
      <c r="AU83" s="44">
        <v>16348.33510442053</v>
      </c>
      <c r="AV83" s="44">
        <v>15008.84866807184</v>
      </c>
      <c r="AW83" s="44">
        <v>14660.414592363299</v>
      </c>
      <c r="AX83" s="44">
        <v>14796.926554653041</v>
      </c>
      <c r="AY83" s="44">
        <v>14786.688218318503</v>
      </c>
      <c r="AZ83" s="44">
        <v>14761.457262314501</v>
      </c>
      <c r="BA83" s="44">
        <v>14273.396007341422</v>
      </c>
      <c r="BB83" s="44">
        <v>15274.736999924848</v>
      </c>
      <c r="BC83" s="44">
        <v>15589.817224198754</v>
      </c>
      <c r="BD83" s="44">
        <v>15394.068614337932</v>
      </c>
      <c r="BE83" s="44">
        <v>15465.725952395016</v>
      </c>
      <c r="BF83" s="44">
        <v>15281.407098721285</v>
      </c>
      <c r="BG83" s="44">
        <v>14955.926140911419</v>
      </c>
      <c r="BH83" s="44">
        <v>15008.513975786718</v>
      </c>
      <c r="BI83" s="44">
        <v>14686.960127055991</v>
      </c>
      <c r="BJ83" s="44">
        <v>14598.970293036398</v>
      </c>
      <c r="BK83" s="44">
        <v>14516.634964737217</v>
      </c>
      <c r="BL83" s="44">
        <v>14986.796108567325</v>
      </c>
      <c r="BM83" s="44">
        <v>14637.956684198172</v>
      </c>
      <c r="BN83" s="44">
        <v>14566.915802832531</v>
      </c>
      <c r="BO83" s="75" t="s">
        <v>170</v>
      </c>
    </row>
    <row r="84" spans="1:67" ht="9.75" thickBot="1">
      <c r="A84" s="707"/>
      <c r="B84" s="707"/>
      <c r="C84" s="707"/>
      <c r="D84" s="707"/>
      <c r="E84" s="707"/>
      <c r="F84" s="707"/>
      <c r="G84" s="707"/>
      <c r="H84" s="707"/>
      <c r="I84" s="707"/>
      <c r="J84" s="707"/>
      <c r="K84" s="707"/>
      <c r="L84" s="707"/>
      <c r="M84" s="707"/>
      <c r="N84" s="674"/>
      <c r="O84" s="273"/>
      <c r="P84" s="273"/>
      <c r="Q84" s="273"/>
      <c r="R84" s="273"/>
      <c r="S84" s="273"/>
      <c r="T84" s="273"/>
      <c r="U84" s="273"/>
      <c r="V84" s="273"/>
      <c r="W84" s="273"/>
      <c r="X84" s="273"/>
      <c r="Y84" s="273"/>
      <c r="Z84" s="273"/>
      <c r="AA84" s="273"/>
      <c r="AB84" s="273"/>
      <c r="AC84" s="273"/>
      <c r="AD84" s="273"/>
      <c r="AE84" s="273"/>
      <c r="AF84" s="273"/>
      <c r="AG84" s="273"/>
      <c r="AH84" s="273"/>
      <c r="AI84" s="273"/>
      <c r="AJ84" s="273"/>
      <c r="AK84" s="273"/>
      <c r="AL84" s="273"/>
      <c r="AM84" s="273"/>
      <c r="AN84" s="273"/>
      <c r="AO84" s="273"/>
      <c r="AP84" s="273"/>
      <c r="AQ84" s="273"/>
      <c r="AR84" s="273"/>
      <c r="AS84" s="273"/>
      <c r="AT84" s="273"/>
      <c r="AU84" s="273"/>
      <c r="AV84" s="273"/>
      <c r="AW84" s="273"/>
      <c r="AX84" s="273"/>
      <c r="AY84" s="273"/>
      <c r="AZ84" s="273"/>
      <c r="BA84" s="273"/>
      <c r="BB84" s="273"/>
      <c r="BC84" s="273"/>
      <c r="BD84" s="273"/>
      <c r="BE84" s="273"/>
      <c r="BF84" s="273"/>
      <c r="BG84" s="273"/>
      <c r="BH84" s="273"/>
      <c r="BI84" s="273"/>
      <c r="BJ84" s="420"/>
      <c r="BK84" s="273"/>
      <c r="BL84" s="273"/>
      <c r="BM84" s="273"/>
      <c r="BN84" s="273"/>
      <c r="BO84" s="420"/>
    </row>
    <row r="88" spans="1:67">
      <c r="B88" s="418">
        <v>-8.3673512563109398E-11</v>
      </c>
      <c r="C88" s="418">
        <v>2.4010660126805305E-10</v>
      </c>
      <c r="D88" s="418">
        <v>-2.5829649530351162E-10</v>
      </c>
      <c r="E88" s="418">
        <v>-3.2378011383116245E-10</v>
      </c>
      <c r="F88" s="418">
        <v>-4.7111825551837683E-10</v>
      </c>
      <c r="G88" s="418">
        <v>1.8007995095103979E-10</v>
      </c>
      <c r="H88" s="418">
        <v>-1.9281287677586079E-10</v>
      </c>
      <c r="I88" s="418">
        <v>-4.4383341446518898E-10</v>
      </c>
      <c r="J88" s="418">
        <v>119.16784669865592</v>
      </c>
      <c r="K88" s="418">
        <v>-8.9130480773746967E-11</v>
      </c>
      <c r="L88" s="418">
        <v>-6.184563972055912E-10</v>
      </c>
      <c r="M88" s="418">
        <v>0</v>
      </c>
      <c r="N88" s="418">
        <v>1.9826984498649836E-10</v>
      </c>
      <c r="O88" s="418">
        <v>-2.8740032576024532E-10</v>
      </c>
      <c r="P88" s="418">
        <v>3.9108272176235914E-10</v>
      </c>
      <c r="Q88" s="418">
        <v>-7.4032868724316359E-10</v>
      </c>
      <c r="R88" s="418">
        <v>-3.092281986027956E-11</v>
      </c>
      <c r="S88" s="418">
        <v>1.8917489796876907E-10</v>
      </c>
      <c r="T88" s="418">
        <v>0</v>
      </c>
      <c r="U88" s="418">
        <v>6.3664629124104977E-10</v>
      </c>
      <c r="V88" s="418">
        <v>1.255102688446641E-10</v>
      </c>
      <c r="W88" s="418">
        <v>-4.7293724492192268E-10</v>
      </c>
      <c r="X88" s="418">
        <v>0</v>
      </c>
      <c r="Y88" s="418">
        <v>3.1832314562052488E-10</v>
      </c>
      <c r="Z88" s="418">
        <v>-5.6388671509921551E-11</v>
      </c>
      <c r="AA88" s="418">
        <v>-4.4565240386873484E-10</v>
      </c>
      <c r="AB88" s="418">
        <v>-6.5483618527650833E-11</v>
      </c>
      <c r="AC88" s="418">
        <v>1.6916601452976465E-10</v>
      </c>
      <c r="AD88" s="418">
        <v>3.4742697607725859E-10</v>
      </c>
      <c r="AE88" s="418">
        <v>-1.1823431123048067E-10</v>
      </c>
      <c r="AF88" s="418">
        <v>0</v>
      </c>
      <c r="AG88" s="418">
        <v>0</v>
      </c>
      <c r="AH88" s="418">
        <v>0</v>
      </c>
      <c r="AI88" s="418">
        <v>2.6193447411060333E-10</v>
      </c>
      <c r="AJ88" s="418">
        <v>0</v>
      </c>
      <c r="AK88" s="418">
        <v>1.3824319466948509E-10</v>
      </c>
      <c r="AL88" s="418">
        <v>0</v>
      </c>
      <c r="AM88" s="418"/>
      <c r="AN88" s="418"/>
      <c r="AO88" s="418"/>
      <c r="AP88" s="418"/>
      <c r="AQ88" s="418"/>
      <c r="AR88" s="418"/>
      <c r="AS88" s="418"/>
      <c r="AT88" s="418"/>
      <c r="AU88" s="418"/>
      <c r="AV88" s="418"/>
      <c r="AW88" s="418"/>
      <c r="AX88" s="418"/>
      <c r="AY88" s="418"/>
      <c r="AZ88" s="418"/>
      <c r="BA88" s="418"/>
      <c r="BB88" s="418"/>
      <c r="BC88" s="418"/>
      <c r="BD88" s="418"/>
      <c r="BE88" s="418"/>
      <c r="BF88" s="418"/>
      <c r="BG88" s="418"/>
      <c r="BH88" s="418"/>
      <c r="BI88" s="418"/>
      <c r="BK88" s="418"/>
      <c r="BL88" s="418"/>
      <c r="BM88" s="418"/>
      <c r="BN88" s="418"/>
    </row>
  </sheetData>
  <customSheetViews>
    <customSheetView guid="{D1897E30-A26D-4F90-93C2-C61456FDB70A}" showPageBreaks="1" hiddenColumns="1" state="hidden">
      <selection sqref="A1:BO1"/>
      <pageMargins left="0.7" right="0.7" top="0.75" bottom="0.75" header="0.3" footer="0.3"/>
      <pageSetup orientation="portrait" r:id="rId1"/>
    </customSheetView>
    <customSheetView guid="{0A4A6AE3-1FFA-40BD-BC03-A4BC47D93628}" hiddenColumns="1" state="hidden">
      <selection sqref="A1:BO1"/>
      <pageMargins left="0.7" right="0.7" top="0.75" bottom="0.75" header="0.3" footer="0.3"/>
      <pageSetup orientation="portrait" r:id="rId2"/>
    </customSheetView>
    <customSheetView guid="{B244C660-12F9-4318-BC78-56058D4EBF22}" showGridLines="0">
      <selection activeCell="O3" sqref="O1:O1048576"/>
      <pageMargins left="0.7" right="0.7" top="0.75" bottom="0.75" header="0.3" footer="0.3"/>
      <pageSetup orientation="portrait" r:id="rId3"/>
    </customSheetView>
    <customSheetView guid="{5775350E-DA50-441E-8569-3DFCA9E573A2}" showGridLines="0">
      <selection activeCell="B6" sqref="B6"/>
      <pageMargins left="0.7" right="0.7" top="0.75" bottom="0.75" header="0.3" footer="0.3"/>
      <pageSetup orientation="portrait" r:id="rId4"/>
    </customSheetView>
    <customSheetView guid="{470994EE-CEA9-45A2-A5EE-DCAA1675B1EF}" showGridLines="0" topLeftCell="A52">
      <selection activeCell="O79" sqref="O79"/>
      <pageMargins left="0.7" right="0.7" top="0.75" bottom="0.75" header="0.3" footer="0.3"/>
      <pageSetup orientation="portrait" r:id="rId5"/>
    </customSheetView>
    <customSheetView guid="{EB4FEB82-7273-415B-B402-8EEA020F8842}" showGridLines="0">
      <selection activeCell="O3" sqref="O1:O1048576"/>
      <pageMargins left="0.7" right="0.7" top="0.75" bottom="0.75" header="0.3" footer="0.3"/>
      <pageSetup orientation="portrait" r:id="rId6"/>
    </customSheetView>
    <customSheetView guid="{4E068CE9-76F0-4A79-8775-2B6748FBF524}" state="hidden">
      <selection sqref="A1:BV1"/>
      <pageMargins left="0.7" right="0.7" top="0.75" bottom="0.75" header="0.3" footer="0.3"/>
      <pageSetup orientation="portrait" r:id="rId7"/>
    </customSheetView>
    <customSheetView guid="{D8C5A984-543E-4707-B504-B74A64840F53}" hiddenColumns="1" state="hidden">
      <selection sqref="A1:BO1"/>
      <pageMargins left="0.7" right="0.7" top="0.75" bottom="0.75" header="0.3" footer="0.3"/>
      <pageSetup orientation="portrait" r:id="rId8"/>
    </customSheetView>
    <customSheetView guid="{D05C7363-D748-4E5D-B121-E30B6E64A380}" hiddenColumns="1" state="hidden">
      <selection sqref="A1:BO1"/>
      <pageMargins left="0.7" right="0.7" top="0.75" bottom="0.75" header="0.3" footer="0.3"/>
      <pageSetup orientation="portrait" r:id="rId9"/>
    </customSheetView>
    <customSheetView guid="{A346EDBB-8F5D-48AE-8CF0-8B5C084A1557}" showGridLines="0">
      <selection activeCell="Z3" sqref="Z1:AA1048576"/>
      <pageMargins left="0.7" right="0.7" top="0.75" bottom="0.75" header="0.3" footer="0.3"/>
      <pageSetup orientation="portrait" r:id="rId10"/>
    </customSheetView>
  </customSheetViews>
  <mergeCells count="3">
    <mergeCell ref="A1:BO1"/>
    <mergeCell ref="A2:BO2"/>
    <mergeCell ref="A84:N84"/>
  </mergeCells>
  <pageMargins left="0.7" right="0.7" top="0.75" bottom="0.75" header="0.3" footer="0.3"/>
  <pageSetup orientation="portrait" r:id="rId1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8"/>
  <dimension ref="A1:N10"/>
  <sheetViews>
    <sheetView view="pageBreakPreview" zoomScale="120" zoomScaleNormal="100" zoomScaleSheetLayoutView="120" workbookViewId="0">
      <selection sqref="A1:N1"/>
    </sheetView>
  </sheetViews>
  <sheetFormatPr defaultColWidth="9.140625" defaultRowHeight="9"/>
  <cols>
    <col min="1" max="1" width="20.85546875" style="15" customWidth="1"/>
    <col min="2" max="3" width="7" style="15" bestFit="1" customWidth="1"/>
    <col min="4" max="5" width="7.140625" style="15" bestFit="1" customWidth="1"/>
    <col min="6" max="7" width="7" style="15" bestFit="1" customWidth="1"/>
    <col min="8" max="8" width="7.5703125" style="15" bestFit="1" customWidth="1"/>
    <col min="9" max="9" width="7.140625" style="15" bestFit="1" customWidth="1"/>
    <col min="10" max="10" width="7.5703125" style="15" bestFit="1" customWidth="1"/>
    <col min="11" max="12" width="7.140625" style="15" customWidth="1"/>
    <col min="13" max="16384" width="9.140625" style="15"/>
  </cols>
  <sheetData>
    <row r="1" spans="1:14" s="68" customFormat="1" ht="15" customHeight="1">
      <c r="A1" s="682" t="s">
        <v>1391</v>
      </c>
      <c r="B1" s="658"/>
      <c r="C1" s="658"/>
      <c r="D1" s="658"/>
      <c r="E1" s="658"/>
      <c r="F1" s="658"/>
      <c r="G1" s="658"/>
      <c r="H1" s="658"/>
      <c r="I1" s="658"/>
      <c r="J1" s="658"/>
      <c r="K1" s="658"/>
      <c r="L1" s="658"/>
      <c r="M1" s="658"/>
      <c r="N1" s="658"/>
    </row>
    <row r="2" spans="1:14" s="68" customFormat="1" ht="15" customHeight="1" thickBot="1">
      <c r="A2" s="708" t="s">
        <v>1392</v>
      </c>
      <c r="B2" s="709"/>
      <c r="C2" s="709"/>
      <c r="D2" s="709"/>
      <c r="E2" s="709"/>
      <c r="F2" s="709"/>
      <c r="G2" s="709"/>
      <c r="H2" s="709"/>
      <c r="I2" s="709"/>
      <c r="J2" s="709"/>
      <c r="K2" s="709"/>
      <c r="L2" s="709"/>
      <c r="M2" s="709"/>
      <c r="N2" s="709"/>
    </row>
    <row r="3" spans="1:14" s="20" customFormat="1" ht="15" customHeight="1" thickBot="1">
      <c r="A3" s="17" t="s">
        <v>3</v>
      </c>
      <c r="B3" s="18">
        <v>44621</v>
      </c>
      <c r="C3" s="18">
        <v>44652</v>
      </c>
      <c r="D3" s="18">
        <v>44682</v>
      </c>
      <c r="E3" s="18">
        <v>44713</v>
      </c>
      <c r="F3" s="18">
        <v>44743</v>
      </c>
      <c r="G3" s="18">
        <v>44774</v>
      </c>
      <c r="H3" s="18">
        <v>44805</v>
      </c>
      <c r="I3" s="18">
        <v>44835</v>
      </c>
      <c r="J3" s="18">
        <v>44866</v>
      </c>
      <c r="K3" s="18">
        <v>44896</v>
      </c>
      <c r="L3" s="18">
        <v>44927</v>
      </c>
      <c r="M3" s="18">
        <v>44958</v>
      </c>
      <c r="N3" s="18">
        <v>44986</v>
      </c>
    </row>
    <row r="4" spans="1:14" ht="9.75" thickBot="1">
      <c r="A4" s="21" t="s">
        <v>1542</v>
      </c>
      <c r="B4" s="330">
        <v>6991.2454416499995</v>
      </c>
      <c r="C4" s="330">
        <v>6705.2683730600002</v>
      </c>
      <c r="D4" s="330">
        <v>6793.5547711300005</v>
      </c>
      <c r="E4" s="330">
        <v>6954.8568087199992</v>
      </c>
      <c r="F4" s="330">
        <v>6900.0399250899991</v>
      </c>
      <c r="G4" s="330">
        <v>6982.8945523799994</v>
      </c>
      <c r="H4" s="330">
        <v>7015.2975641100002</v>
      </c>
      <c r="I4" s="330">
        <v>7000.5821829600009</v>
      </c>
      <c r="J4" s="330">
        <v>7016.0270607900002</v>
      </c>
      <c r="K4" s="330">
        <v>7334.0838675300001</v>
      </c>
      <c r="L4" s="330">
        <v>7121.0427277900008</v>
      </c>
      <c r="M4" s="645">
        <v>7590.1145937600004</v>
      </c>
      <c r="N4" s="330">
        <v>7594.0843697600003</v>
      </c>
    </row>
    <row r="5" spans="1:14" ht="9.75" thickBot="1">
      <c r="A5" s="22" t="s">
        <v>1543</v>
      </c>
      <c r="B5" s="331">
        <v>2429.1582034799999</v>
      </c>
      <c r="C5" s="331">
        <v>2445.5920625600002</v>
      </c>
      <c r="D5" s="331">
        <v>2414.6596502999996</v>
      </c>
      <c r="E5" s="331">
        <v>2483.8632177099998</v>
      </c>
      <c r="F5" s="331">
        <v>2543.9916120500002</v>
      </c>
      <c r="G5" s="331">
        <v>2601.1673943800001</v>
      </c>
      <c r="H5" s="331">
        <v>2647.4042386699998</v>
      </c>
      <c r="I5" s="331">
        <v>2710.7433042499997</v>
      </c>
      <c r="J5" s="331">
        <v>2859.7371172500002</v>
      </c>
      <c r="K5" s="331">
        <v>3055.1341145900001</v>
      </c>
      <c r="L5" s="331">
        <v>2969.2479025799998</v>
      </c>
      <c r="M5" s="646">
        <v>3108.2016558</v>
      </c>
      <c r="N5" s="331">
        <v>3108.1886878</v>
      </c>
    </row>
    <row r="6" spans="1:14" ht="9.75" thickBot="1">
      <c r="A6" s="22" t="s">
        <v>1538</v>
      </c>
      <c r="B6" s="331">
        <v>130.27583554</v>
      </c>
      <c r="C6" s="331">
        <v>128.10761203000001</v>
      </c>
      <c r="D6" s="331">
        <v>133.06991855000001</v>
      </c>
      <c r="E6" s="331">
        <v>156.75236115000001</v>
      </c>
      <c r="F6" s="331">
        <v>181.66090335000001</v>
      </c>
      <c r="G6" s="331">
        <v>168.81021801</v>
      </c>
      <c r="H6" s="331">
        <v>173.78386619999998</v>
      </c>
      <c r="I6" s="331">
        <v>170.79271911999999</v>
      </c>
      <c r="J6" s="331">
        <v>176.65336474</v>
      </c>
      <c r="K6" s="331">
        <v>202.60805859999999</v>
      </c>
      <c r="L6" s="331">
        <v>198.36929984</v>
      </c>
      <c r="M6" s="646">
        <v>192.60100580000002</v>
      </c>
      <c r="N6" s="331">
        <v>192.60100580000002</v>
      </c>
    </row>
    <row r="7" spans="1:14">
      <c r="A7" s="23" t="s">
        <v>1541</v>
      </c>
      <c r="B7" s="331">
        <v>4.6171532769999999</v>
      </c>
      <c r="C7" s="331">
        <v>4.6171532769999999</v>
      </c>
      <c r="D7" s="331">
        <v>4.6171532769999999</v>
      </c>
      <c r="E7" s="331">
        <v>4.4415310860000004</v>
      </c>
      <c r="F7" s="331">
        <v>4.4415310860000004</v>
      </c>
      <c r="G7" s="331">
        <v>4.4415310860000004</v>
      </c>
      <c r="H7" s="331">
        <v>4.7913112189999998</v>
      </c>
      <c r="I7" s="331">
        <v>4.7913112189999998</v>
      </c>
      <c r="J7" s="331">
        <v>4.7913112189999998</v>
      </c>
      <c r="K7" s="331">
        <v>4.9834009999999997</v>
      </c>
      <c r="L7" s="331">
        <v>4.9834009999999997</v>
      </c>
      <c r="M7" s="646">
        <v>4.9834009999999997</v>
      </c>
      <c r="N7" s="331">
        <v>5.123316</v>
      </c>
    </row>
    <row r="8" spans="1:14" s="25" customFormat="1" ht="9.75" thickBot="1">
      <c r="A8" s="24" t="s">
        <v>1539</v>
      </c>
      <c r="B8" s="332">
        <f t="shared" ref="B8:L8" si="0">SUM(B4:B7)</f>
        <v>9555.2966339470004</v>
      </c>
      <c r="C8" s="332">
        <f t="shared" si="0"/>
        <v>9283.585200927002</v>
      </c>
      <c r="D8" s="332">
        <f t="shared" si="0"/>
        <v>9345.9014932570008</v>
      </c>
      <c r="E8" s="332">
        <f t="shared" si="0"/>
        <v>9599.9139186659995</v>
      </c>
      <c r="F8" s="332">
        <f t="shared" si="0"/>
        <v>9630.1339715760005</v>
      </c>
      <c r="G8" s="332">
        <f t="shared" si="0"/>
        <v>9757.313695855999</v>
      </c>
      <c r="H8" s="332">
        <f t="shared" si="0"/>
        <v>9841.2769801989998</v>
      </c>
      <c r="I8" s="332">
        <f t="shared" si="0"/>
        <v>9886.9095175490002</v>
      </c>
      <c r="J8" s="332">
        <f t="shared" si="0"/>
        <v>10057.208853999</v>
      </c>
      <c r="K8" s="332">
        <f t="shared" si="0"/>
        <v>10596.809441720001</v>
      </c>
      <c r="L8" s="332">
        <f t="shared" si="0"/>
        <v>10293.64333121</v>
      </c>
      <c r="M8" s="332">
        <f t="shared" ref="M8:N8" si="1">SUM(M4:M7)</f>
        <v>10895.90065636</v>
      </c>
      <c r="N8" s="332">
        <f t="shared" si="1"/>
        <v>10899.997379359998</v>
      </c>
    </row>
    <row r="9" spans="1:14" ht="9.75" thickBot="1">
      <c r="A9" s="26"/>
      <c r="B9" s="27"/>
      <c r="C9" s="27"/>
      <c r="D9" s="27"/>
      <c r="E9" s="27"/>
      <c r="F9" s="27"/>
      <c r="G9" s="27"/>
      <c r="H9" s="27"/>
      <c r="I9" s="27"/>
      <c r="J9" s="27"/>
      <c r="K9" s="27"/>
      <c r="L9" s="27"/>
      <c r="M9" s="27"/>
      <c r="N9" s="574"/>
    </row>
    <row r="10" spans="1:14">
      <c r="A10" s="502" t="s">
        <v>1540</v>
      </c>
    </row>
  </sheetData>
  <customSheetViews>
    <customSheetView guid="{D1897E30-A26D-4F90-93C2-C61456FDB70A}" scale="120" showPageBreaks="1" printArea="1" view="pageBreakPreview">
      <selection activeCell="Q17" sqref="Q17"/>
      <pageMargins left="0.7" right="0.7" top="0.75" bottom="0.75" header="0.3" footer="0.3"/>
      <pageSetup paperSize="9" scale="60" orientation="portrait" r:id="rId1"/>
    </customSheetView>
    <customSheetView guid="{0A4A6AE3-1FFA-40BD-BC03-A4BC47D93628}" scale="120" showPageBreaks="1" printArea="1" view="pageBreakPreview">
      <selection activeCell="Q17" sqref="Q17"/>
      <pageMargins left="0.7" right="0.7" top="0.75" bottom="0.75" header="0.3" footer="0.3"/>
      <pageSetup paperSize="9" scale="60" orientation="portrait" r:id="rId2"/>
    </customSheetView>
    <customSheetView guid="{B244C660-12F9-4318-BC78-56058D4EBF22}" showGridLines="0" topLeftCell="H1">
      <selection activeCell="O9" sqref="O9"/>
      <pageMargins left="0.7" right="0.7" top="0.75" bottom="0.75" header="0.3" footer="0.3"/>
    </customSheetView>
    <customSheetView guid="{5775350E-DA50-441E-8569-3DFCA9E573A2}" showGridLines="0">
      <selection sqref="A1:O10"/>
      <pageMargins left="0.7" right="0.7" top="0.75" bottom="0.75" header="0.3" footer="0.3"/>
    </customSheetView>
    <customSheetView guid="{470994EE-CEA9-45A2-A5EE-DCAA1675B1EF}">
      <selection activeCell="J13" sqref="J13"/>
      <pageMargins left="0.7" right="0.7" top="0.75" bottom="0.75" header="0.3" footer="0.3"/>
    </customSheetView>
    <customSheetView guid="{EB4FEB82-7273-415B-B402-8EEA020F8842}" showGridLines="0">
      <selection activeCell="O3" sqref="O1:O1048576"/>
      <pageMargins left="0.7" right="0.7" top="0.75" bottom="0.75" header="0.3" footer="0.3"/>
    </customSheetView>
    <customSheetView guid="{4E068CE9-76F0-4A79-8775-2B6748FBF524}" hiddenColumns="1" topLeftCell="P1">
      <selection activeCell="Q3" sqref="Q3:AC8"/>
      <pageMargins left="0.7" right="0.7" top="0.75" bottom="0.75" header="0.3" footer="0.3"/>
    </customSheetView>
    <customSheetView guid="{D8C5A984-543E-4707-B504-B74A64840F53}" scale="120" showPageBreaks="1" printArea="1" view="pageBreakPreview">
      <selection activeCell="Q17" sqref="Q17"/>
      <pageMargins left="0.7" right="0.7" top="0.75" bottom="0.75" header="0.3" footer="0.3"/>
      <pageSetup paperSize="9" scale="60" orientation="portrait" r:id="rId3"/>
    </customSheetView>
    <customSheetView guid="{D05C7363-D748-4E5D-B121-E30B6E64A380}" scale="120" showPageBreaks="1" printArea="1" view="pageBreakPreview">
      <selection activeCell="Q17" sqref="Q17"/>
      <pageMargins left="0.7" right="0.7" top="0.75" bottom="0.75" header="0.3" footer="0.3"/>
      <pageSetup paperSize="9" scale="60" orientation="portrait" r:id="rId4"/>
    </customSheetView>
    <customSheetView guid="{A346EDBB-8F5D-48AE-8CF0-8B5C084A1557}" showGridLines="0" topLeftCell="G1">
      <selection activeCell="W4" sqref="W4:Y4"/>
      <pageMargins left="0.7" right="0.7" top="0.75" bottom="0.75" header="0.3" footer="0.3"/>
      <pageSetup paperSize="9" orientation="portrait" r:id="rId5"/>
    </customSheetView>
  </customSheetViews>
  <mergeCells count="2">
    <mergeCell ref="A1:N1"/>
    <mergeCell ref="A2:N2"/>
  </mergeCells>
  <pageMargins left="0.7" right="0.7" top="0.75" bottom="0.75" header="0.3" footer="0.3"/>
  <pageSetup paperSize="9" scale="60" orientation="portrait" r:id="rId6"/>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7"/>
  <sheetViews>
    <sheetView view="pageBreakPreview" zoomScaleNormal="100" zoomScaleSheetLayoutView="100" workbookViewId="0">
      <selection sqref="A1:E1"/>
    </sheetView>
  </sheetViews>
  <sheetFormatPr defaultColWidth="9.140625" defaultRowHeight="9"/>
  <cols>
    <col min="1" max="1" width="45.140625" style="2" bestFit="1" customWidth="1"/>
    <col min="2" max="5" width="14.85546875" style="2" customWidth="1"/>
    <col min="6" max="16384" width="9.140625" style="2"/>
  </cols>
  <sheetData>
    <row r="1" spans="1:5" s="1" customFormat="1" ht="30" customHeight="1" thickBot="1">
      <c r="A1" s="711" t="s">
        <v>1190</v>
      </c>
      <c r="B1" s="648"/>
      <c r="C1" s="648"/>
      <c r="D1" s="648"/>
      <c r="E1" s="648"/>
    </row>
    <row r="2" spans="1:5" s="3" customFormat="1" ht="18.75" thickBot="1">
      <c r="A2" s="293" t="s">
        <v>3</v>
      </c>
      <c r="B2" s="453" t="s">
        <v>1527</v>
      </c>
      <c r="C2" s="453" t="s">
        <v>1529</v>
      </c>
      <c r="D2" s="73" t="s">
        <v>1530</v>
      </c>
      <c r="E2" s="453" t="s">
        <v>1544</v>
      </c>
    </row>
    <row r="3" spans="1:5" ht="11.25">
      <c r="A3" s="294" t="s">
        <v>613</v>
      </c>
      <c r="B3" s="454"/>
      <c r="C3" s="454"/>
      <c r="D3" s="454"/>
      <c r="E3" s="454"/>
    </row>
    <row r="4" spans="1:5" ht="11.25">
      <c r="A4" s="480" t="s">
        <v>578</v>
      </c>
      <c r="B4" s="455">
        <v>13.849110383539999</v>
      </c>
      <c r="C4" s="455">
        <v>9.8046814615100004</v>
      </c>
      <c r="D4" s="455">
        <v>14.155458611</v>
      </c>
      <c r="E4" s="455">
        <v>11.558357008</v>
      </c>
    </row>
    <row r="5" spans="1:5" ht="11.25">
      <c r="A5" s="480" t="s">
        <v>1137</v>
      </c>
      <c r="B5" s="455">
        <v>350.60059794963996</v>
      </c>
      <c r="C5" s="455">
        <v>317.59267256206999</v>
      </c>
      <c r="D5" s="455">
        <v>344.76063773880998</v>
      </c>
      <c r="E5" s="455">
        <v>366.72385523544</v>
      </c>
    </row>
    <row r="6" spans="1:5" ht="11.25">
      <c r="A6" s="482" t="s">
        <v>1158</v>
      </c>
      <c r="B6" s="455">
        <v>90.79358237868</v>
      </c>
      <c r="C6" s="455">
        <v>63.297721864189995</v>
      </c>
      <c r="D6" s="455">
        <v>82.976009254929991</v>
      </c>
      <c r="E6" s="455">
        <v>109.61918934955999</v>
      </c>
    </row>
    <row r="7" spans="1:5" ht="11.25">
      <c r="A7" s="482" t="s">
        <v>1159</v>
      </c>
      <c r="B7" s="455">
        <v>258.60701557096002</v>
      </c>
      <c r="C7" s="455">
        <v>250.29495069787998</v>
      </c>
      <c r="D7" s="455">
        <v>257.58462848388001</v>
      </c>
      <c r="E7" s="455">
        <v>253.20466588588002</v>
      </c>
    </row>
    <row r="8" spans="1:5" ht="11.25">
      <c r="A8" s="482" t="s">
        <v>1160</v>
      </c>
      <c r="B8" s="455">
        <v>1.2</v>
      </c>
      <c r="C8" s="455">
        <v>4</v>
      </c>
      <c r="D8" s="455">
        <v>4.2</v>
      </c>
      <c r="E8" s="455">
        <v>3.9</v>
      </c>
    </row>
    <row r="9" spans="1:5" ht="11.25">
      <c r="A9" s="483" t="s">
        <v>1138</v>
      </c>
      <c r="B9" s="455">
        <v>119.738168543</v>
      </c>
      <c r="C9" s="455">
        <v>136.440920551</v>
      </c>
      <c r="D9" s="455">
        <v>131.56599485699999</v>
      </c>
      <c r="E9" s="455">
        <v>131.27970259700001</v>
      </c>
    </row>
    <row r="10" spans="1:5" ht="11.25">
      <c r="A10" s="482" t="s">
        <v>1161</v>
      </c>
      <c r="B10" s="455">
        <v>158.671930097</v>
      </c>
      <c r="C10" s="455">
        <v>179.51986343999999</v>
      </c>
      <c r="D10" s="455">
        <v>174.79149174299999</v>
      </c>
      <c r="E10" s="455">
        <v>175.089120702</v>
      </c>
    </row>
    <row r="11" spans="1:5" ht="11.25">
      <c r="A11" s="482" t="s">
        <v>1162</v>
      </c>
      <c r="B11" s="455">
        <v>-38.933761554</v>
      </c>
      <c r="C11" s="455">
        <v>-43.078942888999997</v>
      </c>
      <c r="D11" s="455">
        <v>-43.225496886000002</v>
      </c>
      <c r="E11" s="455">
        <v>-43.809418104999999</v>
      </c>
    </row>
    <row r="12" spans="1:5" ht="11.25">
      <c r="A12" s="482" t="s">
        <v>1163</v>
      </c>
      <c r="B12" s="455">
        <v>0</v>
      </c>
      <c r="C12" s="455">
        <v>0</v>
      </c>
      <c r="D12" s="455">
        <v>0</v>
      </c>
      <c r="E12" s="455">
        <v>0</v>
      </c>
    </row>
    <row r="13" spans="1:5" ht="11.25">
      <c r="A13" s="484" t="s">
        <v>1164</v>
      </c>
      <c r="B13" s="455">
        <v>0</v>
      </c>
      <c r="C13" s="455">
        <v>0</v>
      </c>
      <c r="D13" s="455">
        <v>0</v>
      </c>
      <c r="E13" s="455">
        <v>0</v>
      </c>
    </row>
    <row r="14" spans="1:5" ht="11.25">
      <c r="A14" s="484" t="s">
        <v>1165</v>
      </c>
      <c r="B14" s="455">
        <v>0</v>
      </c>
      <c r="C14" s="455">
        <v>0</v>
      </c>
      <c r="D14" s="455">
        <v>0</v>
      </c>
      <c r="E14" s="455">
        <v>0</v>
      </c>
    </row>
    <row r="15" spans="1:5" ht="11.25">
      <c r="A15" s="481" t="s">
        <v>1139</v>
      </c>
      <c r="B15" s="455">
        <v>27.81880150304</v>
      </c>
      <c r="C15" s="455">
        <v>30.484346904999999</v>
      </c>
      <c r="D15" s="455">
        <v>32.724221553999996</v>
      </c>
      <c r="E15" s="455">
        <v>32.724221553999996</v>
      </c>
    </row>
    <row r="16" spans="1:5" ht="11.25">
      <c r="A16" s="486" t="s">
        <v>1166</v>
      </c>
      <c r="B16" s="455">
        <v>6.7947485560000001</v>
      </c>
      <c r="C16" s="455">
        <v>7.9582310649999997</v>
      </c>
      <c r="D16" s="455">
        <v>8.6980504520000004</v>
      </c>
      <c r="E16" s="455">
        <v>14.105563961000001</v>
      </c>
    </row>
    <row r="17" spans="1:5" ht="11.25">
      <c r="A17" s="486" t="s">
        <v>1167</v>
      </c>
      <c r="B17" s="455">
        <v>21.024052947040001</v>
      </c>
      <c r="C17" s="455">
        <v>22.526115839999999</v>
      </c>
      <c r="D17" s="455">
        <v>24.026171101999999</v>
      </c>
      <c r="E17" s="455">
        <v>19.032667371999999</v>
      </c>
    </row>
    <row r="18" spans="1:5" ht="11.25">
      <c r="A18" s="485" t="s">
        <v>1140</v>
      </c>
      <c r="B18" s="455">
        <v>36.832316827999996</v>
      </c>
      <c r="C18" s="455">
        <v>40.769516754199998</v>
      </c>
      <c r="D18" s="455">
        <v>38.828565109199992</v>
      </c>
      <c r="E18" s="455">
        <v>40.488688296199996</v>
      </c>
    </row>
    <row r="19" spans="1:5" ht="11.25">
      <c r="A19" s="480" t="s">
        <v>1141</v>
      </c>
      <c r="B19" s="455">
        <v>-16.084884325000001</v>
      </c>
      <c r="C19" s="455">
        <v>-16.634815420999999</v>
      </c>
      <c r="D19" s="455">
        <v>-17.182007974000001</v>
      </c>
      <c r="E19" s="455">
        <v>-17.99342089704</v>
      </c>
    </row>
    <row r="20" spans="1:5" ht="11.25">
      <c r="A20" s="481" t="s">
        <v>1168</v>
      </c>
      <c r="B20" s="455">
        <v>0</v>
      </c>
      <c r="C20" s="455">
        <v>0</v>
      </c>
      <c r="D20" s="455">
        <v>0</v>
      </c>
      <c r="E20" s="455">
        <v>0</v>
      </c>
    </row>
    <row r="21" spans="1:5" ht="11.25">
      <c r="A21" s="481" t="s">
        <v>1169</v>
      </c>
      <c r="B21" s="455">
        <v>0</v>
      </c>
      <c r="C21" s="455">
        <v>0</v>
      </c>
      <c r="D21" s="455">
        <v>0</v>
      </c>
      <c r="E21" s="455">
        <v>0</v>
      </c>
    </row>
    <row r="22" spans="1:5" ht="11.25">
      <c r="A22" s="481" t="s">
        <v>1142</v>
      </c>
      <c r="B22" s="455">
        <v>5.6435000000000001E-3</v>
      </c>
      <c r="C22" s="455">
        <v>1.36965E-2</v>
      </c>
      <c r="D22" s="455">
        <v>1.4581786999999999E-2</v>
      </c>
      <c r="E22" s="455">
        <v>2.07555E-2</v>
      </c>
    </row>
    <row r="23" spans="1:5" ht="11.25">
      <c r="A23" s="481" t="s">
        <v>1170</v>
      </c>
      <c r="B23" s="455">
        <v>0.41193970000000002</v>
      </c>
      <c r="C23" s="455">
        <v>0.4509147</v>
      </c>
      <c r="D23" s="455">
        <v>0.4509147</v>
      </c>
      <c r="E23" s="455">
        <v>0.92691469999999998</v>
      </c>
    </row>
    <row r="24" spans="1:5" ht="11.25">
      <c r="A24" s="480" t="s">
        <v>1143</v>
      </c>
      <c r="B24" s="455">
        <v>24.850354230000001</v>
      </c>
      <c r="C24" s="455">
        <v>25.049342146999997</v>
      </c>
      <c r="D24" s="455">
        <v>25.303608545000003</v>
      </c>
      <c r="E24" s="455">
        <v>25.479674610000004</v>
      </c>
    </row>
    <row r="25" spans="1:5" ht="11.25">
      <c r="A25" s="480" t="s">
        <v>1144</v>
      </c>
      <c r="B25" s="455">
        <v>-8.6457593810999995</v>
      </c>
      <c r="C25" s="455">
        <v>-9.259194176320003</v>
      </c>
      <c r="D25" s="455">
        <v>-9.5807250227400012</v>
      </c>
      <c r="E25" s="455">
        <v>-10.051665085540002</v>
      </c>
    </row>
    <row r="26" spans="1:5" ht="11.25">
      <c r="A26" s="480" t="s">
        <v>1145</v>
      </c>
      <c r="B26" s="455">
        <v>17.822258015020001</v>
      </c>
      <c r="C26" s="455">
        <v>20.597326843850002</v>
      </c>
      <c r="D26" s="455">
        <v>19.580113102409999</v>
      </c>
      <c r="E26" s="455">
        <v>18.854002933439997</v>
      </c>
    </row>
    <row r="27" spans="1:5" ht="11.25">
      <c r="A27" s="295" t="s">
        <v>1146</v>
      </c>
      <c r="B27" s="455">
        <v>567.19854694614003</v>
      </c>
      <c r="C27" s="455">
        <v>555.30940882730999</v>
      </c>
      <c r="D27" s="455">
        <v>580.62136300767986</v>
      </c>
      <c r="E27" s="455">
        <v>600.42509623049978</v>
      </c>
    </row>
    <row r="28" spans="1:5" ht="11.25">
      <c r="A28" s="295" t="s">
        <v>1147</v>
      </c>
      <c r="B28" s="455"/>
      <c r="C28" s="455"/>
      <c r="D28" s="455"/>
      <c r="E28" s="455"/>
    </row>
    <row r="29" spans="1:5" ht="11.25">
      <c r="A29" s="480" t="s">
        <v>1148</v>
      </c>
      <c r="B29" s="455">
        <v>2.442287946</v>
      </c>
      <c r="C29" s="455">
        <v>1.5625514169999999</v>
      </c>
      <c r="D29" s="455">
        <v>2.0144882659999999</v>
      </c>
      <c r="E29" s="455">
        <v>2.2621201531200001</v>
      </c>
    </row>
    <row r="30" spans="1:5" ht="11.25">
      <c r="A30" s="480" t="s">
        <v>1171</v>
      </c>
      <c r="B30" s="455">
        <v>66.226019519000005</v>
      </c>
      <c r="C30" s="455">
        <v>60.864822081</v>
      </c>
      <c r="D30" s="455">
        <v>69.45577510999999</v>
      </c>
      <c r="E30" s="455">
        <v>72.470285637979998</v>
      </c>
    </row>
    <row r="31" spans="1:5" ht="11.25">
      <c r="A31" s="480" t="s">
        <v>1172</v>
      </c>
      <c r="B31" s="455">
        <v>0</v>
      </c>
      <c r="C31" s="455">
        <v>0</v>
      </c>
      <c r="D31" s="455">
        <v>0</v>
      </c>
      <c r="E31" s="455">
        <v>0</v>
      </c>
    </row>
    <row r="32" spans="1:5" ht="11.25">
      <c r="A32" s="480" t="s">
        <v>1173</v>
      </c>
      <c r="B32" s="455">
        <v>0</v>
      </c>
      <c r="C32" s="455">
        <v>0</v>
      </c>
      <c r="D32" s="455">
        <v>0</v>
      </c>
      <c r="E32" s="455">
        <v>0</v>
      </c>
    </row>
    <row r="33" spans="1:5" ht="11.25">
      <c r="A33" s="480" t="s">
        <v>622</v>
      </c>
      <c r="B33" s="455">
        <v>13.852955536</v>
      </c>
      <c r="C33" s="455">
        <v>23.138222198000001</v>
      </c>
      <c r="D33" s="455">
        <v>22.904665210000001</v>
      </c>
      <c r="E33" s="455">
        <v>22.453777762000001</v>
      </c>
    </row>
    <row r="34" spans="1:5" ht="11.25">
      <c r="A34" s="480" t="s">
        <v>1149</v>
      </c>
      <c r="B34" s="455">
        <v>6.1606612699300003</v>
      </c>
      <c r="C34" s="455">
        <v>6.7804431410000001</v>
      </c>
      <c r="D34" s="455">
        <v>6.4604900742600009</v>
      </c>
      <c r="E34" s="455">
        <v>7.2122978779700002</v>
      </c>
    </row>
    <row r="35" spans="1:5" ht="11.25">
      <c r="A35" s="422" t="s">
        <v>1150</v>
      </c>
      <c r="B35" s="455">
        <v>88.681924270930011</v>
      </c>
      <c r="C35" s="455">
        <v>92.346038836999981</v>
      </c>
      <c r="D35" s="455">
        <v>100.83541866025999</v>
      </c>
      <c r="E35" s="455">
        <v>104.39848143106998</v>
      </c>
    </row>
    <row r="36" spans="1:5" ht="11.25">
      <c r="A36" s="296" t="s">
        <v>1151</v>
      </c>
      <c r="B36" s="455"/>
      <c r="C36" s="455"/>
      <c r="D36" s="455"/>
      <c r="E36" s="455"/>
    </row>
    <row r="37" spans="1:5" ht="11.25">
      <c r="A37" s="487" t="s">
        <v>1152</v>
      </c>
      <c r="B37" s="455">
        <v>186.16501595956996</v>
      </c>
      <c r="C37" s="455">
        <v>176.58192625486998</v>
      </c>
      <c r="D37" s="455">
        <v>191.03934348186999</v>
      </c>
      <c r="E37" s="455">
        <v>206.66667968086</v>
      </c>
    </row>
    <row r="38" spans="1:5" ht="11.25">
      <c r="A38" s="488" t="s">
        <v>71</v>
      </c>
      <c r="B38" s="455">
        <v>120.92151809556999</v>
      </c>
      <c r="C38" s="455">
        <v>150.05295850586998</v>
      </c>
      <c r="D38" s="455">
        <v>162.58995574886998</v>
      </c>
      <c r="E38" s="455">
        <v>172.53084868386</v>
      </c>
    </row>
    <row r="39" spans="1:5" ht="11.25">
      <c r="A39" s="488" t="s">
        <v>72</v>
      </c>
      <c r="B39" s="455">
        <v>65.243497864000005</v>
      </c>
      <c r="C39" s="455">
        <v>26.528967749</v>
      </c>
      <c r="D39" s="455">
        <v>28.449387732999998</v>
      </c>
      <c r="E39" s="455">
        <v>34.135830996999999</v>
      </c>
    </row>
    <row r="40" spans="1:5" ht="11.25">
      <c r="A40" s="487" t="s">
        <v>1153</v>
      </c>
      <c r="B40" s="455">
        <v>0</v>
      </c>
      <c r="C40" s="455">
        <v>0</v>
      </c>
      <c r="D40" s="455">
        <v>0</v>
      </c>
      <c r="E40" s="455">
        <v>0</v>
      </c>
    </row>
    <row r="41" spans="1:5" ht="11.25">
      <c r="A41" s="488" t="s">
        <v>71</v>
      </c>
      <c r="B41" s="455">
        <v>0</v>
      </c>
      <c r="C41" s="455">
        <v>0</v>
      </c>
      <c r="D41" s="455">
        <v>0</v>
      </c>
      <c r="E41" s="455">
        <v>0</v>
      </c>
    </row>
    <row r="42" spans="1:5" ht="11.25">
      <c r="A42" s="488" t="s">
        <v>72</v>
      </c>
      <c r="B42" s="455">
        <v>0</v>
      </c>
      <c r="C42" s="455">
        <v>0</v>
      </c>
      <c r="D42" s="455">
        <v>0</v>
      </c>
      <c r="E42" s="455">
        <v>0</v>
      </c>
    </row>
    <row r="43" spans="1:5" ht="11.25">
      <c r="A43" s="422" t="s">
        <v>1154</v>
      </c>
      <c r="B43" s="455">
        <v>186.16501595956996</v>
      </c>
      <c r="C43" s="455">
        <v>176.58192625486998</v>
      </c>
      <c r="D43" s="455">
        <v>191.03934348186999</v>
      </c>
      <c r="E43" s="455">
        <v>206.66667968085997</v>
      </c>
    </row>
    <row r="44" spans="1:5" ht="11.25">
      <c r="A44" s="295" t="s">
        <v>970</v>
      </c>
      <c r="B44" s="455">
        <v>0</v>
      </c>
      <c r="C44" s="455">
        <v>0</v>
      </c>
      <c r="D44" s="455">
        <v>0</v>
      </c>
      <c r="E44" s="455">
        <v>0</v>
      </c>
    </row>
    <row r="45" spans="1:5" ht="11.25">
      <c r="A45" s="298" t="s">
        <v>637</v>
      </c>
      <c r="B45" s="455">
        <v>26.701556975999999</v>
      </c>
      <c r="C45" s="455">
        <v>27.025772411999998</v>
      </c>
      <c r="D45" s="455">
        <v>27.323915198000002</v>
      </c>
      <c r="E45" s="455">
        <f>SUM(E46:E47)</f>
        <v>27.446075913999998</v>
      </c>
    </row>
    <row r="46" spans="1:5" ht="11.25" customHeight="1">
      <c r="A46" s="297" t="s">
        <v>1174</v>
      </c>
      <c r="B46" s="455">
        <v>15.163036342999998</v>
      </c>
      <c r="C46" s="455">
        <v>15.103325126999998</v>
      </c>
      <c r="D46" s="455">
        <v>15.567718306</v>
      </c>
      <c r="E46" s="455">
        <v>15.51826801</v>
      </c>
    </row>
    <row r="47" spans="1:5" ht="11.25" customHeight="1">
      <c r="A47" s="297" t="s">
        <v>1175</v>
      </c>
      <c r="B47" s="455">
        <v>11.536510633000001</v>
      </c>
      <c r="C47" s="455">
        <v>11.922447285000001</v>
      </c>
      <c r="D47" s="455">
        <v>11.756196892</v>
      </c>
      <c r="E47" s="455">
        <v>11.927807904</v>
      </c>
    </row>
    <row r="48" spans="1:5" ht="11.25">
      <c r="A48" s="483" t="s">
        <v>1155</v>
      </c>
      <c r="B48" s="456">
        <v>255.35612478100001</v>
      </c>
      <c r="C48" s="456">
        <v>250.52025197167998</v>
      </c>
      <c r="D48" s="456">
        <v>250.67561548699999</v>
      </c>
      <c r="E48" s="455">
        <v>250.84464259399999</v>
      </c>
    </row>
    <row r="49" spans="1:5" ht="11.25">
      <c r="A49" s="483" t="s">
        <v>971</v>
      </c>
      <c r="B49" s="456">
        <v>10.033855508720002</v>
      </c>
      <c r="C49" s="456">
        <v>10.99247584329</v>
      </c>
      <c r="D49" s="456">
        <v>11.451734599619998</v>
      </c>
      <c r="E49" s="455">
        <v>11.929186079529998</v>
      </c>
    </row>
    <row r="50" spans="1:5" ht="11.25">
      <c r="A50" s="483" t="s">
        <v>1259</v>
      </c>
      <c r="B50" s="456">
        <v>0.2600694487000007</v>
      </c>
      <c r="C50" s="456">
        <v>-2.1570564915299992</v>
      </c>
      <c r="D50" s="456">
        <v>-0.70466441906999966</v>
      </c>
      <c r="E50" s="455">
        <v>-0.85996946896000004</v>
      </c>
    </row>
    <row r="51" spans="1:5" ht="11.25">
      <c r="A51" s="423" t="s">
        <v>1156</v>
      </c>
      <c r="B51" s="456">
        <v>292.35160671564</v>
      </c>
      <c r="C51" s="456">
        <v>286.38144373544003</v>
      </c>
      <c r="D51" s="456">
        <v>288.74660086555002</v>
      </c>
      <c r="E51" s="455">
        <v>289.35993511856998</v>
      </c>
    </row>
    <row r="52" spans="1:5" ht="12" thickBot="1">
      <c r="A52" s="299" t="s">
        <v>1157</v>
      </c>
      <c r="B52" s="457">
        <v>567.19854694614003</v>
      </c>
      <c r="C52" s="457">
        <v>555.30940882730999</v>
      </c>
      <c r="D52" s="457">
        <v>580.62136300767997</v>
      </c>
      <c r="E52" s="455">
        <v>600.4250962305</v>
      </c>
    </row>
    <row r="53" spans="1:5" ht="15.75" customHeight="1">
      <c r="A53" s="710"/>
      <c r="B53" s="690"/>
      <c r="C53" s="690"/>
      <c r="D53" s="690"/>
      <c r="E53" s="690"/>
    </row>
    <row r="54" spans="1:5" ht="9.6" customHeight="1"/>
    <row r="55" spans="1:5">
      <c r="B55" s="367"/>
      <c r="C55" s="367"/>
      <c r="D55" s="367"/>
      <c r="E55" s="367"/>
    </row>
    <row r="56" spans="1:5">
      <c r="B56" s="367"/>
      <c r="C56" s="367"/>
      <c r="D56" s="367"/>
      <c r="E56" s="367"/>
    </row>
    <row r="57" spans="1:5">
      <c r="A57" s="367"/>
      <c r="B57" s="367"/>
      <c r="C57" s="367"/>
      <c r="D57" s="367"/>
      <c r="E57" s="367"/>
    </row>
  </sheetData>
  <customSheetViews>
    <customSheetView guid="{D1897E30-A26D-4F90-93C2-C61456FDB70A}" showPageBreaks="1" hiddenRows="1" view="pageBreakPreview">
      <selection activeCell="L39" sqref="L39"/>
      <pageMargins left="0.7" right="0.7" top="0.75" bottom="0.75" header="0.3" footer="0.3"/>
      <pageSetup paperSize="9" scale="83" orientation="portrait" r:id="rId1"/>
    </customSheetView>
    <customSheetView guid="{0A4A6AE3-1FFA-40BD-BC03-A4BC47D93628}" showPageBreaks="1" hiddenRows="1" view="pageBreakPreview">
      <selection activeCell="L39" sqref="L39"/>
      <pageMargins left="0.7" right="0.7" top="0.75" bottom="0.75" header="0.3" footer="0.3"/>
      <pageSetup paperSize="9" scale="83" orientation="portrait" r:id="rId2"/>
    </customSheetView>
    <customSheetView guid="{D8C5A984-543E-4707-B504-B74A64840F53}" showPageBreaks="1" hiddenRows="1" view="pageBreakPreview">
      <selection activeCell="L39" sqref="L39"/>
      <pageMargins left="0.7" right="0.7" top="0.75" bottom="0.75" header="0.3" footer="0.3"/>
      <pageSetup paperSize="9" scale="83" orientation="portrait" r:id="rId3"/>
    </customSheetView>
    <customSheetView guid="{D05C7363-D748-4E5D-B121-E30B6E64A380}" showPageBreaks="1" hiddenRows="1" view="pageBreakPreview">
      <selection activeCell="L39" sqref="L39"/>
      <pageMargins left="0.7" right="0.7" top="0.75" bottom="0.75" header="0.3" footer="0.3"/>
      <pageSetup paperSize="9" scale="83" orientation="portrait" r:id="rId4"/>
    </customSheetView>
    <customSheetView guid="{A346EDBB-8F5D-48AE-8CF0-8B5C084A1557}" showPageBreaks="1" hiddenRows="1" view="pageBreakPreview">
      <selection activeCell="L39" sqref="L39"/>
      <pageMargins left="0.7" right="0.7" top="0.75" bottom="0.75" header="0.3" footer="0.3"/>
      <pageSetup paperSize="9" scale="83" orientation="portrait" r:id="rId5"/>
    </customSheetView>
  </customSheetViews>
  <mergeCells count="2">
    <mergeCell ref="A53:E53"/>
    <mergeCell ref="A1:E1"/>
  </mergeCells>
  <pageMargins left="0.7" right="0.7" top="0.75" bottom="0.75" header="0.3" footer="0.3"/>
  <pageSetup paperSize="9" scale="83" orientation="portrait" r:id="rId6"/>
  <ignoredErrors>
    <ignoredError sqref="E45" formulaRange="1"/>
  </ignoredErrors>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0"/>
  <dimension ref="A1:H5"/>
  <sheetViews>
    <sheetView view="pageBreakPreview" zoomScale="130" zoomScaleNormal="100" zoomScaleSheetLayoutView="130" workbookViewId="0">
      <selection sqref="A1:E1"/>
    </sheetView>
  </sheetViews>
  <sheetFormatPr defaultColWidth="9.140625" defaultRowHeight="9"/>
  <cols>
    <col min="1" max="1" width="14.140625" style="2" customWidth="1"/>
    <col min="2" max="2" width="10.140625" style="2" bestFit="1" customWidth="1"/>
    <col min="3" max="3" width="10.42578125" style="2" bestFit="1" customWidth="1"/>
    <col min="4" max="4" width="10.85546875" style="2" bestFit="1" customWidth="1"/>
    <col min="5" max="5" width="10.140625" style="2" bestFit="1" customWidth="1"/>
    <col min="6" max="16384" width="9.140625" style="2"/>
  </cols>
  <sheetData>
    <row r="1" spans="1:8" s="1" customFormat="1" ht="34.5" customHeight="1" thickBot="1">
      <c r="A1" s="698" t="s">
        <v>1189</v>
      </c>
      <c r="B1" s="699"/>
      <c r="C1" s="699"/>
      <c r="D1" s="699"/>
      <c r="E1" s="699"/>
    </row>
    <row r="2" spans="1:8" s="3" customFormat="1" ht="36.75" thickBot="1">
      <c r="A2" s="11" t="s">
        <v>73</v>
      </c>
      <c r="B2" s="73" t="s">
        <v>1527</v>
      </c>
      <c r="C2" s="73" t="s">
        <v>1529</v>
      </c>
      <c r="D2" s="73" t="s">
        <v>1530</v>
      </c>
      <c r="E2" s="73" t="s">
        <v>1544</v>
      </c>
    </row>
    <row r="3" spans="1:8">
      <c r="A3" s="115" t="s">
        <v>77</v>
      </c>
      <c r="B3" s="115">
        <v>1.9223062590811124</v>
      </c>
      <c r="C3" s="115">
        <v>1.5408360432043045</v>
      </c>
      <c r="D3" s="115">
        <v>1.533434847201993</v>
      </c>
      <c r="E3" s="115">
        <v>1.5298763783024951</v>
      </c>
    </row>
    <row r="4" spans="1:8">
      <c r="A4" s="116" t="s">
        <v>78</v>
      </c>
      <c r="B4" s="116">
        <v>2.0636887806371789</v>
      </c>
      <c r="C4" s="116">
        <v>2.0649001997155918</v>
      </c>
      <c r="D4" s="116">
        <v>1.9892825222235324</v>
      </c>
      <c r="E4" s="116">
        <v>1.9302228963353758</v>
      </c>
    </row>
    <row r="5" spans="1:8" ht="8.1" customHeight="1">
      <c r="A5" s="410"/>
      <c r="B5" s="170"/>
      <c r="C5" s="170"/>
      <c r="D5" s="170"/>
      <c r="E5" s="170"/>
      <c r="F5" s="519"/>
      <c r="G5" s="519"/>
      <c r="H5" s="519"/>
    </row>
  </sheetData>
  <customSheetViews>
    <customSheetView guid="{D1897E30-A26D-4F90-93C2-C61456FDB70A}" scale="115" showPageBreaks="1" printArea="1" view="pageBreakPreview">
      <selection activeCell="O36" sqref="O36"/>
      <pageMargins left="0.7" right="0.7" top="0.75" bottom="0.75" header="0.3" footer="0.3"/>
      <pageSetup paperSize="9" scale="69" orientation="portrait" r:id="rId1"/>
    </customSheetView>
    <customSheetView guid="{0A4A6AE3-1FFA-40BD-BC03-A4BC47D93628}" scale="115" showPageBreaks="1" printArea="1" view="pageBreakPreview">
      <selection activeCell="O36" sqref="O36"/>
      <pageMargins left="0.7" right="0.7" top="0.75" bottom="0.75" header="0.3" footer="0.3"/>
      <pageSetup paperSize="9" scale="69" orientation="portrait" r:id="rId2"/>
    </customSheetView>
    <customSheetView guid="{B244C660-12F9-4318-BC78-56058D4EBF22}">
      <selection sqref="A1:O1"/>
      <pageMargins left="0.7" right="0.7" top="0.75" bottom="0.75" header="0.3" footer="0.3"/>
    </customSheetView>
    <customSheetView guid="{5775350E-DA50-441E-8569-3DFCA9E573A2}" showGridLines="0">
      <selection activeCell="A2" sqref="A2"/>
      <pageMargins left="0.7" right="0.7" top="0.75" bottom="0.75" header="0.3" footer="0.3"/>
    </customSheetView>
    <customSheetView guid="{470994EE-CEA9-45A2-A5EE-DCAA1675B1EF}">
      <selection activeCell="G31" sqref="G31"/>
      <pageMargins left="0.7" right="0.7" top="0.75" bottom="0.75" header="0.3" footer="0.3"/>
    </customSheetView>
    <customSheetView guid="{EB4FEB82-7273-415B-B402-8EEA020F8842}" showGridLines="0">
      <selection activeCell="L9" sqref="L9"/>
      <pageMargins left="0.7" right="0.7" top="0.75" bottom="0.75" header="0.3" footer="0.3"/>
    </customSheetView>
    <customSheetView guid="{4E068CE9-76F0-4A79-8775-2B6748FBF524}" hiddenColumns="1">
      <selection activeCell="Q2" sqref="Q2:AC4"/>
      <pageMargins left="0.7" right="0.7" top="0.75" bottom="0.75" header="0.3" footer="0.3"/>
      <pageSetup paperSize="9" orientation="portrait" r:id="rId3"/>
    </customSheetView>
    <customSheetView guid="{D8C5A984-543E-4707-B504-B74A64840F53}" scale="115" showPageBreaks="1" printArea="1" view="pageBreakPreview">
      <selection activeCell="O36" sqref="O36"/>
      <pageMargins left="0.7" right="0.7" top="0.75" bottom="0.75" header="0.3" footer="0.3"/>
      <pageSetup paperSize="9" scale="69" orientation="portrait" r:id="rId4"/>
    </customSheetView>
    <customSheetView guid="{D05C7363-D748-4E5D-B121-E30B6E64A380}" scale="115" showPageBreaks="1" printArea="1" view="pageBreakPreview">
      <selection activeCell="O36" sqref="O36"/>
      <pageMargins left="0.7" right="0.7" top="0.75" bottom="0.75" header="0.3" footer="0.3"/>
      <pageSetup paperSize="9" scale="69" orientation="portrait" r:id="rId5"/>
    </customSheetView>
    <customSheetView guid="{A346EDBB-8F5D-48AE-8CF0-8B5C084A1557}" showGridLines="0">
      <selection activeCell="V24" sqref="V24"/>
      <pageMargins left="0.7" right="0.7" top="0.75" bottom="0.75" header="0.3" footer="0.3"/>
      <pageSetup paperSize="9" orientation="portrait" r:id="rId6"/>
    </customSheetView>
  </customSheetViews>
  <mergeCells count="1">
    <mergeCell ref="A1:E1"/>
  </mergeCells>
  <pageMargins left="0.7" right="0.7" top="0.75" bottom="0.75" header="0.3" footer="0.3"/>
  <pageSetup paperSize="9" scale="69" orientation="portrait" r:id="rId7"/>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I58"/>
  <sheetViews>
    <sheetView workbookViewId="0">
      <selection sqref="A1:O1"/>
    </sheetView>
  </sheetViews>
  <sheetFormatPr defaultRowHeight="15"/>
  <cols>
    <col min="1" max="1" width="37.42578125" customWidth="1"/>
    <col min="2" max="16" width="18" bestFit="1" customWidth="1"/>
    <col min="17" max="17" width="18" customWidth="1"/>
    <col min="18" max="18" width="17.42578125" bestFit="1" customWidth="1"/>
    <col min="19" max="19" width="6.85546875" bestFit="1" customWidth="1"/>
    <col min="20" max="20" width="6.140625" bestFit="1" customWidth="1"/>
    <col min="21" max="21" width="7.140625" bestFit="1" customWidth="1"/>
    <col min="22" max="22" width="7" bestFit="1" customWidth="1"/>
    <col min="23" max="23" width="6.85546875" bestFit="1" customWidth="1"/>
    <col min="24" max="24" width="7.140625" bestFit="1" customWidth="1"/>
    <col min="25" max="25" width="7" bestFit="1" customWidth="1"/>
    <col min="26" max="26" width="6.5703125" bestFit="1" customWidth="1"/>
    <col min="27" max="27" width="7" bestFit="1" customWidth="1"/>
    <col min="28" max="28" width="7.140625" bestFit="1" customWidth="1"/>
    <col min="29" max="29" width="6.85546875" bestFit="1" customWidth="1"/>
    <col min="30" max="30" width="7.42578125" bestFit="1" customWidth="1"/>
    <col min="31" max="31" width="6.85546875" bestFit="1" customWidth="1"/>
    <col min="32" max="32" width="6.140625" bestFit="1" customWidth="1"/>
    <col min="33" max="33" width="7.140625" bestFit="1" customWidth="1"/>
    <col min="34" max="34" width="7" bestFit="1" customWidth="1"/>
    <col min="35" max="35" width="6.85546875" bestFit="1" customWidth="1"/>
  </cols>
  <sheetData>
    <row r="1" spans="1:35" s="405" customFormat="1" ht="49.5" customHeight="1">
      <c r="A1" s="712" t="s">
        <v>1374</v>
      </c>
      <c r="B1" s="712"/>
      <c r="C1" s="712"/>
      <c r="D1" s="712"/>
      <c r="E1" s="712"/>
      <c r="F1" s="712"/>
      <c r="G1" s="712"/>
      <c r="H1" s="712"/>
      <c r="I1" s="712"/>
      <c r="J1" s="712"/>
      <c r="K1" s="712"/>
      <c r="L1" s="712"/>
      <c r="M1" s="712"/>
      <c r="N1" s="712"/>
      <c r="O1" s="712"/>
    </row>
    <row r="2" spans="1:35" s="373" customFormat="1">
      <c r="A2" s="371" t="s">
        <v>1260</v>
      </c>
      <c r="B2" s="372">
        <v>43466</v>
      </c>
      <c r="C2" s="372">
        <v>43497</v>
      </c>
      <c r="D2" s="372">
        <v>43525</v>
      </c>
      <c r="E2" s="372">
        <v>43556</v>
      </c>
      <c r="F2" s="372">
        <v>43586</v>
      </c>
      <c r="G2" s="372">
        <v>43617</v>
      </c>
      <c r="H2" s="372">
        <v>43647</v>
      </c>
      <c r="I2" s="372">
        <v>43678</v>
      </c>
      <c r="J2" s="372">
        <v>43709</v>
      </c>
      <c r="K2" s="372">
        <v>43739</v>
      </c>
      <c r="L2" s="372">
        <v>43770</v>
      </c>
      <c r="M2" s="372">
        <v>43800</v>
      </c>
      <c r="N2" s="372">
        <v>43831</v>
      </c>
      <c r="O2" s="372">
        <v>43862</v>
      </c>
      <c r="P2" s="372">
        <v>43891</v>
      </c>
      <c r="Q2" s="372">
        <v>43922</v>
      </c>
      <c r="R2" s="372">
        <v>43952</v>
      </c>
      <c r="S2" s="372">
        <v>43983</v>
      </c>
      <c r="T2" s="372">
        <v>44013</v>
      </c>
      <c r="U2" s="372">
        <v>44044</v>
      </c>
      <c r="V2" s="372">
        <v>44075</v>
      </c>
      <c r="W2" s="372">
        <v>44105</v>
      </c>
      <c r="X2" s="372">
        <v>44136</v>
      </c>
      <c r="Y2" s="372">
        <v>44166</v>
      </c>
      <c r="Z2" s="372">
        <v>44197</v>
      </c>
      <c r="AA2" s="372">
        <v>44228</v>
      </c>
      <c r="AB2" s="372">
        <v>44256</v>
      </c>
      <c r="AC2" s="372">
        <v>44287</v>
      </c>
      <c r="AD2" s="372">
        <v>44317</v>
      </c>
      <c r="AE2" s="372">
        <v>44348</v>
      </c>
      <c r="AF2" s="372">
        <v>44378</v>
      </c>
      <c r="AG2" s="372">
        <v>44409</v>
      </c>
      <c r="AH2" s="372">
        <v>44440</v>
      </c>
      <c r="AI2" s="372">
        <v>44470</v>
      </c>
    </row>
    <row r="3" spans="1:35" s="376" customFormat="1">
      <c r="A3" s="374" t="s">
        <v>1261</v>
      </c>
      <c r="B3" s="375"/>
      <c r="C3" s="375"/>
      <c r="D3" s="375"/>
      <c r="E3" s="375"/>
      <c r="F3" s="375"/>
      <c r="G3" s="375"/>
      <c r="H3" s="375"/>
      <c r="I3" s="375"/>
      <c r="J3" s="375"/>
      <c r="K3" s="375"/>
      <c r="L3" s="375"/>
      <c r="M3" s="375"/>
      <c r="N3" s="375"/>
    </row>
    <row r="4" spans="1:35" s="376" customFormat="1">
      <c r="A4" s="377" t="s">
        <v>1262</v>
      </c>
      <c r="B4" s="375"/>
      <c r="C4" s="375"/>
      <c r="D4" s="375"/>
      <c r="E4" s="375"/>
      <c r="F4" s="375"/>
      <c r="G4" s="375"/>
      <c r="H4" s="375"/>
      <c r="I4" s="375"/>
      <c r="J4" s="375"/>
      <c r="K4" s="375"/>
      <c r="L4" s="375"/>
      <c r="M4" s="375"/>
      <c r="N4" s="375"/>
    </row>
    <row r="5" spans="1:35" s="379" customFormat="1" ht="15" customHeight="1">
      <c r="A5" s="378" t="s">
        <v>1263</v>
      </c>
      <c r="B5" s="379">
        <v>0</v>
      </c>
      <c r="C5" s="379">
        <v>0</v>
      </c>
      <c r="D5" s="379">
        <v>0</v>
      </c>
      <c r="E5" s="379">
        <v>0</v>
      </c>
      <c r="F5" s="379">
        <v>0</v>
      </c>
      <c r="G5" s="379">
        <v>0</v>
      </c>
      <c r="H5" s="379">
        <v>0</v>
      </c>
      <c r="I5" s="379">
        <v>0</v>
      </c>
      <c r="J5" s="379">
        <v>0</v>
      </c>
      <c r="K5" s="379">
        <v>0</v>
      </c>
      <c r="L5" s="379">
        <v>0</v>
      </c>
      <c r="M5" s="379">
        <v>0</v>
      </c>
      <c r="N5" s="379">
        <v>0</v>
      </c>
      <c r="O5" s="379">
        <v>0</v>
      </c>
      <c r="P5" s="379">
        <v>0</v>
      </c>
      <c r="Q5" s="379">
        <v>0</v>
      </c>
      <c r="R5" s="379">
        <v>0</v>
      </c>
      <c r="S5" s="379">
        <v>0</v>
      </c>
      <c r="T5" s="379">
        <v>0</v>
      </c>
      <c r="U5" s="379">
        <v>0</v>
      </c>
      <c r="V5" s="379">
        <v>0</v>
      </c>
      <c r="W5" s="379">
        <v>0</v>
      </c>
      <c r="X5" s="379">
        <v>0</v>
      </c>
      <c r="Y5" s="379">
        <v>0</v>
      </c>
      <c r="Z5" s="379">
        <v>0</v>
      </c>
      <c r="AA5" s="379">
        <v>0</v>
      </c>
      <c r="AB5" s="379">
        <v>0</v>
      </c>
      <c r="AC5" s="379">
        <v>0</v>
      </c>
      <c r="AD5" s="379">
        <v>0</v>
      </c>
      <c r="AE5" s="379">
        <v>0</v>
      </c>
      <c r="AF5" s="379">
        <v>0</v>
      </c>
      <c r="AG5" s="379">
        <v>0</v>
      </c>
      <c r="AH5" s="379">
        <v>0</v>
      </c>
      <c r="AI5" s="379">
        <v>0</v>
      </c>
    </row>
    <row r="6" spans="1:35" s="379" customFormat="1" ht="15" customHeight="1">
      <c r="A6" s="378" t="s">
        <v>1264</v>
      </c>
      <c r="B6" s="379">
        <v>0</v>
      </c>
      <c r="C6" s="379">
        <v>0</v>
      </c>
      <c r="D6" s="379">
        <v>0</v>
      </c>
      <c r="E6" s="379">
        <v>0</v>
      </c>
      <c r="F6" s="379">
        <v>3000000000</v>
      </c>
      <c r="G6" s="379">
        <v>0</v>
      </c>
      <c r="H6" s="379">
        <v>37000000000</v>
      </c>
      <c r="I6" s="379">
        <v>10000000000</v>
      </c>
      <c r="J6" s="379">
        <v>0</v>
      </c>
      <c r="K6" s="379">
        <v>0</v>
      </c>
      <c r="L6" s="379">
        <v>0</v>
      </c>
      <c r="M6" s="379">
        <v>7000000000</v>
      </c>
      <c r="N6" s="379">
        <v>10000000000</v>
      </c>
      <c r="O6" s="379">
        <v>0</v>
      </c>
      <c r="P6" s="379">
        <v>0</v>
      </c>
      <c r="Q6" s="379">
        <v>8000000000</v>
      </c>
      <c r="R6" s="379">
        <v>0</v>
      </c>
      <c r="S6" s="379">
        <v>0</v>
      </c>
      <c r="T6" s="379">
        <v>0</v>
      </c>
      <c r="U6" s="379">
        <v>0</v>
      </c>
      <c r="V6" s="379">
        <v>0</v>
      </c>
      <c r="W6" s="379">
        <v>0</v>
      </c>
      <c r="X6" s="379">
        <v>0</v>
      </c>
      <c r="Y6" s="379">
        <v>0</v>
      </c>
      <c r="Z6" s="379">
        <v>0</v>
      </c>
      <c r="AA6" s="379">
        <v>0</v>
      </c>
      <c r="AB6" s="379">
        <v>0</v>
      </c>
      <c r="AC6" s="379">
        <v>0</v>
      </c>
      <c r="AD6" s="379">
        <v>0</v>
      </c>
      <c r="AE6" s="379">
        <v>0</v>
      </c>
      <c r="AF6" s="379">
        <v>0</v>
      </c>
      <c r="AG6" s="379">
        <v>0</v>
      </c>
      <c r="AH6" s="379">
        <v>0</v>
      </c>
      <c r="AI6" s="379">
        <v>0</v>
      </c>
    </row>
    <row r="7" spans="1:35" s="379" customFormat="1" ht="15" customHeight="1">
      <c r="A7" s="378" t="s">
        <v>1265</v>
      </c>
      <c r="B7" s="379">
        <v>968375000000</v>
      </c>
      <c r="C7" s="379">
        <v>947200000000</v>
      </c>
      <c r="D7" s="379">
        <v>961200000000</v>
      </c>
      <c r="E7" s="379">
        <v>927000000000</v>
      </c>
      <c r="F7" s="379">
        <v>952500000000</v>
      </c>
      <c r="G7" s="379">
        <v>959000000000</v>
      </c>
      <c r="H7" s="379">
        <v>958700000000</v>
      </c>
      <c r="I7" s="379">
        <v>954200000000</v>
      </c>
      <c r="J7" s="379">
        <v>975200000000</v>
      </c>
      <c r="K7" s="379">
        <v>987200000000</v>
      </c>
      <c r="L7" s="379">
        <v>936075000000</v>
      </c>
      <c r="M7" s="379">
        <v>935575000000</v>
      </c>
      <c r="N7" s="379">
        <v>948075000000</v>
      </c>
      <c r="O7" s="379">
        <v>919725000000</v>
      </c>
      <c r="P7" s="379">
        <v>933225000000</v>
      </c>
      <c r="Q7" s="379">
        <v>991225000000</v>
      </c>
      <c r="R7" s="379">
        <v>996475000000</v>
      </c>
      <c r="S7" s="379">
        <v>0</v>
      </c>
      <c r="T7" s="379">
        <v>0</v>
      </c>
      <c r="U7" s="379">
        <v>0</v>
      </c>
      <c r="V7" s="379">
        <v>0</v>
      </c>
      <c r="W7" s="379">
        <v>0</v>
      </c>
      <c r="X7" s="379">
        <v>0</v>
      </c>
      <c r="Y7" s="379">
        <v>0</v>
      </c>
      <c r="Z7" s="379">
        <v>0</v>
      </c>
      <c r="AA7" s="379">
        <v>0</v>
      </c>
      <c r="AB7" s="379">
        <v>0</v>
      </c>
      <c r="AC7" s="379">
        <v>0</v>
      </c>
      <c r="AD7" s="379">
        <v>0</v>
      </c>
      <c r="AE7" s="379">
        <v>0</v>
      </c>
      <c r="AF7" s="379">
        <v>0</v>
      </c>
      <c r="AG7" s="379">
        <v>0</v>
      </c>
      <c r="AH7" s="379">
        <v>0</v>
      </c>
      <c r="AI7" s="379">
        <v>0</v>
      </c>
    </row>
    <row r="8" spans="1:35" s="379" customFormat="1" ht="15" customHeight="1">
      <c r="A8" s="378" t="s">
        <v>1266</v>
      </c>
      <c r="B8" s="379">
        <v>0</v>
      </c>
      <c r="C8" s="379">
        <v>0</v>
      </c>
      <c r="D8" s="379">
        <v>0</v>
      </c>
      <c r="E8" s="379">
        <v>0</v>
      </c>
      <c r="F8" s="379">
        <v>0</v>
      </c>
      <c r="G8" s="379">
        <v>0</v>
      </c>
      <c r="H8" s="379">
        <v>0</v>
      </c>
      <c r="I8" s="379">
        <v>0</v>
      </c>
      <c r="J8" s="379">
        <v>0</v>
      </c>
      <c r="K8" s="379">
        <v>0</v>
      </c>
      <c r="L8" s="379">
        <v>0</v>
      </c>
      <c r="M8" s="379">
        <v>0</v>
      </c>
      <c r="N8" s="379">
        <v>0</v>
      </c>
      <c r="O8" s="379">
        <v>0</v>
      </c>
      <c r="P8" s="379">
        <v>0</v>
      </c>
      <c r="Q8" s="379">
        <v>0</v>
      </c>
      <c r="R8" s="379">
        <v>0</v>
      </c>
      <c r="S8" s="379">
        <v>0</v>
      </c>
      <c r="T8" s="379">
        <v>0</v>
      </c>
      <c r="U8" s="379">
        <v>0</v>
      </c>
      <c r="V8" s="379">
        <v>0</v>
      </c>
      <c r="W8" s="379">
        <v>0</v>
      </c>
      <c r="X8" s="379">
        <v>0</v>
      </c>
      <c r="Y8" s="379">
        <v>0</v>
      </c>
      <c r="Z8" s="379">
        <v>0</v>
      </c>
      <c r="AA8" s="379">
        <v>0</v>
      </c>
      <c r="AB8" s="379">
        <v>0</v>
      </c>
      <c r="AC8" s="379">
        <v>0</v>
      </c>
      <c r="AD8" s="379">
        <v>0</v>
      </c>
      <c r="AE8" s="379">
        <v>0</v>
      </c>
      <c r="AF8" s="379">
        <v>0</v>
      </c>
      <c r="AG8" s="379">
        <v>0</v>
      </c>
      <c r="AH8" s="379">
        <v>0</v>
      </c>
      <c r="AI8" s="379">
        <v>0</v>
      </c>
    </row>
    <row r="9" spans="1:35" s="379" customFormat="1" ht="15" customHeight="1">
      <c r="A9" s="378" t="s">
        <v>1267</v>
      </c>
      <c r="B9" s="379">
        <v>0</v>
      </c>
      <c r="C9" s="379">
        <v>0</v>
      </c>
      <c r="D9" s="379">
        <v>0</v>
      </c>
      <c r="E9" s="379">
        <v>0</v>
      </c>
      <c r="F9" s="379">
        <v>0</v>
      </c>
      <c r="G9" s="379">
        <v>0</v>
      </c>
      <c r="H9" s="379">
        <v>1000000000</v>
      </c>
      <c r="I9" s="379">
        <v>0</v>
      </c>
      <c r="J9" s="379">
        <v>0</v>
      </c>
      <c r="K9" s="379">
        <v>0</v>
      </c>
      <c r="L9" s="379">
        <v>0</v>
      </c>
      <c r="M9" s="379">
        <v>0</v>
      </c>
      <c r="N9" s="379">
        <v>0</v>
      </c>
      <c r="O9" s="379">
        <v>0</v>
      </c>
      <c r="P9" s="379">
        <v>0</v>
      </c>
      <c r="Q9" s="379">
        <v>0</v>
      </c>
      <c r="R9" s="379">
        <v>0</v>
      </c>
      <c r="S9" s="379">
        <v>0</v>
      </c>
      <c r="T9" s="379">
        <v>0</v>
      </c>
      <c r="U9" s="379">
        <v>0</v>
      </c>
      <c r="V9" s="379">
        <v>0</v>
      </c>
      <c r="W9" s="379">
        <v>0</v>
      </c>
      <c r="X9" s="379">
        <v>0</v>
      </c>
      <c r="Y9" s="379">
        <v>0</v>
      </c>
      <c r="Z9" s="379">
        <v>0</v>
      </c>
      <c r="AA9" s="379">
        <v>0</v>
      </c>
      <c r="AB9" s="379">
        <v>0</v>
      </c>
      <c r="AC9" s="379">
        <v>0</v>
      </c>
      <c r="AD9" s="379">
        <v>0</v>
      </c>
      <c r="AE9" s="379">
        <v>0</v>
      </c>
      <c r="AF9" s="379">
        <v>0</v>
      </c>
      <c r="AG9" s="379">
        <v>0</v>
      </c>
      <c r="AH9" s="379">
        <v>0</v>
      </c>
      <c r="AI9" s="379">
        <v>0</v>
      </c>
    </row>
    <row r="10" spans="1:35" s="379" customFormat="1" ht="15" customHeight="1">
      <c r="A10" s="378" t="s">
        <v>1268</v>
      </c>
      <c r="B10" s="379">
        <v>421264990741</v>
      </c>
      <c r="C10" s="379">
        <v>447613208455</v>
      </c>
      <c r="D10" s="379">
        <v>453212993562</v>
      </c>
      <c r="E10" s="379">
        <v>469283684068</v>
      </c>
      <c r="F10" s="379">
        <v>471372514821</v>
      </c>
      <c r="G10" s="379">
        <v>487334783203</v>
      </c>
      <c r="H10" s="379">
        <v>454283084953</v>
      </c>
      <c r="I10" s="379">
        <v>477793059952</v>
      </c>
      <c r="J10" s="379">
        <v>469936637064</v>
      </c>
      <c r="K10" s="379">
        <v>480006389554</v>
      </c>
      <c r="L10" s="379">
        <v>349693984088</v>
      </c>
      <c r="M10" s="379">
        <v>334823517213</v>
      </c>
      <c r="N10" s="379">
        <v>345889398863</v>
      </c>
      <c r="O10" s="379">
        <v>382671546832</v>
      </c>
      <c r="P10" s="379">
        <v>372333053950</v>
      </c>
      <c r="Q10" s="379">
        <v>324556481506</v>
      </c>
      <c r="R10" s="379">
        <v>330617235223</v>
      </c>
      <c r="S10" s="379">
        <v>0</v>
      </c>
      <c r="T10" s="379">
        <v>0</v>
      </c>
      <c r="U10" s="379">
        <v>0</v>
      </c>
      <c r="V10" s="379">
        <v>0</v>
      </c>
      <c r="W10" s="379">
        <v>0</v>
      </c>
      <c r="X10" s="379">
        <v>0</v>
      </c>
      <c r="Y10" s="379">
        <v>0</v>
      </c>
      <c r="Z10" s="379">
        <v>0</v>
      </c>
      <c r="AA10" s="379">
        <v>0</v>
      </c>
      <c r="AB10" s="379">
        <v>0</v>
      </c>
      <c r="AC10" s="379">
        <v>0</v>
      </c>
      <c r="AD10" s="379">
        <v>0</v>
      </c>
      <c r="AE10" s="379">
        <v>0</v>
      </c>
      <c r="AF10" s="379">
        <v>0</v>
      </c>
      <c r="AG10" s="379">
        <v>0</v>
      </c>
      <c r="AH10" s="379">
        <v>0</v>
      </c>
      <c r="AI10" s="379">
        <v>0</v>
      </c>
    </row>
    <row r="11" spans="1:35" s="379" customFormat="1" ht="15" customHeight="1">
      <c r="A11" s="378" t="s">
        <v>1269</v>
      </c>
      <c r="B11" s="379">
        <v>31270315513</v>
      </c>
      <c r="C11" s="379">
        <v>30536506133</v>
      </c>
      <c r="D11" s="379">
        <v>30852452411</v>
      </c>
      <c r="E11" s="379">
        <v>28031668309</v>
      </c>
      <c r="F11" s="379">
        <v>25906949555</v>
      </c>
      <c r="G11" s="379">
        <v>29233438357</v>
      </c>
      <c r="H11" s="379">
        <v>29077027636</v>
      </c>
      <c r="I11" s="379">
        <v>29010076051</v>
      </c>
      <c r="J11" s="379">
        <v>27826671780</v>
      </c>
      <c r="K11" s="379">
        <v>27722081732</v>
      </c>
      <c r="L11" s="379">
        <v>26667226928</v>
      </c>
      <c r="M11" s="379">
        <v>25982007040</v>
      </c>
      <c r="N11" s="379">
        <v>23162812159</v>
      </c>
      <c r="O11" s="379">
        <v>13367349396</v>
      </c>
      <c r="P11" s="379">
        <v>14705682431</v>
      </c>
      <c r="Q11" s="379">
        <v>16272143009</v>
      </c>
      <c r="R11" s="379">
        <v>23069454971</v>
      </c>
      <c r="S11" s="379">
        <v>0</v>
      </c>
      <c r="T11" s="379">
        <v>0</v>
      </c>
      <c r="U11" s="379">
        <v>0</v>
      </c>
      <c r="V11" s="379">
        <v>0</v>
      </c>
      <c r="W11" s="379">
        <v>0</v>
      </c>
      <c r="X11" s="379">
        <v>0</v>
      </c>
      <c r="Y11" s="379">
        <v>0</v>
      </c>
      <c r="Z11" s="379">
        <v>0</v>
      </c>
      <c r="AA11" s="379">
        <v>0</v>
      </c>
      <c r="AB11" s="379">
        <v>0</v>
      </c>
      <c r="AC11" s="379">
        <v>0</v>
      </c>
      <c r="AD11" s="379">
        <v>0</v>
      </c>
      <c r="AE11" s="379">
        <v>0</v>
      </c>
      <c r="AF11" s="379">
        <v>0</v>
      </c>
      <c r="AG11" s="379">
        <v>0</v>
      </c>
      <c r="AH11" s="379">
        <v>0</v>
      </c>
      <c r="AI11" s="379">
        <v>0</v>
      </c>
    </row>
    <row r="12" spans="1:35" s="379" customFormat="1" ht="15" customHeight="1">
      <c r="A12" s="378" t="s">
        <v>1270</v>
      </c>
      <c r="B12" s="379">
        <v>157935006759</v>
      </c>
      <c r="C12" s="379">
        <v>159450466101</v>
      </c>
      <c r="D12" s="379">
        <v>160337099910</v>
      </c>
      <c r="E12" s="379">
        <v>159859654216</v>
      </c>
      <c r="F12" s="379">
        <v>158871621857</v>
      </c>
      <c r="G12" s="379">
        <v>158067379100</v>
      </c>
      <c r="H12" s="379">
        <v>163515093372</v>
      </c>
      <c r="I12" s="379">
        <v>168581225900</v>
      </c>
      <c r="J12" s="379">
        <v>173257930400</v>
      </c>
      <c r="K12" s="379">
        <v>164941570400</v>
      </c>
      <c r="L12" s="379">
        <v>137273648000</v>
      </c>
      <c r="M12" s="379">
        <v>134959671000</v>
      </c>
      <c r="N12" s="379">
        <v>135417898000</v>
      </c>
      <c r="O12" s="379">
        <v>134086432000</v>
      </c>
      <c r="P12" s="379">
        <v>111808348000</v>
      </c>
      <c r="Q12" s="379">
        <v>107072703000</v>
      </c>
      <c r="R12" s="379">
        <v>108774915000</v>
      </c>
      <c r="S12" s="379">
        <v>0</v>
      </c>
      <c r="T12" s="379">
        <v>0</v>
      </c>
      <c r="U12" s="379">
        <v>0</v>
      </c>
      <c r="V12" s="379">
        <v>0</v>
      </c>
      <c r="W12" s="379">
        <v>0</v>
      </c>
      <c r="X12" s="379">
        <v>0</v>
      </c>
      <c r="Y12" s="379">
        <v>0</v>
      </c>
      <c r="Z12" s="379">
        <v>0</v>
      </c>
      <c r="AA12" s="379">
        <v>0</v>
      </c>
      <c r="AB12" s="379">
        <v>0</v>
      </c>
      <c r="AC12" s="379">
        <v>0</v>
      </c>
      <c r="AD12" s="379">
        <v>0</v>
      </c>
      <c r="AE12" s="379">
        <v>0</v>
      </c>
      <c r="AF12" s="379">
        <v>0</v>
      </c>
      <c r="AG12" s="379">
        <v>0</v>
      </c>
      <c r="AH12" s="379">
        <v>0</v>
      </c>
      <c r="AI12" s="379">
        <v>0</v>
      </c>
    </row>
    <row r="13" spans="1:35" s="379" customFormat="1" ht="15" customHeight="1">
      <c r="A13" s="378" t="s">
        <v>1271</v>
      </c>
      <c r="B13" s="379">
        <v>0</v>
      </c>
      <c r="C13" s="379">
        <v>0</v>
      </c>
      <c r="D13" s="379">
        <v>0</v>
      </c>
      <c r="E13" s="379">
        <v>0</v>
      </c>
      <c r="F13" s="379">
        <v>0</v>
      </c>
      <c r="G13" s="379">
        <v>0</v>
      </c>
      <c r="H13" s="379">
        <v>0</v>
      </c>
      <c r="I13" s="379">
        <v>0</v>
      </c>
      <c r="J13" s="379">
        <v>0</v>
      </c>
      <c r="K13" s="379">
        <v>0</v>
      </c>
      <c r="L13" s="379">
        <v>0</v>
      </c>
      <c r="M13" s="379">
        <v>0</v>
      </c>
      <c r="N13" s="379">
        <v>0</v>
      </c>
      <c r="O13" s="379">
        <v>0</v>
      </c>
      <c r="P13" s="379">
        <v>0</v>
      </c>
      <c r="Q13" s="379">
        <v>0</v>
      </c>
      <c r="R13" s="379">
        <v>0</v>
      </c>
      <c r="S13" s="379">
        <v>0</v>
      </c>
      <c r="T13" s="379">
        <v>0</v>
      </c>
      <c r="U13" s="379">
        <v>0</v>
      </c>
      <c r="V13" s="379">
        <v>0</v>
      </c>
      <c r="W13" s="379">
        <v>0</v>
      </c>
      <c r="X13" s="379">
        <v>0</v>
      </c>
      <c r="Y13" s="379">
        <v>0</v>
      </c>
      <c r="Z13" s="379">
        <v>0</v>
      </c>
      <c r="AA13" s="379">
        <v>0</v>
      </c>
      <c r="AB13" s="379">
        <v>0</v>
      </c>
      <c r="AC13" s="379">
        <v>0</v>
      </c>
      <c r="AD13" s="379">
        <v>0</v>
      </c>
      <c r="AE13" s="379">
        <v>0</v>
      </c>
      <c r="AF13" s="379">
        <v>0</v>
      </c>
      <c r="AG13" s="379">
        <v>0</v>
      </c>
      <c r="AH13" s="379">
        <v>0</v>
      </c>
      <c r="AI13" s="379">
        <v>0</v>
      </c>
    </row>
    <row r="14" spans="1:35" s="379" customFormat="1" ht="15" customHeight="1">
      <c r="A14" s="378" t="s">
        <v>1272</v>
      </c>
      <c r="B14" s="379">
        <v>159424721835</v>
      </c>
      <c r="C14" s="379">
        <v>155549132482</v>
      </c>
      <c r="D14" s="379">
        <v>159337572886</v>
      </c>
      <c r="E14" s="379">
        <v>157172383379</v>
      </c>
      <c r="F14" s="379">
        <v>156368875633</v>
      </c>
      <c r="G14" s="379">
        <v>160848091331</v>
      </c>
      <c r="H14" s="379">
        <v>171085085768</v>
      </c>
      <c r="I14" s="379">
        <v>175023895115</v>
      </c>
      <c r="J14" s="379">
        <v>161291469064</v>
      </c>
      <c r="K14" s="379">
        <v>159907223044</v>
      </c>
      <c r="L14" s="379">
        <v>149761627852.87332</v>
      </c>
      <c r="M14" s="379">
        <v>140977803425.5632</v>
      </c>
      <c r="N14" s="379">
        <v>136469563088.86859</v>
      </c>
      <c r="O14" s="379">
        <v>128055532353.86942</v>
      </c>
      <c r="P14" s="379">
        <v>117520948941.20134</v>
      </c>
      <c r="Q14" s="379">
        <v>118998094207.99226</v>
      </c>
      <c r="R14" s="379">
        <v>119356827681.66168</v>
      </c>
      <c r="S14" s="379">
        <v>0</v>
      </c>
      <c r="T14" s="379">
        <v>0</v>
      </c>
      <c r="U14" s="379">
        <v>0</v>
      </c>
      <c r="V14" s="379">
        <v>0</v>
      </c>
      <c r="W14" s="379">
        <v>0</v>
      </c>
      <c r="X14" s="379">
        <v>0</v>
      </c>
      <c r="Y14" s="379">
        <v>0</v>
      </c>
      <c r="Z14" s="379">
        <v>0</v>
      </c>
      <c r="AA14" s="379">
        <v>0</v>
      </c>
      <c r="AB14" s="379">
        <v>0</v>
      </c>
      <c r="AC14" s="379">
        <v>0</v>
      </c>
      <c r="AD14" s="379">
        <v>0</v>
      </c>
      <c r="AE14" s="379">
        <v>0</v>
      </c>
      <c r="AF14" s="379">
        <v>0</v>
      </c>
      <c r="AG14" s="379">
        <v>0</v>
      </c>
      <c r="AH14" s="379">
        <v>0</v>
      </c>
      <c r="AI14" s="379">
        <v>0</v>
      </c>
    </row>
    <row r="15" spans="1:35" s="379" customFormat="1" ht="15" customHeight="1">
      <c r="A15" s="378" t="s">
        <v>1273</v>
      </c>
      <c r="B15" s="379">
        <v>0</v>
      </c>
      <c r="C15" s="379">
        <v>0</v>
      </c>
      <c r="D15" s="379">
        <v>0</v>
      </c>
      <c r="E15" s="379">
        <v>0</v>
      </c>
      <c r="F15" s="379">
        <v>0</v>
      </c>
      <c r="G15" s="379">
        <v>0</v>
      </c>
      <c r="H15" s="379">
        <v>0</v>
      </c>
      <c r="I15" s="379">
        <v>0</v>
      </c>
      <c r="J15" s="379">
        <v>0</v>
      </c>
      <c r="K15" s="379">
        <v>0</v>
      </c>
      <c r="L15" s="379">
        <v>0</v>
      </c>
      <c r="M15" s="379">
        <v>0</v>
      </c>
      <c r="N15" s="379">
        <v>0</v>
      </c>
      <c r="O15" s="379">
        <v>0</v>
      </c>
      <c r="P15" s="379">
        <v>0</v>
      </c>
      <c r="Q15" s="379">
        <v>0</v>
      </c>
      <c r="R15" s="379">
        <v>0</v>
      </c>
      <c r="S15" s="379">
        <v>0</v>
      </c>
      <c r="T15" s="379">
        <v>0</v>
      </c>
      <c r="U15" s="379">
        <v>0</v>
      </c>
      <c r="V15" s="379">
        <v>0</v>
      </c>
      <c r="W15" s="379">
        <v>0</v>
      </c>
      <c r="X15" s="379">
        <v>0</v>
      </c>
      <c r="Y15" s="379">
        <v>0</v>
      </c>
      <c r="Z15" s="379">
        <v>0</v>
      </c>
      <c r="AA15" s="379">
        <v>0</v>
      </c>
      <c r="AB15" s="379">
        <v>0</v>
      </c>
      <c r="AC15" s="379">
        <v>0</v>
      </c>
      <c r="AD15" s="379">
        <v>0</v>
      </c>
      <c r="AE15" s="379">
        <v>0</v>
      </c>
      <c r="AF15" s="379">
        <v>0</v>
      </c>
      <c r="AG15" s="379">
        <v>0</v>
      </c>
      <c r="AH15" s="379">
        <v>0</v>
      </c>
      <c r="AI15" s="379">
        <v>0</v>
      </c>
    </row>
    <row r="16" spans="1:35" s="379" customFormat="1" ht="15" customHeight="1">
      <c r="A16" s="378" t="s">
        <v>1274</v>
      </c>
      <c r="B16" s="379">
        <v>0</v>
      </c>
      <c r="C16" s="379">
        <v>0</v>
      </c>
      <c r="D16" s="379">
        <v>0</v>
      </c>
      <c r="E16" s="379">
        <v>0</v>
      </c>
      <c r="F16" s="379">
        <v>0</v>
      </c>
      <c r="G16" s="379">
        <v>0</v>
      </c>
      <c r="H16" s="379">
        <v>0</v>
      </c>
      <c r="I16" s="379">
        <v>0</v>
      </c>
      <c r="J16" s="379">
        <v>0</v>
      </c>
      <c r="K16" s="379">
        <v>0</v>
      </c>
      <c r="L16" s="379">
        <v>0</v>
      </c>
      <c r="M16" s="379">
        <v>0</v>
      </c>
      <c r="N16" s="379">
        <v>0</v>
      </c>
      <c r="O16" s="379">
        <v>0</v>
      </c>
      <c r="P16" s="379">
        <v>0</v>
      </c>
      <c r="Q16" s="379">
        <v>0</v>
      </c>
      <c r="R16" s="379">
        <v>0</v>
      </c>
      <c r="S16" s="379">
        <v>0</v>
      </c>
      <c r="T16" s="379">
        <v>0</v>
      </c>
      <c r="U16" s="379">
        <v>0</v>
      </c>
      <c r="V16" s="379">
        <v>0</v>
      </c>
      <c r="W16" s="379">
        <v>0</v>
      </c>
      <c r="X16" s="379">
        <v>0</v>
      </c>
      <c r="Y16" s="379">
        <v>0</v>
      </c>
      <c r="Z16" s="379">
        <v>0</v>
      </c>
      <c r="AA16" s="379">
        <v>0</v>
      </c>
      <c r="AB16" s="379">
        <v>0</v>
      </c>
      <c r="AC16" s="379">
        <v>0</v>
      </c>
      <c r="AD16" s="379">
        <v>0</v>
      </c>
      <c r="AE16" s="379">
        <v>0</v>
      </c>
      <c r="AF16" s="379">
        <v>0</v>
      </c>
      <c r="AG16" s="379">
        <v>0</v>
      </c>
      <c r="AH16" s="379">
        <v>0</v>
      </c>
      <c r="AI16" s="379">
        <v>0</v>
      </c>
    </row>
    <row r="17" spans="1:35" s="379" customFormat="1" ht="15" customHeight="1">
      <c r="A17" s="378" t="s">
        <v>1275</v>
      </c>
      <c r="B17" s="379">
        <v>0</v>
      </c>
      <c r="C17" s="379">
        <v>0</v>
      </c>
      <c r="D17" s="379">
        <v>0</v>
      </c>
      <c r="E17" s="379">
        <v>0</v>
      </c>
      <c r="F17" s="379">
        <v>0</v>
      </c>
      <c r="G17" s="379">
        <v>0</v>
      </c>
      <c r="H17" s="379">
        <v>0</v>
      </c>
      <c r="I17" s="379">
        <v>0</v>
      </c>
      <c r="J17" s="379">
        <v>0</v>
      </c>
      <c r="K17" s="379">
        <v>0</v>
      </c>
      <c r="L17" s="379">
        <v>0</v>
      </c>
      <c r="M17" s="379">
        <v>0</v>
      </c>
      <c r="N17" s="379">
        <v>0</v>
      </c>
      <c r="O17" s="379">
        <v>0</v>
      </c>
      <c r="P17" s="379">
        <v>0</v>
      </c>
      <c r="Q17" s="379">
        <v>0</v>
      </c>
      <c r="R17" s="379">
        <v>0</v>
      </c>
      <c r="S17" s="379">
        <v>0</v>
      </c>
      <c r="T17" s="379">
        <v>0</v>
      </c>
      <c r="U17" s="379">
        <v>0</v>
      </c>
      <c r="V17" s="379">
        <v>0</v>
      </c>
      <c r="W17" s="379">
        <v>0</v>
      </c>
      <c r="X17" s="379">
        <v>0</v>
      </c>
      <c r="Y17" s="379">
        <v>0</v>
      </c>
      <c r="Z17" s="379">
        <v>0</v>
      </c>
      <c r="AA17" s="379">
        <v>0</v>
      </c>
      <c r="AB17" s="379">
        <v>0</v>
      </c>
      <c r="AC17" s="379">
        <v>0</v>
      </c>
      <c r="AD17" s="379">
        <v>0</v>
      </c>
      <c r="AE17" s="379">
        <v>0</v>
      </c>
      <c r="AF17" s="379">
        <v>0</v>
      </c>
      <c r="AG17" s="379">
        <v>0</v>
      </c>
      <c r="AH17" s="379">
        <v>0</v>
      </c>
      <c r="AI17" s="379">
        <v>0</v>
      </c>
    </row>
    <row r="18" spans="1:35" s="379" customFormat="1" ht="15" customHeight="1">
      <c r="A18" s="378" t="s">
        <v>1276</v>
      </c>
      <c r="B18" s="379">
        <v>0</v>
      </c>
      <c r="C18" s="379">
        <v>0</v>
      </c>
      <c r="D18" s="379">
        <v>0</v>
      </c>
      <c r="E18" s="379">
        <v>0</v>
      </c>
      <c r="F18" s="379">
        <v>0</v>
      </c>
      <c r="G18" s="379">
        <v>0</v>
      </c>
      <c r="H18" s="379">
        <v>0</v>
      </c>
      <c r="I18" s="379">
        <v>0</v>
      </c>
      <c r="J18" s="379">
        <v>0</v>
      </c>
      <c r="K18" s="379">
        <v>0</v>
      </c>
      <c r="L18" s="379">
        <v>0</v>
      </c>
      <c r="M18" s="379">
        <v>0</v>
      </c>
      <c r="N18" s="379">
        <v>0</v>
      </c>
      <c r="O18" s="379">
        <v>0</v>
      </c>
      <c r="P18" s="379">
        <v>0</v>
      </c>
      <c r="Q18" s="379">
        <v>0</v>
      </c>
      <c r="R18" s="379">
        <v>0</v>
      </c>
      <c r="S18" s="379">
        <v>0</v>
      </c>
      <c r="T18" s="379">
        <v>0</v>
      </c>
      <c r="U18" s="379">
        <v>0</v>
      </c>
      <c r="V18" s="379">
        <v>0</v>
      </c>
      <c r="W18" s="379">
        <v>0</v>
      </c>
      <c r="X18" s="379">
        <v>0</v>
      </c>
      <c r="Y18" s="379">
        <v>0</v>
      </c>
      <c r="Z18" s="379">
        <v>0</v>
      </c>
      <c r="AA18" s="379">
        <v>0</v>
      </c>
      <c r="AB18" s="379">
        <v>0</v>
      </c>
      <c r="AC18" s="379">
        <v>0</v>
      </c>
      <c r="AD18" s="379">
        <v>0</v>
      </c>
      <c r="AE18" s="379">
        <v>0</v>
      </c>
      <c r="AF18" s="379">
        <v>0</v>
      </c>
      <c r="AG18" s="379">
        <v>0</v>
      </c>
      <c r="AH18" s="379">
        <v>0</v>
      </c>
      <c r="AI18" s="379">
        <v>0</v>
      </c>
    </row>
    <row r="19" spans="1:35" s="379" customFormat="1" ht="15" customHeight="1">
      <c r="A19" s="378" t="s">
        <v>1277</v>
      </c>
      <c r="B19" s="379">
        <v>0</v>
      </c>
      <c r="C19" s="379">
        <v>0</v>
      </c>
      <c r="D19" s="379">
        <v>0</v>
      </c>
      <c r="E19" s="379">
        <v>0</v>
      </c>
      <c r="F19" s="379">
        <v>0</v>
      </c>
      <c r="G19" s="379">
        <v>0</v>
      </c>
      <c r="H19" s="379">
        <v>0</v>
      </c>
      <c r="I19" s="379">
        <v>0</v>
      </c>
      <c r="J19" s="379">
        <v>0</v>
      </c>
      <c r="K19" s="379">
        <v>0</v>
      </c>
      <c r="L19" s="379">
        <v>0</v>
      </c>
      <c r="M19" s="379">
        <v>0</v>
      </c>
      <c r="N19" s="379">
        <v>0</v>
      </c>
      <c r="O19" s="379">
        <v>0</v>
      </c>
      <c r="P19" s="379">
        <v>0</v>
      </c>
      <c r="Q19" s="379">
        <v>0</v>
      </c>
      <c r="R19" s="379">
        <v>0</v>
      </c>
      <c r="S19" s="379">
        <v>0</v>
      </c>
      <c r="T19" s="379">
        <v>0</v>
      </c>
      <c r="U19" s="379">
        <v>0</v>
      </c>
      <c r="V19" s="379">
        <v>0</v>
      </c>
      <c r="W19" s="379">
        <v>0</v>
      </c>
      <c r="X19" s="379">
        <v>0</v>
      </c>
      <c r="Y19" s="379">
        <v>0</v>
      </c>
      <c r="Z19" s="379">
        <v>0</v>
      </c>
      <c r="AA19" s="379">
        <v>0</v>
      </c>
      <c r="AB19" s="379">
        <v>0</v>
      </c>
      <c r="AC19" s="379">
        <v>0</v>
      </c>
      <c r="AD19" s="379">
        <v>0</v>
      </c>
      <c r="AE19" s="379">
        <v>0</v>
      </c>
      <c r="AF19" s="379">
        <v>0</v>
      </c>
      <c r="AG19" s="379">
        <v>0</v>
      </c>
      <c r="AH19" s="379">
        <v>0</v>
      </c>
      <c r="AI19" s="379">
        <v>0</v>
      </c>
    </row>
    <row r="20" spans="1:35" s="379" customFormat="1">
      <c r="A20" s="378" t="s">
        <v>1278</v>
      </c>
      <c r="B20" s="379">
        <v>0</v>
      </c>
      <c r="C20" s="379">
        <v>0</v>
      </c>
      <c r="D20" s="379">
        <v>0</v>
      </c>
      <c r="E20" s="379">
        <v>0</v>
      </c>
      <c r="F20" s="379">
        <v>0</v>
      </c>
      <c r="G20" s="379">
        <v>0</v>
      </c>
      <c r="H20" s="379">
        <v>0</v>
      </c>
      <c r="I20" s="379">
        <v>0</v>
      </c>
      <c r="J20" s="379">
        <v>0</v>
      </c>
      <c r="K20" s="379">
        <v>0</v>
      </c>
      <c r="L20" s="379">
        <v>0</v>
      </c>
      <c r="M20" s="379">
        <v>0</v>
      </c>
      <c r="N20" s="379">
        <v>0</v>
      </c>
      <c r="O20" s="379">
        <v>0</v>
      </c>
      <c r="P20" s="379">
        <v>0</v>
      </c>
      <c r="Q20" s="379">
        <v>0</v>
      </c>
      <c r="R20" s="379">
        <v>0</v>
      </c>
      <c r="S20" s="379">
        <v>0</v>
      </c>
      <c r="T20" s="379">
        <v>0</v>
      </c>
      <c r="U20" s="379">
        <v>0</v>
      </c>
      <c r="V20" s="379">
        <v>0</v>
      </c>
      <c r="W20" s="379">
        <v>0</v>
      </c>
      <c r="X20" s="379">
        <v>0</v>
      </c>
      <c r="Y20" s="379">
        <v>0</v>
      </c>
      <c r="Z20" s="379">
        <v>0</v>
      </c>
      <c r="AA20" s="379">
        <v>0</v>
      </c>
      <c r="AB20" s="379">
        <v>0</v>
      </c>
      <c r="AC20" s="379">
        <v>0</v>
      </c>
      <c r="AD20" s="379">
        <v>0</v>
      </c>
      <c r="AE20" s="379">
        <v>0</v>
      </c>
      <c r="AF20" s="379">
        <v>0</v>
      </c>
      <c r="AG20" s="379">
        <v>0</v>
      </c>
      <c r="AH20" s="379">
        <v>0</v>
      </c>
      <c r="AI20" s="379">
        <v>0</v>
      </c>
    </row>
    <row r="21" spans="1:35" s="379" customFormat="1" ht="15" customHeight="1">
      <c r="A21" s="378" t="s">
        <v>1279</v>
      </c>
      <c r="B21" s="379">
        <v>19080000000</v>
      </c>
      <c r="C21" s="379">
        <v>20080000000</v>
      </c>
      <c r="D21" s="379">
        <v>20080000000</v>
      </c>
      <c r="E21" s="379">
        <v>20080000000</v>
      </c>
      <c r="F21" s="379">
        <v>23580000000</v>
      </c>
      <c r="G21" s="379">
        <v>23580000000</v>
      </c>
      <c r="H21" s="379">
        <v>0</v>
      </c>
      <c r="I21" s="379">
        <v>25380000000</v>
      </c>
      <c r="J21" s="379">
        <v>25380000000</v>
      </c>
      <c r="K21" s="379">
        <v>26880000000</v>
      </c>
      <c r="L21" s="379">
        <v>27498750000</v>
      </c>
      <c r="M21" s="379">
        <v>37622230058.41127</v>
      </c>
      <c r="N21" s="379">
        <v>39622230058.41127</v>
      </c>
      <c r="O21" s="379">
        <v>40122230058.41127</v>
      </c>
      <c r="P21" s="379">
        <v>40122230058.41127</v>
      </c>
      <c r="Q21" s="379">
        <v>40122230058.41127</v>
      </c>
      <c r="R21" s="379">
        <v>40122230058.41127</v>
      </c>
      <c r="S21" s="379">
        <v>0</v>
      </c>
      <c r="T21" s="379">
        <v>0</v>
      </c>
      <c r="U21" s="379">
        <v>0</v>
      </c>
      <c r="V21" s="379">
        <v>0</v>
      </c>
      <c r="W21" s="379">
        <v>0</v>
      </c>
      <c r="X21" s="379">
        <v>0</v>
      </c>
      <c r="Y21" s="379">
        <v>0</v>
      </c>
      <c r="Z21" s="379">
        <v>0</v>
      </c>
      <c r="AA21" s="379">
        <v>0</v>
      </c>
      <c r="AB21" s="379">
        <v>0</v>
      </c>
      <c r="AC21" s="379">
        <v>0</v>
      </c>
      <c r="AD21" s="379">
        <v>0</v>
      </c>
      <c r="AE21" s="379">
        <v>0</v>
      </c>
      <c r="AF21" s="379">
        <v>0</v>
      </c>
      <c r="AG21" s="379">
        <v>0</v>
      </c>
      <c r="AH21" s="379">
        <v>0</v>
      </c>
      <c r="AI21" s="379">
        <v>0</v>
      </c>
    </row>
    <row r="22" spans="1:35" s="379" customFormat="1" ht="15" customHeight="1">
      <c r="A22" s="378" t="s">
        <v>1280</v>
      </c>
      <c r="B22" s="379">
        <v>0</v>
      </c>
      <c r="C22" s="379">
        <v>0</v>
      </c>
      <c r="D22" s="379">
        <v>0</v>
      </c>
      <c r="E22" s="379">
        <v>0</v>
      </c>
      <c r="F22" s="379">
        <v>0</v>
      </c>
      <c r="G22" s="379">
        <v>0</v>
      </c>
      <c r="H22" s="379">
        <v>0</v>
      </c>
      <c r="I22" s="379">
        <v>0</v>
      </c>
      <c r="J22" s="379">
        <v>0</v>
      </c>
      <c r="K22" s="379">
        <v>0</v>
      </c>
      <c r="L22" s="379">
        <v>0</v>
      </c>
      <c r="M22" s="379">
        <v>0</v>
      </c>
      <c r="N22" s="379">
        <v>0</v>
      </c>
      <c r="O22" s="379">
        <v>0</v>
      </c>
      <c r="P22" s="379">
        <v>0</v>
      </c>
      <c r="Q22" s="379">
        <v>0</v>
      </c>
      <c r="R22" s="379">
        <v>0</v>
      </c>
      <c r="S22" s="379">
        <v>0</v>
      </c>
      <c r="T22" s="379">
        <v>0</v>
      </c>
      <c r="U22" s="379">
        <v>0</v>
      </c>
      <c r="V22" s="379">
        <v>0</v>
      </c>
      <c r="W22" s="379">
        <v>0</v>
      </c>
      <c r="X22" s="379">
        <v>0</v>
      </c>
      <c r="Y22" s="379">
        <v>0</v>
      </c>
      <c r="Z22" s="379">
        <v>0</v>
      </c>
      <c r="AA22" s="379">
        <v>0</v>
      </c>
      <c r="AB22" s="379">
        <v>0</v>
      </c>
      <c r="AC22" s="379">
        <v>0</v>
      </c>
      <c r="AD22" s="379">
        <v>0</v>
      </c>
      <c r="AE22" s="379">
        <v>0</v>
      </c>
      <c r="AF22" s="379">
        <v>0</v>
      </c>
      <c r="AG22" s="379">
        <v>0</v>
      </c>
      <c r="AH22" s="379">
        <v>0</v>
      </c>
      <c r="AI22" s="379">
        <v>0</v>
      </c>
    </row>
    <row r="23" spans="1:35" s="379" customFormat="1" ht="15" customHeight="1">
      <c r="A23" s="378" t="s">
        <v>1281</v>
      </c>
      <c r="B23" s="379">
        <v>7382653440</v>
      </c>
      <c r="C23" s="379">
        <v>7382653440</v>
      </c>
      <c r="D23" s="379">
        <v>7382653440</v>
      </c>
      <c r="E23" s="379">
        <v>7382653440</v>
      </c>
      <c r="F23" s="379">
        <v>7382653440</v>
      </c>
      <c r="G23" s="379">
        <v>7382653440</v>
      </c>
      <c r="H23" s="379">
        <v>7382653440</v>
      </c>
      <c r="I23" s="379">
        <v>7382653440</v>
      </c>
      <c r="J23" s="379">
        <v>7382653440</v>
      </c>
      <c r="K23" s="379">
        <v>7382653440</v>
      </c>
      <c r="L23" s="379">
        <v>3832074240</v>
      </c>
      <c r="M23" s="379">
        <v>10382653440</v>
      </c>
      <c r="N23" s="379">
        <v>10382653440</v>
      </c>
      <c r="O23" s="379">
        <v>10382653440</v>
      </c>
      <c r="P23" s="379">
        <v>10382653440</v>
      </c>
      <c r="Q23" s="379">
        <v>10382653440</v>
      </c>
      <c r="R23" s="379">
        <v>10382653440</v>
      </c>
      <c r="S23" s="379">
        <v>0</v>
      </c>
      <c r="T23" s="379">
        <v>0</v>
      </c>
      <c r="U23" s="379">
        <v>0</v>
      </c>
      <c r="V23" s="379">
        <v>0</v>
      </c>
      <c r="W23" s="379">
        <v>0</v>
      </c>
      <c r="X23" s="379">
        <v>0</v>
      </c>
      <c r="Y23" s="379">
        <v>0</v>
      </c>
      <c r="Z23" s="379">
        <v>0</v>
      </c>
      <c r="AA23" s="379">
        <v>0</v>
      </c>
      <c r="AB23" s="379">
        <v>0</v>
      </c>
      <c r="AC23" s="379">
        <v>0</v>
      </c>
      <c r="AD23" s="379">
        <v>0</v>
      </c>
      <c r="AE23" s="379">
        <v>0</v>
      </c>
      <c r="AF23" s="379">
        <v>0</v>
      </c>
      <c r="AG23" s="379">
        <v>0</v>
      </c>
      <c r="AH23" s="379">
        <v>0</v>
      </c>
      <c r="AI23" s="379">
        <v>0</v>
      </c>
    </row>
    <row r="24" spans="1:35" s="379" customFormat="1" ht="15" customHeight="1">
      <c r="A24" s="378" t="s">
        <v>1282</v>
      </c>
      <c r="B24" s="379">
        <v>24645061593</v>
      </c>
      <c r="C24" s="379">
        <v>24626577730</v>
      </c>
      <c r="D24" s="379">
        <v>24608093867</v>
      </c>
      <c r="E24" s="379">
        <v>24589610004</v>
      </c>
      <c r="F24" s="379">
        <v>24571126141</v>
      </c>
      <c r="G24" s="379">
        <v>24552642278</v>
      </c>
      <c r="H24" s="379">
        <v>15541556630</v>
      </c>
      <c r="I24" s="379">
        <v>24515674552</v>
      </c>
      <c r="J24" s="379">
        <v>35186674709</v>
      </c>
      <c r="K24" s="379">
        <v>31157690846</v>
      </c>
      <c r="L24" s="379">
        <v>30900373038</v>
      </c>
      <c r="M24" s="379">
        <v>31500501246</v>
      </c>
      <c r="N24" s="379">
        <v>31482017383</v>
      </c>
      <c r="O24" s="379">
        <v>31482017383</v>
      </c>
      <c r="P24" s="379">
        <v>31445049657</v>
      </c>
      <c r="Q24" s="379">
        <v>31426565794</v>
      </c>
      <c r="R24" s="379">
        <v>31408081931</v>
      </c>
      <c r="S24" s="379">
        <v>0</v>
      </c>
      <c r="T24" s="379">
        <v>0</v>
      </c>
      <c r="U24" s="379">
        <v>0</v>
      </c>
      <c r="V24" s="379">
        <v>0</v>
      </c>
      <c r="W24" s="379">
        <v>0</v>
      </c>
      <c r="X24" s="379">
        <v>0</v>
      </c>
      <c r="Y24" s="379">
        <v>0</v>
      </c>
      <c r="Z24" s="379">
        <v>0</v>
      </c>
      <c r="AA24" s="379">
        <v>0</v>
      </c>
      <c r="AB24" s="379">
        <v>0</v>
      </c>
      <c r="AC24" s="379">
        <v>0</v>
      </c>
      <c r="AD24" s="379">
        <v>0</v>
      </c>
      <c r="AE24" s="379">
        <v>0</v>
      </c>
      <c r="AF24" s="379">
        <v>0</v>
      </c>
      <c r="AG24" s="379">
        <v>0</v>
      </c>
      <c r="AH24" s="379">
        <v>0</v>
      </c>
      <c r="AI24" s="379">
        <v>0</v>
      </c>
    </row>
    <row r="25" spans="1:35" s="381" customFormat="1" ht="15" customHeight="1">
      <c r="A25" s="380" t="s">
        <v>1283</v>
      </c>
      <c r="B25" s="381">
        <v>1789377749881</v>
      </c>
      <c r="C25" s="381">
        <v>1792438544341</v>
      </c>
      <c r="D25" s="381">
        <v>1817010866076</v>
      </c>
      <c r="E25" s="381">
        <v>1793399653416</v>
      </c>
      <c r="F25" s="381">
        <v>1823553741447</v>
      </c>
      <c r="G25" s="381">
        <v>1849998987709</v>
      </c>
      <c r="H25" s="381">
        <v>1837584501799</v>
      </c>
      <c r="I25" s="381">
        <v>1871886585010</v>
      </c>
      <c r="J25" s="381">
        <v>1875462036457</v>
      </c>
      <c r="K25" s="381">
        <v>1885197609016</v>
      </c>
      <c r="L25" s="381">
        <v>1661702684146.8733</v>
      </c>
      <c r="M25" s="381">
        <v>1658823383422.9746</v>
      </c>
      <c r="N25" s="381">
        <v>1680501572992.28</v>
      </c>
      <c r="O25" s="381">
        <v>1659892761463.2808</v>
      </c>
      <c r="P25" s="381">
        <v>1631542966477.6128</v>
      </c>
      <c r="Q25" s="381">
        <v>1648055871015.4036</v>
      </c>
      <c r="R25" s="381">
        <v>1660206398305.073</v>
      </c>
      <c r="S25" s="381">
        <v>0</v>
      </c>
      <c r="T25" s="381">
        <v>0</v>
      </c>
      <c r="U25" s="381">
        <v>0</v>
      </c>
      <c r="V25" s="381">
        <v>0</v>
      </c>
      <c r="W25" s="381">
        <v>0</v>
      </c>
      <c r="X25" s="381">
        <v>0</v>
      </c>
      <c r="Y25" s="381">
        <v>0</v>
      </c>
      <c r="Z25" s="381">
        <v>0</v>
      </c>
      <c r="AA25" s="381">
        <v>0</v>
      </c>
      <c r="AB25" s="381">
        <v>0</v>
      </c>
      <c r="AC25" s="381">
        <v>0</v>
      </c>
      <c r="AD25" s="381">
        <v>0</v>
      </c>
      <c r="AE25" s="381">
        <v>0</v>
      </c>
      <c r="AF25" s="381">
        <v>0</v>
      </c>
      <c r="AG25" s="381">
        <v>0</v>
      </c>
      <c r="AH25" s="381">
        <v>0</v>
      </c>
      <c r="AI25" s="381">
        <v>0</v>
      </c>
    </row>
    <row r="26" spans="1:35" s="376" customFormat="1" ht="15" customHeight="1">
      <c r="A26" s="377" t="s">
        <v>1284</v>
      </c>
    </row>
    <row r="27" spans="1:35" s="379" customFormat="1" ht="15" customHeight="1">
      <c r="A27" s="378" t="s">
        <v>1285</v>
      </c>
      <c r="B27" s="379">
        <v>17172573443</v>
      </c>
      <c r="C27" s="379">
        <v>27840512710</v>
      </c>
      <c r="D27" s="379">
        <v>16720729397</v>
      </c>
      <c r="E27" s="379">
        <v>35825004286</v>
      </c>
      <c r="F27" s="379">
        <v>18435383960</v>
      </c>
      <c r="G27" s="379">
        <v>32619420556</v>
      </c>
      <c r="H27" s="379">
        <v>10715075047</v>
      </c>
      <c r="I27" s="379">
        <v>21011384933</v>
      </c>
      <c r="J27" s="379">
        <v>28008247122</v>
      </c>
      <c r="K27" s="379">
        <v>20444073459</v>
      </c>
      <c r="L27" s="379">
        <v>17997766079.510006</v>
      </c>
      <c r="M27" s="379">
        <v>31984112932.170002</v>
      </c>
      <c r="N27" s="379">
        <v>13066671589.639999</v>
      </c>
      <c r="O27" s="379">
        <v>19321350176.410004</v>
      </c>
      <c r="P27" s="379">
        <v>23936946132.860001</v>
      </c>
      <c r="Q27" s="379">
        <v>17180900749.610008</v>
      </c>
      <c r="R27" s="379">
        <v>36317220351.749992</v>
      </c>
      <c r="S27" s="379">
        <v>0</v>
      </c>
      <c r="T27" s="379">
        <v>0</v>
      </c>
      <c r="U27" s="379">
        <v>0</v>
      </c>
      <c r="V27" s="379">
        <v>0</v>
      </c>
      <c r="W27" s="379">
        <v>0</v>
      </c>
      <c r="X27" s="379">
        <v>0</v>
      </c>
      <c r="Y27" s="379">
        <v>0</v>
      </c>
      <c r="Z27" s="379">
        <v>0</v>
      </c>
      <c r="AA27" s="379">
        <v>0</v>
      </c>
      <c r="AB27" s="379">
        <v>0</v>
      </c>
      <c r="AC27" s="379">
        <v>0</v>
      </c>
      <c r="AD27" s="379">
        <v>0</v>
      </c>
      <c r="AE27" s="379">
        <v>0</v>
      </c>
      <c r="AF27" s="379">
        <v>0</v>
      </c>
      <c r="AG27" s="379">
        <v>0</v>
      </c>
      <c r="AH27" s="379">
        <v>0</v>
      </c>
      <c r="AI27" s="379">
        <v>0</v>
      </c>
    </row>
    <row r="28" spans="1:35" s="379" customFormat="1" ht="15" customHeight="1">
      <c r="A28" s="378" t="s">
        <v>1286</v>
      </c>
      <c r="B28" s="379">
        <v>25244400428</v>
      </c>
      <c r="C28" s="379">
        <v>27166434192</v>
      </c>
      <c r="D28" s="379">
        <v>27905055948</v>
      </c>
      <c r="E28" s="379">
        <v>29568807245</v>
      </c>
      <c r="F28" s="379">
        <v>18147672155</v>
      </c>
      <c r="G28" s="379">
        <v>15781433056</v>
      </c>
      <c r="H28" s="379">
        <v>20938933136</v>
      </c>
      <c r="I28" s="379">
        <v>19474944577</v>
      </c>
      <c r="J28" s="379">
        <v>16926577342</v>
      </c>
      <c r="K28" s="379">
        <v>18570668190</v>
      </c>
      <c r="L28" s="379">
        <v>18924093344.656006</v>
      </c>
      <c r="M28" s="379">
        <v>16832555757.200001</v>
      </c>
      <c r="N28" s="379">
        <v>19152583780.326828</v>
      </c>
      <c r="O28" s="379">
        <v>18055311764.753448</v>
      </c>
      <c r="P28" s="379">
        <v>21968909598.720001</v>
      </c>
      <c r="Q28" s="379">
        <v>24772921030.979996</v>
      </c>
      <c r="R28" s="379">
        <v>25830483335.490005</v>
      </c>
      <c r="S28" s="379">
        <v>0</v>
      </c>
      <c r="T28" s="379">
        <v>0</v>
      </c>
      <c r="U28" s="379">
        <v>0</v>
      </c>
      <c r="V28" s="379">
        <v>0</v>
      </c>
      <c r="W28" s="379">
        <v>0</v>
      </c>
      <c r="X28" s="379">
        <v>0</v>
      </c>
      <c r="Y28" s="379">
        <v>0</v>
      </c>
      <c r="Z28" s="379">
        <v>0</v>
      </c>
      <c r="AA28" s="379">
        <v>0</v>
      </c>
      <c r="AB28" s="379">
        <v>0</v>
      </c>
      <c r="AC28" s="379">
        <v>0</v>
      </c>
      <c r="AD28" s="379">
        <v>0</v>
      </c>
      <c r="AE28" s="379">
        <v>0</v>
      </c>
      <c r="AF28" s="379">
        <v>0</v>
      </c>
      <c r="AG28" s="379">
        <v>0</v>
      </c>
      <c r="AH28" s="379">
        <v>0</v>
      </c>
      <c r="AI28" s="379">
        <v>0</v>
      </c>
    </row>
    <row r="29" spans="1:35" s="379" customFormat="1" ht="15" customHeight="1">
      <c r="A29" s="378" t="s">
        <v>1287</v>
      </c>
      <c r="B29" s="379">
        <v>8088724934</v>
      </c>
      <c r="C29" s="379">
        <v>7975830896</v>
      </c>
      <c r="D29" s="379">
        <v>7939214748</v>
      </c>
      <c r="E29" s="379">
        <v>7895608956</v>
      </c>
      <c r="F29" s="379">
        <v>7944392239</v>
      </c>
      <c r="G29" s="379">
        <v>7812337693</v>
      </c>
      <c r="H29" s="379">
        <v>7680628486</v>
      </c>
      <c r="I29" s="379">
        <v>6770682921</v>
      </c>
      <c r="J29" s="379">
        <v>4668496099</v>
      </c>
      <c r="K29" s="379">
        <v>4504008751</v>
      </c>
      <c r="L29" s="379">
        <v>4512586628.6289682</v>
      </c>
      <c r="M29" s="379">
        <v>4317093901.1900005</v>
      </c>
      <c r="N29" s="379">
        <v>4236944809.3813601</v>
      </c>
      <c r="O29" s="379">
        <v>2093310955.7853601</v>
      </c>
      <c r="P29" s="379">
        <v>4442199194.9620981</v>
      </c>
      <c r="Q29" s="379">
        <v>5322455968.8153591</v>
      </c>
      <c r="R29" s="379">
        <v>5463124669.3300009</v>
      </c>
      <c r="S29" s="379">
        <v>0</v>
      </c>
      <c r="T29" s="379">
        <v>0</v>
      </c>
      <c r="U29" s="379">
        <v>0</v>
      </c>
      <c r="V29" s="379">
        <v>0</v>
      </c>
      <c r="W29" s="379">
        <v>0</v>
      </c>
      <c r="X29" s="379">
        <v>0</v>
      </c>
      <c r="Y29" s="379">
        <v>0</v>
      </c>
      <c r="Z29" s="379">
        <v>0</v>
      </c>
      <c r="AA29" s="379">
        <v>0</v>
      </c>
      <c r="AB29" s="379">
        <v>0</v>
      </c>
      <c r="AC29" s="379">
        <v>0</v>
      </c>
      <c r="AD29" s="379">
        <v>0</v>
      </c>
      <c r="AE29" s="379">
        <v>0</v>
      </c>
      <c r="AF29" s="379">
        <v>0</v>
      </c>
      <c r="AG29" s="379">
        <v>0</v>
      </c>
      <c r="AH29" s="379">
        <v>0</v>
      </c>
      <c r="AI29" s="379">
        <v>0</v>
      </c>
    </row>
    <row r="30" spans="1:35" s="379" customFormat="1" ht="15" customHeight="1">
      <c r="A30" s="378" t="s">
        <v>1288</v>
      </c>
      <c r="B30" s="379">
        <v>1010485725</v>
      </c>
      <c r="C30" s="379">
        <v>906822672</v>
      </c>
      <c r="D30" s="379">
        <v>814544749</v>
      </c>
      <c r="E30" s="379">
        <v>888541224</v>
      </c>
      <c r="F30" s="379">
        <v>931073792</v>
      </c>
      <c r="G30" s="379">
        <v>924136067</v>
      </c>
      <c r="H30" s="379">
        <v>967017331</v>
      </c>
      <c r="I30" s="379">
        <v>513507853</v>
      </c>
      <c r="J30" s="379">
        <v>785821903</v>
      </c>
      <c r="K30" s="379">
        <v>1068734070</v>
      </c>
      <c r="L30" s="379">
        <v>935421725.92103088</v>
      </c>
      <c r="M30" s="379">
        <v>986422294.68000007</v>
      </c>
      <c r="N30" s="379">
        <v>903311043.87464011</v>
      </c>
      <c r="O30" s="379">
        <v>806908495.27463996</v>
      </c>
      <c r="P30" s="379">
        <v>1094674173.1979017</v>
      </c>
      <c r="Q30" s="379">
        <v>1459752532.10464</v>
      </c>
      <c r="R30" s="379">
        <v>1472834567.1900001</v>
      </c>
      <c r="S30" s="379">
        <v>0</v>
      </c>
      <c r="T30" s="379">
        <v>0</v>
      </c>
      <c r="U30" s="379">
        <v>0</v>
      </c>
      <c r="V30" s="379">
        <v>0</v>
      </c>
      <c r="W30" s="379">
        <v>0</v>
      </c>
      <c r="X30" s="379">
        <v>0</v>
      </c>
      <c r="Y30" s="379">
        <v>0</v>
      </c>
      <c r="Z30" s="379">
        <v>0</v>
      </c>
      <c r="AA30" s="379">
        <v>0</v>
      </c>
      <c r="AB30" s="379">
        <v>0</v>
      </c>
      <c r="AC30" s="379">
        <v>0</v>
      </c>
      <c r="AD30" s="379">
        <v>0</v>
      </c>
      <c r="AE30" s="379">
        <v>0</v>
      </c>
      <c r="AF30" s="379">
        <v>0</v>
      </c>
      <c r="AG30" s="379">
        <v>0</v>
      </c>
      <c r="AH30" s="379">
        <v>0</v>
      </c>
      <c r="AI30" s="379">
        <v>0</v>
      </c>
    </row>
    <row r="31" spans="1:35" s="379" customFormat="1" ht="15" customHeight="1">
      <c r="A31" s="378" t="s">
        <v>1289</v>
      </c>
      <c r="B31" s="379">
        <v>0</v>
      </c>
      <c r="C31" s="379">
        <v>0</v>
      </c>
      <c r="D31" s="379">
        <v>0</v>
      </c>
      <c r="E31" s="379">
        <v>0</v>
      </c>
      <c r="F31" s="379">
        <v>0</v>
      </c>
      <c r="G31" s="379">
        <v>0</v>
      </c>
      <c r="H31" s="379">
        <v>0</v>
      </c>
      <c r="I31" s="379">
        <v>0</v>
      </c>
      <c r="J31" s="379">
        <v>0</v>
      </c>
      <c r="K31" s="379">
        <v>0</v>
      </c>
      <c r="L31" s="379">
        <v>0</v>
      </c>
      <c r="M31" s="379">
        <v>0</v>
      </c>
      <c r="N31" s="379">
        <v>0</v>
      </c>
      <c r="O31" s="379">
        <v>0</v>
      </c>
      <c r="P31" s="379">
        <v>0</v>
      </c>
      <c r="Q31" s="379">
        <v>0</v>
      </c>
      <c r="R31" s="379">
        <v>0</v>
      </c>
      <c r="S31" s="379">
        <v>0</v>
      </c>
      <c r="T31" s="379">
        <v>0</v>
      </c>
      <c r="U31" s="379">
        <v>0</v>
      </c>
      <c r="V31" s="379">
        <v>0</v>
      </c>
      <c r="W31" s="379">
        <v>0</v>
      </c>
      <c r="X31" s="379">
        <v>0</v>
      </c>
      <c r="Y31" s="379">
        <v>0</v>
      </c>
      <c r="Z31" s="379">
        <v>0</v>
      </c>
      <c r="AA31" s="379">
        <v>0</v>
      </c>
      <c r="AB31" s="379">
        <v>0</v>
      </c>
      <c r="AC31" s="379">
        <v>0</v>
      </c>
      <c r="AD31" s="379">
        <v>0</v>
      </c>
      <c r="AE31" s="379">
        <v>0</v>
      </c>
      <c r="AF31" s="379">
        <v>0</v>
      </c>
      <c r="AG31" s="379">
        <v>0</v>
      </c>
      <c r="AH31" s="379">
        <v>0</v>
      </c>
      <c r="AI31" s="379">
        <v>0</v>
      </c>
    </row>
    <row r="32" spans="1:35" s="379" customFormat="1">
      <c r="A32" s="378" t="s">
        <v>1290</v>
      </c>
      <c r="B32" s="379">
        <v>16145189769</v>
      </c>
      <c r="C32" s="379">
        <v>18283780624</v>
      </c>
      <c r="D32" s="379">
        <v>19151296451</v>
      </c>
      <c r="E32" s="379">
        <v>20784657065</v>
      </c>
      <c r="F32" s="379">
        <v>9272206124</v>
      </c>
      <c r="G32" s="379">
        <v>7044959296</v>
      </c>
      <c r="H32" s="379">
        <v>12291287319</v>
      </c>
      <c r="I32" s="379">
        <v>12190753803</v>
      </c>
      <c r="J32" s="379">
        <v>11472259340</v>
      </c>
      <c r="K32" s="379">
        <v>12997925369</v>
      </c>
      <c r="L32" s="379">
        <v>13476084990.106009</v>
      </c>
      <c r="M32" s="379">
        <v>11529039561.33</v>
      </c>
      <c r="N32" s="379">
        <v>14012327927.070827</v>
      </c>
      <c r="O32" s="379">
        <v>15155092313.693449</v>
      </c>
      <c r="P32" s="379">
        <v>16432036230.559999</v>
      </c>
      <c r="Q32" s="379">
        <v>17990712530.059998</v>
      </c>
      <c r="R32" s="379">
        <v>18894524098.970005</v>
      </c>
      <c r="S32" s="379">
        <v>0</v>
      </c>
      <c r="T32" s="379">
        <v>0</v>
      </c>
      <c r="U32" s="379">
        <v>0</v>
      </c>
      <c r="V32" s="379">
        <v>0</v>
      </c>
      <c r="W32" s="379">
        <v>0</v>
      </c>
      <c r="X32" s="379">
        <v>0</v>
      </c>
      <c r="Y32" s="379">
        <v>0</v>
      </c>
      <c r="Z32" s="382">
        <v>0</v>
      </c>
      <c r="AA32" s="382">
        <v>0</v>
      </c>
      <c r="AB32" s="382">
        <v>0</v>
      </c>
      <c r="AC32" s="382">
        <v>0</v>
      </c>
      <c r="AD32" s="382">
        <v>0</v>
      </c>
      <c r="AE32" s="382">
        <v>0</v>
      </c>
      <c r="AF32" s="382">
        <v>0</v>
      </c>
      <c r="AG32" s="382">
        <v>0</v>
      </c>
      <c r="AH32" s="382">
        <v>0</v>
      </c>
      <c r="AI32" s="382">
        <v>0</v>
      </c>
    </row>
    <row r="33" spans="1:35" s="379" customFormat="1">
      <c r="A33" s="378" t="s">
        <v>1291</v>
      </c>
      <c r="B33" s="379">
        <v>0</v>
      </c>
      <c r="C33" s="379">
        <v>2014500</v>
      </c>
      <c r="D33" s="379">
        <v>0</v>
      </c>
      <c r="E33" s="379">
        <v>0</v>
      </c>
      <c r="F33" s="379">
        <v>0</v>
      </c>
      <c r="G33" s="379">
        <v>0</v>
      </c>
      <c r="H33" s="379">
        <v>0</v>
      </c>
      <c r="I33" s="379">
        <v>0</v>
      </c>
      <c r="J33" s="379">
        <v>0</v>
      </c>
      <c r="K33" s="379">
        <v>3000000000</v>
      </c>
      <c r="L33" s="379">
        <v>3000000000</v>
      </c>
      <c r="M33" s="379">
        <v>0</v>
      </c>
      <c r="N33" s="379">
        <v>820250000</v>
      </c>
      <c r="O33" s="379">
        <v>899275000</v>
      </c>
      <c r="P33" s="379">
        <v>1719525000</v>
      </c>
      <c r="Q33" s="379">
        <v>2394337500</v>
      </c>
      <c r="R33" s="379">
        <v>1141800000</v>
      </c>
      <c r="S33" s="379">
        <v>0</v>
      </c>
      <c r="T33" s="379">
        <v>0</v>
      </c>
      <c r="U33" s="379">
        <v>0</v>
      </c>
      <c r="V33" s="379">
        <v>0</v>
      </c>
      <c r="W33" s="379">
        <v>0</v>
      </c>
      <c r="X33" s="379">
        <v>0</v>
      </c>
      <c r="Y33" s="379">
        <v>0</v>
      </c>
      <c r="Z33" s="382">
        <v>0</v>
      </c>
      <c r="AA33" s="382">
        <v>0</v>
      </c>
      <c r="AB33" s="382">
        <v>0</v>
      </c>
      <c r="AC33" s="382">
        <v>0</v>
      </c>
      <c r="AD33" s="382">
        <v>0</v>
      </c>
      <c r="AE33" s="382">
        <v>0</v>
      </c>
      <c r="AF33" s="382">
        <v>0</v>
      </c>
      <c r="AG33" s="382">
        <v>0</v>
      </c>
      <c r="AH33" s="382">
        <v>0</v>
      </c>
      <c r="AI33" s="382">
        <v>0</v>
      </c>
    </row>
    <row r="34" spans="1:35" s="379" customFormat="1">
      <c r="A34" s="378" t="s">
        <v>1292</v>
      </c>
      <c r="B34" s="379">
        <v>10432699998</v>
      </c>
      <c r="C34" s="379">
        <v>10432699998</v>
      </c>
      <c r="D34" s="379">
        <v>10432699998</v>
      </c>
      <c r="E34" s="379">
        <v>10432699998</v>
      </c>
      <c r="F34" s="379">
        <v>10432699998</v>
      </c>
      <c r="G34" s="379">
        <v>10090699998</v>
      </c>
      <c r="H34" s="379">
        <v>9932699998</v>
      </c>
      <c r="I34" s="379">
        <v>9932699998</v>
      </c>
      <c r="J34" s="379">
        <v>9932699998</v>
      </c>
      <c r="K34" s="379">
        <v>10932699998</v>
      </c>
      <c r="L34" s="379">
        <v>9932699998</v>
      </c>
      <c r="M34" s="379">
        <v>9932699998</v>
      </c>
      <c r="N34" s="379">
        <v>9932699998</v>
      </c>
      <c r="O34" s="379">
        <v>9932699998</v>
      </c>
      <c r="P34" s="379">
        <v>9932699998</v>
      </c>
      <c r="Q34" s="379">
        <v>9932699998</v>
      </c>
      <c r="R34" s="379">
        <v>9932699998</v>
      </c>
      <c r="S34" s="379">
        <v>0</v>
      </c>
      <c r="T34" s="379">
        <v>0</v>
      </c>
      <c r="U34" s="379">
        <v>0</v>
      </c>
      <c r="V34" s="379">
        <v>0</v>
      </c>
      <c r="W34" s="379">
        <v>0</v>
      </c>
      <c r="X34" s="379">
        <v>0</v>
      </c>
      <c r="Y34" s="379">
        <v>0</v>
      </c>
      <c r="Z34" s="382">
        <v>0</v>
      </c>
      <c r="AA34" s="382">
        <v>0</v>
      </c>
      <c r="AB34" s="382">
        <v>0</v>
      </c>
      <c r="AC34" s="382">
        <v>0</v>
      </c>
      <c r="AD34" s="382">
        <v>0</v>
      </c>
      <c r="AE34" s="382">
        <v>0</v>
      </c>
      <c r="AF34" s="382">
        <v>0</v>
      </c>
      <c r="AG34" s="382">
        <v>0</v>
      </c>
      <c r="AH34" s="382">
        <v>0</v>
      </c>
      <c r="AI34" s="382">
        <v>0</v>
      </c>
    </row>
    <row r="35" spans="1:35" s="379" customFormat="1" ht="15" customHeight="1">
      <c r="A35" s="378" t="s">
        <v>1293</v>
      </c>
      <c r="B35" s="379">
        <v>10121154371</v>
      </c>
      <c r="C35" s="379">
        <v>8549188036</v>
      </c>
      <c r="D35" s="379">
        <v>9095247695</v>
      </c>
      <c r="E35" s="379">
        <v>9642870465</v>
      </c>
      <c r="F35" s="379">
        <v>9058960423</v>
      </c>
      <c r="G35" s="379">
        <v>9720397333</v>
      </c>
      <c r="H35" s="379">
        <v>9468317755</v>
      </c>
      <c r="I35" s="379">
        <v>8627204628</v>
      </c>
      <c r="J35" s="379">
        <v>8623546380</v>
      </c>
      <c r="K35" s="379">
        <v>9108141275.6783409</v>
      </c>
      <c r="L35" s="379">
        <v>8193227926.6205339</v>
      </c>
      <c r="M35" s="379">
        <v>9306969990.541357</v>
      </c>
      <c r="N35" s="379">
        <v>10079259576.103001</v>
      </c>
      <c r="O35" s="379">
        <v>9749186141.8838215</v>
      </c>
      <c r="P35" s="379">
        <v>12621208589.500259</v>
      </c>
      <c r="Q35" s="379">
        <v>11947039765.253681</v>
      </c>
      <c r="R35" s="379">
        <v>7934278508.5550547</v>
      </c>
      <c r="S35" s="379">
        <v>0</v>
      </c>
      <c r="T35" s="379">
        <v>0</v>
      </c>
      <c r="U35" s="379">
        <v>0</v>
      </c>
      <c r="V35" s="379">
        <v>0</v>
      </c>
      <c r="W35" s="379">
        <v>0</v>
      </c>
      <c r="X35" s="379">
        <v>0</v>
      </c>
      <c r="Y35" s="379">
        <v>0</v>
      </c>
      <c r="Z35" s="382">
        <v>0</v>
      </c>
      <c r="AA35" s="382">
        <v>0</v>
      </c>
      <c r="AB35" s="382">
        <v>0</v>
      </c>
      <c r="AC35" s="382">
        <v>0</v>
      </c>
      <c r="AD35" s="382">
        <v>0</v>
      </c>
      <c r="AE35" s="382">
        <v>0</v>
      </c>
      <c r="AF35" s="382">
        <v>0</v>
      </c>
      <c r="AG35" s="382">
        <v>0</v>
      </c>
      <c r="AH35" s="382">
        <v>0</v>
      </c>
      <c r="AI35" s="382">
        <v>0</v>
      </c>
    </row>
    <row r="36" spans="1:35" s="379" customFormat="1" ht="15" customHeight="1">
      <c r="A36" s="378" t="s">
        <v>1294</v>
      </c>
      <c r="B36" s="379">
        <v>0</v>
      </c>
      <c r="C36" s="379">
        <v>74315068</v>
      </c>
      <c r="D36" s="379">
        <v>0</v>
      </c>
      <c r="E36" s="379">
        <v>0</v>
      </c>
      <c r="F36" s="379">
        <v>0</v>
      </c>
      <c r="G36" s="379">
        <v>0</v>
      </c>
      <c r="H36" s="379">
        <v>750000</v>
      </c>
      <c r="I36" s="379">
        <v>0</v>
      </c>
      <c r="J36" s="379">
        <v>0</v>
      </c>
      <c r="K36" s="379">
        <v>65753424</v>
      </c>
      <c r="L36" s="379">
        <v>0</v>
      </c>
      <c r="M36" s="379">
        <v>0</v>
      </c>
      <c r="N36" s="379">
        <v>0</v>
      </c>
      <c r="O36" s="379">
        <v>0</v>
      </c>
      <c r="P36" s="379">
        <v>254882789</v>
      </c>
      <c r="Q36" s="379">
        <v>0</v>
      </c>
      <c r="R36" s="379">
        <v>0</v>
      </c>
      <c r="S36" s="379">
        <v>0</v>
      </c>
      <c r="T36" s="379">
        <v>0</v>
      </c>
      <c r="U36" s="379">
        <v>0</v>
      </c>
      <c r="V36" s="379">
        <v>0</v>
      </c>
      <c r="W36" s="379">
        <v>0</v>
      </c>
      <c r="X36" s="379">
        <v>0</v>
      </c>
      <c r="Y36" s="379">
        <v>0</v>
      </c>
      <c r="Z36" s="382">
        <v>0</v>
      </c>
      <c r="AA36" s="382">
        <v>0</v>
      </c>
      <c r="AB36" s="382">
        <v>0</v>
      </c>
      <c r="AC36" s="382">
        <v>0</v>
      </c>
      <c r="AD36" s="382">
        <v>0</v>
      </c>
      <c r="AE36" s="382">
        <v>0</v>
      </c>
      <c r="AF36" s="382">
        <v>0</v>
      </c>
      <c r="AG36" s="382">
        <v>0</v>
      </c>
      <c r="AH36" s="382">
        <v>0</v>
      </c>
      <c r="AI36" s="382">
        <v>0</v>
      </c>
    </row>
    <row r="37" spans="1:35" s="381" customFormat="1" ht="15" customHeight="1">
      <c r="A37" s="380" t="s">
        <v>1295</v>
      </c>
      <c r="B37" s="381">
        <v>62970828240</v>
      </c>
      <c r="C37" s="381">
        <v>74065164504</v>
      </c>
      <c r="D37" s="381">
        <v>64153733038</v>
      </c>
      <c r="E37" s="381">
        <v>85469381994</v>
      </c>
      <c r="F37" s="381">
        <v>56074716536</v>
      </c>
      <c r="G37" s="381">
        <v>68211950943</v>
      </c>
      <c r="H37" s="381">
        <v>51055775936</v>
      </c>
      <c r="I37" s="381">
        <v>59046234136</v>
      </c>
      <c r="J37" s="381">
        <v>63491070842</v>
      </c>
      <c r="K37" s="381">
        <v>62121336346.678345</v>
      </c>
      <c r="L37" s="381">
        <v>58047787348.786552</v>
      </c>
      <c r="M37" s="381">
        <v>68056338677.911362</v>
      </c>
      <c r="N37" s="381">
        <v>53051464944.069824</v>
      </c>
      <c r="O37" s="381">
        <v>57957823081.047272</v>
      </c>
      <c r="P37" s="381">
        <v>70434172108.080261</v>
      </c>
      <c r="Q37" s="381">
        <v>66227899043.843689</v>
      </c>
      <c r="R37" s="381">
        <v>81156482193.795044</v>
      </c>
      <c r="S37" s="381">
        <v>0</v>
      </c>
      <c r="T37" s="381">
        <v>0</v>
      </c>
      <c r="U37" s="381">
        <v>0</v>
      </c>
      <c r="V37" s="381">
        <v>0</v>
      </c>
      <c r="W37" s="381">
        <v>0</v>
      </c>
      <c r="X37" s="381">
        <v>0</v>
      </c>
      <c r="Y37" s="381">
        <v>0</v>
      </c>
      <c r="Z37" s="381">
        <v>0</v>
      </c>
      <c r="AA37" s="381">
        <v>0</v>
      </c>
      <c r="AB37" s="381">
        <v>0</v>
      </c>
      <c r="AC37" s="381">
        <v>0</v>
      </c>
      <c r="AD37" s="381">
        <v>0</v>
      </c>
      <c r="AE37" s="381">
        <v>0</v>
      </c>
      <c r="AF37" s="381">
        <v>0</v>
      </c>
      <c r="AG37" s="381">
        <v>0</v>
      </c>
      <c r="AH37" s="381">
        <v>0</v>
      </c>
      <c r="AI37" s="381">
        <v>0</v>
      </c>
    </row>
    <row r="38" spans="1:35" s="376" customFormat="1" ht="15" customHeight="1">
      <c r="A38" s="377" t="s">
        <v>1296</v>
      </c>
    </row>
    <row r="39" spans="1:35" s="379" customFormat="1" ht="15" customHeight="1">
      <c r="A39" s="378" t="s">
        <v>1297</v>
      </c>
      <c r="B39" s="379">
        <v>392842050</v>
      </c>
      <c r="C39" s="379">
        <v>388233786</v>
      </c>
      <c r="D39" s="379">
        <v>383625524</v>
      </c>
      <c r="E39" s="379">
        <v>379017261</v>
      </c>
      <c r="F39" s="379">
        <v>374408998</v>
      </c>
      <c r="G39" s="379">
        <v>369800735</v>
      </c>
      <c r="H39" s="379">
        <v>374408998</v>
      </c>
      <c r="I39" s="379">
        <v>369781442</v>
      </c>
      <c r="J39" s="379">
        <v>365153886</v>
      </c>
      <c r="K39" s="379">
        <v>360526330</v>
      </c>
      <c r="L39" s="379">
        <v>0</v>
      </c>
      <c r="M39" s="379">
        <v>7611518590</v>
      </c>
      <c r="N39" s="379">
        <v>6971671253.28333</v>
      </c>
      <c r="O39" s="379">
        <v>6939323916.5666666</v>
      </c>
      <c r="P39" s="379">
        <v>6906976579.8500013</v>
      </c>
      <c r="Q39" s="379">
        <v>7032726743.1333399</v>
      </c>
      <c r="R39" s="379">
        <v>8889620299.5833359</v>
      </c>
      <c r="S39" s="379">
        <v>0</v>
      </c>
      <c r="T39" s="379">
        <v>0</v>
      </c>
      <c r="U39" s="379">
        <v>0</v>
      </c>
      <c r="V39" s="379">
        <v>0</v>
      </c>
      <c r="W39" s="379">
        <v>0</v>
      </c>
      <c r="X39" s="379">
        <v>0</v>
      </c>
      <c r="Y39" s="379">
        <v>0</v>
      </c>
      <c r="Z39" s="379">
        <v>0</v>
      </c>
      <c r="AA39" s="379">
        <v>0</v>
      </c>
      <c r="AB39" s="379">
        <v>0</v>
      </c>
      <c r="AC39" s="379">
        <v>0</v>
      </c>
      <c r="AD39" s="379">
        <v>0</v>
      </c>
      <c r="AE39" s="379">
        <v>0</v>
      </c>
      <c r="AF39" s="379">
        <v>0</v>
      </c>
      <c r="AG39" s="379">
        <v>0</v>
      </c>
      <c r="AH39" s="379">
        <v>0</v>
      </c>
      <c r="AI39" s="379">
        <v>0</v>
      </c>
    </row>
    <row r="40" spans="1:35" s="379" customFormat="1" ht="15" customHeight="1">
      <c r="A40" s="378" t="s">
        <v>1298</v>
      </c>
      <c r="B40" s="379">
        <v>349385833</v>
      </c>
      <c r="C40" s="379">
        <v>339269687</v>
      </c>
      <c r="D40" s="379">
        <v>330984184</v>
      </c>
      <c r="E40" s="379">
        <v>320868038</v>
      </c>
      <c r="F40" s="379">
        <v>310751892</v>
      </c>
      <c r="G40" s="379">
        <v>300635746</v>
      </c>
      <c r="H40" s="379">
        <v>302044600</v>
      </c>
      <c r="I40" s="379">
        <v>291928454</v>
      </c>
      <c r="J40" s="379">
        <v>408497309</v>
      </c>
      <c r="K40" s="379">
        <v>398381163</v>
      </c>
      <c r="L40" s="379">
        <v>750522916.66666627</v>
      </c>
      <c r="M40" s="379">
        <v>880950954.49999952</v>
      </c>
      <c r="N40" s="379">
        <v>865485851.3333329</v>
      </c>
      <c r="O40" s="379">
        <v>850413976.33333325</v>
      </c>
      <c r="P40" s="379">
        <v>835342101.33333302</v>
      </c>
      <c r="Q40" s="379">
        <v>820270226.33333302</v>
      </c>
      <c r="R40" s="379">
        <v>805198351.33333302</v>
      </c>
      <c r="S40" s="379">
        <v>0</v>
      </c>
      <c r="T40" s="379">
        <v>0</v>
      </c>
      <c r="U40" s="379">
        <v>0</v>
      </c>
      <c r="V40" s="379">
        <v>0</v>
      </c>
      <c r="W40" s="379">
        <v>0</v>
      </c>
      <c r="X40" s="379">
        <v>0</v>
      </c>
      <c r="Y40" s="379">
        <v>0</v>
      </c>
      <c r="Z40" s="379">
        <v>0</v>
      </c>
      <c r="AA40" s="379">
        <v>0</v>
      </c>
      <c r="AB40" s="379">
        <v>0</v>
      </c>
      <c r="AC40" s="379">
        <v>0</v>
      </c>
      <c r="AD40" s="379">
        <v>0</v>
      </c>
      <c r="AE40" s="379">
        <v>0</v>
      </c>
      <c r="AF40" s="379">
        <v>0</v>
      </c>
      <c r="AG40" s="379">
        <v>0</v>
      </c>
      <c r="AH40" s="379">
        <v>0</v>
      </c>
      <c r="AI40" s="379">
        <v>0</v>
      </c>
    </row>
    <row r="41" spans="1:35" s="379" customFormat="1" ht="15" customHeight="1">
      <c r="A41" s="378" t="s">
        <v>1299</v>
      </c>
      <c r="B41" s="379">
        <v>74437590</v>
      </c>
      <c r="C41" s="379">
        <v>72662777</v>
      </c>
      <c r="D41" s="379">
        <v>70887963</v>
      </c>
      <c r="E41" s="379">
        <v>69113150</v>
      </c>
      <c r="F41" s="379">
        <v>67338337</v>
      </c>
      <c r="G41" s="379">
        <v>65605399</v>
      </c>
      <c r="H41" s="379">
        <v>70487129</v>
      </c>
      <c r="I41" s="379">
        <v>72876236</v>
      </c>
      <c r="J41" s="379">
        <v>70605360</v>
      </c>
      <c r="K41" s="379">
        <v>68204676</v>
      </c>
      <c r="L41" s="379">
        <v>56500493.166666672</v>
      </c>
      <c r="M41" s="379">
        <v>63821166</v>
      </c>
      <c r="N41" s="379">
        <v>57140522.833333343</v>
      </c>
      <c r="O41" s="379">
        <v>58749462.999999896</v>
      </c>
      <c r="P41" s="379">
        <v>56588611.500000007</v>
      </c>
      <c r="Q41" s="379">
        <v>66354955.500000007</v>
      </c>
      <c r="R41" s="379">
        <v>63989207.500000007</v>
      </c>
      <c r="S41" s="379">
        <v>0</v>
      </c>
      <c r="T41" s="379">
        <v>0</v>
      </c>
      <c r="U41" s="379">
        <v>0</v>
      </c>
      <c r="V41" s="379">
        <v>0</v>
      </c>
      <c r="W41" s="379">
        <v>0</v>
      </c>
      <c r="X41" s="379">
        <v>0</v>
      </c>
      <c r="Y41" s="379">
        <v>0</v>
      </c>
      <c r="Z41" s="379">
        <v>0</v>
      </c>
      <c r="AA41" s="379">
        <v>0</v>
      </c>
      <c r="AB41" s="379">
        <v>0</v>
      </c>
      <c r="AC41" s="379">
        <v>0</v>
      </c>
      <c r="AD41" s="379">
        <v>0</v>
      </c>
      <c r="AE41" s="379">
        <v>0</v>
      </c>
      <c r="AF41" s="379">
        <v>0</v>
      </c>
      <c r="AG41" s="379">
        <v>0</v>
      </c>
      <c r="AH41" s="379">
        <v>0</v>
      </c>
      <c r="AI41" s="379">
        <v>0</v>
      </c>
    </row>
    <row r="42" spans="1:35" s="379" customFormat="1" ht="15" customHeight="1">
      <c r="A42" s="378" t="s">
        <v>1300</v>
      </c>
      <c r="B42" s="379">
        <v>33030634</v>
      </c>
      <c r="C42" s="379">
        <v>34246364</v>
      </c>
      <c r="D42" s="379">
        <v>33580010</v>
      </c>
      <c r="E42" s="379">
        <v>32913656</v>
      </c>
      <c r="F42" s="379">
        <v>32247302</v>
      </c>
      <c r="G42" s="379">
        <v>31580947</v>
      </c>
      <c r="H42" s="379">
        <v>30914593</v>
      </c>
      <c r="I42" s="379">
        <v>31338846</v>
      </c>
      <c r="J42" s="379">
        <v>37359153</v>
      </c>
      <c r="K42" s="379">
        <v>36189655</v>
      </c>
      <c r="L42" s="379">
        <v>27727302.666666683</v>
      </c>
      <c r="M42" s="379">
        <v>276567823.83333331</v>
      </c>
      <c r="N42" s="379">
        <v>268790332.83333337</v>
      </c>
      <c r="O42" s="379">
        <v>269052605.16666663</v>
      </c>
      <c r="P42" s="379">
        <v>264725418.16666669</v>
      </c>
      <c r="Q42" s="379">
        <v>271798231.16666669</v>
      </c>
      <c r="R42" s="379">
        <v>267233545.16666672</v>
      </c>
      <c r="S42" s="379">
        <v>0</v>
      </c>
      <c r="T42" s="379">
        <v>0</v>
      </c>
      <c r="U42" s="379">
        <v>0</v>
      </c>
      <c r="V42" s="379">
        <v>0</v>
      </c>
      <c r="W42" s="379">
        <v>0</v>
      </c>
      <c r="X42" s="379">
        <v>0</v>
      </c>
      <c r="Y42" s="379">
        <v>0</v>
      </c>
      <c r="Z42" s="379">
        <v>0</v>
      </c>
      <c r="AA42" s="379">
        <v>0</v>
      </c>
      <c r="AB42" s="379">
        <v>0</v>
      </c>
      <c r="AC42" s="379">
        <v>0</v>
      </c>
      <c r="AD42" s="379">
        <v>0</v>
      </c>
      <c r="AE42" s="379">
        <v>0</v>
      </c>
      <c r="AF42" s="379">
        <v>0</v>
      </c>
      <c r="AG42" s="379">
        <v>0</v>
      </c>
      <c r="AH42" s="379">
        <v>0</v>
      </c>
      <c r="AI42" s="379">
        <v>0</v>
      </c>
    </row>
    <row r="43" spans="1:35" s="379" customFormat="1">
      <c r="A43" s="378" t="s">
        <v>1301</v>
      </c>
      <c r="B43" s="382"/>
      <c r="C43" s="379">
        <v>0</v>
      </c>
      <c r="D43" s="379">
        <v>0</v>
      </c>
      <c r="E43" s="379">
        <v>0</v>
      </c>
      <c r="F43" s="379">
        <v>0</v>
      </c>
      <c r="G43" s="379">
        <v>0</v>
      </c>
      <c r="H43" s="379">
        <v>0</v>
      </c>
      <c r="I43" s="379">
        <v>-5</v>
      </c>
      <c r="J43" s="379">
        <v>-5</v>
      </c>
      <c r="K43" s="379">
        <v>-5</v>
      </c>
      <c r="L43" s="379">
        <v>0</v>
      </c>
      <c r="M43" s="379">
        <v>-5</v>
      </c>
      <c r="N43" s="379">
        <v>-5</v>
      </c>
      <c r="O43" s="379">
        <v>-5</v>
      </c>
      <c r="P43" s="379">
        <v>-5</v>
      </c>
      <c r="Q43" s="379">
        <v>0</v>
      </c>
      <c r="R43" s="379">
        <v>0</v>
      </c>
      <c r="S43" s="379">
        <v>0</v>
      </c>
      <c r="T43" s="379">
        <v>0</v>
      </c>
      <c r="U43" s="379">
        <v>0</v>
      </c>
      <c r="V43" s="379">
        <v>0</v>
      </c>
      <c r="W43" s="379">
        <v>0</v>
      </c>
      <c r="X43" s="379">
        <v>0</v>
      </c>
      <c r="Y43" s="379">
        <v>0</v>
      </c>
      <c r="Z43" s="379">
        <v>0</v>
      </c>
      <c r="AA43" s="379">
        <v>0</v>
      </c>
      <c r="AB43" s="379">
        <v>0</v>
      </c>
      <c r="AC43" s="379">
        <v>0</v>
      </c>
      <c r="AD43" s="379">
        <v>0</v>
      </c>
      <c r="AE43" s="379">
        <v>0</v>
      </c>
      <c r="AF43" s="379">
        <v>0</v>
      </c>
      <c r="AG43" s="379">
        <v>0</v>
      </c>
      <c r="AH43" s="379">
        <v>0</v>
      </c>
      <c r="AI43" s="379">
        <v>0</v>
      </c>
    </row>
    <row r="44" spans="1:35" s="381" customFormat="1">
      <c r="A44" s="380" t="s">
        <v>1302</v>
      </c>
      <c r="B44" s="383">
        <v>849696107</v>
      </c>
      <c r="C44" s="383">
        <v>834412614</v>
      </c>
      <c r="D44" s="383">
        <v>819077681</v>
      </c>
      <c r="E44" s="383">
        <v>801912105</v>
      </c>
      <c r="F44" s="383">
        <v>784746529</v>
      </c>
      <c r="G44" s="383">
        <v>767622827</v>
      </c>
      <c r="H44" s="383">
        <v>777855320</v>
      </c>
      <c r="I44" s="383">
        <v>765924973</v>
      </c>
      <c r="J44" s="383">
        <v>881615703</v>
      </c>
      <c r="K44" s="383">
        <v>863301819</v>
      </c>
      <c r="L44" s="383">
        <v>834750712.49999952</v>
      </c>
      <c r="M44" s="383">
        <v>8832858529.333334</v>
      </c>
      <c r="N44" s="383">
        <v>8163087955.283329</v>
      </c>
      <c r="O44" s="383">
        <v>8117539956.0666666</v>
      </c>
      <c r="P44" s="383">
        <v>8063632705.8500013</v>
      </c>
      <c r="Q44" s="383">
        <v>8191150156.1333399</v>
      </c>
      <c r="R44" s="383">
        <v>10026041403.583334</v>
      </c>
      <c r="S44" s="383">
        <v>0</v>
      </c>
      <c r="T44" s="383">
        <v>0</v>
      </c>
      <c r="U44" s="383">
        <v>0</v>
      </c>
      <c r="V44" s="383">
        <v>0</v>
      </c>
      <c r="W44" s="383">
        <v>0</v>
      </c>
      <c r="X44" s="383">
        <v>0</v>
      </c>
      <c r="Y44" s="383">
        <v>0</v>
      </c>
      <c r="Z44" s="383">
        <v>0</v>
      </c>
      <c r="AA44" s="383">
        <v>0</v>
      </c>
      <c r="AB44" s="383">
        <v>0</v>
      </c>
      <c r="AC44" s="383">
        <v>0</v>
      </c>
      <c r="AD44" s="383">
        <v>0</v>
      </c>
      <c r="AE44" s="383">
        <v>0</v>
      </c>
      <c r="AF44" s="383">
        <v>0</v>
      </c>
      <c r="AG44" s="383">
        <v>0</v>
      </c>
      <c r="AH44" s="383">
        <v>0</v>
      </c>
      <c r="AI44" s="383">
        <v>0</v>
      </c>
    </row>
    <row r="45" spans="1:35" s="379" customFormat="1">
      <c r="A45" s="384" t="s">
        <v>1303</v>
      </c>
      <c r="B45" s="379">
        <v>0</v>
      </c>
      <c r="C45" s="379">
        <v>0</v>
      </c>
      <c r="D45" s="379">
        <v>0</v>
      </c>
      <c r="E45" s="379">
        <v>0</v>
      </c>
      <c r="F45" s="379">
        <v>0</v>
      </c>
      <c r="G45" s="379">
        <v>0</v>
      </c>
      <c r="H45" s="379">
        <v>0</v>
      </c>
      <c r="I45" s="379">
        <v>0</v>
      </c>
      <c r="J45" s="379">
        <v>0</v>
      </c>
      <c r="K45" s="379">
        <v>0</v>
      </c>
      <c r="L45" s="379">
        <v>0</v>
      </c>
      <c r="M45" s="379">
        <v>0</v>
      </c>
      <c r="N45" s="379">
        <v>0</v>
      </c>
      <c r="O45" s="379">
        <v>0</v>
      </c>
      <c r="P45" s="379">
        <v>0</v>
      </c>
      <c r="Q45" s="379">
        <v>0</v>
      </c>
      <c r="R45" s="379">
        <v>0</v>
      </c>
      <c r="S45" s="379">
        <v>0</v>
      </c>
      <c r="T45" s="379">
        <v>0</v>
      </c>
      <c r="U45" s="379">
        <v>0</v>
      </c>
      <c r="V45" s="379">
        <v>0</v>
      </c>
      <c r="W45" s="379">
        <v>0</v>
      </c>
      <c r="X45" s="379">
        <v>0</v>
      </c>
      <c r="Y45" s="379">
        <v>0</v>
      </c>
      <c r="Z45" s="379">
        <v>0</v>
      </c>
      <c r="AA45" s="379">
        <v>0</v>
      </c>
      <c r="AB45" s="379">
        <v>0</v>
      </c>
      <c r="AC45" s="379">
        <v>0</v>
      </c>
      <c r="AD45" s="379">
        <v>0</v>
      </c>
      <c r="AE45" s="379">
        <v>0</v>
      </c>
      <c r="AF45" s="379">
        <v>0</v>
      </c>
      <c r="AG45" s="379">
        <v>0</v>
      </c>
      <c r="AH45" s="379">
        <v>0</v>
      </c>
      <c r="AI45" s="379">
        <v>0</v>
      </c>
    </row>
    <row r="46" spans="1:35" s="387" customFormat="1">
      <c r="A46" s="385" t="s">
        <v>1304</v>
      </c>
      <c r="B46" s="386">
        <v>1853198274228</v>
      </c>
      <c r="C46" s="386">
        <v>1867338121459</v>
      </c>
      <c r="D46" s="386">
        <v>1881983676795</v>
      </c>
      <c r="E46" s="386">
        <v>1879670947515</v>
      </c>
      <c r="F46" s="386">
        <v>1880413204512</v>
      </c>
      <c r="G46" s="386">
        <v>1918978561479</v>
      </c>
      <c r="H46" s="386">
        <v>1889418133055</v>
      </c>
      <c r="I46" s="386">
        <v>1931698744119</v>
      </c>
      <c r="J46" s="386">
        <v>1939834723002</v>
      </c>
      <c r="K46" s="386">
        <v>1948182247181.6782</v>
      </c>
      <c r="L46" s="386">
        <v>1720585222208.1599</v>
      </c>
      <c r="M46" s="386">
        <v>1735712580630.2192</v>
      </c>
      <c r="N46" s="386">
        <v>1741716125891.6333</v>
      </c>
      <c r="O46" s="386">
        <v>1725968124500.3948</v>
      </c>
      <c r="P46" s="386">
        <v>1710040771291.5432</v>
      </c>
      <c r="Q46" s="386">
        <v>1722474920215.3806</v>
      </c>
      <c r="R46" s="386">
        <v>1751388921902.4514</v>
      </c>
      <c r="S46" s="386">
        <v>0</v>
      </c>
      <c r="T46" s="386">
        <v>0</v>
      </c>
      <c r="U46" s="386">
        <v>0</v>
      </c>
      <c r="V46" s="386">
        <v>0</v>
      </c>
      <c r="W46" s="386">
        <v>0</v>
      </c>
      <c r="X46" s="386">
        <v>0</v>
      </c>
      <c r="Y46" s="386">
        <v>0</v>
      </c>
      <c r="Z46" s="386">
        <v>0</v>
      </c>
      <c r="AA46" s="386">
        <v>0</v>
      </c>
      <c r="AB46" s="386">
        <v>0</v>
      </c>
      <c r="AC46" s="386">
        <v>0</v>
      </c>
      <c r="AD46" s="386">
        <v>0</v>
      </c>
      <c r="AE46" s="386">
        <v>0</v>
      </c>
      <c r="AF46" s="386">
        <v>0</v>
      </c>
      <c r="AG46" s="386">
        <v>0</v>
      </c>
      <c r="AH46" s="386">
        <v>0</v>
      </c>
      <c r="AI46" s="386">
        <v>0</v>
      </c>
    </row>
    <row r="47" spans="1:35" s="376" customFormat="1">
      <c r="A47" s="374" t="s">
        <v>1305</v>
      </c>
      <c r="B47" s="375"/>
      <c r="C47" s="375"/>
      <c r="D47" s="375"/>
      <c r="E47" s="375"/>
      <c r="F47" s="375"/>
      <c r="G47" s="375"/>
      <c r="H47" s="375"/>
      <c r="I47" s="375"/>
      <c r="J47" s="375"/>
      <c r="K47" s="375"/>
      <c r="L47" s="375"/>
      <c r="M47" s="375"/>
      <c r="N47" s="375"/>
    </row>
    <row r="48" spans="1:35" s="376" customFormat="1">
      <c r="A48" s="377" t="s">
        <v>1306</v>
      </c>
      <c r="B48" s="375"/>
      <c r="C48" s="375"/>
      <c r="D48" s="375"/>
      <c r="E48" s="375"/>
      <c r="F48" s="375"/>
      <c r="G48" s="375"/>
      <c r="H48" s="375"/>
      <c r="I48" s="375"/>
      <c r="J48" s="375"/>
      <c r="K48" s="375"/>
      <c r="L48" s="375"/>
      <c r="M48" s="375"/>
      <c r="N48" s="375"/>
    </row>
    <row r="49" spans="1:35" s="379" customFormat="1">
      <c r="A49" s="388" t="s">
        <v>1307</v>
      </c>
      <c r="B49" s="379">
        <v>0</v>
      </c>
      <c r="C49" s="379">
        <v>0</v>
      </c>
      <c r="D49" s="379">
        <v>0</v>
      </c>
      <c r="E49" s="379">
        <v>0</v>
      </c>
      <c r="F49" s="379">
        <v>0</v>
      </c>
      <c r="G49" s="379">
        <v>0</v>
      </c>
      <c r="H49" s="379">
        <v>0</v>
      </c>
      <c r="I49" s="379">
        <v>0</v>
      </c>
      <c r="J49" s="379">
        <v>0</v>
      </c>
      <c r="K49" s="379">
        <v>0</v>
      </c>
      <c r="L49" s="379">
        <v>0</v>
      </c>
      <c r="M49" s="379">
        <v>0</v>
      </c>
      <c r="N49" s="379">
        <v>0</v>
      </c>
      <c r="O49" s="379">
        <v>0</v>
      </c>
      <c r="P49" s="379">
        <v>0</v>
      </c>
      <c r="Q49" s="379">
        <v>0</v>
      </c>
      <c r="R49" s="379">
        <v>0</v>
      </c>
      <c r="S49" s="379">
        <v>0</v>
      </c>
      <c r="T49" s="379">
        <v>0</v>
      </c>
      <c r="U49" s="379">
        <v>0</v>
      </c>
      <c r="V49" s="379">
        <v>0</v>
      </c>
      <c r="W49" s="379">
        <v>0</v>
      </c>
      <c r="X49" s="379">
        <v>0</v>
      </c>
      <c r="Y49" s="379">
        <v>0</v>
      </c>
      <c r="Z49" s="379">
        <v>0</v>
      </c>
      <c r="AA49" s="379">
        <v>0</v>
      </c>
      <c r="AB49" s="379">
        <v>0</v>
      </c>
      <c r="AC49" s="379">
        <v>0</v>
      </c>
      <c r="AD49" s="379">
        <v>0</v>
      </c>
      <c r="AE49" s="379">
        <v>0</v>
      </c>
      <c r="AF49" s="379">
        <v>0</v>
      </c>
      <c r="AG49" s="379">
        <v>0</v>
      </c>
      <c r="AH49" s="379">
        <v>0</v>
      </c>
      <c r="AI49" s="379">
        <v>0</v>
      </c>
    </row>
    <row r="50" spans="1:35" s="379" customFormat="1">
      <c r="A50" s="388" t="s">
        <v>1308</v>
      </c>
      <c r="B50" s="379">
        <v>29173259594</v>
      </c>
      <c r="C50" s="379">
        <v>29100847559</v>
      </c>
      <c r="D50" s="379">
        <v>29481729812</v>
      </c>
      <c r="E50" s="379">
        <v>29530219176</v>
      </c>
      <c r="F50" s="379">
        <v>29620956206</v>
      </c>
      <c r="G50" s="379">
        <v>30739355210</v>
      </c>
      <c r="H50" s="379">
        <v>30195238006</v>
      </c>
      <c r="I50" s="379">
        <v>29821116327</v>
      </c>
      <c r="J50" s="379">
        <v>29737351390</v>
      </c>
      <c r="K50" s="379">
        <v>29689650764</v>
      </c>
      <c r="L50" s="379">
        <v>29175208441</v>
      </c>
      <c r="M50" s="379">
        <v>31462934550</v>
      </c>
      <c r="N50" s="379">
        <v>29173282718</v>
      </c>
      <c r="O50" s="379">
        <v>29426120265</v>
      </c>
      <c r="P50" s="379">
        <v>32564426381</v>
      </c>
      <c r="Q50" s="379">
        <v>33599965596</v>
      </c>
      <c r="R50" s="379">
        <v>35003266135</v>
      </c>
      <c r="S50" s="379">
        <v>0</v>
      </c>
      <c r="T50" s="379">
        <v>0</v>
      </c>
      <c r="U50" s="379">
        <v>0</v>
      </c>
      <c r="V50" s="379">
        <v>0</v>
      </c>
      <c r="W50" s="379">
        <v>0</v>
      </c>
      <c r="X50" s="379">
        <v>0</v>
      </c>
      <c r="Y50" s="379">
        <v>0</v>
      </c>
      <c r="Z50" s="379">
        <v>0</v>
      </c>
      <c r="AA50" s="379">
        <v>0</v>
      </c>
      <c r="AB50" s="379">
        <v>0</v>
      </c>
      <c r="AC50" s="379">
        <v>0</v>
      </c>
      <c r="AD50" s="379">
        <v>0</v>
      </c>
      <c r="AE50" s="379">
        <v>0</v>
      </c>
      <c r="AF50" s="379">
        <v>0</v>
      </c>
      <c r="AG50" s="379">
        <v>0</v>
      </c>
      <c r="AH50" s="379">
        <v>0</v>
      </c>
      <c r="AI50" s="379">
        <v>0</v>
      </c>
    </row>
    <row r="51" spans="1:35" s="379" customFormat="1">
      <c r="A51" s="388" t="s">
        <v>1309</v>
      </c>
      <c r="B51" s="379">
        <v>0</v>
      </c>
      <c r="C51" s="379">
        <v>0</v>
      </c>
      <c r="D51" s="379">
        <v>0</v>
      </c>
      <c r="E51" s="379">
        <v>0</v>
      </c>
      <c r="F51" s="379">
        <v>0</v>
      </c>
      <c r="G51" s="379">
        <v>0</v>
      </c>
      <c r="H51" s="379">
        <v>0</v>
      </c>
      <c r="I51" s="379">
        <v>0</v>
      </c>
      <c r="J51" s="379">
        <v>0</v>
      </c>
      <c r="K51" s="379">
        <v>0</v>
      </c>
      <c r="L51" s="379">
        <v>0</v>
      </c>
      <c r="M51" s="379">
        <v>0</v>
      </c>
      <c r="N51" s="379">
        <v>0</v>
      </c>
      <c r="O51" s="379">
        <v>0</v>
      </c>
      <c r="P51" s="379">
        <v>0</v>
      </c>
      <c r="Q51" s="379">
        <v>0</v>
      </c>
      <c r="R51" s="379">
        <v>0</v>
      </c>
      <c r="S51" s="379">
        <v>0</v>
      </c>
      <c r="T51" s="379">
        <v>0</v>
      </c>
      <c r="U51" s="379">
        <v>0</v>
      </c>
      <c r="V51" s="379">
        <v>0</v>
      </c>
      <c r="W51" s="379">
        <v>0</v>
      </c>
      <c r="X51" s="379">
        <v>0</v>
      </c>
      <c r="Y51" s="379">
        <v>0</v>
      </c>
      <c r="Z51" s="379">
        <v>0</v>
      </c>
      <c r="AA51" s="379">
        <v>0</v>
      </c>
      <c r="AB51" s="379">
        <v>0</v>
      </c>
      <c r="AC51" s="379">
        <v>0</v>
      </c>
      <c r="AD51" s="379">
        <v>0</v>
      </c>
      <c r="AE51" s="379">
        <v>0</v>
      </c>
      <c r="AF51" s="379">
        <v>0</v>
      </c>
      <c r="AG51" s="379">
        <v>0</v>
      </c>
      <c r="AH51" s="379">
        <v>0</v>
      </c>
      <c r="AI51" s="379">
        <v>0</v>
      </c>
    </row>
    <row r="52" spans="1:35" s="379" customFormat="1">
      <c r="A52" s="388" t="s">
        <v>1310</v>
      </c>
      <c r="B52" s="379">
        <v>101625000</v>
      </c>
      <c r="C52" s="379">
        <v>216750000</v>
      </c>
      <c r="D52" s="379">
        <v>235500000</v>
      </c>
      <c r="E52" s="379">
        <v>243275000</v>
      </c>
      <c r="F52" s="379">
        <v>0</v>
      </c>
      <c r="G52" s="379">
        <v>0</v>
      </c>
      <c r="H52" s="379">
        <v>70022000</v>
      </c>
      <c r="I52" s="379">
        <v>934625000</v>
      </c>
      <c r="J52" s="379">
        <v>8753775000</v>
      </c>
      <c r="K52" s="379">
        <v>8431625000</v>
      </c>
      <c r="L52" s="379">
        <v>2154000000</v>
      </c>
      <c r="M52" s="379">
        <v>0</v>
      </c>
      <c r="N52" s="379">
        <v>0</v>
      </c>
      <c r="O52" s="379">
        <v>0</v>
      </c>
      <c r="P52" s="379">
        <v>0</v>
      </c>
      <c r="Q52" s="379">
        <v>0</v>
      </c>
      <c r="R52" s="379">
        <v>0</v>
      </c>
      <c r="S52" s="379">
        <v>0</v>
      </c>
      <c r="T52" s="379">
        <v>0</v>
      </c>
      <c r="U52" s="379">
        <v>0</v>
      </c>
      <c r="V52" s="379">
        <v>0</v>
      </c>
      <c r="W52" s="379">
        <v>0</v>
      </c>
      <c r="X52" s="379">
        <v>0</v>
      </c>
      <c r="Y52" s="379">
        <v>0</v>
      </c>
      <c r="Z52" s="379">
        <v>0</v>
      </c>
      <c r="AA52" s="379">
        <v>0</v>
      </c>
      <c r="AB52" s="379">
        <v>0</v>
      </c>
      <c r="AC52" s="379">
        <v>0</v>
      </c>
      <c r="AD52" s="379">
        <v>0</v>
      </c>
      <c r="AE52" s="379">
        <v>0</v>
      </c>
      <c r="AF52" s="379">
        <v>0</v>
      </c>
      <c r="AG52" s="379">
        <v>0</v>
      </c>
      <c r="AH52" s="379">
        <v>0</v>
      </c>
      <c r="AI52" s="379">
        <v>0</v>
      </c>
    </row>
    <row r="53" spans="1:35" s="379" customFormat="1">
      <c r="A53" s="388" t="s">
        <v>1311</v>
      </c>
      <c r="B53" s="379">
        <v>413032858</v>
      </c>
      <c r="C53" s="379">
        <v>1207701046</v>
      </c>
      <c r="D53" s="379">
        <v>1262927137</v>
      </c>
      <c r="E53" s="379">
        <v>1262927137</v>
      </c>
      <c r="F53" s="379">
        <v>1262927137</v>
      </c>
      <c r="G53" s="379">
        <v>1262927137</v>
      </c>
      <c r="H53" s="379">
        <v>1740858826</v>
      </c>
      <c r="I53" s="379">
        <v>1678879756</v>
      </c>
      <c r="J53" s="379">
        <v>2831709272</v>
      </c>
      <c r="K53" s="379">
        <v>1561166468</v>
      </c>
      <c r="L53" s="379">
        <v>2821289080.8400002</v>
      </c>
      <c r="M53" s="379">
        <v>6077678759.7344503</v>
      </c>
      <c r="N53" s="379">
        <v>4067857600.4099998</v>
      </c>
      <c r="O53" s="379">
        <v>2539757136.6199999</v>
      </c>
      <c r="P53" s="379">
        <v>-166556693.16343307</v>
      </c>
      <c r="Q53" s="379">
        <v>-59036817.930000305</v>
      </c>
      <c r="R53" s="379">
        <v>7838116018.75</v>
      </c>
      <c r="S53" s="379">
        <v>0</v>
      </c>
      <c r="T53" s="379">
        <v>0</v>
      </c>
      <c r="U53" s="379">
        <v>0</v>
      </c>
      <c r="V53" s="379">
        <v>0</v>
      </c>
      <c r="W53" s="379">
        <v>0</v>
      </c>
      <c r="X53" s="379">
        <v>0</v>
      </c>
      <c r="Y53" s="379">
        <v>0</v>
      </c>
      <c r="Z53" s="379">
        <v>0</v>
      </c>
      <c r="AA53" s="379">
        <v>0</v>
      </c>
      <c r="AB53" s="379">
        <v>0</v>
      </c>
      <c r="AC53" s="379">
        <v>0</v>
      </c>
      <c r="AD53" s="379">
        <v>0</v>
      </c>
      <c r="AE53" s="379">
        <v>0</v>
      </c>
      <c r="AF53" s="379">
        <v>0</v>
      </c>
      <c r="AG53" s="379">
        <v>0</v>
      </c>
      <c r="AH53" s="379">
        <v>0</v>
      </c>
      <c r="AI53" s="379">
        <v>0</v>
      </c>
    </row>
    <row r="54" spans="1:35" s="379" customFormat="1">
      <c r="A54" s="388" t="s">
        <v>1312</v>
      </c>
      <c r="B54" s="379">
        <v>5436601136</v>
      </c>
      <c r="C54" s="379">
        <v>5138208150</v>
      </c>
      <c r="D54" s="379">
        <v>5882518749</v>
      </c>
      <c r="E54" s="379">
        <v>7032877477</v>
      </c>
      <c r="F54" s="379">
        <v>6323993400</v>
      </c>
      <c r="G54" s="379">
        <v>8254980022</v>
      </c>
      <c r="H54" s="379">
        <v>8547689687</v>
      </c>
      <c r="I54" s="379">
        <v>7421607834</v>
      </c>
      <c r="J54" s="379">
        <v>9076204743</v>
      </c>
      <c r="K54" s="379">
        <v>7317501078</v>
      </c>
      <c r="L54" s="379">
        <v>11693784354.84</v>
      </c>
      <c r="M54" s="379">
        <v>7644119062.7344503</v>
      </c>
      <c r="N54" s="379">
        <v>8067616523.4099998</v>
      </c>
      <c r="O54" s="379">
        <v>9373541695.6199989</v>
      </c>
      <c r="P54" s="379">
        <v>7652060086.8365669</v>
      </c>
      <c r="Q54" s="379">
        <v>7717308801.0699997</v>
      </c>
      <c r="R54" s="379">
        <v>8900612271.75</v>
      </c>
      <c r="S54" s="379">
        <v>0</v>
      </c>
      <c r="T54" s="379">
        <v>0</v>
      </c>
      <c r="U54" s="379">
        <v>0</v>
      </c>
      <c r="V54" s="379">
        <v>0</v>
      </c>
      <c r="W54" s="379">
        <v>0</v>
      </c>
      <c r="X54" s="379">
        <v>0</v>
      </c>
      <c r="Y54" s="379">
        <v>0</v>
      </c>
      <c r="Z54" s="379">
        <v>0</v>
      </c>
      <c r="AA54" s="379">
        <v>0</v>
      </c>
      <c r="AB54" s="379">
        <v>0</v>
      </c>
      <c r="AC54" s="379">
        <v>0</v>
      </c>
      <c r="AD54" s="379">
        <v>0</v>
      </c>
      <c r="AE54" s="379">
        <v>0</v>
      </c>
      <c r="AF54" s="379">
        <v>0</v>
      </c>
      <c r="AG54" s="379">
        <v>0</v>
      </c>
      <c r="AH54" s="379">
        <v>0</v>
      </c>
      <c r="AI54" s="379">
        <v>0</v>
      </c>
    </row>
    <row r="55" spans="1:35" s="379" customFormat="1">
      <c r="A55" s="388" t="s">
        <v>1313</v>
      </c>
      <c r="B55" s="379">
        <v>3190224766</v>
      </c>
      <c r="C55" s="379">
        <v>2985812354</v>
      </c>
      <c r="D55" s="379">
        <v>2799123628</v>
      </c>
      <c r="E55" s="379">
        <v>670001937</v>
      </c>
      <c r="F55" s="379">
        <v>660973527</v>
      </c>
      <c r="G55" s="379">
        <v>615556962</v>
      </c>
      <c r="H55" s="379">
        <v>616601339</v>
      </c>
      <c r="I55" s="379">
        <v>737741130</v>
      </c>
      <c r="J55" s="379">
        <v>710029227</v>
      </c>
      <c r="K55" s="379">
        <v>687407229</v>
      </c>
      <c r="L55" s="379">
        <v>644226531</v>
      </c>
      <c r="M55" s="379">
        <v>637007189</v>
      </c>
      <c r="N55" s="379">
        <v>625471609</v>
      </c>
      <c r="O55" s="379">
        <v>178108399</v>
      </c>
      <c r="P55" s="379">
        <v>128746540</v>
      </c>
      <c r="Q55" s="379">
        <v>131104009</v>
      </c>
      <c r="R55" s="379">
        <v>141329214</v>
      </c>
      <c r="S55" s="379">
        <v>0</v>
      </c>
      <c r="T55" s="379">
        <v>0</v>
      </c>
      <c r="U55" s="379">
        <v>0</v>
      </c>
      <c r="V55" s="379">
        <v>0</v>
      </c>
      <c r="W55" s="379">
        <v>0</v>
      </c>
      <c r="X55" s="379">
        <v>0</v>
      </c>
      <c r="Y55" s="379">
        <v>0</v>
      </c>
      <c r="Z55" s="379">
        <v>0</v>
      </c>
      <c r="AA55" s="379">
        <v>0</v>
      </c>
      <c r="AB55" s="379">
        <v>0</v>
      </c>
      <c r="AC55" s="379">
        <v>0</v>
      </c>
      <c r="AD55" s="379">
        <v>0</v>
      </c>
      <c r="AE55" s="379">
        <v>0</v>
      </c>
      <c r="AF55" s="379">
        <v>0</v>
      </c>
      <c r="AG55" s="379">
        <v>0</v>
      </c>
      <c r="AH55" s="379">
        <v>0</v>
      </c>
      <c r="AI55" s="379">
        <v>0</v>
      </c>
    </row>
    <row r="56" spans="1:35" s="381" customFormat="1">
      <c r="A56" s="380" t="s">
        <v>1314</v>
      </c>
      <c r="B56" s="383">
        <v>38314743354</v>
      </c>
      <c r="C56" s="383">
        <v>38649319109</v>
      </c>
      <c r="D56" s="383">
        <v>39661799326</v>
      </c>
      <c r="E56" s="383">
        <v>38739300727</v>
      </c>
      <c r="F56" s="383">
        <v>37868850270</v>
      </c>
      <c r="G56" s="383">
        <v>40872819331</v>
      </c>
      <c r="H56" s="383">
        <v>41170409858</v>
      </c>
      <c r="I56" s="383">
        <v>40593970047</v>
      </c>
      <c r="J56" s="383">
        <v>51109069632</v>
      </c>
      <c r="K56" s="383">
        <v>47687350539</v>
      </c>
      <c r="L56" s="383">
        <v>46488508407.68</v>
      </c>
      <c r="M56" s="383">
        <v>45821739561.468903</v>
      </c>
      <c r="N56" s="383">
        <v>41934228450.82</v>
      </c>
      <c r="O56" s="383">
        <v>41517527496.239998</v>
      </c>
      <c r="P56" s="383">
        <v>40178676314.673134</v>
      </c>
      <c r="Q56" s="383">
        <v>41389341588.139999</v>
      </c>
      <c r="R56" s="383">
        <v>51883323639.5</v>
      </c>
      <c r="S56" s="383">
        <v>0</v>
      </c>
      <c r="T56" s="383">
        <v>0</v>
      </c>
      <c r="U56" s="383">
        <v>0</v>
      </c>
      <c r="V56" s="383">
        <v>0</v>
      </c>
      <c r="W56" s="383">
        <v>0</v>
      </c>
      <c r="X56" s="383">
        <v>0</v>
      </c>
      <c r="Y56" s="383">
        <v>0</v>
      </c>
      <c r="Z56" s="383">
        <v>0</v>
      </c>
      <c r="AA56" s="383">
        <v>0</v>
      </c>
      <c r="AB56" s="383">
        <v>0</v>
      </c>
      <c r="AC56" s="383">
        <v>0</v>
      </c>
      <c r="AD56" s="383">
        <v>0</v>
      </c>
      <c r="AE56" s="383">
        <v>0</v>
      </c>
      <c r="AF56" s="383">
        <v>0</v>
      </c>
      <c r="AG56" s="383">
        <v>0</v>
      </c>
      <c r="AH56" s="383">
        <v>0</v>
      </c>
      <c r="AI56" s="383">
        <v>0</v>
      </c>
    </row>
    <row r="57" spans="1:35" s="387" customFormat="1">
      <c r="A57" s="389" t="s">
        <v>1315</v>
      </c>
      <c r="B57" s="387">
        <v>38314743354</v>
      </c>
      <c r="C57" s="387">
        <v>38649319109</v>
      </c>
      <c r="D57" s="387">
        <v>39661799326</v>
      </c>
      <c r="E57" s="387">
        <v>38739300727</v>
      </c>
      <c r="F57" s="387">
        <v>37868850270</v>
      </c>
      <c r="G57" s="387">
        <v>40872819331</v>
      </c>
      <c r="H57" s="387">
        <v>41170409858</v>
      </c>
      <c r="I57" s="387">
        <v>40593970047</v>
      </c>
      <c r="J57" s="387">
        <v>51109069632</v>
      </c>
      <c r="K57" s="387">
        <v>47687350539</v>
      </c>
      <c r="L57" s="387">
        <v>46488508407.68</v>
      </c>
      <c r="M57" s="387">
        <v>45821739561.468903</v>
      </c>
      <c r="N57" s="387">
        <v>41934228450.82</v>
      </c>
      <c r="O57" s="387">
        <v>41517527496.239998</v>
      </c>
      <c r="P57" s="387">
        <v>40178676314.673134</v>
      </c>
      <c r="Q57" s="387">
        <v>41389341588.139999</v>
      </c>
      <c r="R57" s="387">
        <v>51883323639.5</v>
      </c>
      <c r="S57" s="387">
        <v>0</v>
      </c>
      <c r="T57" s="387">
        <v>0</v>
      </c>
      <c r="U57" s="387">
        <v>0</v>
      </c>
      <c r="V57" s="387">
        <v>0</v>
      </c>
      <c r="W57" s="387">
        <v>0</v>
      </c>
      <c r="X57" s="387">
        <v>0</v>
      </c>
      <c r="Y57" s="387">
        <v>0</v>
      </c>
      <c r="Z57" s="387">
        <v>0</v>
      </c>
      <c r="AA57" s="387">
        <v>0</v>
      </c>
      <c r="AB57" s="387">
        <v>0</v>
      </c>
      <c r="AC57" s="387">
        <v>0</v>
      </c>
      <c r="AD57" s="387">
        <v>0</v>
      </c>
      <c r="AE57" s="387">
        <v>0</v>
      </c>
      <c r="AF57" s="387">
        <v>0</v>
      </c>
      <c r="AG57" s="387">
        <v>0</v>
      </c>
      <c r="AH57" s="387">
        <v>0</v>
      </c>
      <c r="AI57" s="387">
        <v>0</v>
      </c>
    </row>
    <row r="58" spans="1:35" s="387" customFormat="1">
      <c r="A58" s="385" t="s">
        <v>1316</v>
      </c>
      <c r="B58" s="386">
        <v>1814883530874</v>
      </c>
      <c r="C58" s="386">
        <v>1828688802350</v>
      </c>
      <c r="D58" s="386">
        <v>1842321877469</v>
      </c>
      <c r="E58" s="386">
        <v>1840931646788</v>
      </c>
      <c r="F58" s="386">
        <v>1842544354242</v>
      </c>
      <c r="G58" s="386">
        <v>1878105742148</v>
      </c>
      <c r="H58" s="386">
        <v>1848247723197</v>
      </c>
      <c r="I58" s="386">
        <v>1891104774072</v>
      </c>
      <c r="J58" s="386">
        <v>1888725653370</v>
      </c>
      <c r="K58" s="386">
        <v>1900494896642.6782</v>
      </c>
      <c r="L58" s="386">
        <v>1674096713800.48</v>
      </c>
      <c r="M58" s="386">
        <v>1689890841068.7502</v>
      </c>
      <c r="N58" s="386">
        <v>1699781897440.8132</v>
      </c>
      <c r="O58" s="386">
        <v>1684450597004.1548</v>
      </c>
      <c r="P58" s="386">
        <v>1669862094976.8701</v>
      </c>
      <c r="Q58" s="386">
        <v>1681085578627.2407</v>
      </c>
      <c r="R58" s="386">
        <v>1699505598262.9514</v>
      </c>
      <c r="S58" s="386">
        <v>0</v>
      </c>
      <c r="T58" s="386">
        <v>0</v>
      </c>
      <c r="U58" s="386">
        <v>0</v>
      </c>
      <c r="V58" s="386">
        <v>0</v>
      </c>
      <c r="W58" s="386">
        <v>0</v>
      </c>
      <c r="X58" s="386">
        <v>0</v>
      </c>
      <c r="Y58" s="386">
        <v>0</v>
      </c>
      <c r="Z58" s="386">
        <v>0</v>
      </c>
      <c r="AA58" s="386">
        <v>0</v>
      </c>
      <c r="AB58" s="386">
        <v>0</v>
      </c>
      <c r="AC58" s="386">
        <v>0</v>
      </c>
      <c r="AD58" s="386">
        <v>0</v>
      </c>
      <c r="AE58" s="386">
        <v>0</v>
      </c>
      <c r="AF58" s="386">
        <v>0</v>
      </c>
      <c r="AG58" s="386">
        <v>0</v>
      </c>
      <c r="AH58" s="386">
        <v>0</v>
      </c>
      <c r="AI58" s="386">
        <v>0</v>
      </c>
    </row>
  </sheetData>
  <customSheetViews>
    <customSheetView guid="{D1897E30-A26D-4F90-93C2-C61456FDB70A}" showPageBreaks="1" state="hidden">
      <selection sqref="A1:O1"/>
      <pageMargins left="0.7" right="0.7" top="0.75" bottom="0.75" header="0.3" footer="0.3"/>
    </customSheetView>
    <customSheetView guid="{0A4A6AE3-1FFA-40BD-BC03-A4BC47D93628}" state="hidden">
      <selection sqref="A1:O1"/>
      <pageMargins left="0.7" right="0.7" top="0.75" bottom="0.75" header="0.3" footer="0.3"/>
    </customSheetView>
    <customSheetView guid="{D8C5A984-543E-4707-B504-B74A64840F53}" state="hidden">
      <selection sqref="A1:O1"/>
      <pageMargins left="0.7" right="0.7" top="0.75" bottom="0.75" header="0.3" footer="0.3"/>
    </customSheetView>
    <customSheetView guid="{D05C7363-D748-4E5D-B121-E30B6E64A380}" state="hidden">
      <selection sqref="A1:O1"/>
      <pageMargins left="0.7" right="0.7" top="0.75" bottom="0.75" header="0.3" footer="0.3"/>
    </customSheetView>
    <customSheetView guid="{A346EDBB-8F5D-48AE-8CF0-8B5C084A1557}" state="hidden">
      <selection sqref="A1:O1"/>
      <pageMargins left="0.7" right="0.7" top="0.75" bottom="0.75" header="0.3" footer="0.3"/>
    </customSheetView>
  </customSheetViews>
  <mergeCells count="1">
    <mergeCell ref="A1:O1"/>
  </mergeCell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9"/>
  <sheetViews>
    <sheetView view="pageBreakPreview" zoomScale="60" zoomScaleNormal="100" workbookViewId="0">
      <selection activeCell="N56" sqref="N56"/>
    </sheetView>
  </sheetViews>
  <sheetFormatPr defaultRowHeight="15"/>
  <cols>
    <col min="1" max="1" width="81.85546875" bestFit="1" customWidth="1"/>
    <col min="2" max="8" width="13.5703125" bestFit="1" customWidth="1"/>
    <col min="9" max="9" width="13.140625" bestFit="1" customWidth="1"/>
    <col min="10" max="13" width="13.5703125" bestFit="1" customWidth="1"/>
    <col min="14" max="14" width="13.5703125" customWidth="1"/>
  </cols>
  <sheetData>
    <row r="1" spans="1:14" s="424" customFormat="1" ht="49.5" customHeight="1" thickBot="1">
      <c r="A1" s="698" t="s">
        <v>1564</v>
      </c>
      <c r="B1" s="699"/>
      <c r="C1" s="699"/>
      <c r="D1" s="699"/>
      <c r="E1" s="699"/>
      <c r="F1" s="699"/>
      <c r="G1" s="699"/>
      <c r="H1" s="699"/>
      <c r="I1" s="699"/>
      <c r="J1" s="699"/>
      <c r="K1" s="699"/>
      <c r="L1" s="699"/>
      <c r="M1" s="699"/>
      <c r="N1" s="699"/>
    </row>
    <row r="2" spans="1:14" ht="15.75" thickBot="1">
      <c r="A2" s="599" t="s">
        <v>1260</v>
      </c>
      <c r="B2" s="600">
        <v>44621</v>
      </c>
      <c r="C2" s="600">
        <v>44652</v>
      </c>
      <c r="D2" s="600">
        <v>44682</v>
      </c>
      <c r="E2" s="600">
        <v>44713</v>
      </c>
      <c r="F2" s="600">
        <v>44743</v>
      </c>
      <c r="G2" s="600">
        <v>44774</v>
      </c>
      <c r="H2" s="600">
        <v>44805</v>
      </c>
      <c r="I2" s="600">
        <v>44835</v>
      </c>
      <c r="J2" s="600">
        <v>44866</v>
      </c>
      <c r="K2" s="600">
        <v>44896</v>
      </c>
      <c r="L2" s="600">
        <v>44927</v>
      </c>
      <c r="M2" s="600">
        <v>44958</v>
      </c>
      <c r="N2" s="600">
        <v>44986</v>
      </c>
    </row>
    <row r="3" spans="1:14" s="379" customFormat="1">
      <c r="A3" s="575" t="s">
        <v>1261</v>
      </c>
      <c r="B3" s="576"/>
      <c r="C3" s="576"/>
      <c r="D3" s="576"/>
      <c r="E3" s="576"/>
      <c r="F3" s="576"/>
      <c r="G3" s="576"/>
      <c r="H3" s="576"/>
      <c r="I3" s="576"/>
      <c r="J3" s="576"/>
      <c r="K3" s="361"/>
      <c r="L3" s="361"/>
      <c r="M3" s="361"/>
      <c r="N3" s="361"/>
    </row>
    <row r="4" spans="1:14" s="379" customFormat="1">
      <c r="A4" s="577" t="s">
        <v>1262</v>
      </c>
      <c r="B4" s="576"/>
      <c r="C4" s="576"/>
      <c r="D4" s="576"/>
      <c r="E4" s="576"/>
      <c r="F4" s="576"/>
      <c r="G4" s="576"/>
      <c r="H4" s="576"/>
      <c r="I4" s="576"/>
      <c r="J4" s="576"/>
      <c r="K4" s="361"/>
      <c r="L4" s="361"/>
      <c r="M4" s="361"/>
      <c r="N4" s="361"/>
    </row>
    <row r="5" spans="1:14" s="379" customFormat="1" ht="15" customHeight="1">
      <c r="A5" s="578" t="s">
        <v>1263</v>
      </c>
      <c r="B5" s="579">
        <v>51.430269717999998</v>
      </c>
      <c r="C5" s="579">
        <v>52.663870029000002</v>
      </c>
      <c r="D5" s="579">
        <v>64.326710836999993</v>
      </c>
      <c r="E5" s="579">
        <v>63.508411688999999</v>
      </c>
      <c r="F5" s="579">
        <v>76.680790411000004</v>
      </c>
      <c r="G5" s="579">
        <v>73.496165918000003</v>
      </c>
      <c r="H5" s="579">
        <v>7.1255935539999999</v>
      </c>
      <c r="I5" s="579">
        <v>15.010822715</v>
      </c>
      <c r="J5" s="579">
        <v>12.564607755000001</v>
      </c>
      <c r="K5" s="579">
        <v>4.9814073380000004</v>
      </c>
      <c r="L5" s="579">
        <v>3.7551839949999999</v>
      </c>
      <c r="M5" s="579">
        <v>5.180724144</v>
      </c>
      <c r="N5" s="614">
        <v>6.38292649</v>
      </c>
    </row>
    <row r="6" spans="1:14" s="379" customFormat="1" ht="15" customHeight="1">
      <c r="A6" s="578" t="s">
        <v>1264</v>
      </c>
      <c r="B6" s="579">
        <v>10</v>
      </c>
      <c r="C6" s="579">
        <v>8.6999999999999993</v>
      </c>
      <c r="D6" s="579">
        <v>5</v>
      </c>
      <c r="E6" s="579">
        <v>21</v>
      </c>
      <c r="F6" s="579">
        <v>3</v>
      </c>
      <c r="G6" s="579">
        <v>6</v>
      </c>
      <c r="H6" s="579">
        <v>4.5</v>
      </c>
      <c r="I6" s="579">
        <v>9.5</v>
      </c>
      <c r="J6" s="579">
        <v>2</v>
      </c>
      <c r="K6" s="579">
        <v>7</v>
      </c>
      <c r="L6" s="579">
        <v>13.65</v>
      </c>
      <c r="M6" s="579">
        <v>10.126546316000001</v>
      </c>
      <c r="N6" s="614">
        <v>18.176836530999999</v>
      </c>
    </row>
    <row r="7" spans="1:14" s="379" customFormat="1" ht="15" customHeight="1">
      <c r="A7" s="578" t="s">
        <v>1265</v>
      </c>
      <c r="B7" s="579">
        <v>1237.046571885</v>
      </c>
      <c r="C7" s="579">
        <v>1257.466741402</v>
      </c>
      <c r="D7" s="579">
        <v>1280.466741403</v>
      </c>
      <c r="E7" s="579">
        <v>1268.966741403</v>
      </c>
      <c r="F7" s="579">
        <v>1276.7065961559999</v>
      </c>
      <c r="G7" s="579">
        <v>1260.906596156</v>
      </c>
      <c r="H7" s="579">
        <v>1342.306167508</v>
      </c>
      <c r="I7" s="579">
        <v>1255.0061675080001</v>
      </c>
      <c r="J7" s="579">
        <v>1272.030828595</v>
      </c>
      <c r="K7" s="579">
        <v>1310.95752791</v>
      </c>
      <c r="L7" s="579">
        <v>1611.1239246980001</v>
      </c>
      <c r="M7" s="579">
        <v>1625.9790832399999</v>
      </c>
      <c r="N7" s="614">
        <v>1640.864853345</v>
      </c>
    </row>
    <row r="8" spans="1:14" s="379" customFormat="1" ht="15" customHeight="1">
      <c r="A8" s="578" t="s">
        <v>1266</v>
      </c>
      <c r="B8" s="579">
        <v>0</v>
      </c>
      <c r="C8" s="579">
        <v>0</v>
      </c>
      <c r="D8" s="579">
        <v>0</v>
      </c>
      <c r="E8" s="579">
        <v>0</v>
      </c>
      <c r="F8" s="579">
        <v>0</v>
      </c>
      <c r="G8" s="579">
        <v>0</v>
      </c>
      <c r="H8" s="579">
        <v>0</v>
      </c>
      <c r="I8" s="579">
        <v>0</v>
      </c>
      <c r="J8" s="579">
        <v>0</v>
      </c>
      <c r="K8" s="579">
        <v>0</v>
      </c>
      <c r="L8" s="579">
        <v>0</v>
      </c>
      <c r="M8" s="579">
        <v>0</v>
      </c>
      <c r="N8" s="614">
        <v>0</v>
      </c>
    </row>
    <row r="9" spans="1:14" s="379" customFormat="1" ht="15" customHeight="1">
      <c r="A9" s="578" t="s">
        <v>1267</v>
      </c>
      <c r="B9" s="579">
        <v>0</v>
      </c>
      <c r="C9" s="579">
        <v>0</v>
      </c>
      <c r="D9" s="579">
        <v>0</v>
      </c>
      <c r="E9" s="579">
        <v>0</v>
      </c>
      <c r="F9" s="579">
        <v>0</v>
      </c>
      <c r="G9" s="579">
        <v>0</v>
      </c>
      <c r="H9" s="579">
        <v>0</v>
      </c>
      <c r="I9" s="579">
        <v>0</v>
      </c>
      <c r="J9" s="579">
        <v>0</v>
      </c>
      <c r="K9" s="579">
        <v>0</v>
      </c>
      <c r="L9" s="579">
        <v>0</v>
      </c>
      <c r="M9" s="579">
        <v>0</v>
      </c>
      <c r="N9" s="614">
        <v>0</v>
      </c>
    </row>
    <row r="10" spans="1:14" s="379" customFormat="1" ht="15" customHeight="1">
      <c r="A10" s="578" t="s">
        <v>1268</v>
      </c>
      <c r="B10" s="579">
        <v>897.56405843599998</v>
      </c>
      <c r="C10" s="579">
        <v>901.36739277300001</v>
      </c>
      <c r="D10" s="579">
        <v>893.49505186500005</v>
      </c>
      <c r="E10" s="579">
        <v>909.68336193799996</v>
      </c>
      <c r="F10" s="579">
        <v>930.82570742799999</v>
      </c>
      <c r="G10" s="579">
        <v>936.65779560600004</v>
      </c>
      <c r="H10" s="579">
        <v>969.70526645699999</v>
      </c>
      <c r="I10" s="579">
        <v>1057.497441729</v>
      </c>
      <c r="J10" s="579">
        <v>1081.9292270789999</v>
      </c>
      <c r="K10" s="579">
        <v>1079.236130835</v>
      </c>
      <c r="L10" s="579">
        <v>1469.534037502</v>
      </c>
      <c r="M10" s="579">
        <v>1480.5773130919999</v>
      </c>
      <c r="N10" s="614">
        <v>1508.6019389539999</v>
      </c>
    </row>
    <row r="11" spans="1:14" s="379" customFormat="1" ht="15" customHeight="1">
      <c r="A11" s="578" t="s">
        <v>1269</v>
      </c>
      <c r="B11" s="579">
        <v>18.813869992000001</v>
      </c>
      <c r="C11" s="579">
        <v>18.668017322000001</v>
      </c>
      <c r="D11" s="579">
        <v>19.002109686000001</v>
      </c>
      <c r="E11" s="579">
        <v>19.400164546999999</v>
      </c>
      <c r="F11" s="579">
        <v>19.687041985</v>
      </c>
      <c r="G11" s="579">
        <v>20.867477486999999</v>
      </c>
      <c r="H11" s="579">
        <v>20.439880539000001</v>
      </c>
      <c r="I11" s="579">
        <v>20.380510245</v>
      </c>
      <c r="J11" s="579">
        <v>21.303803449</v>
      </c>
      <c r="K11" s="579">
        <v>21.10851014</v>
      </c>
      <c r="L11" s="579">
        <v>21.243428454</v>
      </c>
      <c r="M11" s="579">
        <v>21.367974154999999</v>
      </c>
      <c r="N11" s="614">
        <v>21.229673741999999</v>
      </c>
    </row>
    <row r="12" spans="1:14" s="379" customFormat="1" ht="15" customHeight="1">
      <c r="A12" s="578" t="s">
        <v>1270</v>
      </c>
      <c r="B12" s="579">
        <v>125.381597</v>
      </c>
      <c r="C12" s="579">
        <v>124.20600399999999</v>
      </c>
      <c r="D12" s="579">
        <v>125.18797499999999</v>
      </c>
      <c r="E12" s="579">
        <v>125.119112</v>
      </c>
      <c r="F12" s="579">
        <v>123.41850599999999</v>
      </c>
      <c r="G12" s="579">
        <v>132.53457700000001</v>
      </c>
      <c r="H12" s="579">
        <v>139.5136</v>
      </c>
      <c r="I12" s="579">
        <v>138.352656</v>
      </c>
      <c r="J12" s="579">
        <v>140.04791499999999</v>
      </c>
      <c r="K12" s="579">
        <v>130.29997399999999</v>
      </c>
      <c r="L12" s="579">
        <v>288.11943515000002</v>
      </c>
      <c r="M12" s="579">
        <v>287.71448142999998</v>
      </c>
      <c r="N12" s="614">
        <v>280.25533209999998</v>
      </c>
    </row>
    <row r="13" spans="1:14" s="379" customFormat="1" ht="15" customHeight="1">
      <c r="A13" s="578" t="s">
        <v>1271</v>
      </c>
      <c r="B13" s="579">
        <v>0</v>
      </c>
      <c r="C13" s="579">
        <v>0</v>
      </c>
      <c r="D13" s="579">
        <v>0</v>
      </c>
      <c r="E13" s="579">
        <v>0</v>
      </c>
      <c r="F13" s="579">
        <v>0</v>
      </c>
      <c r="G13" s="579">
        <v>0</v>
      </c>
      <c r="H13" s="579">
        <v>0</v>
      </c>
      <c r="I13" s="579">
        <v>0</v>
      </c>
      <c r="J13" s="579">
        <v>0</v>
      </c>
      <c r="K13" s="579">
        <v>0</v>
      </c>
      <c r="L13" s="579">
        <v>0</v>
      </c>
      <c r="M13" s="579">
        <v>0</v>
      </c>
      <c r="N13" s="614">
        <v>0</v>
      </c>
    </row>
    <row r="14" spans="1:14" s="379" customFormat="1" ht="15" customHeight="1">
      <c r="A14" s="578" t="s">
        <v>1272</v>
      </c>
      <c r="B14" s="579">
        <v>139.50055334001382</v>
      </c>
      <c r="C14" s="579">
        <v>146.20567666338667</v>
      </c>
      <c r="D14" s="579">
        <v>144.39784376760895</v>
      </c>
      <c r="E14" s="579">
        <v>135.9092748599858</v>
      </c>
      <c r="F14" s="579">
        <v>121.7676682109858</v>
      </c>
      <c r="G14" s="579">
        <v>137.42957750195734</v>
      </c>
      <c r="H14" s="579">
        <v>115.98166287307154</v>
      </c>
      <c r="I14" s="579">
        <v>115.28005295981448</v>
      </c>
      <c r="J14" s="579">
        <v>115.28977222237639</v>
      </c>
      <c r="K14" s="579">
        <v>115.13921667176376</v>
      </c>
      <c r="L14" s="579">
        <v>44.229186703763766</v>
      </c>
      <c r="M14" s="579">
        <v>44.268186973763761</v>
      </c>
      <c r="N14" s="614">
        <v>46.983772259410003</v>
      </c>
    </row>
    <row r="15" spans="1:14" s="379" customFormat="1" ht="15" customHeight="1">
      <c r="A15" s="578" t="s">
        <v>1273</v>
      </c>
      <c r="B15" s="579">
        <v>0</v>
      </c>
      <c r="C15" s="579">
        <v>0</v>
      </c>
      <c r="D15" s="579">
        <v>0</v>
      </c>
      <c r="E15" s="579">
        <v>0</v>
      </c>
      <c r="F15" s="579">
        <v>0</v>
      </c>
      <c r="G15" s="579">
        <v>0</v>
      </c>
      <c r="H15" s="579">
        <v>0</v>
      </c>
      <c r="I15" s="579">
        <v>0</v>
      </c>
      <c r="J15" s="579">
        <v>0</v>
      </c>
      <c r="K15" s="579">
        <v>0</v>
      </c>
      <c r="L15" s="579">
        <v>0</v>
      </c>
      <c r="M15" s="579">
        <v>0</v>
      </c>
      <c r="N15" s="614">
        <v>0</v>
      </c>
    </row>
    <row r="16" spans="1:14" s="379" customFormat="1" ht="15" customHeight="1">
      <c r="A16" s="578" t="s">
        <v>1274</v>
      </c>
      <c r="B16" s="579">
        <v>0</v>
      </c>
      <c r="C16" s="579">
        <v>0</v>
      </c>
      <c r="D16" s="579">
        <v>0</v>
      </c>
      <c r="E16" s="579">
        <v>0</v>
      </c>
      <c r="F16" s="579">
        <v>0</v>
      </c>
      <c r="G16" s="579">
        <v>0</v>
      </c>
      <c r="H16" s="579">
        <v>0</v>
      </c>
      <c r="I16" s="579">
        <v>0</v>
      </c>
      <c r="J16" s="579">
        <v>0</v>
      </c>
      <c r="K16" s="579">
        <v>0</v>
      </c>
      <c r="L16" s="579">
        <v>0</v>
      </c>
      <c r="M16" s="579">
        <v>0</v>
      </c>
      <c r="N16" s="614">
        <v>0</v>
      </c>
    </row>
    <row r="17" spans="1:14" s="379" customFormat="1" ht="15" customHeight="1">
      <c r="A17" s="578" t="s">
        <v>1275</v>
      </c>
      <c r="B17" s="579">
        <v>0</v>
      </c>
      <c r="C17" s="579">
        <v>0</v>
      </c>
      <c r="D17" s="579">
        <v>0</v>
      </c>
      <c r="E17" s="579">
        <v>0</v>
      </c>
      <c r="F17" s="579">
        <v>0</v>
      </c>
      <c r="G17" s="579">
        <v>0</v>
      </c>
      <c r="H17" s="579">
        <v>0</v>
      </c>
      <c r="I17" s="579">
        <v>0</v>
      </c>
      <c r="J17" s="579">
        <v>0</v>
      </c>
      <c r="K17" s="579">
        <v>0</v>
      </c>
      <c r="L17" s="579">
        <v>0</v>
      </c>
      <c r="M17" s="579">
        <v>0</v>
      </c>
      <c r="N17" s="614">
        <v>0</v>
      </c>
    </row>
    <row r="18" spans="1:14" s="379" customFormat="1" ht="15" customHeight="1">
      <c r="A18" s="578" t="s">
        <v>1276</v>
      </c>
      <c r="B18" s="579">
        <v>0</v>
      </c>
      <c r="C18" s="579">
        <v>0</v>
      </c>
      <c r="D18" s="579">
        <v>0</v>
      </c>
      <c r="E18" s="579">
        <v>0</v>
      </c>
      <c r="F18" s="579">
        <v>0</v>
      </c>
      <c r="G18" s="579">
        <v>0</v>
      </c>
      <c r="H18" s="579">
        <v>0</v>
      </c>
      <c r="I18" s="579">
        <v>0</v>
      </c>
      <c r="J18" s="579">
        <v>0</v>
      </c>
      <c r="K18" s="579">
        <v>0</v>
      </c>
      <c r="L18" s="579">
        <v>0</v>
      </c>
      <c r="M18" s="579">
        <v>0</v>
      </c>
      <c r="N18" s="614">
        <v>0</v>
      </c>
    </row>
    <row r="19" spans="1:14" s="379" customFormat="1" ht="15" customHeight="1">
      <c r="A19" s="578" t="s">
        <v>1277</v>
      </c>
      <c r="B19" s="579">
        <v>0</v>
      </c>
      <c r="C19" s="579">
        <v>0</v>
      </c>
      <c r="D19" s="579">
        <v>0</v>
      </c>
      <c r="E19" s="579">
        <v>0</v>
      </c>
      <c r="F19" s="579">
        <v>0</v>
      </c>
      <c r="G19" s="579">
        <v>0</v>
      </c>
      <c r="H19" s="579">
        <v>0</v>
      </c>
      <c r="I19" s="579">
        <v>0</v>
      </c>
      <c r="J19" s="579">
        <v>0</v>
      </c>
      <c r="K19" s="579">
        <v>0</v>
      </c>
      <c r="L19" s="579">
        <v>0</v>
      </c>
      <c r="M19" s="579">
        <v>0</v>
      </c>
      <c r="N19" s="614">
        <v>0</v>
      </c>
    </row>
    <row r="20" spans="1:14" s="379" customFormat="1">
      <c r="A20" s="578" t="s">
        <v>1278</v>
      </c>
      <c r="B20" s="579">
        <v>0</v>
      </c>
      <c r="C20" s="579">
        <v>0</v>
      </c>
      <c r="D20" s="579">
        <v>0</v>
      </c>
      <c r="E20" s="579">
        <v>0</v>
      </c>
      <c r="F20" s="579">
        <v>0</v>
      </c>
      <c r="G20" s="579">
        <v>0</v>
      </c>
      <c r="H20" s="579">
        <v>0</v>
      </c>
      <c r="I20" s="579">
        <v>0</v>
      </c>
      <c r="J20" s="579">
        <v>0</v>
      </c>
      <c r="K20" s="579">
        <v>0</v>
      </c>
      <c r="L20" s="579">
        <v>0</v>
      </c>
      <c r="M20" s="579">
        <v>0</v>
      </c>
      <c r="N20" s="614">
        <v>0</v>
      </c>
    </row>
    <row r="21" spans="1:14" s="379" customFormat="1" ht="15" customHeight="1">
      <c r="A21" s="578" t="s">
        <v>1279</v>
      </c>
      <c r="B21" s="579">
        <v>48.485962913999998</v>
      </c>
      <c r="C21" s="579">
        <v>45.124608074000001</v>
      </c>
      <c r="D21" s="579">
        <v>45.124608074000001</v>
      </c>
      <c r="E21" s="579">
        <v>49.124608074000001</v>
      </c>
      <c r="F21" s="579">
        <v>49.421608073999998</v>
      </c>
      <c r="G21" s="579">
        <v>49.421608073999998</v>
      </c>
      <c r="H21" s="579">
        <v>49.421608073999998</v>
      </c>
      <c r="I21" s="579">
        <v>49.421608073999998</v>
      </c>
      <c r="J21" s="579">
        <v>49.421608073999998</v>
      </c>
      <c r="K21" s="579">
        <v>49.421608073999998</v>
      </c>
      <c r="L21" s="579">
        <v>49.421608073999998</v>
      </c>
      <c r="M21" s="579">
        <v>49.421608073999998</v>
      </c>
      <c r="N21" s="614">
        <v>49.422254950000003</v>
      </c>
    </row>
    <row r="22" spans="1:14" s="379" customFormat="1" ht="15" customHeight="1">
      <c r="A22" s="578" t="s">
        <v>1280</v>
      </c>
      <c r="B22" s="579">
        <v>20.374796181000001</v>
      </c>
      <c r="C22" s="579">
        <v>20.374796181000001</v>
      </c>
      <c r="D22" s="579">
        <v>20.374796181000001</v>
      </c>
      <c r="E22" s="579">
        <v>20.374796181000001</v>
      </c>
      <c r="F22" s="579">
        <v>20.374796181000001</v>
      </c>
      <c r="G22" s="579">
        <v>20.374796181000001</v>
      </c>
      <c r="H22" s="579">
        <v>20.374796181000001</v>
      </c>
      <c r="I22" s="579">
        <v>25.413355263</v>
      </c>
      <c r="J22" s="579">
        <v>25.413355263</v>
      </c>
      <c r="K22" s="579">
        <v>25.413355263</v>
      </c>
      <c r="L22" s="579">
        <v>25.413355263</v>
      </c>
      <c r="M22" s="579">
        <v>25.413355263</v>
      </c>
      <c r="N22" s="614">
        <v>25.413355263</v>
      </c>
    </row>
    <row r="23" spans="1:14" s="379" customFormat="1" ht="15" customHeight="1">
      <c r="A23" s="578" t="s">
        <v>1281</v>
      </c>
      <c r="B23" s="579">
        <v>20.736084966</v>
      </c>
      <c r="C23" s="579">
        <v>16.904010725999999</v>
      </c>
      <c r="D23" s="579">
        <v>16.904010725999999</v>
      </c>
      <c r="E23" s="579">
        <v>16.904010725999999</v>
      </c>
      <c r="F23" s="579">
        <v>16.904010725999999</v>
      </c>
      <c r="G23" s="579">
        <v>16.904010725999999</v>
      </c>
      <c r="H23" s="579">
        <v>16.904010725999999</v>
      </c>
      <c r="I23" s="579">
        <v>16.904010725999999</v>
      </c>
      <c r="J23" s="579">
        <v>16.904010725999999</v>
      </c>
      <c r="K23" s="579">
        <v>16.904010725999999</v>
      </c>
      <c r="L23" s="579">
        <v>16.904010725999999</v>
      </c>
      <c r="M23" s="579">
        <v>16.904010725999999</v>
      </c>
      <c r="N23" s="614">
        <v>16.933213475999999</v>
      </c>
    </row>
    <row r="24" spans="1:14" s="379" customFormat="1" ht="15" customHeight="1">
      <c r="A24" s="578" t="s">
        <v>1282</v>
      </c>
      <c r="B24" s="579">
        <v>20.280311514000001</v>
      </c>
      <c r="C24" s="579">
        <v>20.280311514000001</v>
      </c>
      <c r="D24" s="579">
        <v>20.269273913999999</v>
      </c>
      <c r="E24" s="579">
        <v>20.265594713999999</v>
      </c>
      <c r="F24" s="579">
        <v>20.261915513999998</v>
      </c>
      <c r="G24" s="579">
        <v>20.258236314000001</v>
      </c>
      <c r="H24" s="579">
        <v>20.254557114000001</v>
      </c>
      <c r="I24" s="579">
        <v>20.250877914</v>
      </c>
      <c r="J24" s="579">
        <v>20.247198714</v>
      </c>
      <c r="K24" s="579">
        <v>23.521268485</v>
      </c>
      <c r="L24" s="579">
        <v>30.489589285000001</v>
      </c>
      <c r="M24" s="579">
        <v>30.489589285000001</v>
      </c>
      <c r="N24" s="614">
        <v>35.142868970999999</v>
      </c>
    </row>
    <row r="25" spans="1:14" s="427" customFormat="1" ht="15" customHeight="1">
      <c r="A25" s="577" t="s">
        <v>1283</v>
      </c>
      <c r="B25" s="579">
        <v>2589.6140759460141</v>
      </c>
      <c r="C25" s="579">
        <v>2611.9614286843871</v>
      </c>
      <c r="D25" s="579">
        <v>2634.5491214536091</v>
      </c>
      <c r="E25" s="579">
        <v>2650.2560761319855</v>
      </c>
      <c r="F25" s="579">
        <v>2659.0486406859859</v>
      </c>
      <c r="G25" s="579">
        <v>2674.8508409639567</v>
      </c>
      <c r="H25" s="579">
        <v>2706.5271430260714</v>
      </c>
      <c r="I25" s="579">
        <v>2723.017503133814</v>
      </c>
      <c r="J25" s="579">
        <v>2757.1523268773763</v>
      </c>
      <c r="K25" s="579">
        <v>2783.9830094427634</v>
      </c>
      <c r="L25" s="579">
        <v>3573.8837598507635</v>
      </c>
      <c r="M25" s="579">
        <v>3597.4428726987635</v>
      </c>
      <c r="N25" s="579">
        <v>3649.4070260814105</v>
      </c>
    </row>
    <row r="26" spans="1:14" s="379" customFormat="1" ht="15" customHeight="1">
      <c r="A26" s="577" t="s">
        <v>1284</v>
      </c>
      <c r="B26" s="579"/>
      <c r="C26" s="579"/>
      <c r="D26" s="579"/>
      <c r="E26" s="579"/>
      <c r="F26" s="579"/>
      <c r="G26" s="579"/>
      <c r="H26" s="579"/>
      <c r="I26" s="579"/>
      <c r="J26" s="579"/>
      <c r="K26" s="579"/>
      <c r="L26" s="579"/>
      <c r="M26" s="579"/>
      <c r="N26" s="614"/>
    </row>
    <row r="27" spans="1:14" s="379" customFormat="1" ht="15" customHeight="1">
      <c r="A27" s="578" t="s">
        <v>1285</v>
      </c>
      <c r="B27" s="579">
        <v>33.6185345286247</v>
      </c>
      <c r="C27" s="579">
        <v>28.881438641654903</v>
      </c>
      <c r="D27" s="579">
        <v>29.75690348989496</v>
      </c>
      <c r="E27" s="579">
        <v>26.228371439614936</v>
      </c>
      <c r="F27" s="579">
        <v>25.530111121614937</v>
      </c>
      <c r="G27" s="579">
        <v>31.719162698924904</v>
      </c>
      <c r="H27" s="579">
        <v>23.335302531214904</v>
      </c>
      <c r="I27" s="579">
        <v>22.77376840250496</v>
      </c>
      <c r="J27" s="579">
        <v>21.526150790924905</v>
      </c>
      <c r="K27" s="579">
        <v>16.662196034875009</v>
      </c>
      <c r="L27" s="579">
        <v>18.214636534875009</v>
      </c>
      <c r="M27" s="579">
        <v>18.256530708875008</v>
      </c>
      <c r="N27" s="614">
        <v>23.914920958748851</v>
      </c>
    </row>
    <row r="28" spans="1:14" s="379" customFormat="1" ht="15" customHeight="1">
      <c r="A28" s="578" t="s">
        <v>1286</v>
      </c>
      <c r="B28" s="579">
        <v>17.513679099850567</v>
      </c>
      <c r="C28" s="579">
        <v>18.907954911290567</v>
      </c>
      <c r="D28" s="579">
        <v>19.336000461167167</v>
      </c>
      <c r="E28" s="579">
        <v>18.305061075159163</v>
      </c>
      <c r="F28" s="579">
        <v>18.285768422159165</v>
      </c>
      <c r="G28" s="579">
        <v>18.204090381434867</v>
      </c>
      <c r="H28" s="579">
        <v>18.061799487659467</v>
      </c>
      <c r="I28" s="579">
        <v>18.754395981659467</v>
      </c>
      <c r="J28" s="579">
        <v>18.614487573575165</v>
      </c>
      <c r="K28" s="579">
        <v>17.294942435728</v>
      </c>
      <c r="L28" s="579">
        <v>20.922835846727999</v>
      </c>
      <c r="M28" s="579">
        <v>18.904138094728001</v>
      </c>
      <c r="N28" s="614">
        <v>23.858189936847644</v>
      </c>
    </row>
    <row r="29" spans="1:14" s="379" customFormat="1" ht="15" customHeight="1">
      <c r="A29" s="580" t="s">
        <v>1287</v>
      </c>
      <c r="B29" s="579">
        <v>1.8267903412501001</v>
      </c>
      <c r="C29" s="579">
        <v>2.3498903026901004</v>
      </c>
      <c r="D29" s="579">
        <v>2.5343218882456999</v>
      </c>
      <c r="E29" s="579">
        <v>2.1485509245434655</v>
      </c>
      <c r="F29" s="579">
        <v>2.0592064205434659</v>
      </c>
      <c r="G29" s="579">
        <v>2.2006671073191661</v>
      </c>
      <c r="H29" s="579">
        <v>1.7974624666594659</v>
      </c>
      <c r="I29" s="579">
        <v>2.1694519486594652</v>
      </c>
      <c r="J29" s="579">
        <v>2.246794342575166</v>
      </c>
      <c r="K29" s="579">
        <v>1.4880411537279996</v>
      </c>
      <c r="L29" s="579">
        <v>3.0645015067279995</v>
      </c>
      <c r="M29" s="579">
        <v>3.0621057187279996</v>
      </c>
      <c r="N29" s="614">
        <v>3.9699492258476448</v>
      </c>
    </row>
    <row r="30" spans="1:14" s="379" customFormat="1" ht="15" customHeight="1">
      <c r="A30" s="580" t="s">
        <v>1288</v>
      </c>
      <c r="B30" s="579">
        <v>0.77431229876046603</v>
      </c>
      <c r="C30" s="579">
        <v>1.1293581917604656</v>
      </c>
      <c r="D30" s="579">
        <v>1.0674426010814657</v>
      </c>
      <c r="E30" s="579">
        <v>0.79483058549999996</v>
      </c>
      <c r="F30" s="579">
        <v>0.86488243649999996</v>
      </c>
      <c r="G30" s="579">
        <v>0.81941588200000004</v>
      </c>
      <c r="H30" s="579">
        <v>0.67793038499999947</v>
      </c>
      <c r="I30" s="579">
        <v>0.7937304380000002</v>
      </c>
      <c r="J30" s="579">
        <v>0.87990447500000024</v>
      </c>
      <c r="K30" s="579">
        <v>0.52151985099999998</v>
      </c>
      <c r="L30" s="579">
        <v>0.55665094500000001</v>
      </c>
      <c r="M30" s="579">
        <v>0.55665094500000001</v>
      </c>
      <c r="N30" s="614">
        <v>0.923369526</v>
      </c>
    </row>
    <row r="31" spans="1:14" s="379" customFormat="1" ht="15" customHeight="1">
      <c r="A31" s="580" t="s">
        <v>1289</v>
      </c>
      <c r="B31" s="579">
        <v>0</v>
      </c>
      <c r="C31" s="579">
        <v>0</v>
      </c>
      <c r="D31" s="579">
        <v>0</v>
      </c>
      <c r="E31" s="579">
        <v>0</v>
      </c>
      <c r="F31" s="579">
        <v>0</v>
      </c>
      <c r="G31" s="579">
        <v>0</v>
      </c>
      <c r="H31" s="579">
        <v>0</v>
      </c>
      <c r="I31" s="579">
        <v>0</v>
      </c>
      <c r="J31" s="579">
        <v>0</v>
      </c>
      <c r="K31" s="579">
        <v>0</v>
      </c>
      <c r="L31" s="579">
        <v>0</v>
      </c>
      <c r="M31" s="579">
        <v>0</v>
      </c>
      <c r="N31" s="614">
        <v>0</v>
      </c>
    </row>
    <row r="32" spans="1:14" s="379" customFormat="1">
      <c r="A32" s="580" t="s">
        <v>1290</v>
      </c>
      <c r="B32" s="579">
        <v>14.91257645984</v>
      </c>
      <c r="C32" s="579">
        <v>15.428706416840001</v>
      </c>
      <c r="D32" s="579">
        <v>15.73423597184</v>
      </c>
      <c r="E32" s="579">
        <v>15.361679565115701</v>
      </c>
      <c r="F32" s="579">
        <v>15.361679565115701</v>
      </c>
      <c r="G32" s="579">
        <v>15.184007392115699</v>
      </c>
      <c r="H32" s="579">
        <v>15.586406636</v>
      </c>
      <c r="I32" s="579">
        <v>15.791213595</v>
      </c>
      <c r="J32" s="579">
        <v>15.487788756</v>
      </c>
      <c r="K32" s="579">
        <v>15.285381430999999</v>
      </c>
      <c r="L32" s="579">
        <v>17.301683395000001</v>
      </c>
      <c r="M32" s="579">
        <v>15.285381430999999</v>
      </c>
      <c r="N32" s="614">
        <v>18.964871185</v>
      </c>
    </row>
    <row r="33" spans="1:14" s="379" customFormat="1">
      <c r="A33" s="578" t="s">
        <v>1291</v>
      </c>
      <c r="B33" s="579">
        <v>26.377053727</v>
      </c>
      <c r="C33" s="579">
        <v>26.628221803999999</v>
      </c>
      <c r="D33" s="579">
        <v>26.130348508000001</v>
      </c>
      <c r="E33" s="579">
        <v>26.207943814</v>
      </c>
      <c r="F33" s="579">
        <v>26.182567289000001</v>
      </c>
      <c r="G33" s="579">
        <v>26.163769499000001</v>
      </c>
      <c r="H33" s="579">
        <v>27.700543087</v>
      </c>
      <c r="I33" s="579">
        <v>23.536746633</v>
      </c>
      <c r="J33" s="579">
        <v>23.871197984999998</v>
      </c>
      <c r="K33" s="579">
        <v>18.148353422</v>
      </c>
      <c r="L33" s="579">
        <v>18.114234061000001</v>
      </c>
      <c r="M33" s="579">
        <v>18.082067574</v>
      </c>
      <c r="N33" s="614">
        <v>23.279030126999999</v>
      </c>
    </row>
    <row r="34" spans="1:14" s="379" customFormat="1">
      <c r="A34" s="578" t="s">
        <v>1292</v>
      </c>
      <c r="B34" s="579">
        <v>9.9326999980000004</v>
      </c>
      <c r="C34" s="579">
        <v>9.9326999980000004</v>
      </c>
      <c r="D34" s="579">
        <v>9.8826999979999997</v>
      </c>
      <c r="E34" s="579">
        <v>9.782699998</v>
      </c>
      <c r="F34" s="579">
        <v>9.782699998</v>
      </c>
      <c r="G34" s="579">
        <v>0.68269999800000003</v>
      </c>
      <c r="H34" s="579">
        <v>0.65769999800000001</v>
      </c>
      <c r="I34" s="579">
        <v>0.75469999799999998</v>
      </c>
      <c r="J34" s="579">
        <v>0.60769999799999996</v>
      </c>
      <c r="K34" s="579">
        <v>1.8126745980000001</v>
      </c>
      <c r="L34" s="579">
        <v>1.8126745980000001</v>
      </c>
      <c r="M34" s="579">
        <v>1.8126745980000001</v>
      </c>
      <c r="N34" s="614">
        <v>0.60769999799999996</v>
      </c>
    </row>
    <row r="35" spans="1:14" s="379" customFormat="1" ht="15" customHeight="1">
      <c r="A35" s="578" t="s">
        <v>1293</v>
      </c>
      <c r="B35" s="579">
        <v>24.336468558029999</v>
      </c>
      <c r="C35" s="579">
        <v>25.518434387999999</v>
      </c>
      <c r="D35" s="579">
        <v>20.751429217999998</v>
      </c>
      <c r="E35" s="579">
        <v>24.809915689</v>
      </c>
      <c r="F35" s="579">
        <v>23.912664145000001</v>
      </c>
      <c r="G35" s="579">
        <v>27.541770691</v>
      </c>
      <c r="H35" s="579">
        <v>24.571041357999999</v>
      </c>
      <c r="I35" s="579">
        <v>28.161293342</v>
      </c>
      <c r="J35" s="579">
        <v>25.155811140000001</v>
      </c>
      <c r="K35" s="579">
        <v>30.933196575</v>
      </c>
      <c r="L35" s="579">
        <v>35.899003698000001</v>
      </c>
      <c r="M35" s="579">
        <v>34.336173584000001</v>
      </c>
      <c r="N35" s="614">
        <v>30.45093140400364</v>
      </c>
    </row>
    <row r="36" spans="1:14" s="379" customFormat="1" ht="15" customHeight="1">
      <c r="A36" s="578" t="s">
        <v>1294</v>
      </c>
      <c r="B36" s="579">
        <v>0.14779999999999999</v>
      </c>
      <c r="C36" s="579">
        <v>0</v>
      </c>
      <c r="D36" s="579">
        <v>0</v>
      </c>
      <c r="E36" s="579">
        <v>0</v>
      </c>
      <c r="F36" s="579">
        <v>0</v>
      </c>
      <c r="G36" s="579">
        <v>0</v>
      </c>
      <c r="H36" s="579">
        <v>0</v>
      </c>
      <c r="I36" s="579">
        <v>0</v>
      </c>
      <c r="J36" s="579">
        <v>0</v>
      </c>
      <c r="K36" s="579">
        <v>0</v>
      </c>
      <c r="L36" s="579">
        <v>0</v>
      </c>
      <c r="M36" s="579">
        <v>0</v>
      </c>
      <c r="N36" s="614">
        <v>-0.12825</v>
      </c>
    </row>
    <row r="37" spans="1:14" s="427" customFormat="1" ht="15" customHeight="1">
      <c r="A37" s="577" t="s">
        <v>1295</v>
      </c>
      <c r="B37" s="579">
        <v>111.92623591150529</v>
      </c>
      <c r="C37" s="579">
        <v>109.86874974294548</v>
      </c>
      <c r="D37" s="579">
        <v>105.85738167506213</v>
      </c>
      <c r="E37" s="579">
        <v>105.3339920157741</v>
      </c>
      <c r="F37" s="579">
        <v>103.69381097577411</v>
      </c>
      <c r="G37" s="579">
        <v>104.31149326835977</v>
      </c>
      <c r="H37" s="579">
        <v>94.326386461874364</v>
      </c>
      <c r="I37" s="579">
        <v>93.980904357164434</v>
      </c>
      <c r="J37" s="579">
        <v>89.775347487500071</v>
      </c>
      <c r="K37" s="579">
        <v>84.85136306560301</v>
      </c>
      <c r="L37" s="579">
        <v>94.963384738603011</v>
      </c>
      <c r="M37" s="579">
        <v>91.391584559603018</v>
      </c>
      <c r="N37" s="579">
        <v>101.98252242460013</v>
      </c>
    </row>
    <row r="38" spans="1:14" s="379" customFormat="1" ht="15" customHeight="1">
      <c r="A38" s="577" t="s">
        <v>1296</v>
      </c>
      <c r="B38" s="579"/>
      <c r="C38" s="579"/>
      <c r="D38" s="579"/>
      <c r="E38" s="579"/>
      <c r="F38" s="579"/>
      <c r="G38" s="579"/>
      <c r="H38" s="579"/>
      <c r="I38" s="579"/>
      <c r="J38" s="579"/>
      <c r="K38" s="579"/>
      <c r="L38" s="579"/>
      <c r="M38" s="579"/>
      <c r="N38" s="614"/>
    </row>
    <row r="39" spans="1:14" s="379" customFormat="1" ht="15" customHeight="1">
      <c r="A39" s="578" t="s">
        <v>1297</v>
      </c>
      <c r="B39" s="579">
        <v>9.9680774388333315</v>
      </c>
      <c r="C39" s="579">
        <v>9.9473192346666668</v>
      </c>
      <c r="D39" s="579">
        <v>9.9138023525833319</v>
      </c>
      <c r="E39" s="579">
        <v>9.8987956945000004</v>
      </c>
      <c r="F39" s="579">
        <v>9.8941681384999995</v>
      </c>
      <c r="G39" s="579">
        <v>9.8791614804166663</v>
      </c>
      <c r="H39" s="579">
        <v>9.8537757202500007</v>
      </c>
      <c r="I39" s="579">
        <v>9.8387690621666657</v>
      </c>
      <c r="J39" s="579">
        <v>9.8237624040833325</v>
      </c>
      <c r="K39" s="579">
        <v>9.853568246</v>
      </c>
      <c r="L39" s="579">
        <v>9.8489406899999992</v>
      </c>
      <c r="M39" s="579">
        <v>9.8489406899999992</v>
      </c>
      <c r="N39" s="614">
        <v>9.8172408837499994</v>
      </c>
    </row>
    <row r="40" spans="1:14" s="379" customFormat="1" ht="15" customHeight="1">
      <c r="A40" s="578" t="s">
        <v>1298</v>
      </c>
      <c r="B40" s="579">
        <v>0.55820554733333305</v>
      </c>
      <c r="C40" s="579">
        <v>0.53731596433333306</v>
      </c>
      <c r="D40" s="579">
        <v>0.51814261433333297</v>
      </c>
      <c r="E40" s="579">
        <v>0.50656240633333305</v>
      </c>
      <c r="F40" s="579">
        <v>0.50429157333333297</v>
      </c>
      <c r="G40" s="579">
        <v>0.49271136533333304</v>
      </c>
      <c r="H40" s="579">
        <v>0.471821782333333</v>
      </c>
      <c r="I40" s="579">
        <v>0.46024157433333296</v>
      </c>
      <c r="J40" s="579">
        <v>0.44866136633333292</v>
      </c>
      <c r="K40" s="579">
        <v>0.43708115933333291</v>
      </c>
      <c r="L40" s="579">
        <v>0.43708115933333291</v>
      </c>
      <c r="M40" s="579">
        <v>0.43708115933333291</v>
      </c>
      <c r="N40" s="614">
        <v>0.40234053433333278</v>
      </c>
    </row>
    <row r="41" spans="1:14" s="379" customFormat="1" ht="15" customHeight="1">
      <c r="A41" s="578" t="s">
        <v>1299</v>
      </c>
      <c r="B41" s="579">
        <v>8.500362916666665E-2</v>
      </c>
      <c r="C41" s="579">
        <v>8.1435504166666658E-2</v>
      </c>
      <c r="D41" s="579">
        <v>7.9016060666666638E-2</v>
      </c>
      <c r="E41" s="579">
        <v>7.7231998166666663E-2</v>
      </c>
      <c r="F41" s="579">
        <v>7.7231998166666663E-2</v>
      </c>
      <c r="G41" s="579">
        <v>7.544793566666666E-2</v>
      </c>
      <c r="H41" s="579">
        <v>7.1879810666666655E-2</v>
      </c>
      <c r="I41" s="579">
        <v>7.0095748166666652E-2</v>
      </c>
      <c r="J41" s="579">
        <v>6.8311685666666663E-2</v>
      </c>
      <c r="K41" s="579">
        <v>7.2252629166666651E-2</v>
      </c>
      <c r="L41" s="579">
        <v>0.10437587716666666</v>
      </c>
      <c r="M41" s="579">
        <v>0.10339293916666666</v>
      </c>
      <c r="N41" s="614">
        <v>9.9821876166666657E-2</v>
      </c>
    </row>
    <row r="42" spans="1:14" s="379" customFormat="1" ht="15" customHeight="1">
      <c r="A42" s="578" t="s">
        <v>1300</v>
      </c>
      <c r="B42" s="579">
        <v>0.31032553616666675</v>
      </c>
      <c r="C42" s="579">
        <v>0.29548739033333338</v>
      </c>
      <c r="D42" s="579">
        <v>0.28720790141666674</v>
      </c>
      <c r="E42" s="579">
        <v>0.27978882850000009</v>
      </c>
      <c r="F42" s="579">
        <v>0.27978882850000009</v>
      </c>
      <c r="G42" s="579">
        <v>0.27596012558333338</v>
      </c>
      <c r="H42" s="579">
        <v>0.26471234975000008</v>
      </c>
      <c r="I42" s="579">
        <v>0.25721688683333338</v>
      </c>
      <c r="J42" s="579">
        <v>0.24972142391666671</v>
      </c>
      <c r="K42" s="579">
        <v>0.26222196600000003</v>
      </c>
      <c r="L42" s="579">
        <v>0.27346774200000001</v>
      </c>
      <c r="M42" s="579">
        <v>0.27319274199999999</v>
      </c>
      <c r="N42" s="614">
        <v>0.2512535659166667</v>
      </c>
    </row>
    <row r="43" spans="1:14" s="379" customFormat="1">
      <c r="A43" s="578" t="s">
        <v>1301</v>
      </c>
      <c r="B43" s="579">
        <v>1.7989950000000001E-3</v>
      </c>
      <c r="C43" s="579">
        <v>1.7989950000000001E-3</v>
      </c>
      <c r="D43" s="579">
        <v>1.349247E-3</v>
      </c>
      <c r="E43" s="579">
        <v>1.349247E-3</v>
      </c>
      <c r="F43" s="579">
        <v>1.349247E-3</v>
      </c>
      <c r="G43" s="579">
        <v>1.349247E-3</v>
      </c>
      <c r="H43" s="579">
        <v>1.349247E-3</v>
      </c>
      <c r="I43" s="579">
        <v>1.349247E-3</v>
      </c>
      <c r="J43" s="579">
        <v>1.349247E-3</v>
      </c>
      <c r="K43" s="579">
        <v>0</v>
      </c>
      <c r="L43" s="579">
        <v>0</v>
      </c>
      <c r="M43" s="579">
        <v>0</v>
      </c>
      <c r="N43" s="614">
        <v>0</v>
      </c>
    </row>
    <row r="44" spans="1:14" s="427" customFormat="1">
      <c r="A44" s="577" t="s">
        <v>1302</v>
      </c>
      <c r="B44" s="581">
        <v>10.923411146499998</v>
      </c>
      <c r="C44" s="581">
        <v>10.863357088499999</v>
      </c>
      <c r="D44" s="581">
        <v>10.799518175999999</v>
      </c>
      <c r="E44" s="581">
        <v>10.763728174500002</v>
      </c>
      <c r="F44" s="581">
        <v>10.756829785499999</v>
      </c>
      <c r="G44" s="581">
        <v>10.724630154</v>
      </c>
      <c r="H44" s="581">
        <v>10.663538910000002</v>
      </c>
      <c r="I44" s="581">
        <v>10.627672518499999</v>
      </c>
      <c r="J44" s="581">
        <v>10.591806126999998</v>
      </c>
      <c r="K44" s="581">
        <v>10.6251240005</v>
      </c>
      <c r="L44" s="581">
        <v>10.663865468499999</v>
      </c>
      <c r="M44" s="579">
        <v>10.662607530500001</v>
      </c>
      <c r="N44" s="579">
        <v>10.570656860166665</v>
      </c>
    </row>
    <row r="45" spans="1:14" s="379" customFormat="1">
      <c r="A45" s="582" t="s">
        <v>1303</v>
      </c>
      <c r="B45" s="579">
        <v>0</v>
      </c>
      <c r="C45" s="579">
        <v>3.8320742399999999</v>
      </c>
      <c r="D45" s="579">
        <v>3.8320742399999999</v>
      </c>
      <c r="E45" s="579">
        <v>3.8320742399999999</v>
      </c>
      <c r="F45" s="579">
        <v>3.8320742399999999</v>
      </c>
      <c r="G45" s="579">
        <v>3.8320742399999999</v>
      </c>
      <c r="H45" s="579">
        <v>3.8320742399999999</v>
      </c>
      <c r="I45" s="579">
        <v>3.8320742399999999</v>
      </c>
      <c r="J45" s="579">
        <v>3.8320742399999999</v>
      </c>
      <c r="K45" s="579">
        <v>3.8320742399999999</v>
      </c>
      <c r="L45" s="579">
        <v>8.3724442400000001</v>
      </c>
      <c r="M45" s="579">
        <v>8.3724442400000001</v>
      </c>
      <c r="N45" s="614">
        <v>8.3724442400000001</v>
      </c>
    </row>
    <row r="46" spans="1:14" s="428" customFormat="1">
      <c r="A46" s="583" t="s">
        <v>1304</v>
      </c>
      <c r="B46" s="584">
        <v>2712.4637230040194</v>
      </c>
      <c r="C46" s="584">
        <v>2736.5256097558326</v>
      </c>
      <c r="D46" s="584">
        <v>2755.0380955446717</v>
      </c>
      <c r="E46" s="584">
        <v>2770.1858705622599</v>
      </c>
      <c r="F46" s="584">
        <v>2777.3313556872604</v>
      </c>
      <c r="G46" s="584">
        <v>2793.7190386263164</v>
      </c>
      <c r="H46" s="584">
        <v>2815.349142637946</v>
      </c>
      <c r="I46" s="584">
        <v>2831.4581542494784</v>
      </c>
      <c r="J46" s="584">
        <v>2861.3515547318761</v>
      </c>
      <c r="K46" s="584">
        <v>2883.2915707488664</v>
      </c>
      <c r="L46" s="584">
        <v>3687.8834542978661</v>
      </c>
      <c r="M46" s="584">
        <v>3707.8695090288661</v>
      </c>
      <c r="N46" s="612">
        <v>3770.3326496061773</v>
      </c>
    </row>
    <row r="47" spans="1:14" s="379" customFormat="1">
      <c r="A47" s="577" t="s">
        <v>1305</v>
      </c>
      <c r="B47" s="585"/>
      <c r="C47" s="585"/>
      <c r="D47" s="585"/>
      <c r="E47" s="585"/>
      <c r="F47" s="585"/>
      <c r="G47" s="585"/>
      <c r="H47" s="585"/>
      <c r="I47" s="585"/>
      <c r="J47" s="585"/>
      <c r="K47" s="585"/>
      <c r="L47" s="585"/>
      <c r="M47" s="579"/>
      <c r="N47" s="614"/>
    </row>
    <row r="48" spans="1:14" s="379" customFormat="1">
      <c r="A48" s="578" t="s">
        <v>1306</v>
      </c>
      <c r="B48" s="585"/>
      <c r="C48" s="585"/>
      <c r="D48" s="585"/>
      <c r="E48" s="585"/>
      <c r="F48" s="585"/>
      <c r="G48" s="585"/>
      <c r="H48" s="585"/>
      <c r="I48" s="585"/>
      <c r="J48" s="585"/>
      <c r="K48" s="585"/>
      <c r="L48" s="585"/>
      <c r="M48" s="579"/>
      <c r="N48" s="614"/>
    </row>
    <row r="49" spans="1:14" s="379" customFormat="1">
      <c r="A49" s="586" t="s">
        <v>1307</v>
      </c>
      <c r="B49" s="579">
        <v>4.1340000000000002E-4</v>
      </c>
      <c r="C49" s="579">
        <v>8.3100000000000003E-4</v>
      </c>
      <c r="D49" s="579">
        <v>1.0418999999999999E-3</v>
      </c>
      <c r="E49" s="579">
        <v>1.2528000000000001E-3</v>
      </c>
      <c r="F49" s="579">
        <v>1.2528000000000001E-3</v>
      </c>
      <c r="G49" s="579">
        <v>1.4637000000000001E-3</v>
      </c>
      <c r="H49" s="579">
        <v>1.8855E-3</v>
      </c>
      <c r="I49" s="579">
        <v>2.0964E-3</v>
      </c>
      <c r="J49" s="579">
        <v>2.3073E-3</v>
      </c>
      <c r="K49" s="579">
        <v>0</v>
      </c>
      <c r="L49" s="579">
        <v>0</v>
      </c>
      <c r="M49" s="579">
        <v>0</v>
      </c>
      <c r="N49" s="614">
        <v>6.3270000000000004E-4</v>
      </c>
    </row>
    <row r="50" spans="1:14" s="379" customFormat="1">
      <c r="A50" s="586" t="s">
        <v>1308</v>
      </c>
      <c r="B50" s="579">
        <v>0.97238320499999997</v>
      </c>
      <c r="C50" s="579">
        <v>0.97238320499999997</v>
      </c>
      <c r="D50" s="579">
        <v>0.97238320499999997</v>
      </c>
      <c r="E50" s="579">
        <v>0.97238320499999997</v>
      </c>
      <c r="F50" s="579">
        <v>2.488273E-3</v>
      </c>
      <c r="G50" s="579">
        <v>2.488273E-3</v>
      </c>
      <c r="H50" s="579">
        <v>2.488273E-3</v>
      </c>
      <c r="I50" s="579">
        <v>2.488273E-3</v>
      </c>
      <c r="J50" s="579">
        <v>2.488273E-3</v>
      </c>
      <c r="K50" s="579">
        <v>2.488273E-3</v>
      </c>
      <c r="L50" s="579">
        <v>2.488273E-3</v>
      </c>
      <c r="M50" s="579">
        <v>2.488273E-3</v>
      </c>
      <c r="N50" s="614">
        <v>2.488273E-3</v>
      </c>
    </row>
    <row r="51" spans="1:14" s="379" customFormat="1">
      <c r="A51" s="586" t="s">
        <v>1309</v>
      </c>
      <c r="B51" s="579">
        <v>1.376693E-3</v>
      </c>
      <c r="C51" s="579">
        <v>9.2914130000000001E-3</v>
      </c>
      <c r="D51" s="579">
        <v>1.0668106E-2</v>
      </c>
      <c r="E51" s="579">
        <v>1.2044799E-2</v>
      </c>
      <c r="F51" s="579">
        <v>1.2044799E-2</v>
      </c>
      <c r="G51" s="579">
        <v>1.376693000000015E-3</v>
      </c>
      <c r="H51" s="579">
        <v>0</v>
      </c>
      <c r="I51" s="579">
        <v>0</v>
      </c>
      <c r="J51" s="579">
        <v>0</v>
      </c>
      <c r="K51" s="579">
        <v>0</v>
      </c>
      <c r="L51" s="579">
        <v>0</v>
      </c>
      <c r="M51" s="579">
        <v>0</v>
      </c>
      <c r="N51" s="614">
        <v>0</v>
      </c>
    </row>
    <row r="52" spans="1:14" s="379" customFormat="1">
      <c r="A52" s="586" t="s">
        <v>1310</v>
      </c>
      <c r="B52" s="579">
        <v>0</v>
      </c>
      <c r="C52" s="579">
        <v>0</v>
      </c>
      <c r="D52" s="579">
        <v>0</v>
      </c>
      <c r="E52" s="579">
        <v>0.33534550000000002</v>
      </c>
      <c r="F52" s="579">
        <v>0.33534550000000002</v>
      </c>
      <c r="G52" s="579">
        <v>0</v>
      </c>
      <c r="H52" s="579">
        <v>0.29085</v>
      </c>
      <c r="I52" s="579">
        <v>0</v>
      </c>
      <c r="J52" s="579">
        <v>0</v>
      </c>
      <c r="K52" s="579">
        <v>0</v>
      </c>
      <c r="L52" s="579">
        <v>0</v>
      </c>
      <c r="M52" s="579">
        <v>0</v>
      </c>
      <c r="N52" s="614">
        <v>0</v>
      </c>
    </row>
    <row r="53" spans="1:14" s="379" customFormat="1">
      <c r="A53" s="586" t="s">
        <v>1311</v>
      </c>
      <c r="B53" s="579">
        <v>0.134242424</v>
      </c>
      <c r="C53" s="579">
        <v>3.0303030000000002E-2</v>
      </c>
      <c r="D53" s="579">
        <v>2.0833332999999999E-2</v>
      </c>
      <c r="E53" s="579">
        <v>1.1363636E-2</v>
      </c>
      <c r="F53" s="579">
        <v>1.1363636E-2</v>
      </c>
      <c r="G53" s="579">
        <v>0</v>
      </c>
      <c r="H53" s="579">
        <v>0</v>
      </c>
      <c r="I53" s="579">
        <v>0</v>
      </c>
      <c r="J53" s="579">
        <v>0</v>
      </c>
      <c r="K53" s="579">
        <v>0</v>
      </c>
      <c r="L53" s="579">
        <v>0.83125000699999996</v>
      </c>
      <c r="M53" s="579">
        <v>0.80583333999999995</v>
      </c>
      <c r="N53" s="614">
        <v>0.82382576375000005</v>
      </c>
    </row>
    <row r="54" spans="1:14" s="379" customFormat="1">
      <c r="A54" s="586" t="s">
        <v>1312</v>
      </c>
      <c r="B54" s="579">
        <v>2.4275352739999998</v>
      </c>
      <c r="C54" s="579">
        <v>1.518861281</v>
      </c>
      <c r="D54" s="579">
        <v>1.7512913969999999</v>
      </c>
      <c r="E54" s="579">
        <v>1.5568836029999999</v>
      </c>
      <c r="F54" s="579">
        <v>1.575346508</v>
      </c>
      <c r="G54" s="579">
        <v>2.1294967580000002</v>
      </c>
      <c r="H54" s="579">
        <v>2.067468587</v>
      </c>
      <c r="I54" s="579">
        <v>2.074502249</v>
      </c>
      <c r="J54" s="579">
        <v>2.3637628290000001</v>
      </c>
      <c r="K54" s="579">
        <v>1.8676091429999999</v>
      </c>
      <c r="L54" s="579">
        <v>2.5601004879999998</v>
      </c>
      <c r="M54" s="579">
        <v>2.291383964</v>
      </c>
      <c r="N54" s="614">
        <v>2.44426684475</v>
      </c>
    </row>
    <row r="55" spans="1:14" s="379" customFormat="1">
      <c r="A55" s="586" t="s">
        <v>1313</v>
      </c>
      <c r="B55" s="579">
        <v>8.8751984843647982</v>
      </c>
      <c r="C55" s="579">
        <v>8.8677504128047975</v>
      </c>
      <c r="D55" s="579">
        <v>8.7139922681213964</v>
      </c>
      <c r="E55" s="579">
        <v>8.7564563363657992</v>
      </c>
      <c r="F55" s="579">
        <v>9.6362457353657991</v>
      </c>
      <c r="G55" s="579">
        <v>9.1375734493647975</v>
      </c>
      <c r="H55" s="579">
        <v>13.2367976955224</v>
      </c>
      <c r="I55" s="579">
        <v>12.5023706332467</v>
      </c>
      <c r="J55" s="579">
        <v>12.124766875162399</v>
      </c>
      <c r="K55" s="579">
        <v>5.2913946689624005</v>
      </c>
      <c r="L55" s="579">
        <v>5.4847433549624007</v>
      </c>
      <c r="M55" s="579">
        <v>5.3259620409624002</v>
      </c>
      <c r="N55" s="614">
        <v>10.264297802948997</v>
      </c>
    </row>
    <row r="56" spans="1:14" s="427" customFormat="1">
      <c r="A56" s="578" t="s">
        <v>1314</v>
      </c>
      <c r="B56" s="585">
        <v>12.411149480364799</v>
      </c>
      <c r="C56" s="585">
        <v>11.399420341804797</v>
      </c>
      <c r="D56" s="585">
        <v>11.470210209121397</v>
      </c>
      <c r="E56" s="585">
        <v>11.645729879365799</v>
      </c>
      <c r="F56" s="585">
        <v>11.5740872513658</v>
      </c>
      <c r="G56" s="585">
        <v>11.272398873364798</v>
      </c>
      <c r="H56" s="585">
        <v>15.5994900555224</v>
      </c>
      <c r="I56" s="585">
        <v>14.581457555246701</v>
      </c>
      <c r="J56" s="585">
        <v>14.493325277162398</v>
      </c>
      <c r="K56" s="585">
        <v>7.1614920849624006</v>
      </c>
      <c r="L56" s="585">
        <v>8.8785821229624009</v>
      </c>
      <c r="M56" s="579">
        <v>8.4256676179624002</v>
      </c>
      <c r="N56" s="579">
        <v>13.535511384448997</v>
      </c>
    </row>
    <row r="57" spans="1:14" s="428" customFormat="1">
      <c r="A57" s="587" t="s">
        <v>1315</v>
      </c>
      <c r="B57" s="588">
        <v>12.411149480364799</v>
      </c>
      <c r="C57" s="588">
        <v>11.399420341804797</v>
      </c>
      <c r="D57" s="588">
        <v>11.470210209121397</v>
      </c>
      <c r="E57" s="588">
        <v>11.645729879365799</v>
      </c>
      <c r="F57" s="588">
        <v>11.5740872513658</v>
      </c>
      <c r="G57" s="588">
        <v>11.272398873364798</v>
      </c>
      <c r="H57" s="588">
        <v>15.5994900555224</v>
      </c>
      <c r="I57" s="588">
        <v>14.581457555246701</v>
      </c>
      <c r="J57" s="588">
        <v>14.493325277162398</v>
      </c>
      <c r="K57" s="588">
        <v>7.1614920849624006</v>
      </c>
      <c r="L57" s="588">
        <v>8.8785821229624009</v>
      </c>
      <c r="M57" s="588">
        <v>8.4256676179624002</v>
      </c>
      <c r="N57" s="612">
        <v>13.535511384448997</v>
      </c>
    </row>
    <row r="58" spans="1:14" s="428" customFormat="1">
      <c r="A58" s="583" t="s">
        <v>1316</v>
      </c>
      <c r="B58" s="584">
        <v>2700.0525735236547</v>
      </c>
      <c r="C58" s="584">
        <v>2725.126189414028</v>
      </c>
      <c r="D58" s="584">
        <v>2743.5678853355503</v>
      </c>
      <c r="E58" s="584">
        <v>2758.5401406828942</v>
      </c>
      <c r="F58" s="584">
        <v>2765.7572684358947</v>
      </c>
      <c r="G58" s="584">
        <v>2782.4466397529518</v>
      </c>
      <c r="H58" s="584">
        <v>2799.7496525824236</v>
      </c>
      <c r="I58" s="584">
        <v>2816.8766966942317</v>
      </c>
      <c r="J58" s="584">
        <v>2846.8582294547136</v>
      </c>
      <c r="K58" s="584">
        <v>2876.130078663904</v>
      </c>
      <c r="L58" s="584">
        <v>3679.0048721749035</v>
      </c>
      <c r="M58" s="584">
        <v>3699.4438414109036</v>
      </c>
      <c r="N58" s="612">
        <v>3756.7971382217283</v>
      </c>
    </row>
    <row r="59" spans="1:14" ht="15.75" thickBot="1">
      <c r="A59" s="589"/>
      <c r="B59" s="591"/>
      <c r="C59" s="591"/>
      <c r="D59" s="591"/>
      <c r="E59" s="591"/>
      <c r="F59" s="591"/>
      <c r="G59" s="591"/>
      <c r="H59" s="591"/>
      <c r="I59" s="591"/>
      <c r="J59" s="591"/>
      <c r="K59" s="591"/>
      <c r="L59" s="591"/>
      <c r="M59" s="591"/>
      <c r="N59" s="592"/>
    </row>
  </sheetData>
  <customSheetViews>
    <customSheetView guid="{D1897E30-A26D-4F90-93C2-C61456FDB70A}" scale="70" showPageBreaks="1" printArea="1" view="pageBreakPreview">
      <selection activeCell="M58" sqref="M58"/>
      <pageMargins left="0.7" right="0.7" top="0.75" bottom="0.75" header="0.3" footer="0.3"/>
      <pageSetup paperSize="9" scale="46" orientation="portrait" r:id="rId1"/>
    </customSheetView>
    <customSheetView guid="{0A4A6AE3-1FFA-40BD-BC03-A4BC47D93628}" scale="70" showPageBreaks="1" printArea="1" view="pageBreakPreview" topLeftCell="A10">
      <selection activeCell="M58" sqref="M58"/>
      <pageMargins left="0.7" right="0.7" top="0.75" bottom="0.75" header="0.3" footer="0.3"/>
      <pageSetup paperSize="9" scale="46" orientation="portrait" r:id="rId2"/>
    </customSheetView>
    <customSheetView guid="{D8C5A984-543E-4707-B504-B74A64840F53}" scale="70" showPageBreaks="1" printArea="1" view="pageBreakPreview" topLeftCell="A10">
      <selection activeCell="M58" sqref="M58"/>
      <pageMargins left="0.7" right="0.7" top="0.75" bottom="0.75" header="0.3" footer="0.3"/>
      <pageSetup paperSize="9" scale="46" orientation="portrait" r:id="rId3"/>
    </customSheetView>
    <customSheetView guid="{D05C7363-D748-4E5D-B121-E30B6E64A380}" scale="70" showPageBreaks="1" printArea="1" view="pageBreakPreview" topLeftCell="A10">
      <selection activeCell="M58" sqref="M58"/>
      <pageMargins left="0.7" right="0.7" top="0.75" bottom="0.75" header="0.3" footer="0.3"/>
      <pageSetup paperSize="9" scale="46" orientation="portrait" r:id="rId4"/>
    </customSheetView>
    <customSheetView guid="{A346EDBB-8F5D-48AE-8CF0-8B5C084A1557}" scale="70" showPageBreaks="1" printArea="1" view="pageBreakPreview">
      <selection activeCell="M58" sqref="M58"/>
      <pageMargins left="0.7" right="0.7" top="0.75" bottom="0.75" header="0.3" footer="0.3"/>
      <pageSetup paperSize="9" scale="46" orientation="portrait" r:id="rId5"/>
    </customSheetView>
  </customSheetViews>
  <mergeCells count="1">
    <mergeCell ref="A1:N1"/>
  </mergeCells>
  <pageMargins left="0.7" right="0.7" top="0.75" bottom="0.75" header="0.3" footer="0.3"/>
  <pageSetup paperSize="9" scale="33" orientation="portrait" r:id="rId6"/>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31"/>
  <sheetViews>
    <sheetView workbookViewId="0">
      <selection sqref="A1:O1"/>
    </sheetView>
  </sheetViews>
  <sheetFormatPr defaultRowHeight="15"/>
  <cols>
    <col min="1" max="1" width="38.85546875" bestFit="1" customWidth="1"/>
    <col min="2" max="16" width="18" bestFit="1" customWidth="1"/>
    <col min="17" max="18" width="17.42578125" bestFit="1" customWidth="1"/>
  </cols>
  <sheetData>
    <row r="1" spans="1:18" s="405" customFormat="1" ht="49.5" customHeight="1">
      <c r="A1" s="712" t="s">
        <v>1375</v>
      </c>
      <c r="B1" s="712"/>
      <c r="C1" s="712"/>
      <c r="D1" s="712"/>
      <c r="E1" s="712"/>
      <c r="F1" s="712"/>
      <c r="G1" s="712"/>
      <c r="H1" s="712"/>
      <c r="I1" s="712"/>
      <c r="J1" s="712"/>
      <c r="K1" s="712"/>
      <c r="L1" s="712"/>
      <c r="M1" s="712"/>
      <c r="N1" s="712"/>
      <c r="O1" s="712"/>
    </row>
    <row r="2" spans="1:18" s="373" customFormat="1">
      <c r="A2" s="371" t="s">
        <v>1260</v>
      </c>
      <c r="B2" s="372">
        <v>43466</v>
      </c>
      <c r="C2" s="372">
        <v>43497</v>
      </c>
      <c r="D2" s="372">
        <v>43525</v>
      </c>
      <c r="E2" s="372">
        <v>43556</v>
      </c>
      <c r="F2" s="372">
        <v>43586</v>
      </c>
      <c r="G2" s="372">
        <v>43617</v>
      </c>
      <c r="H2" s="372">
        <v>43647</v>
      </c>
      <c r="I2" s="372">
        <v>43678</v>
      </c>
      <c r="J2" s="372">
        <v>43709</v>
      </c>
      <c r="K2" s="372">
        <v>43739</v>
      </c>
      <c r="L2" s="372">
        <v>43770</v>
      </c>
      <c r="M2" s="372">
        <v>43800</v>
      </c>
      <c r="N2" s="372">
        <v>43831</v>
      </c>
      <c r="O2" s="372">
        <v>43862</v>
      </c>
      <c r="P2" s="372">
        <v>43891</v>
      </c>
      <c r="Q2" s="372">
        <v>43922</v>
      </c>
      <c r="R2" s="372">
        <v>43952</v>
      </c>
    </row>
    <row r="3" spans="1:18" s="391" customFormat="1">
      <c r="A3" s="390" t="s">
        <v>1317</v>
      </c>
    </row>
    <row r="4" spans="1:18" s="391" customFormat="1">
      <c r="A4" s="392" t="s">
        <v>1318</v>
      </c>
    </row>
    <row r="5" spans="1:18">
      <c r="A5" s="393" t="s">
        <v>1319</v>
      </c>
      <c r="B5" s="394">
        <v>10381117907</v>
      </c>
      <c r="C5" s="394">
        <v>21584165952</v>
      </c>
      <c r="D5" s="394">
        <v>29913961920</v>
      </c>
      <c r="E5" s="394">
        <v>39925711027</v>
      </c>
      <c r="F5" s="394">
        <v>56591683312</v>
      </c>
      <c r="G5" s="394">
        <v>62287187633</v>
      </c>
      <c r="H5" s="394">
        <v>75110522682</v>
      </c>
      <c r="I5" s="394">
        <v>85684165691</v>
      </c>
      <c r="J5" s="394">
        <v>95499087901</v>
      </c>
      <c r="K5" s="394">
        <v>105349024556</v>
      </c>
      <c r="L5" s="394">
        <v>121598453724.13</v>
      </c>
      <c r="M5" s="394">
        <v>130189617674.13</v>
      </c>
      <c r="N5" s="394">
        <v>9086566261</v>
      </c>
      <c r="O5" s="394">
        <v>16723161934</v>
      </c>
      <c r="P5" s="394">
        <v>28251369523</v>
      </c>
      <c r="Q5" s="394">
        <v>37755587125</v>
      </c>
      <c r="R5" s="394">
        <v>46355664700</v>
      </c>
    </row>
    <row r="6" spans="1:18">
      <c r="A6" s="393" t="s">
        <v>1320</v>
      </c>
      <c r="B6" s="394">
        <v>35016287</v>
      </c>
      <c r="C6" s="394">
        <v>35016287</v>
      </c>
      <c r="D6" s="394">
        <v>35016287</v>
      </c>
      <c r="E6" s="394">
        <v>112318289</v>
      </c>
      <c r="F6" s="394">
        <v>177767250</v>
      </c>
      <c r="G6" s="394">
        <v>219622619</v>
      </c>
      <c r="H6" s="394">
        <v>282872832</v>
      </c>
      <c r="I6" s="394">
        <v>282062832</v>
      </c>
      <c r="J6" s="394">
        <v>282062832</v>
      </c>
      <c r="K6" s="394">
        <v>855398123</v>
      </c>
      <c r="L6" s="394">
        <v>855398122.63999999</v>
      </c>
      <c r="M6" s="394">
        <v>1270997444.6399999</v>
      </c>
      <c r="N6" s="394">
        <v>91964941.799999997</v>
      </c>
      <c r="O6" s="394">
        <v>91964941.799999997</v>
      </c>
      <c r="P6" s="394">
        <v>91964941.799999997</v>
      </c>
      <c r="Q6" s="394">
        <v>474802677.99000001</v>
      </c>
      <c r="R6" s="394">
        <v>476377677.99000001</v>
      </c>
    </row>
    <row r="7" spans="1:18">
      <c r="A7" s="393" t="s">
        <v>1321</v>
      </c>
      <c r="B7" s="394">
        <v>10300000</v>
      </c>
      <c r="C7" s="394">
        <v>33800000</v>
      </c>
      <c r="D7" s="394">
        <v>38025000</v>
      </c>
      <c r="E7" s="394">
        <v>23200000</v>
      </c>
      <c r="F7" s="394">
        <v>39300000</v>
      </c>
      <c r="G7" s="394">
        <v>19600000</v>
      </c>
      <c r="H7" s="394">
        <v>25375000</v>
      </c>
      <c r="I7" s="394">
        <v>32050000</v>
      </c>
      <c r="J7" s="394">
        <v>41342000</v>
      </c>
      <c r="K7" s="394">
        <v>18950000</v>
      </c>
      <c r="L7" s="394">
        <v>23550000</v>
      </c>
      <c r="M7" s="394">
        <v>123850000</v>
      </c>
      <c r="N7" s="394">
        <v>170250000</v>
      </c>
      <c r="O7" s="394">
        <v>85250000</v>
      </c>
      <c r="P7" s="394">
        <v>146475000</v>
      </c>
      <c r="Q7" s="394">
        <v>208600000</v>
      </c>
      <c r="R7" s="394">
        <v>202000000</v>
      </c>
    </row>
    <row r="8" spans="1:18">
      <c r="A8" s="393" t="s">
        <v>1322</v>
      </c>
      <c r="B8" s="394">
        <v>24386836</v>
      </c>
      <c r="C8" s="394">
        <v>159542346</v>
      </c>
      <c r="D8" s="394">
        <v>198767346</v>
      </c>
      <c r="E8" s="394">
        <v>337588350</v>
      </c>
      <c r="F8" s="394">
        <v>1483293993</v>
      </c>
      <c r="G8" s="394">
        <v>736678252</v>
      </c>
      <c r="H8" s="394">
        <v>2432155251</v>
      </c>
      <c r="I8" s="394">
        <v>2425705252</v>
      </c>
      <c r="J8" s="394">
        <v>3004219022</v>
      </c>
      <c r="K8" s="394">
        <v>2647232444</v>
      </c>
      <c r="L8" s="394">
        <v>3744183781.7510581</v>
      </c>
      <c r="M8" s="394">
        <v>5766821290.7510605</v>
      </c>
      <c r="N8" s="394">
        <v>225211664.96379542</v>
      </c>
      <c r="O8" s="394">
        <v>315694828.96379501</v>
      </c>
      <c r="P8" s="394">
        <v>1381903459.9637949</v>
      </c>
      <c r="Q8" s="394">
        <v>-1950894799.0362051</v>
      </c>
      <c r="R8" s="394">
        <v>-1950894799.0362051</v>
      </c>
    </row>
    <row r="9" spans="1:18">
      <c r="A9" s="393" t="s">
        <v>1323</v>
      </c>
      <c r="B9" s="394">
        <v>0</v>
      </c>
      <c r="C9" s="394">
        <v>0</v>
      </c>
      <c r="D9" s="394">
        <v>0</v>
      </c>
      <c r="E9" s="394">
        <v>0</v>
      </c>
      <c r="F9" s="394">
        <v>0</v>
      </c>
      <c r="G9" s="394">
        <v>0</v>
      </c>
      <c r="H9" s="394">
        <v>0</v>
      </c>
      <c r="I9" s="394">
        <v>0</v>
      </c>
      <c r="J9" s="394">
        <v>0</v>
      </c>
      <c r="K9" s="394">
        <v>0</v>
      </c>
      <c r="L9" s="394">
        <v>0</v>
      </c>
      <c r="M9" s="394">
        <v>0</v>
      </c>
      <c r="N9" s="394">
        <v>0</v>
      </c>
      <c r="O9" s="394">
        <v>0</v>
      </c>
      <c r="P9" s="394">
        <v>0</v>
      </c>
      <c r="Q9" s="394">
        <v>0</v>
      </c>
      <c r="R9" s="394">
        <v>0</v>
      </c>
    </row>
    <row r="10" spans="1:18" s="397" customFormat="1">
      <c r="A10" s="395" t="s">
        <v>1324</v>
      </c>
      <c r="B10" s="396">
        <v>10450821030</v>
      </c>
      <c r="C10" s="396">
        <v>21812524585</v>
      </c>
      <c r="D10" s="396">
        <v>30185770553</v>
      </c>
      <c r="E10" s="396">
        <v>40398817666</v>
      </c>
      <c r="F10" s="396">
        <v>58292044555</v>
      </c>
      <c r="G10" s="396">
        <v>63263088504</v>
      </c>
      <c r="H10" s="396">
        <v>77850925765</v>
      </c>
      <c r="I10" s="396">
        <v>88423983775</v>
      </c>
      <c r="J10" s="396">
        <v>98826711755</v>
      </c>
      <c r="K10" s="396">
        <v>108870605123</v>
      </c>
      <c r="L10" s="396">
        <v>126221585628.52106</v>
      </c>
      <c r="M10" s="396">
        <v>137351286409.52106</v>
      </c>
      <c r="N10" s="396">
        <v>9573992867.7637939</v>
      </c>
      <c r="O10" s="396">
        <v>17216071704.763794</v>
      </c>
      <c r="P10" s="396">
        <v>29871712924.763794</v>
      </c>
      <c r="Q10" s="396">
        <v>36488095003.953796</v>
      </c>
      <c r="R10" s="396">
        <v>45083147578.953796</v>
      </c>
    </row>
    <row r="11" spans="1:18">
      <c r="A11" s="398" t="s">
        <v>1230</v>
      </c>
      <c r="B11" s="394">
        <v>5565622122</v>
      </c>
      <c r="C11" s="394">
        <v>15810278419</v>
      </c>
      <c r="D11" s="394">
        <v>18650461295</v>
      </c>
      <c r="E11" s="394">
        <v>13934006803</v>
      </c>
      <c r="F11" s="394">
        <v>10812079250</v>
      </c>
      <c r="G11" s="394">
        <v>34865434838</v>
      </c>
      <c r="H11" s="394">
        <v>29370595032</v>
      </c>
      <c r="I11" s="394">
        <v>37112750004</v>
      </c>
      <c r="J11" s="394">
        <v>36105649679</v>
      </c>
      <c r="K11" s="394">
        <v>45073784566</v>
      </c>
      <c r="L11" s="394">
        <v>27557308936.595718</v>
      </c>
      <c r="M11" s="394">
        <v>35454316054.696884</v>
      </c>
      <c r="N11" s="394">
        <v>-3869374256.6341515</v>
      </c>
      <c r="O11" s="394">
        <v>-18491663033.633327</v>
      </c>
      <c r="P11" s="394">
        <v>-56490669930.301407</v>
      </c>
      <c r="Q11" s="394">
        <v>-41223448500.51049</v>
      </c>
      <c r="R11" s="394">
        <v>-26415572488.841061</v>
      </c>
    </row>
    <row r="12" spans="1:18">
      <c r="A12" s="398" t="s">
        <v>1325</v>
      </c>
      <c r="B12" s="394">
        <v>20529428943</v>
      </c>
      <c r="C12" s="394">
        <v>44570287334</v>
      </c>
      <c r="D12" s="394">
        <v>67038898902</v>
      </c>
      <c r="E12" s="394">
        <v>86225687157</v>
      </c>
      <c r="F12" s="394">
        <v>102901103870</v>
      </c>
      <c r="G12" s="394">
        <v>130745103641</v>
      </c>
      <c r="H12" s="394">
        <v>153428731754</v>
      </c>
      <c r="I12" s="394">
        <v>176341989967</v>
      </c>
      <c r="J12" s="394">
        <v>199389455973</v>
      </c>
      <c r="K12" s="394">
        <v>220558262785</v>
      </c>
      <c r="L12" s="394">
        <v>271334069333.0434</v>
      </c>
      <c r="M12" s="394">
        <v>297032836273.41956</v>
      </c>
      <c r="N12" s="394">
        <v>22232056864.580002</v>
      </c>
      <c r="O12" s="394">
        <v>44784910460.910004</v>
      </c>
      <c r="P12" s="394">
        <v>69203964783.660004</v>
      </c>
      <c r="Q12" s="394">
        <v>86383473353.479996</v>
      </c>
      <c r="R12" s="394">
        <v>109313304707.53571</v>
      </c>
    </row>
    <row r="13" spans="1:18">
      <c r="A13" s="393" t="s">
        <v>1287</v>
      </c>
      <c r="B13" s="394">
        <v>1168882621</v>
      </c>
      <c r="C13" s="394">
        <v>4730785353</v>
      </c>
      <c r="D13" s="394">
        <v>5687796058</v>
      </c>
      <c r="E13" s="394">
        <v>7311236189</v>
      </c>
      <c r="F13" s="394">
        <v>8615551841</v>
      </c>
      <c r="G13" s="394">
        <v>9348159473</v>
      </c>
      <c r="H13" s="394">
        <v>10224254484</v>
      </c>
      <c r="I13" s="394">
        <v>12442673156</v>
      </c>
      <c r="J13" s="394">
        <v>13593939627</v>
      </c>
      <c r="K13" s="394">
        <v>15016980151</v>
      </c>
      <c r="L13" s="394">
        <v>16552215961.241043</v>
      </c>
      <c r="M13" s="394">
        <v>18031026078.105015</v>
      </c>
      <c r="N13" s="394">
        <v>1958735080.0399997</v>
      </c>
      <c r="O13" s="394">
        <v>3213942762.7399998</v>
      </c>
      <c r="P13" s="394">
        <v>4693976125.8899994</v>
      </c>
      <c r="Q13" s="394">
        <v>6210811788.6899986</v>
      </c>
      <c r="R13" s="394">
        <v>7725646317.5056992</v>
      </c>
    </row>
    <row r="14" spans="1:18">
      <c r="A14" s="393" t="s">
        <v>1288</v>
      </c>
      <c r="B14" s="394">
        <v>820012850</v>
      </c>
      <c r="C14" s="394">
        <v>2252682035</v>
      </c>
      <c r="D14" s="394">
        <v>2845449267</v>
      </c>
      <c r="E14" s="394">
        <v>3516926510</v>
      </c>
      <c r="F14" s="394">
        <v>4175298659</v>
      </c>
      <c r="G14" s="394">
        <v>4442874743</v>
      </c>
      <c r="H14" s="394">
        <v>4565179756</v>
      </c>
      <c r="I14" s="394">
        <v>6018672743</v>
      </c>
      <c r="J14" s="394">
        <v>6422329182</v>
      </c>
      <c r="K14" s="394">
        <v>7172721271</v>
      </c>
      <c r="L14" s="394">
        <v>7871209107.8023634</v>
      </c>
      <c r="M14" s="394">
        <v>8574327460.3145666</v>
      </c>
      <c r="N14" s="394">
        <v>832241581.53999996</v>
      </c>
      <c r="O14" s="394">
        <v>1534574454.1700001</v>
      </c>
      <c r="P14" s="394">
        <v>2237860749.77</v>
      </c>
      <c r="Q14" s="394">
        <v>2958880376.0200005</v>
      </c>
      <c r="R14" s="394">
        <v>3679160280.0299997</v>
      </c>
    </row>
    <row r="15" spans="1:18">
      <c r="A15" s="393" t="s">
        <v>1289</v>
      </c>
      <c r="B15" s="394">
        <v>0</v>
      </c>
      <c r="C15" s="394">
        <v>0</v>
      </c>
      <c r="D15" s="394">
        <v>0</v>
      </c>
      <c r="E15" s="394">
        <v>0</v>
      </c>
      <c r="F15" s="394">
        <v>0</v>
      </c>
      <c r="G15" s="394">
        <v>0</v>
      </c>
      <c r="H15" s="394">
        <v>0</v>
      </c>
      <c r="I15" s="394">
        <v>0</v>
      </c>
      <c r="J15" s="394">
        <v>0</v>
      </c>
      <c r="K15" s="394">
        <v>0</v>
      </c>
      <c r="L15" s="394">
        <v>0</v>
      </c>
      <c r="M15" s="394">
        <v>0</v>
      </c>
      <c r="N15" s="394">
        <v>0</v>
      </c>
      <c r="O15" s="394">
        <v>0</v>
      </c>
      <c r="P15" s="394">
        <v>0</v>
      </c>
      <c r="Q15" s="394">
        <v>10138387744</v>
      </c>
      <c r="R15" s="394">
        <v>0</v>
      </c>
    </row>
    <row r="16" spans="1:18">
      <c r="A16" s="393" t="s">
        <v>1290</v>
      </c>
      <c r="B16" s="394">
        <v>5032731640</v>
      </c>
      <c r="C16" s="394">
        <v>7977399257</v>
      </c>
      <c r="D16" s="394">
        <v>10511996193</v>
      </c>
      <c r="E16" s="394">
        <v>13046593129</v>
      </c>
      <c r="F16" s="394">
        <v>15581190066</v>
      </c>
      <c r="G16" s="394">
        <v>17705716320</v>
      </c>
      <c r="H16" s="394">
        <v>20240313256</v>
      </c>
      <c r="I16" s="394">
        <v>22774910192</v>
      </c>
      <c r="J16" s="394">
        <v>25309507128</v>
      </c>
      <c r="K16" s="394">
        <v>27844104064</v>
      </c>
      <c r="L16" s="394">
        <v>30378701000</v>
      </c>
      <c r="M16" s="394">
        <v>32913297936</v>
      </c>
      <c r="N16" s="394">
        <v>2534596936</v>
      </c>
      <c r="O16" s="394">
        <v>5069193872</v>
      </c>
      <c r="P16" s="394">
        <v>7603790808</v>
      </c>
      <c r="Q16" s="394">
        <v>2522302.77</v>
      </c>
      <c r="R16" s="394">
        <v>12672984680</v>
      </c>
    </row>
    <row r="17" spans="1:18">
      <c r="A17" s="398" t="s">
        <v>1326</v>
      </c>
      <c r="B17" s="394">
        <v>10432927</v>
      </c>
      <c r="C17" s="394">
        <v>25444793</v>
      </c>
      <c r="D17" s="394">
        <v>56361168</v>
      </c>
      <c r="E17" s="394">
        <v>50290751</v>
      </c>
      <c r="F17" s="394">
        <v>58442004</v>
      </c>
      <c r="G17" s="394">
        <v>60719083</v>
      </c>
      <c r="H17" s="394">
        <v>834672645</v>
      </c>
      <c r="I17" s="394">
        <v>69455628</v>
      </c>
      <c r="J17" s="394">
        <v>76036988</v>
      </c>
      <c r="K17" s="394">
        <v>82544504</v>
      </c>
      <c r="L17" s="394">
        <v>655573151.26999998</v>
      </c>
      <c r="M17" s="394">
        <v>646570290.68999994</v>
      </c>
      <c r="N17" s="394">
        <v>25508829.559999999</v>
      </c>
      <c r="O17" s="394">
        <v>11162744.289999999</v>
      </c>
      <c r="P17" s="394">
        <v>14482352.48</v>
      </c>
      <c r="Q17" s="394">
        <v>12143150</v>
      </c>
      <c r="R17" s="394">
        <v>17993577.509999998</v>
      </c>
    </row>
    <row r="18" spans="1:18">
      <c r="A18" s="398" t="s">
        <v>1327</v>
      </c>
      <c r="B18" s="394">
        <v>738803244</v>
      </c>
      <c r="C18" s="394">
        <v>784862512</v>
      </c>
      <c r="D18" s="394">
        <v>2086397717</v>
      </c>
      <c r="E18" s="394">
        <v>3619516719</v>
      </c>
      <c r="F18" s="394">
        <v>6244974615</v>
      </c>
      <c r="G18" s="394">
        <v>5073417301</v>
      </c>
      <c r="H18" s="394">
        <v>5338656399</v>
      </c>
      <c r="I18" s="394">
        <v>5489307425</v>
      </c>
      <c r="J18" s="394">
        <v>6590681698</v>
      </c>
      <c r="K18" s="394">
        <v>6902743251</v>
      </c>
      <c r="L18" s="394">
        <v>7197202352</v>
      </c>
      <c r="M18" s="394">
        <v>7608550105</v>
      </c>
      <c r="N18" s="394">
        <v>2838810452</v>
      </c>
      <c r="O18" s="394">
        <v>3598675110</v>
      </c>
      <c r="P18" s="394">
        <v>3667027699</v>
      </c>
      <c r="Q18" s="394">
        <v>4071981611</v>
      </c>
      <c r="R18" s="394">
        <v>4071981611</v>
      </c>
    </row>
    <row r="19" spans="1:18" s="401" customFormat="1">
      <c r="A19" s="399" t="s">
        <v>1328</v>
      </c>
      <c r="B19" s="400">
        <v>37295108266</v>
      </c>
      <c r="C19" s="400">
        <v>83003397643</v>
      </c>
      <c r="D19" s="400">
        <v>118017889635</v>
      </c>
      <c r="E19" s="400">
        <v>144228319096</v>
      </c>
      <c r="F19" s="400">
        <v>178308644294</v>
      </c>
      <c r="G19" s="400">
        <v>234007763367</v>
      </c>
      <c r="H19" s="400">
        <v>266823581595</v>
      </c>
      <c r="I19" s="400">
        <v>307437486799</v>
      </c>
      <c r="J19" s="400">
        <v>340988536093</v>
      </c>
      <c r="K19" s="400">
        <v>381487940229</v>
      </c>
      <c r="L19" s="400">
        <v>432965739401.43018</v>
      </c>
      <c r="M19" s="400">
        <v>478093559133.32751</v>
      </c>
      <c r="N19" s="400">
        <v>30800994757.269646</v>
      </c>
      <c r="O19" s="400">
        <v>47119156986.330467</v>
      </c>
      <c r="P19" s="400">
        <v>46266517829.602394</v>
      </c>
      <c r="Q19" s="400">
        <v>85732244617.923309</v>
      </c>
      <c r="R19" s="400">
        <v>132070854986.15843</v>
      </c>
    </row>
    <row r="20" spans="1:18" s="391" customFormat="1">
      <c r="A20" s="390" t="s">
        <v>1329</v>
      </c>
    </row>
    <row r="21" spans="1:18">
      <c r="A21" s="398" t="s">
        <v>1330</v>
      </c>
      <c r="B21" s="394">
        <v>28654262</v>
      </c>
      <c r="C21" s="394">
        <v>107121001</v>
      </c>
      <c r="D21" s="394">
        <v>146676586</v>
      </c>
      <c r="E21" s="394">
        <v>197397254</v>
      </c>
      <c r="F21" s="394">
        <v>238175135</v>
      </c>
      <c r="G21" s="394">
        <v>280670217</v>
      </c>
      <c r="H21" s="394">
        <v>329045285</v>
      </c>
      <c r="I21" s="394">
        <v>372711625</v>
      </c>
      <c r="J21" s="394">
        <v>421725601</v>
      </c>
      <c r="K21" s="394">
        <v>460669235</v>
      </c>
      <c r="L21" s="394">
        <v>500678798.23322964</v>
      </c>
      <c r="M21" s="394">
        <v>533842237.23322958</v>
      </c>
      <c r="N21" s="394">
        <v>50430499.573691837</v>
      </c>
      <c r="O21" s="394">
        <v>60781619.573691845</v>
      </c>
      <c r="P21" s="394">
        <v>84298801.5736918</v>
      </c>
      <c r="Q21" s="394">
        <v>136483219.9636918</v>
      </c>
      <c r="R21" s="394">
        <v>166863658.9636918</v>
      </c>
    </row>
    <row r="22" spans="1:18">
      <c r="A22" s="398" t="s">
        <v>1331</v>
      </c>
      <c r="B22" s="394">
        <v>5155249495</v>
      </c>
      <c r="C22" s="394">
        <v>3343679397</v>
      </c>
      <c r="D22" s="394">
        <v>4981280160</v>
      </c>
      <c r="E22" s="394">
        <v>5816073210</v>
      </c>
      <c r="F22" s="394">
        <v>970709326</v>
      </c>
      <c r="G22" s="394">
        <v>9969766837</v>
      </c>
      <c r="H22" s="394">
        <v>11715236863</v>
      </c>
      <c r="I22" s="394">
        <v>13476544136</v>
      </c>
      <c r="J22" s="394">
        <v>15238548653</v>
      </c>
      <c r="K22" s="394">
        <v>19713149432</v>
      </c>
      <c r="L22" s="394">
        <v>18412821259.166668</v>
      </c>
      <c r="M22" s="394">
        <v>20212754181</v>
      </c>
      <c r="N22" s="394">
        <v>1788172331.05</v>
      </c>
      <c r="O22" s="394">
        <v>3360710056.0999999</v>
      </c>
      <c r="P22" s="394">
        <v>5021692589.3166676</v>
      </c>
      <c r="Q22" s="394">
        <v>6542213559.0333338</v>
      </c>
      <c r="R22" s="394">
        <v>8236204402.75</v>
      </c>
    </row>
    <row r="23" spans="1:18">
      <c r="A23" s="398" t="s">
        <v>1332</v>
      </c>
      <c r="B23" s="394">
        <v>4392648</v>
      </c>
      <c r="C23" s="394">
        <v>8353031</v>
      </c>
      <c r="D23" s="394">
        <v>13580888</v>
      </c>
      <c r="E23" s="394">
        <v>16748420</v>
      </c>
      <c r="F23" s="394">
        <v>18751934</v>
      </c>
      <c r="G23" s="394">
        <v>21203485</v>
      </c>
      <c r="H23" s="394">
        <v>24638294</v>
      </c>
      <c r="I23" s="394">
        <v>28662968</v>
      </c>
      <c r="J23" s="394">
        <v>33681824</v>
      </c>
      <c r="K23" s="394">
        <v>36654543</v>
      </c>
      <c r="L23" s="394">
        <v>40240789.340000004</v>
      </c>
      <c r="M23" s="394">
        <v>43600240.530000001</v>
      </c>
      <c r="N23" s="394">
        <v>3853369.47</v>
      </c>
      <c r="O23" s="394">
        <v>4681892.71</v>
      </c>
      <c r="P23" s="394">
        <v>8321103.4500000002</v>
      </c>
      <c r="Q23" s="394">
        <v>7769086.79</v>
      </c>
      <c r="R23" s="394">
        <v>9936167.3900000006</v>
      </c>
    </row>
    <row r="24" spans="1:18">
      <c r="A24" s="398" t="s">
        <v>1333</v>
      </c>
      <c r="B24" s="394">
        <v>19007321265</v>
      </c>
      <c r="C24" s="394">
        <v>48802233259</v>
      </c>
      <c r="D24" s="394">
        <v>65868022766</v>
      </c>
      <c r="E24" s="394">
        <v>100080191063</v>
      </c>
      <c r="F24" s="394">
        <v>131228100372</v>
      </c>
      <c r="G24" s="394">
        <v>131074237704</v>
      </c>
      <c r="H24" s="394">
        <v>163036325479</v>
      </c>
      <c r="I24" s="394">
        <v>182232763211</v>
      </c>
      <c r="J24" s="394">
        <v>208966939579</v>
      </c>
      <c r="K24" s="394">
        <v>231947803248</v>
      </c>
      <c r="L24" s="394">
        <v>275243493367</v>
      </c>
      <c r="M24" s="394">
        <v>296972643968</v>
      </c>
      <c r="N24" s="394">
        <v>17071072450</v>
      </c>
      <c r="O24" s="394">
        <v>36463354632</v>
      </c>
      <c r="P24" s="394">
        <v>51528870980</v>
      </c>
      <c r="Q24" s="394">
        <v>72596158767.023376</v>
      </c>
      <c r="R24" s="394">
        <v>89681802388.85675</v>
      </c>
    </row>
    <row r="25" spans="1:18">
      <c r="A25" s="398" t="s">
        <v>1334</v>
      </c>
      <c r="B25" s="394">
        <v>0</v>
      </c>
      <c r="C25" s="394">
        <v>0</v>
      </c>
      <c r="D25" s="394">
        <v>0</v>
      </c>
      <c r="E25" s="394">
        <v>17726250</v>
      </c>
      <c r="F25" s="394">
        <v>0</v>
      </c>
      <c r="G25" s="394">
        <v>0</v>
      </c>
      <c r="H25" s="394">
        <v>0</v>
      </c>
      <c r="I25" s="394">
        <v>0</v>
      </c>
      <c r="J25" s="394">
        <v>0</v>
      </c>
      <c r="K25" s="394">
        <v>0</v>
      </c>
      <c r="L25" s="394">
        <v>0</v>
      </c>
      <c r="M25" s="394">
        <v>0</v>
      </c>
      <c r="N25" s="394">
        <v>0</v>
      </c>
      <c r="O25" s="394">
        <v>0</v>
      </c>
      <c r="P25" s="394">
        <v>0</v>
      </c>
      <c r="Q25" s="394">
        <v>0</v>
      </c>
      <c r="R25" s="394">
        <v>0</v>
      </c>
    </row>
    <row r="26" spans="1:18">
      <c r="A26" s="398" t="s">
        <v>1335</v>
      </c>
      <c r="B26" s="394">
        <v>46302482</v>
      </c>
      <c r="C26" s="394">
        <v>51269482</v>
      </c>
      <c r="D26" s="394">
        <v>406691133</v>
      </c>
      <c r="E26" s="394">
        <v>1582647929</v>
      </c>
      <c r="F26" s="394">
        <v>4046200838</v>
      </c>
      <c r="G26" s="394">
        <v>3083390852</v>
      </c>
      <c r="H26" s="394">
        <v>3487119492</v>
      </c>
      <c r="I26" s="394">
        <v>3557272993</v>
      </c>
      <c r="J26" s="394">
        <v>4351671275</v>
      </c>
      <c r="K26" s="394">
        <v>4351671275</v>
      </c>
      <c r="L26" s="394">
        <v>232003240998</v>
      </c>
      <c r="M26" s="394">
        <v>232045861010</v>
      </c>
      <c r="N26" s="394">
        <v>1087941493</v>
      </c>
      <c r="O26" s="394">
        <v>2125673195</v>
      </c>
      <c r="P26" s="394">
        <v>3377303857</v>
      </c>
      <c r="Q26" s="394">
        <v>4651102111</v>
      </c>
      <c r="R26" s="394">
        <v>4693468775</v>
      </c>
    </row>
    <row r="27" spans="1:18">
      <c r="A27" s="398" t="s">
        <v>1336</v>
      </c>
      <c r="B27" s="394">
        <v>2013467852</v>
      </c>
      <c r="C27" s="394">
        <v>4201564964</v>
      </c>
      <c r="D27" s="394">
        <v>5986246655</v>
      </c>
      <c r="E27" s="394">
        <v>-1502826073</v>
      </c>
      <c r="F27" s="394">
        <v>275055024</v>
      </c>
      <c r="G27" s="394">
        <v>11525418240</v>
      </c>
      <c r="H27" s="394">
        <v>15686847540</v>
      </c>
      <c r="I27" s="394">
        <v>17716532258</v>
      </c>
      <c r="J27" s="394">
        <v>19099525770</v>
      </c>
      <c r="K27" s="394">
        <v>21249572390</v>
      </c>
      <c r="L27" s="394">
        <v>22781650819</v>
      </c>
      <c r="M27" s="394">
        <v>24682257627</v>
      </c>
      <c r="N27" s="394">
        <v>2929816490</v>
      </c>
      <c r="O27" s="394">
        <v>4961132537</v>
      </c>
      <c r="P27" s="394">
        <v>7028068185</v>
      </c>
      <c r="Q27" s="394">
        <v>8500562100</v>
      </c>
      <c r="R27" s="394">
        <v>9482997168</v>
      </c>
    </row>
    <row r="28" spans="1:18" s="401" customFormat="1">
      <c r="A28" s="399" t="s">
        <v>1337</v>
      </c>
      <c r="B28" s="400">
        <v>26255388004</v>
      </c>
      <c r="C28" s="400">
        <v>56514221134</v>
      </c>
      <c r="D28" s="400">
        <v>77402498188</v>
      </c>
      <c r="E28" s="400">
        <v>106207958053</v>
      </c>
      <c r="F28" s="400">
        <v>136776992629</v>
      </c>
      <c r="G28" s="400">
        <v>155954687335</v>
      </c>
      <c r="H28" s="400">
        <v>194279212953</v>
      </c>
      <c r="I28" s="400">
        <v>217384487191</v>
      </c>
      <c r="J28" s="400">
        <v>248112092702</v>
      </c>
      <c r="K28" s="400">
        <v>277759520123</v>
      </c>
      <c r="L28" s="400">
        <v>548982126030.73987</v>
      </c>
      <c r="M28" s="400">
        <v>574490959263.76318</v>
      </c>
      <c r="N28" s="400">
        <v>22931286633.093693</v>
      </c>
      <c r="O28" s="400">
        <v>46976333932.38369</v>
      </c>
      <c r="P28" s="400">
        <v>67048555516.340363</v>
      </c>
      <c r="Q28" s="400">
        <v>92434288843.810394</v>
      </c>
      <c r="R28" s="400">
        <v>112271272560.96045</v>
      </c>
    </row>
    <row r="29" spans="1:18" s="401" customFormat="1">
      <c r="A29" s="399" t="s">
        <v>1338</v>
      </c>
      <c r="B29" s="400">
        <v>11039720262</v>
      </c>
      <c r="C29" s="400">
        <v>26489176509</v>
      </c>
      <c r="D29" s="400">
        <v>40615391447</v>
      </c>
      <c r="E29" s="400">
        <v>38020361043</v>
      </c>
      <c r="F29" s="400">
        <v>41531651665</v>
      </c>
      <c r="G29" s="400">
        <v>78053076032</v>
      </c>
      <c r="H29" s="400">
        <v>72544368642</v>
      </c>
      <c r="I29" s="400">
        <v>90052999608</v>
      </c>
      <c r="J29" s="400">
        <v>92876443391</v>
      </c>
      <c r="K29" s="400">
        <v>103728420106</v>
      </c>
      <c r="L29" s="400">
        <v>-116016386629.30969</v>
      </c>
      <c r="M29" s="400">
        <v>-96397400130.435669</v>
      </c>
      <c r="N29" s="400">
        <v>7869708124.1759529</v>
      </c>
      <c r="O29" s="400">
        <v>142823053.94677734</v>
      </c>
      <c r="P29" s="400">
        <v>-20782037686.737968</v>
      </c>
      <c r="Q29" s="400">
        <v>-6702044225.887085</v>
      </c>
      <c r="R29" s="400">
        <v>19799582425.197983</v>
      </c>
    </row>
    <row r="30" spans="1:18">
      <c r="A30" s="402" t="s">
        <v>1339</v>
      </c>
      <c r="B30" s="394">
        <v>1804252982829</v>
      </c>
      <c r="C30" s="394">
        <v>1803403366246</v>
      </c>
      <c r="D30" s="394">
        <v>1802965502518</v>
      </c>
      <c r="E30" s="394">
        <v>1804170302241</v>
      </c>
      <c r="F30" s="394">
        <v>1802271316073</v>
      </c>
      <c r="G30" s="394">
        <v>1801311001631</v>
      </c>
      <c r="H30" s="394">
        <v>1802319720064</v>
      </c>
      <c r="I30" s="394">
        <v>1802724550521</v>
      </c>
      <c r="J30" s="394">
        <v>1798674980250</v>
      </c>
      <c r="K30" s="394">
        <v>1798277234010</v>
      </c>
      <c r="L30" s="394">
        <v>1797149053415.3789</v>
      </c>
      <c r="M30" s="394">
        <v>1792361079453.3789</v>
      </c>
      <c r="N30" s="394">
        <v>1695979865703.9441</v>
      </c>
      <c r="O30" s="394">
        <v>1693415110112.9441</v>
      </c>
      <c r="P30" s="394">
        <v>1690472429167.9441</v>
      </c>
      <c r="Q30" s="394">
        <v>1687723658478.9441</v>
      </c>
      <c r="R30" s="394">
        <v>1687538875048.9441</v>
      </c>
    </row>
    <row r="31" spans="1:18" s="401" customFormat="1">
      <c r="A31" s="399" t="s">
        <v>1340</v>
      </c>
      <c r="B31" s="400">
        <v>1815292703091</v>
      </c>
      <c r="C31" s="400">
        <v>1829892542755</v>
      </c>
      <c r="D31" s="400">
        <v>1843580893965</v>
      </c>
      <c r="E31" s="400">
        <v>1842190663284</v>
      </c>
      <c r="F31" s="400">
        <v>1843802967738</v>
      </c>
      <c r="G31" s="400">
        <v>1879364077663</v>
      </c>
      <c r="H31" s="400">
        <v>1874864088706</v>
      </c>
      <c r="I31" s="400">
        <v>1892777550129</v>
      </c>
      <c r="J31" s="400">
        <v>1891551423641</v>
      </c>
      <c r="K31" s="400">
        <v>1902005654116</v>
      </c>
      <c r="L31" s="400">
        <v>1681132666786.0693</v>
      </c>
      <c r="M31" s="400">
        <v>1695963679322.9434</v>
      </c>
      <c r="N31" s="400">
        <v>1703849573828.1201</v>
      </c>
      <c r="O31" s="400">
        <v>1693557933166.8909</v>
      </c>
      <c r="P31" s="400">
        <v>1669690391481.2061</v>
      </c>
      <c r="Q31" s="400">
        <v>1681021614253.0571</v>
      </c>
      <c r="R31" s="400">
        <v>1707338457474.1421</v>
      </c>
    </row>
  </sheetData>
  <customSheetViews>
    <customSheetView guid="{D1897E30-A26D-4F90-93C2-C61456FDB70A}" showPageBreaks="1" state="hidden">
      <selection sqref="A1:O1"/>
      <pageMargins left="0.7" right="0.7" top="0.75" bottom="0.75" header="0.3" footer="0.3"/>
    </customSheetView>
    <customSheetView guid="{0A4A6AE3-1FFA-40BD-BC03-A4BC47D93628}" state="hidden">
      <selection sqref="A1:O1"/>
      <pageMargins left="0.7" right="0.7" top="0.75" bottom="0.75" header="0.3" footer="0.3"/>
    </customSheetView>
    <customSheetView guid="{D8C5A984-543E-4707-B504-B74A64840F53}" state="hidden">
      <selection sqref="A1:O1"/>
      <pageMargins left="0.7" right="0.7" top="0.75" bottom="0.75" header="0.3" footer="0.3"/>
    </customSheetView>
    <customSheetView guid="{D05C7363-D748-4E5D-B121-E30B6E64A380}" state="hidden">
      <selection sqref="A1:O1"/>
      <pageMargins left="0.7" right="0.7" top="0.75" bottom="0.75" header="0.3" footer="0.3"/>
    </customSheetView>
    <customSheetView guid="{A346EDBB-8F5D-48AE-8CF0-8B5C084A1557}" state="hidden">
      <selection sqref="A1:O1"/>
      <pageMargins left="0.7" right="0.7" top="0.75" bottom="0.75" header="0.3" footer="0.3"/>
    </customSheetView>
  </customSheetViews>
  <mergeCells count="1">
    <mergeCell ref="A1:O1"/>
  </mergeCells>
  <pageMargins left="0.7" right="0.7" top="0.75" bottom="0.75" header="0.3" footer="0.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36"/>
  <sheetViews>
    <sheetView workbookViewId="0">
      <selection sqref="A1:O1"/>
    </sheetView>
  </sheetViews>
  <sheetFormatPr defaultRowHeight="15"/>
  <cols>
    <col min="1" max="1" width="56.42578125" bestFit="1" customWidth="1"/>
    <col min="2" max="2" width="15.42578125" bestFit="1" customWidth="1"/>
    <col min="3" max="10" width="15.140625" bestFit="1" customWidth="1"/>
    <col min="11" max="13" width="16.140625" bestFit="1" customWidth="1"/>
    <col min="14" max="14" width="14.140625" bestFit="1" customWidth="1"/>
    <col min="15" max="16" width="15.140625" bestFit="1" customWidth="1"/>
    <col min="17" max="18" width="14.85546875" bestFit="1" customWidth="1"/>
  </cols>
  <sheetData>
    <row r="1" spans="1:18" s="405" customFormat="1" ht="49.5" customHeight="1">
      <c r="A1" s="712" t="s">
        <v>1376</v>
      </c>
      <c r="B1" s="712"/>
      <c r="C1" s="712"/>
      <c r="D1" s="712"/>
      <c r="E1" s="712"/>
      <c r="F1" s="712"/>
      <c r="G1" s="712"/>
      <c r="H1" s="712"/>
      <c r="I1" s="712"/>
      <c r="J1" s="712"/>
      <c r="K1" s="712"/>
      <c r="L1" s="712"/>
      <c r="M1" s="712"/>
      <c r="N1" s="712"/>
      <c r="O1" s="712"/>
    </row>
    <row r="2" spans="1:18" s="373" customFormat="1">
      <c r="A2" s="371" t="s">
        <v>1260</v>
      </c>
      <c r="B2" s="372">
        <v>43466</v>
      </c>
      <c r="C2" s="372">
        <v>43497</v>
      </c>
      <c r="D2" s="372">
        <v>43525</v>
      </c>
      <c r="E2" s="372">
        <v>43556</v>
      </c>
      <c r="F2" s="372">
        <v>43586</v>
      </c>
      <c r="G2" s="372">
        <v>43617</v>
      </c>
      <c r="H2" s="372">
        <v>43647</v>
      </c>
      <c r="I2" s="372">
        <v>43678</v>
      </c>
      <c r="J2" s="372">
        <v>43709</v>
      </c>
      <c r="K2" s="372">
        <v>43739</v>
      </c>
      <c r="L2" s="372">
        <v>43770</v>
      </c>
      <c r="M2" s="372">
        <v>43800</v>
      </c>
      <c r="N2" s="372">
        <v>43831</v>
      </c>
      <c r="O2" s="372">
        <v>43862</v>
      </c>
      <c r="P2" s="372">
        <v>43891</v>
      </c>
      <c r="Q2" s="372">
        <v>43922</v>
      </c>
      <c r="R2" s="372">
        <v>43952</v>
      </c>
    </row>
    <row r="3" spans="1:18" s="391" customFormat="1">
      <c r="A3" s="390" t="s">
        <v>1341</v>
      </c>
    </row>
    <row r="4" spans="1:18">
      <c r="A4" s="398" t="s">
        <v>1342</v>
      </c>
      <c r="B4" s="394">
        <v>10381117907</v>
      </c>
      <c r="C4" s="394">
        <v>21584165952</v>
      </c>
      <c r="D4" s="394">
        <v>29913961920</v>
      </c>
      <c r="E4" s="394">
        <v>39925711027</v>
      </c>
      <c r="F4" s="394">
        <v>56591683312</v>
      </c>
      <c r="G4" s="394">
        <v>62287187633</v>
      </c>
      <c r="H4" s="394">
        <v>75110522682</v>
      </c>
      <c r="I4" s="394">
        <v>85684165691</v>
      </c>
      <c r="J4" s="394">
        <v>95499087901</v>
      </c>
      <c r="K4" s="394">
        <v>105349024556</v>
      </c>
      <c r="L4" s="394">
        <v>121598453723.13</v>
      </c>
      <c r="M4" s="394">
        <v>130189617673.13</v>
      </c>
      <c r="N4" s="394">
        <v>9086566261</v>
      </c>
      <c r="O4" s="394">
        <v>16723161934</v>
      </c>
      <c r="P4" s="394">
        <v>28251369524</v>
      </c>
      <c r="Q4" s="394">
        <v>37755587125</v>
      </c>
      <c r="R4" s="394">
        <v>46355664700</v>
      </c>
    </row>
    <row r="5" spans="1:18">
      <c r="A5" s="398" t="s">
        <v>1343</v>
      </c>
      <c r="B5" s="394">
        <v>35016287</v>
      </c>
      <c r="C5" s="394">
        <v>35016287</v>
      </c>
      <c r="D5" s="394">
        <v>35016287</v>
      </c>
      <c r="E5" s="394">
        <v>112318289</v>
      </c>
      <c r="F5" s="394">
        <v>177767250</v>
      </c>
      <c r="G5" s="394">
        <v>219622619</v>
      </c>
      <c r="H5" s="394">
        <v>282872832</v>
      </c>
      <c r="I5" s="394">
        <v>282062832</v>
      </c>
      <c r="J5" s="394">
        <v>282062832</v>
      </c>
      <c r="K5" s="394">
        <v>855398123</v>
      </c>
      <c r="L5" s="394">
        <v>855398122.63999999</v>
      </c>
      <c r="M5" s="394">
        <v>1270997444.6399999</v>
      </c>
      <c r="N5" s="394">
        <v>91964941.799999997</v>
      </c>
      <c r="O5" s="394">
        <v>91964941.799999997</v>
      </c>
      <c r="P5" s="394">
        <v>91964941.799999997</v>
      </c>
      <c r="Q5" s="394">
        <v>474802677.99000001</v>
      </c>
      <c r="R5" s="394">
        <v>476377677.99000001</v>
      </c>
    </row>
    <row r="6" spans="1:18">
      <c r="A6" s="398" t="s">
        <v>1344</v>
      </c>
      <c r="B6" s="394">
        <v>10300000</v>
      </c>
      <c r="C6" s="394">
        <v>33800000</v>
      </c>
      <c r="D6" s="394">
        <v>38025000</v>
      </c>
      <c r="E6" s="394">
        <v>23200000</v>
      </c>
      <c r="F6" s="394">
        <v>39300000</v>
      </c>
      <c r="G6" s="394">
        <v>19600000</v>
      </c>
      <c r="H6" s="394">
        <v>25375000</v>
      </c>
      <c r="I6" s="394">
        <v>32050000</v>
      </c>
      <c r="J6" s="394">
        <v>41342000</v>
      </c>
      <c r="K6" s="394">
        <v>18950000</v>
      </c>
      <c r="L6" s="394">
        <v>23550000</v>
      </c>
      <c r="M6" s="394">
        <v>123850000</v>
      </c>
      <c r="N6" s="394">
        <v>170250000</v>
      </c>
      <c r="O6" s="394">
        <v>85250000</v>
      </c>
      <c r="P6" s="394">
        <v>146475000</v>
      </c>
      <c r="Q6" s="394">
        <v>208600000</v>
      </c>
      <c r="R6" s="394">
        <v>202000000</v>
      </c>
    </row>
    <row r="7" spans="1:18">
      <c r="A7" s="398" t="s">
        <v>1345</v>
      </c>
      <c r="B7" s="394">
        <v>24386836</v>
      </c>
      <c r="C7" s="394">
        <v>159542346</v>
      </c>
      <c r="D7" s="394">
        <v>198767346</v>
      </c>
      <c r="E7" s="394">
        <v>337588350</v>
      </c>
      <c r="F7" s="394">
        <v>1483293993</v>
      </c>
      <c r="G7" s="394">
        <v>736678252</v>
      </c>
      <c r="H7" s="394">
        <v>2432155251</v>
      </c>
      <c r="I7" s="394">
        <v>2425705252</v>
      </c>
      <c r="J7" s="394">
        <v>3004219022</v>
      </c>
      <c r="K7" s="394">
        <v>2647232444</v>
      </c>
      <c r="L7" s="394">
        <v>3744183781.7510581</v>
      </c>
      <c r="M7" s="394">
        <v>5766821290.7510605</v>
      </c>
      <c r="N7" s="394">
        <v>225211664.96379542</v>
      </c>
      <c r="O7" s="394">
        <v>315694828.96379501</v>
      </c>
      <c r="P7" s="394">
        <v>1381903459.9637949</v>
      </c>
      <c r="Q7" s="394">
        <v>-1950894799.0362051</v>
      </c>
      <c r="R7" s="394">
        <v>-1950894799.0362051</v>
      </c>
    </row>
    <row r="8" spans="1:18">
      <c r="A8" s="398" t="s">
        <v>1346</v>
      </c>
      <c r="B8" s="394">
        <v>0</v>
      </c>
      <c r="C8" s="394">
        <v>0</v>
      </c>
      <c r="D8" s="394">
        <v>0</v>
      </c>
      <c r="E8" s="394">
        <v>0</v>
      </c>
      <c r="F8" s="394">
        <v>0</v>
      </c>
      <c r="G8" s="394">
        <v>0</v>
      </c>
      <c r="H8" s="394">
        <v>0</v>
      </c>
      <c r="I8" s="394">
        <v>0</v>
      </c>
      <c r="J8" s="394">
        <v>0</v>
      </c>
      <c r="K8" s="394">
        <v>0</v>
      </c>
      <c r="L8" s="394">
        <v>0</v>
      </c>
      <c r="M8" s="394">
        <v>0</v>
      </c>
      <c r="N8" s="394">
        <v>0</v>
      </c>
      <c r="O8" s="394">
        <v>0</v>
      </c>
      <c r="P8" s="394">
        <v>0</v>
      </c>
      <c r="Q8" s="394">
        <v>0</v>
      </c>
      <c r="R8" s="394">
        <v>0</v>
      </c>
    </row>
    <row r="9" spans="1:18" s="397" customFormat="1">
      <c r="A9" s="403" t="s">
        <v>1324</v>
      </c>
      <c r="B9" s="396">
        <v>10450821030</v>
      </c>
      <c r="C9" s="396">
        <v>21812524585</v>
      </c>
      <c r="D9" s="396">
        <v>30185770553</v>
      </c>
      <c r="E9" s="396">
        <v>40398817666</v>
      </c>
      <c r="F9" s="396">
        <v>58292044555</v>
      </c>
      <c r="G9" s="396">
        <v>63263088504</v>
      </c>
      <c r="H9" s="396">
        <v>77850925765</v>
      </c>
      <c r="I9" s="396">
        <v>88423983775</v>
      </c>
      <c r="J9" s="396">
        <v>98826711755</v>
      </c>
      <c r="K9" s="396">
        <v>108870605123</v>
      </c>
      <c r="L9" s="396">
        <v>126221585627.52106</v>
      </c>
      <c r="M9" s="396">
        <v>137351286408.52106</v>
      </c>
      <c r="N9" s="396">
        <v>9573992867.7637939</v>
      </c>
      <c r="O9" s="396">
        <v>17216071704.763794</v>
      </c>
      <c r="P9" s="396">
        <v>29871712925.763794</v>
      </c>
      <c r="Q9" s="396">
        <v>36488095003.953796</v>
      </c>
      <c r="R9" s="396">
        <v>45083147578.953796</v>
      </c>
    </row>
    <row r="10" spans="1:18" s="391" customFormat="1">
      <c r="A10" s="390" t="s">
        <v>1347</v>
      </c>
    </row>
    <row r="11" spans="1:18">
      <c r="A11" s="398" t="s">
        <v>1348</v>
      </c>
      <c r="B11" s="394">
        <v>4868595</v>
      </c>
      <c r="C11" s="394">
        <v>11810025</v>
      </c>
      <c r="D11" s="394">
        <v>16835505</v>
      </c>
      <c r="E11" s="394">
        <v>29052021</v>
      </c>
      <c r="F11" s="394">
        <v>30980322</v>
      </c>
      <c r="G11" s="394">
        <v>34956348</v>
      </c>
      <c r="H11" s="394">
        <v>39800533</v>
      </c>
      <c r="I11" s="394">
        <v>45929125</v>
      </c>
      <c r="J11" s="394">
        <v>54435194</v>
      </c>
      <c r="K11" s="394">
        <v>54969695</v>
      </c>
      <c r="L11" s="394">
        <v>55523975.2332296</v>
      </c>
      <c r="M11" s="394">
        <v>57769345.2332296</v>
      </c>
      <c r="N11" s="394">
        <v>1938353.5736918401</v>
      </c>
      <c r="O11" s="394">
        <v>2892883.5736918398</v>
      </c>
      <c r="P11" s="394">
        <v>2892883.5736918398</v>
      </c>
      <c r="Q11" s="394">
        <v>2898283.9636918395</v>
      </c>
      <c r="R11" s="394">
        <v>2898283.9636918395</v>
      </c>
    </row>
    <row r="12" spans="1:18">
      <c r="A12" s="398" t="s">
        <v>1349</v>
      </c>
      <c r="B12" s="394">
        <v>0</v>
      </c>
      <c r="C12" s="394">
        <v>0</v>
      </c>
      <c r="D12" s="394">
        <v>0</v>
      </c>
      <c r="E12" s="394">
        <v>0</v>
      </c>
      <c r="F12" s="394">
        <v>0</v>
      </c>
      <c r="G12" s="394">
        <v>0</v>
      </c>
      <c r="H12" s="394">
        <v>0</v>
      </c>
      <c r="I12" s="394">
        <v>0</v>
      </c>
      <c r="J12" s="394">
        <v>0</v>
      </c>
      <c r="K12" s="394">
        <v>0</v>
      </c>
      <c r="L12" s="394">
        <v>0</v>
      </c>
      <c r="M12" s="394">
        <v>0</v>
      </c>
      <c r="N12" s="394">
        <v>0</v>
      </c>
      <c r="O12" s="394">
        <v>0</v>
      </c>
      <c r="P12" s="394">
        <v>0</v>
      </c>
      <c r="Q12" s="394">
        <v>0</v>
      </c>
      <c r="R12" s="394">
        <v>0</v>
      </c>
    </row>
    <row r="13" spans="1:18">
      <c r="A13" s="398" t="s">
        <v>1350</v>
      </c>
      <c r="B13" s="394">
        <v>18483863</v>
      </c>
      <c r="C13" s="394">
        <v>18483863</v>
      </c>
      <c r="D13" s="394">
        <v>18483863</v>
      </c>
      <c r="E13" s="394">
        <v>18483863</v>
      </c>
      <c r="F13" s="394">
        <v>18483863</v>
      </c>
      <c r="G13" s="394">
        <v>18483863</v>
      </c>
      <c r="H13" s="394">
        <v>18483863</v>
      </c>
      <c r="I13" s="394">
        <v>18483863</v>
      </c>
      <c r="J13" s="394">
        <v>18483863</v>
      </c>
      <c r="K13" s="394">
        <v>0</v>
      </c>
      <c r="L13" s="394">
        <v>0</v>
      </c>
      <c r="M13" s="394">
        <v>0</v>
      </c>
      <c r="N13" s="394">
        <v>0</v>
      </c>
      <c r="O13" s="394">
        <v>0</v>
      </c>
      <c r="P13" s="394">
        <v>0</v>
      </c>
      <c r="Q13" s="394">
        <v>0</v>
      </c>
      <c r="R13" s="394">
        <v>0</v>
      </c>
    </row>
    <row r="14" spans="1:18">
      <c r="A14" s="398" t="s">
        <v>1351</v>
      </c>
      <c r="B14" s="394">
        <v>0</v>
      </c>
      <c r="C14" s="394">
        <v>0</v>
      </c>
      <c r="D14" s="394">
        <v>0</v>
      </c>
      <c r="E14" s="394">
        <v>0</v>
      </c>
      <c r="F14" s="394">
        <v>0</v>
      </c>
      <c r="G14" s="394">
        <v>0</v>
      </c>
      <c r="H14" s="394">
        <v>0</v>
      </c>
      <c r="I14" s="394">
        <v>0</v>
      </c>
      <c r="J14" s="394">
        <v>0</v>
      </c>
      <c r="K14" s="394">
        <v>0</v>
      </c>
      <c r="L14" s="394">
        <v>0</v>
      </c>
      <c r="M14" s="394">
        <v>0</v>
      </c>
      <c r="N14" s="394">
        <v>0</v>
      </c>
      <c r="O14" s="394">
        <v>0</v>
      </c>
      <c r="P14" s="394">
        <v>0</v>
      </c>
      <c r="Q14" s="394">
        <v>0</v>
      </c>
      <c r="R14" s="394">
        <v>0</v>
      </c>
    </row>
    <row r="15" spans="1:18">
      <c r="A15" s="398" t="s">
        <v>1352</v>
      </c>
      <c r="B15" s="394">
        <v>0</v>
      </c>
      <c r="C15" s="394">
        <v>0</v>
      </c>
      <c r="D15" s="394">
        <v>0</v>
      </c>
      <c r="E15" s="394">
        <v>0</v>
      </c>
      <c r="F15" s="394">
        <v>167306524</v>
      </c>
      <c r="G15" s="394">
        <v>203091530</v>
      </c>
      <c r="H15" s="394">
        <v>237696830</v>
      </c>
      <c r="I15" s="394">
        <v>273696948</v>
      </c>
      <c r="J15" s="394">
        <v>309921204</v>
      </c>
      <c r="K15" s="394">
        <v>343894615</v>
      </c>
      <c r="L15" s="394">
        <v>378538983</v>
      </c>
      <c r="M15" s="394">
        <v>404756269</v>
      </c>
      <c r="N15" s="394">
        <v>28577616</v>
      </c>
      <c r="O15" s="394">
        <v>56657563</v>
      </c>
      <c r="P15" s="394">
        <v>61804365</v>
      </c>
      <c r="Q15" s="394">
        <v>115101073</v>
      </c>
      <c r="R15" s="394">
        <v>144421912</v>
      </c>
    </row>
    <row r="16" spans="1:18">
      <c r="A16" s="398" t="s">
        <v>1353</v>
      </c>
      <c r="B16" s="394">
        <v>5301804</v>
      </c>
      <c r="C16" s="394">
        <v>76827112</v>
      </c>
      <c r="D16" s="394">
        <v>111357217</v>
      </c>
      <c r="E16" s="394">
        <v>149861369</v>
      </c>
      <c r="F16" s="394">
        <v>21404426</v>
      </c>
      <c r="G16" s="394">
        <v>24138476</v>
      </c>
      <c r="H16" s="394">
        <v>33064059</v>
      </c>
      <c r="I16" s="394">
        <v>34601689</v>
      </c>
      <c r="J16" s="394">
        <v>38885340</v>
      </c>
      <c r="K16" s="394">
        <v>41984956</v>
      </c>
      <c r="L16" s="394">
        <v>46655565</v>
      </c>
      <c r="M16" s="394">
        <v>51496070</v>
      </c>
      <c r="N16" s="394">
        <v>0</v>
      </c>
      <c r="O16" s="394">
        <v>0</v>
      </c>
      <c r="P16" s="394">
        <v>0</v>
      </c>
      <c r="Q16" s="394">
        <v>0</v>
      </c>
      <c r="R16" s="394">
        <v>0</v>
      </c>
    </row>
    <row r="17" spans="1:18" s="397" customFormat="1">
      <c r="A17" s="403" t="s">
        <v>1354</v>
      </c>
      <c r="B17" s="396">
        <v>28654262</v>
      </c>
      <c r="C17" s="396">
        <v>107121000</v>
      </c>
      <c r="D17" s="396">
        <v>146676585</v>
      </c>
      <c r="E17" s="396">
        <v>197397253</v>
      </c>
      <c r="F17" s="396">
        <v>238175135</v>
      </c>
      <c r="G17" s="396">
        <v>280670217</v>
      </c>
      <c r="H17" s="396">
        <v>329045285</v>
      </c>
      <c r="I17" s="396">
        <v>372711625</v>
      </c>
      <c r="J17" s="396">
        <v>421725601</v>
      </c>
      <c r="K17" s="396">
        <v>440849266</v>
      </c>
      <c r="L17" s="396">
        <v>480718523.23322958</v>
      </c>
      <c r="M17" s="396">
        <v>514021684.23322958</v>
      </c>
      <c r="N17" s="396">
        <v>30515969.573691841</v>
      </c>
      <c r="O17" s="396">
        <v>59550446.573691837</v>
      </c>
      <c r="P17" s="396">
        <v>64697248.573691837</v>
      </c>
      <c r="Q17" s="396">
        <v>117999356.96369185</v>
      </c>
      <c r="R17" s="396">
        <v>147320195.96369183</v>
      </c>
    </row>
    <row r="18" spans="1:18" s="401" customFormat="1">
      <c r="A18" s="399" t="s">
        <v>1355</v>
      </c>
      <c r="B18" s="400">
        <v>10422166768</v>
      </c>
      <c r="C18" s="400">
        <v>21705403585</v>
      </c>
      <c r="D18" s="400">
        <v>30039093968</v>
      </c>
      <c r="E18" s="400">
        <v>40201420413</v>
      </c>
      <c r="F18" s="400">
        <v>58053869420</v>
      </c>
      <c r="G18" s="400">
        <v>62982418287</v>
      </c>
      <c r="H18" s="400">
        <v>77521880480</v>
      </c>
      <c r="I18" s="400">
        <v>88051272150</v>
      </c>
      <c r="J18" s="400">
        <v>98404986154</v>
      </c>
      <c r="K18" s="400">
        <v>108429755857</v>
      </c>
      <c r="L18" s="400">
        <v>125740867104.28783</v>
      </c>
      <c r="M18" s="400">
        <v>136837264724.28783</v>
      </c>
      <c r="N18" s="400">
        <v>9543476898.1901016</v>
      </c>
      <c r="O18" s="400">
        <v>17156521258.190102</v>
      </c>
      <c r="P18" s="400">
        <v>29807015677.190102</v>
      </c>
      <c r="Q18" s="400">
        <v>36370095646.990105</v>
      </c>
      <c r="R18" s="400">
        <v>44935827382.990105</v>
      </c>
    </row>
    <row r="19" spans="1:18" s="391" customFormat="1">
      <c r="A19" s="390" t="s">
        <v>1356</v>
      </c>
    </row>
    <row r="20" spans="1:18">
      <c r="A20" s="398" t="s">
        <v>1357</v>
      </c>
      <c r="B20" s="394">
        <v>167017740</v>
      </c>
      <c r="C20" s="394">
        <v>248816007</v>
      </c>
      <c r="D20" s="394">
        <v>321008574</v>
      </c>
      <c r="E20" s="394">
        <v>394190410</v>
      </c>
      <c r="F20" s="394">
        <v>616955297</v>
      </c>
      <c r="G20" s="394">
        <v>582696872</v>
      </c>
      <c r="H20" s="394">
        <v>669431039</v>
      </c>
      <c r="I20" s="394">
        <v>845771205</v>
      </c>
      <c r="J20" s="394">
        <v>907978044</v>
      </c>
      <c r="K20" s="394">
        <v>808286234</v>
      </c>
      <c r="L20" s="394">
        <v>923784785</v>
      </c>
      <c r="M20" s="394">
        <v>1046594236</v>
      </c>
      <c r="N20" s="394">
        <v>89962806</v>
      </c>
      <c r="O20" s="394">
        <v>182365603</v>
      </c>
      <c r="P20" s="394">
        <v>272753876</v>
      </c>
      <c r="Q20" s="394">
        <v>361075699</v>
      </c>
      <c r="R20" s="394">
        <v>536893919</v>
      </c>
    </row>
    <row r="21" spans="1:18">
      <c r="A21" s="398" t="s">
        <v>1358</v>
      </c>
      <c r="B21" s="394">
        <v>35927001</v>
      </c>
      <c r="C21" s="394">
        <v>43756962</v>
      </c>
      <c r="D21" s="394">
        <v>97556255</v>
      </c>
      <c r="E21" s="394">
        <v>164032370</v>
      </c>
      <c r="F21" s="394">
        <v>123723625</v>
      </c>
      <c r="G21" s="394">
        <v>131847811</v>
      </c>
      <c r="H21" s="394">
        <v>176266091</v>
      </c>
      <c r="I21" s="394">
        <v>205824154</v>
      </c>
      <c r="J21" s="394">
        <v>230501281</v>
      </c>
      <c r="K21" s="394">
        <v>232528715</v>
      </c>
      <c r="L21" s="394">
        <v>246536928</v>
      </c>
      <c r="M21" s="394">
        <v>283754862</v>
      </c>
      <c r="N21" s="394">
        <v>14495417</v>
      </c>
      <c r="O21" s="394">
        <v>27427002</v>
      </c>
      <c r="P21" s="394">
        <v>42990952</v>
      </c>
      <c r="Q21" s="394">
        <v>58542153</v>
      </c>
      <c r="R21" s="394">
        <v>77611719</v>
      </c>
    </row>
    <row r="22" spans="1:18">
      <c r="A22" s="398" t="s">
        <v>1359</v>
      </c>
      <c r="B22" s="394">
        <v>22358206</v>
      </c>
      <c r="C22" s="394">
        <v>20877425</v>
      </c>
      <c r="D22" s="394">
        <v>22372425</v>
      </c>
      <c r="E22" s="394">
        <v>29811725</v>
      </c>
      <c r="F22" s="394">
        <v>23556725</v>
      </c>
      <c r="G22" s="394">
        <v>25796725</v>
      </c>
      <c r="H22" s="394">
        <v>31852825</v>
      </c>
      <c r="I22" s="394">
        <v>38256173</v>
      </c>
      <c r="J22" s="394">
        <v>34796325</v>
      </c>
      <c r="K22" s="394">
        <v>35993425</v>
      </c>
      <c r="L22" s="394">
        <v>38883425</v>
      </c>
      <c r="M22" s="394">
        <v>43223947</v>
      </c>
      <c r="N22" s="394">
        <v>10008728</v>
      </c>
      <c r="O22" s="394">
        <v>22308278</v>
      </c>
      <c r="P22" s="394">
        <v>41079678</v>
      </c>
      <c r="Q22" s="394">
        <v>41541678</v>
      </c>
      <c r="R22" s="394">
        <v>41803678</v>
      </c>
    </row>
    <row r="23" spans="1:18">
      <c r="A23" s="398" t="s">
        <v>1360</v>
      </c>
      <c r="B23" s="394">
        <v>6684562</v>
      </c>
      <c r="C23" s="394">
        <v>23705096</v>
      </c>
      <c r="D23" s="394">
        <v>28744266</v>
      </c>
      <c r="E23" s="394">
        <v>37251762</v>
      </c>
      <c r="F23" s="394">
        <v>43928617</v>
      </c>
      <c r="G23" s="394">
        <v>50563596</v>
      </c>
      <c r="H23" s="394">
        <v>36484256</v>
      </c>
      <c r="I23" s="394">
        <v>65111445</v>
      </c>
      <c r="J23" s="394">
        <v>71951008</v>
      </c>
      <c r="K23" s="394">
        <v>67332498</v>
      </c>
      <c r="L23" s="394">
        <v>80059352.166666672</v>
      </c>
      <c r="M23" s="394">
        <v>181863857</v>
      </c>
      <c r="N23" s="394">
        <v>44980238.049999997</v>
      </c>
      <c r="O23" s="394">
        <v>85204477.099999994</v>
      </c>
      <c r="P23" s="394">
        <v>128118695.31666599</v>
      </c>
      <c r="Q23" s="394">
        <v>171285726.03333271</v>
      </c>
      <c r="R23" s="394">
        <v>128867591.75</v>
      </c>
    </row>
    <row r="24" spans="1:18">
      <c r="A24" s="398" t="s">
        <v>1361</v>
      </c>
      <c r="B24" s="394">
        <v>2448000</v>
      </c>
      <c r="C24" s="394">
        <v>4896000</v>
      </c>
      <c r="D24" s="394">
        <v>2448000</v>
      </c>
      <c r="E24" s="394">
        <v>11698000</v>
      </c>
      <c r="F24" s="394">
        <v>57698000</v>
      </c>
      <c r="G24" s="394">
        <v>48448000</v>
      </c>
      <c r="H24" s="394">
        <v>57448000</v>
      </c>
      <c r="I24" s="394">
        <v>72448000</v>
      </c>
      <c r="J24" s="394">
        <v>54948000</v>
      </c>
      <c r="K24" s="394">
        <v>52500000</v>
      </c>
      <c r="L24" s="394">
        <v>52500000</v>
      </c>
      <c r="M24" s="394">
        <v>52500000</v>
      </c>
      <c r="N24" s="394">
        <v>0</v>
      </c>
      <c r="O24" s="394">
        <v>0</v>
      </c>
      <c r="P24" s="394">
        <v>16500000</v>
      </c>
      <c r="Q24" s="394">
        <v>16500000</v>
      </c>
      <c r="R24" s="394">
        <v>16500000</v>
      </c>
    </row>
    <row r="25" spans="1:18">
      <c r="A25" s="398" t="s">
        <v>1362</v>
      </c>
      <c r="B25" s="394">
        <v>27073152</v>
      </c>
      <c r="C25" s="394">
        <v>75417150</v>
      </c>
      <c r="D25" s="394">
        <v>48795346</v>
      </c>
      <c r="E25" s="394">
        <v>128470265</v>
      </c>
      <c r="F25" s="394">
        <v>104847062</v>
      </c>
      <c r="G25" s="394">
        <v>127269812</v>
      </c>
      <c r="H25" s="394">
        <v>176994020</v>
      </c>
      <c r="I25" s="394">
        <v>157298678</v>
      </c>
      <c r="J25" s="394">
        <v>312133437</v>
      </c>
      <c r="K25" s="394">
        <v>3182114594</v>
      </c>
      <c r="L25" s="394">
        <v>187019394</v>
      </c>
      <c r="M25" s="394">
        <v>226624560</v>
      </c>
      <c r="N25" s="394">
        <v>8719400</v>
      </c>
      <c r="O25" s="394">
        <v>14799909</v>
      </c>
      <c r="P25" s="394">
        <v>53647687</v>
      </c>
      <c r="Q25" s="394">
        <v>117654232</v>
      </c>
      <c r="R25" s="394">
        <v>118921432</v>
      </c>
    </row>
    <row r="26" spans="1:18">
      <c r="A26" s="398" t="s">
        <v>1363</v>
      </c>
      <c r="B26" s="394">
        <v>4952203762</v>
      </c>
      <c r="C26" s="394">
        <v>2926210757</v>
      </c>
      <c r="D26" s="394">
        <v>4460355294</v>
      </c>
      <c r="E26" s="394">
        <v>5050618678</v>
      </c>
      <c r="F26" s="394">
        <v>0</v>
      </c>
      <c r="G26" s="394">
        <v>0</v>
      </c>
      <c r="H26" s="394">
        <v>0</v>
      </c>
      <c r="I26" s="394">
        <v>0</v>
      </c>
      <c r="J26" s="394">
        <v>0</v>
      </c>
      <c r="K26" s="394">
        <v>0</v>
      </c>
      <c r="L26" s="394">
        <v>0</v>
      </c>
      <c r="M26" s="394">
        <v>0</v>
      </c>
      <c r="N26" s="394">
        <v>1451724354</v>
      </c>
      <c r="O26" s="394">
        <v>2875489221</v>
      </c>
      <c r="P26" s="394">
        <v>4272201163</v>
      </c>
      <c r="Q26" s="394">
        <v>5675445728</v>
      </c>
      <c r="R26" s="394">
        <v>7081904928</v>
      </c>
    </row>
    <row r="27" spans="1:18" s="397" customFormat="1">
      <c r="A27" s="403" t="s">
        <v>1364</v>
      </c>
      <c r="B27" s="396">
        <v>5213712423</v>
      </c>
      <c r="C27" s="396">
        <v>3343679397</v>
      </c>
      <c r="D27" s="396">
        <v>4981280160</v>
      </c>
      <c r="E27" s="396">
        <v>5816073210</v>
      </c>
      <c r="F27" s="396">
        <v>970709326</v>
      </c>
      <c r="G27" s="396">
        <v>966622816</v>
      </c>
      <c r="H27" s="396">
        <v>1148476231</v>
      </c>
      <c r="I27" s="396">
        <v>1384709655</v>
      </c>
      <c r="J27" s="396">
        <v>1612308095</v>
      </c>
      <c r="K27" s="396">
        <v>4378755466</v>
      </c>
      <c r="L27" s="396">
        <v>1528783884.1666667</v>
      </c>
      <c r="M27" s="396">
        <v>1834561462</v>
      </c>
      <c r="N27" s="396">
        <v>1619890943.05</v>
      </c>
      <c r="O27" s="396">
        <v>3207594490.0999999</v>
      </c>
      <c r="P27" s="396">
        <v>4827292051.3166656</v>
      </c>
      <c r="Q27" s="396">
        <v>6442045216.0333328</v>
      </c>
      <c r="R27" s="396">
        <v>8002503267.75</v>
      </c>
    </row>
    <row r="28" spans="1:18" s="391" customFormat="1">
      <c r="A28" s="390" t="s">
        <v>1365</v>
      </c>
    </row>
    <row r="29" spans="1:18">
      <c r="A29" s="398" t="s">
        <v>1366</v>
      </c>
      <c r="B29" s="394">
        <v>0</v>
      </c>
      <c r="C29" s="394">
        <v>0</v>
      </c>
      <c r="D29" s="394">
        <v>0</v>
      </c>
      <c r="E29" s="394">
        <v>0</v>
      </c>
      <c r="F29" s="394">
        <v>0</v>
      </c>
      <c r="G29" s="394">
        <v>0</v>
      </c>
      <c r="H29" s="394">
        <v>0</v>
      </c>
      <c r="I29" s="394">
        <v>0</v>
      </c>
      <c r="J29" s="394">
        <v>0</v>
      </c>
      <c r="K29" s="394">
        <v>0</v>
      </c>
      <c r="L29" s="394">
        <v>0</v>
      </c>
      <c r="M29" s="394">
        <v>0</v>
      </c>
      <c r="N29" s="394">
        <v>0</v>
      </c>
      <c r="O29" s="394">
        <v>0</v>
      </c>
      <c r="P29" s="394">
        <v>0</v>
      </c>
      <c r="Q29" s="394">
        <v>0</v>
      </c>
      <c r="R29" s="394">
        <v>0</v>
      </c>
    </row>
    <row r="30" spans="1:18">
      <c r="A30" s="398" t="s">
        <v>1367</v>
      </c>
      <c r="B30" s="394">
        <v>0</v>
      </c>
      <c r="C30" s="394">
        <v>0</v>
      </c>
      <c r="D30" s="394">
        <v>0</v>
      </c>
      <c r="E30" s="394">
        <v>0</v>
      </c>
      <c r="F30" s="394">
        <v>0</v>
      </c>
      <c r="G30" s="394">
        <v>0</v>
      </c>
      <c r="H30" s="394">
        <v>0</v>
      </c>
      <c r="I30" s="394">
        <v>0</v>
      </c>
      <c r="J30" s="394">
        <v>0</v>
      </c>
      <c r="K30" s="394">
        <v>0</v>
      </c>
      <c r="L30" s="394">
        <v>0</v>
      </c>
      <c r="M30" s="394">
        <v>0</v>
      </c>
      <c r="N30" s="394">
        <v>0</v>
      </c>
      <c r="O30" s="394">
        <v>0</v>
      </c>
      <c r="P30" s="394">
        <v>0</v>
      </c>
      <c r="Q30" s="394">
        <v>0</v>
      </c>
      <c r="R30" s="394">
        <v>0</v>
      </c>
    </row>
    <row r="31" spans="1:18">
      <c r="A31" s="398" t="s">
        <v>1368</v>
      </c>
      <c r="B31" s="394">
        <v>10347927</v>
      </c>
      <c r="C31" s="394">
        <v>1297983</v>
      </c>
      <c r="D31" s="394">
        <v>16382751</v>
      </c>
      <c r="E31" s="394">
        <v>49060039</v>
      </c>
      <c r="F31" s="394">
        <v>58442004</v>
      </c>
      <c r="G31" s="394">
        <v>62847227</v>
      </c>
      <c r="H31" s="394">
        <v>834672645</v>
      </c>
      <c r="I31" s="394">
        <v>69455628</v>
      </c>
      <c r="J31" s="394">
        <v>76036988</v>
      </c>
      <c r="K31" s="394">
        <v>82544504</v>
      </c>
      <c r="L31" s="394">
        <v>655573151.26999998</v>
      </c>
      <c r="M31" s="394">
        <v>646570290.68999994</v>
      </c>
      <c r="N31" s="394">
        <v>25508829.559999999</v>
      </c>
      <c r="O31" s="394">
        <v>11162744.289999999</v>
      </c>
      <c r="P31" s="394">
        <v>14482352.48</v>
      </c>
      <c r="Q31" s="394">
        <v>14665452.77</v>
      </c>
      <c r="R31" s="394">
        <v>17993577.509999998</v>
      </c>
    </row>
    <row r="32" spans="1:18">
      <c r="A32" s="398" t="s">
        <v>1369</v>
      </c>
      <c r="B32" s="394">
        <v>-4307650</v>
      </c>
      <c r="C32" s="394">
        <v>22320343</v>
      </c>
      <c r="D32" s="394">
        <v>36245456</v>
      </c>
      <c r="E32" s="394">
        <v>-15517708</v>
      </c>
      <c r="F32" s="394">
        <v>-18751934</v>
      </c>
      <c r="G32" s="394">
        <v>-21203485</v>
      </c>
      <c r="H32" s="394">
        <v>-24638294</v>
      </c>
      <c r="I32" s="394">
        <v>-28662969</v>
      </c>
      <c r="J32" s="394">
        <v>-33681824</v>
      </c>
      <c r="K32" s="394">
        <v>-36654544</v>
      </c>
      <c r="L32" s="394">
        <v>-40240789.340000004</v>
      </c>
      <c r="M32" s="394">
        <v>-43600240.530000001</v>
      </c>
      <c r="N32" s="394">
        <v>-3853369.47</v>
      </c>
      <c r="O32" s="394">
        <v>-4681892.71</v>
      </c>
      <c r="P32" s="394">
        <v>-5321103.45</v>
      </c>
      <c r="Q32" s="394">
        <v>-7769086.79</v>
      </c>
      <c r="R32" s="394">
        <v>-9936167.3900000006</v>
      </c>
    </row>
    <row r="33" spans="1:18" s="397" customFormat="1">
      <c r="A33" s="403" t="s">
        <v>1370</v>
      </c>
      <c r="B33" s="396">
        <v>6040277</v>
      </c>
      <c r="C33" s="396">
        <v>23618326</v>
      </c>
      <c r="D33" s="396">
        <v>52628207</v>
      </c>
      <c r="E33" s="396">
        <v>33542331</v>
      </c>
      <c r="F33" s="396">
        <v>39690070</v>
      </c>
      <c r="G33" s="396">
        <v>41643742</v>
      </c>
      <c r="H33" s="396">
        <v>810034351</v>
      </c>
      <c r="I33" s="396">
        <v>40792659</v>
      </c>
      <c r="J33" s="396">
        <v>42355164</v>
      </c>
      <c r="K33" s="396">
        <v>45889960</v>
      </c>
      <c r="L33" s="396">
        <v>615332361.92999995</v>
      </c>
      <c r="M33" s="396">
        <v>602970050.15999997</v>
      </c>
      <c r="N33" s="396">
        <v>21655460.09</v>
      </c>
      <c r="O33" s="396">
        <v>6480851.5799999991</v>
      </c>
      <c r="P33" s="396">
        <v>9161249.0300000012</v>
      </c>
      <c r="Q33" s="396">
        <v>6896365.9799999995</v>
      </c>
      <c r="R33" s="396">
        <v>8057410.1199999973</v>
      </c>
    </row>
    <row r="34" spans="1:18" s="401" customFormat="1">
      <c r="A34" s="399" t="s">
        <v>1371</v>
      </c>
      <c r="B34" s="400">
        <v>5214494622</v>
      </c>
      <c r="C34" s="400">
        <v>18385342514</v>
      </c>
      <c r="D34" s="400">
        <v>25110442015</v>
      </c>
      <c r="E34" s="400">
        <v>34418889534</v>
      </c>
      <c r="F34" s="400">
        <v>57122850164</v>
      </c>
      <c r="G34" s="400">
        <v>62057439213</v>
      </c>
      <c r="H34" s="400">
        <v>77183438600</v>
      </c>
      <c r="I34" s="400">
        <v>86707355154</v>
      </c>
      <c r="J34" s="400">
        <v>96835033223</v>
      </c>
      <c r="K34" s="400">
        <v>104096890351</v>
      </c>
      <c r="L34" s="400">
        <v>124827415582.05115</v>
      </c>
      <c r="M34" s="400">
        <v>135605673312.44783</v>
      </c>
      <c r="N34" s="400">
        <v>7945241415.2301016</v>
      </c>
      <c r="O34" s="400">
        <v>13955407619.670101</v>
      </c>
      <c r="P34" s="400">
        <v>24988884874.903435</v>
      </c>
      <c r="Q34" s="400">
        <v>29934946796.936771</v>
      </c>
      <c r="R34" s="400">
        <v>36941381525.360107</v>
      </c>
    </row>
    <row r="35" spans="1:18">
      <c r="A35" s="404" t="s">
        <v>1372</v>
      </c>
      <c r="B35" s="394">
        <v>0</v>
      </c>
      <c r="C35" s="394">
        <v>0</v>
      </c>
      <c r="D35" s="394">
        <v>0</v>
      </c>
      <c r="E35" s="394">
        <v>17726250</v>
      </c>
      <c r="F35" s="394">
        <v>0</v>
      </c>
      <c r="G35" s="394">
        <v>0</v>
      </c>
      <c r="H35" s="394">
        <v>0</v>
      </c>
      <c r="I35" s="394">
        <v>0</v>
      </c>
      <c r="J35" s="394">
        <v>0</v>
      </c>
      <c r="K35" s="394">
        <v>0</v>
      </c>
      <c r="L35" s="394">
        <v>0</v>
      </c>
      <c r="M35" s="394">
        <v>0</v>
      </c>
      <c r="N35" s="394">
        <v>0</v>
      </c>
      <c r="O35" s="394">
        <v>0</v>
      </c>
      <c r="P35" s="394">
        <v>0</v>
      </c>
      <c r="Q35" s="394">
        <v>0</v>
      </c>
      <c r="R35" s="394">
        <v>0</v>
      </c>
    </row>
    <row r="36" spans="1:18" s="401" customFormat="1">
      <c r="A36" s="399" t="s">
        <v>1373</v>
      </c>
      <c r="B36" s="400">
        <v>5214494622</v>
      </c>
      <c r="C36" s="400">
        <v>18385342514</v>
      </c>
      <c r="D36" s="400">
        <v>25110442015</v>
      </c>
      <c r="E36" s="400">
        <v>34401163284</v>
      </c>
      <c r="F36" s="400">
        <v>57122850164</v>
      </c>
      <c r="G36" s="400">
        <v>62057439213</v>
      </c>
      <c r="H36" s="400">
        <v>77183438600</v>
      </c>
      <c r="I36" s="400">
        <v>86707355154</v>
      </c>
      <c r="J36" s="400">
        <v>96835033223</v>
      </c>
      <c r="K36" s="400">
        <v>104096890351</v>
      </c>
      <c r="L36" s="400">
        <v>124827415582.05115</v>
      </c>
      <c r="M36" s="400">
        <v>135605673312.44783</v>
      </c>
      <c r="N36" s="400">
        <v>7945241415.2301016</v>
      </c>
      <c r="O36" s="400">
        <v>13955407619.670101</v>
      </c>
      <c r="P36" s="400">
        <v>24988884874.903435</v>
      </c>
      <c r="Q36" s="400">
        <v>29934946796.936771</v>
      </c>
      <c r="R36" s="400">
        <v>36941381525.360107</v>
      </c>
    </row>
  </sheetData>
  <customSheetViews>
    <customSheetView guid="{D1897E30-A26D-4F90-93C2-C61456FDB70A}" showPageBreaks="1" state="hidden">
      <selection sqref="A1:O1"/>
      <pageMargins left="0.7" right="0.7" top="0.75" bottom="0.75" header="0.3" footer="0.3"/>
    </customSheetView>
    <customSheetView guid="{0A4A6AE3-1FFA-40BD-BC03-A4BC47D93628}" state="hidden">
      <selection sqref="A1:O1"/>
      <pageMargins left="0.7" right="0.7" top="0.75" bottom="0.75" header="0.3" footer="0.3"/>
    </customSheetView>
    <customSheetView guid="{D8C5A984-543E-4707-B504-B74A64840F53}" state="hidden">
      <selection sqref="A1:O1"/>
      <pageMargins left="0.7" right="0.7" top="0.75" bottom="0.75" header="0.3" footer="0.3"/>
    </customSheetView>
    <customSheetView guid="{D05C7363-D748-4E5D-B121-E30B6E64A380}" state="hidden">
      <selection sqref="A1:O1"/>
      <pageMargins left="0.7" right="0.7" top="0.75" bottom="0.75" header="0.3" footer="0.3"/>
    </customSheetView>
    <customSheetView guid="{A346EDBB-8F5D-48AE-8CF0-8B5C084A1557}" state="hidden">
      <selection sqref="A1:O1"/>
      <pageMargins left="0.7" right="0.7" top="0.75" bottom="0.75" header="0.3" footer="0.3"/>
    </customSheetView>
  </customSheetViews>
  <mergeCells count="1">
    <mergeCell ref="A1:O1"/>
  </mergeCells>
  <pageMargins left="0.7" right="0.7" top="0.75" bottom="0.75" header="0.3" footer="0.3"/>
</worksheet>
</file>

<file path=xl/worksheets/sheet4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N48"/>
  <sheetViews>
    <sheetView topLeftCell="B1" workbookViewId="0"/>
  </sheetViews>
  <sheetFormatPr defaultRowHeight="15"/>
  <cols>
    <col min="1" max="1" width="9.140625" hidden="1" customWidth="1"/>
    <col min="2" max="2" width="41.85546875" bestFit="1" customWidth="1"/>
    <col min="3" max="30" width="18" bestFit="1" customWidth="1"/>
    <col min="31" max="33" width="17.42578125" bestFit="1" customWidth="1"/>
  </cols>
  <sheetData>
    <row r="1" spans="1:40" ht="30.75" customHeight="1" thickBot="1">
      <c r="B1" s="698" t="s">
        <v>1226</v>
      </c>
      <c r="C1" s="699"/>
      <c r="D1" s="699"/>
      <c r="E1" s="699"/>
      <c r="F1" s="699"/>
      <c r="G1" s="699"/>
      <c r="H1" s="699"/>
      <c r="I1" s="699"/>
      <c r="J1" s="699"/>
      <c r="K1" s="699"/>
      <c r="L1" s="699"/>
      <c r="M1" s="699"/>
      <c r="N1" s="699"/>
      <c r="O1" s="699"/>
      <c r="P1" s="699"/>
      <c r="Q1" s="699"/>
      <c r="R1" s="699"/>
      <c r="S1" s="699"/>
      <c r="T1" s="699"/>
      <c r="U1" s="699"/>
      <c r="V1" s="699"/>
      <c r="W1" s="699"/>
      <c r="X1" s="699"/>
      <c r="Y1" s="699"/>
      <c r="Z1" s="699"/>
      <c r="AA1" s="699"/>
      <c r="AB1" s="699"/>
    </row>
    <row r="2" spans="1:40" ht="15.75" thickBot="1">
      <c r="A2">
        <v>1</v>
      </c>
      <c r="B2" s="323" t="s">
        <v>3</v>
      </c>
      <c r="C2" s="324">
        <v>43040</v>
      </c>
      <c r="D2" s="322">
        <v>43070</v>
      </c>
      <c r="E2" s="322">
        <v>43101</v>
      </c>
      <c r="F2" s="322">
        <v>43132</v>
      </c>
      <c r="G2" s="322">
        <v>43160</v>
      </c>
      <c r="H2" s="322">
        <v>43191</v>
      </c>
      <c r="I2" s="322">
        <v>43221</v>
      </c>
      <c r="J2" s="322">
        <v>43252</v>
      </c>
      <c r="K2" s="369">
        <v>43282</v>
      </c>
      <c r="L2" s="322">
        <v>43313</v>
      </c>
      <c r="M2" s="322">
        <v>43344</v>
      </c>
      <c r="N2" s="322">
        <v>43374</v>
      </c>
      <c r="O2" s="322">
        <v>43405</v>
      </c>
      <c r="P2" s="322">
        <v>43435</v>
      </c>
      <c r="Q2" s="322">
        <v>43466</v>
      </c>
      <c r="R2" s="322">
        <v>43497</v>
      </c>
      <c r="S2" s="322">
        <v>43525</v>
      </c>
      <c r="T2" s="322">
        <v>43556</v>
      </c>
      <c r="U2" s="322">
        <v>43586</v>
      </c>
      <c r="V2" s="322">
        <v>43617</v>
      </c>
      <c r="W2" s="322">
        <v>43647</v>
      </c>
      <c r="X2" s="322">
        <v>43678</v>
      </c>
      <c r="Y2" s="322">
        <v>43709</v>
      </c>
      <c r="Z2" s="322">
        <v>43739</v>
      </c>
      <c r="AA2" s="322">
        <v>43770</v>
      </c>
      <c r="AB2" s="322">
        <v>43800</v>
      </c>
      <c r="AC2" s="322">
        <v>43831</v>
      </c>
      <c r="AD2" s="322">
        <v>43862</v>
      </c>
      <c r="AE2" s="322">
        <v>43891</v>
      </c>
      <c r="AF2" s="322">
        <v>43922</v>
      </c>
      <c r="AG2" s="322">
        <v>43952</v>
      </c>
      <c r="AH2" s="322">
        <v>43983</v>
      </c>
      <c r="AI2" s="322">
        <v>44013</v>
      </c>
      <c r="AJ2" s="322">
        <v>44044</v>
      </c>
      <c r="AK2" s="322">
        <v>44075</v>
      </c>
      <c r="AL2" s="322">
        <v>44105</v>
      </c>
      <c r="AM2" s="322">
        <v>44136</v>
      </c>
      <c r="AN2" s="322">
        <v>44166</v>
      </c>
    </row>
    <row r="3" spans="1:40" s="338" customFormat="1">
      <c r="A3" s="338">
        <v>2</v>
      </c>
      <c r="B3" s="336" t="s">
        <v>613</v>
      </c>
      <c r="C3" s="337">
        <v>1261100888450</v>
      </c>
      <c r="D3" s="337">
        <v>1296018664385</v>
      </c>
      <c r="E3" s="337">
        <v>1361005156421</v>
      </c>
      <c r="F3" s="337">
        <v>1317403969006</v>
      </c>
      <c r="G3" s="337">
        <v>1316932078022.9961</v>
      </c>
      <c r="H3" s="337">
        <v>1342417430362</v>
      </c>
      <c r="I3" s="337">
        <v>1343647413919</v>
      </c>
      <c r="J3" s="337">
        <v>2980374409777.5156</v>
      </c>
      <c r="K3" s="337">
        <v>2977122713273.7886</v>
      </c>
      <c r="L3" s="337">
        <v>3067716499011.375</v>
      </c>
      <c r="M3" s="337">
        <v>3164248065386.0156</v>
      </c>
      <c r="N3" s="337">
        <v>3175697224242.2075</v>
      </c>
      <c r="O3" s="337">
        <v>3308747367417.5229</v>
      </c>
      <c r="P3" s="337">
        <v>3388116063082.6504</v>
      </c>
      <c r="Q3" s="337">
        <v>3844191922147.1079</v>
      </c>
      <c r="R3" s="337">
        <v>3798187542840.0859</v>
      </c>
      <c r="S3" s="337">
        <v>3886112073391.4204</v>
      </c>
      <c r="T3" s="337">
        <v>3902920237996.1128</v>
      </c>
      <c r="U3" s="337">
        <v>3925306629864.1567</v>
      </c>
      <c r="V3" s="337">
        <v>4015869949610.5254</v>
      </c>
      <c r="W3" s="337">
        <v>4060840738706.4751</v>
      </c>
      <c r="X3" s="337">
        <v>4084347764933.772</v>
      </c>
      <c r="Y3" s="337">
        <v>4127110559572.1787</v>
      </c>
      <c r="Z3" s="337">
        <v>4166400737014.0205</v>
      </c>
      <c r="AA3" s="337">
        <v>3947040033302.7627</v>
      </c>
      <c r="AB3" s="337">
        <v>3973057416205.7915</v>
      </c>
      <c r="AC3" s="337">
        <v>4754853754014.6191</v>
      </c>
      <c r="AD3" s="337">
        <v>4745555794918.6777</v>
      </c>
      <c r="AE3" s="337">
        <v>5394207470415.1855</v>
      </c>
      <c r="AF3" s="337">
        <v>5488612489695.2275</v>
      </c>
      <c r="AG3" s="337">
        <v>5650205478500.8203</v>
      </c>
      <c r="AH3" s="337" t="e">
        <v>#N/A</v>
      </c>
      <c r="AI3" s="337" t="e">
        <v>#N/A</v>
      </c>
      <c r="AJ3" s="337" t="e">
        <v>#N/A</v>
      </c>
      <c r="AK3" s="337" t="e">
        <v>#N/A</v>
      </c>
      <c r="AL3" s="337" t="e">
        <v>#N/A</v>
      </c>
      <c r="AM3" s="337" t="e">
        <v>#N/A</v>
      </c>
      <c r="AN3" s="337" t="e">
        <v>#N/A</v>
      </c>
    </row>
    <row r="4" spans="1:40" s="338" customFormat="1">
      <c r="A4" s="338">
        <v>3</v>
      </c>
      <c r="B4" s="339" t="s">
        <v>1196</v>
      </c>
      <c r="C4" s="340">
        <v>1225290572418</v>
      </c>
      <c r="D4" s="340">
        <v>1252519240886</v>
      </c>
      <c r="E4" s="340">
        <v>1314462373923</v>
      </c>
      <c r="F4" s="340">
        <v>1268564221546</v>
      </c>
      <c r="G4" s="340">
        <v>1265977986997.9961</v>
      </c>
      <c r="H4" s="340">
        <v>1289595242511</v>
      </c>
      <c r="I4" s="340">
        <v>1300601988644.0042</v>
      </c>
      <c r="J4" s="340">
        <v>2926382545100.6255</v>
      </c>
      <c r="K4" s="340">
        <v>2918827651722.5684</v>
      </c>
      <c r="L4" s="340">
        <v>3013185831467.2397</v>
      </c>
      <c r="M4" s="340">
        <v>3112547909568.0957</v>
      </c>
      <c r="N4" s="340">
        <v>3120285400281.9116</v>
      </c>
      <c r="O4" s="340">
        <v>3250654531850.019</v>
      </c>
      <c r="P4" s="340">
        <v>3354622234593.9702</v>
      </c>
      <c r="Q4" s="340">
        <v>3805512631709.144</v>
      </c>
      <c r="R4" s="340">
        <v>3760425511625.9258</v>
      </c>
      <c r="S4" s="340">
        <v>3846284141841.1138</v>
      </c>
      <c r="T4" s="340">
        <v>3864494273346.1826</v>
      </c>
      <c r="U4" s="340">
        <v>3888571980751.8569</v>
      </c>
      <c r="V4" s="340">
        <v>3976070563045.9453</v>
      </c>
      <c r="W4" s="340">
        <v>4021180334442.3457</v>
      </c>
      <c r="X4" s="340">
        <v>4044219970256.8057</v>
      </c>
      <c r="Y4" s="340">
        <v>4078678711114.0366</v>
      </c>
      <c r="Z4" s="340">
        <v>4117907167955.7671</v>
      </c>
      <c r="AA4" s="340">
        <v>3895598071056.6128</v>
      </c>
      <c r="AB4" s="340">
        <v>3934280898104.0571</v>
      </c>
      <c r="AC4" s="340">
        <v>4711179614294.7061</v>
      </c>
      <c r="AD4" s="340">
        <v>4702291583059.9502</v>
      </c>
      <c r="AE4" s="340">
        <v>5351682487182.4951</v>
      </c>
      <c r="AF4" s="340">
        <v>5445361436232.8008</v>
      </c>
      <c r="AG4" s="340">
        <v>5596796840930.207</v>
      </c>
      <c r="AH4" s="340" t="e">
        <v>#N/A</v>
      </c>
      <c r="AI4" s="340" t="e">
        <v>#N/A</v>
      </c>
      <c r="AJ4" s="340" t="e">
        <v>#N/A</v>
      </c>
      <c r="AK4" s="340" t="e">
        <v>#N/A</v>
      </c>
      <c r="AL4" s="340" t="e">
        <v>#N/A</v>
      </c>
      <c r="AM4" s="340" t="e">
        <v>#N/A</v>
      </c>
      <c r="AN4" s="340" t="e">
        <v>#N/A</v>
      </c>
    </row>
    <row r="5" spans="1:40" s="338" customFormat="1">
      <c r="A5">
        <v>4</v>
      </c>
      <c r="B5" s="339" t="s">
        <v>1188</v>
      </c>
      <c r="C5" s="341">
        <v>1223028778719</v>
      </c>
      <c r="D5" s="341">
        <v>1258723840862</v>
      </c>
      <c r="E5" s="341">
        <v>1278010482995</v>
      </c>
      <c r="F5" s="341">
        <v>1286165646717</v>
      </c>
      <c r="G5" s="341">
        <v>1289810369843.9961</v>
      </c>
      <c r="H5" s="341">
        <v>1312970683018</v>
      </c>
      <c r="I5" s="341">
        <v>1319115881067</v>
      </c>
      <c r="J5" s="341">
        <v>2909028574973.1416</v>
      </c>
      <c r="K5" s="341">
        <v>2935354018069.457</v>
      </c>
      <c r="L5" s="341">
        <v>3017921658870.0029</v>
      </c>
      <c r="M5" s="341">
        <v>3122107816978.7275</v>
      </c>
      <c r="N5" s="341">
        <v>3130429891152.2061</v>
      </c>
      <c r="O5" s="341">
        <v>3264044226257.3872</v>
      </c>
      <c r="P5" s="341">
        <v>3333910260458.311</v>
      </c>
      <c r="Q5" s="341">
        <v>3760814076700.9858</v>
      </c>
      <c r="R5" s="341">
        <v>3681869259172.6885</v>
      </c>
      <c r="S5" s="341">
        <v>3776205596435.0918</v>
      </c>
      <c r="T5" s="341">
        <v>3762611761695.2627</v>
      </c>
      <c r="U5" s="341">
        <v>3836868860550.377</v>
      </c>
      <c r="V5" s="341">
        <v>3908254136823.5771</v>
      </c>
      <c r="W5" s="341">
        <v>3899967087164.8853</v>
      </c>
      <c r="X5" s="341">
        <v>3978700240317.8921</v>
      </c>
      <c r="Y5" s="341">
        <v>3985876226707.8486</v>
      </c>
      <c r="Z5" s="341">
        <v>4061687118090.8906</v>
      </c>
      <c r="AA5" s="341">
        <v>3841024062910.8828</v>
      </c>
      <c r="AB5" s="341">
        <v>3840859460575.7368</v>
      </c>
      <c r="AC5" s="341">
        <v>4639002829292.2061</v>
      </c>
      <c r="AD5" s="341">
        <v>4616504879423.9678</v>
      </c>
      <c r="AE5" s="341">
        <v>5233583422417.2012</v>
      </c>
      <c r="AF5" s="341">
        <v>5350589226685.2939</v>
      </c>
      <c r="AG5" s="341">
        <v>5510396762426.3613</v>
      </c>
      <c r="AH5" s="341" t="e">
        <v>#N/A</v>
      </c>
      <c r="AI5" s="341" t="e">
        <v>#N/A</v>
      </c>
      <c r="AJ5" s="341" t="e">
        <v>#N/A</v>
      </c>
      <c r="AK5" s="341" t="e">
        <v>#N/A</v>
      </c>
      <c r="AL5" s="341" t="e">
        <v>#N/A</v>
      </c>
      <c r="AM5" s="341" t="e">
        <v>#N/A</v>
      </c>
      <c r="AN5" s="341" t="e">
        <v>#N/A</v>
      </c>
    </row>
    <row r="6" spans="1:40">
      <c r="A6" s="338">
        <v>5</v>
      </c>
      <c r="B6" s="325" t="s">
        <v>1197</v>
      </c>
      <c r="C6" s="370">
        <v>0</v>
      </c>
      <c r="D6" s="326">
        <v>0</v>
      </c>
      <c r="E6" s="326">
        <v>0</v>
      </c>
      <c r="F6" s="326">
        <v>0</v>
      </c>
      <c r="G6" s="326">
        <v>0</v>
      </c>
      <c r="H6" s="326">
        <v>0</v>
      </c>
      <c r="I6" s="326">
        <v>0</v>
      </c>
      <c r="J6" s="326">
        <v>0</v>
      </c>
      <c r="K6" s="326">
        <v>0</v>
      </c>
      <c r="L6" s="326">
        <v>0</v>
      </c>
      <c r="M6" s="326">
        <v>0</v>
      </c>
      <c r="N6" s="326">
        <v>0</v>
      </c>
      <c r="O6" s="326">
        <v>0</v>
      </c>
      <c r="P6" s="326">
        <v>0</v>
      </c>
      <c r="Q6" s="326">
        <v>0</v>
      </c>
      <c r="R6" s="326">
        <v>0</v>
      </c>
      <c r="S6" s="326">
        <v>0</v>
      </c>
      <c r="T6" s="326">
        <v>0</v>
      </c>
      <c r="U6" s="326">
        <v>0</v>
      </c>
      <c r="V6" s="326">
        <v>0</v>
      </c>
      <c r="W6" s="326">
        <v>0</v>
      </c>
      <c r="X6" s="326">
        <v>0</v>
      </c>
      <c r="Y6" s="326">
        <v>0</v>
      </c>
      <c r="Z6" s="326">
        <v>0</v>
      </c>
      <c r="AA6" s="326">
        <v>0</v>
      </c>
      <c r="AB6" s="326">
        <v>0</v>
      </c>
      <c r="AC6" s="326">
        <v>0</v>
      </c>
      <c r="AD6" s="326">
        <v>0</v>
      </c>
      <c r="AE6" s="326">
        <v>0</v>
      </c>
      <c r="AF6" s="326">
        <v>0</v>
      </c>
      <c r="AG6" s="326">
        <v>0</v>
      </c>
      <c r="AH6" s="326" t="e">
        <v>#N/A</v>
      </c>
      <c r="AI6" s="326" t="e">
        <v>#N/A</v>
      </c>
      <c r="AJ6" s="326" t="e">
        <v>#N/A</v>
      </c>
      <c r="AK6" s="326" t="e">
        <v>#N/A</v>
      </c>
      <c r="AL6" s="326" t="e">
        <v>#N/A</v>
      </c>
      <c r="AM6" s="326" t="e">
        <v>#N/A</v>
      </c>
      <c r="AN6" s="326" t="e">
        <v>#N/A</v>
      </c>
    </row>
    <row r="7" spans="1:40">
      <c r="A7" s="338">
        <v>6</v>
      </c>
      <c r="B7" s="325" t="s">
        <v>1198</v>
      </c>
      <c r="C7" s="370">
        <v>45000000000</v>
      </c>
      <c r="D7" s="326">
        <v>5000000000</v>
      </c>
      <c r="E7" s="326">
        <v>0</v>
      </c>
      <c r="F7" s="326">
        <v>0</v>
      </c>
      <c r="G7" s="326">
        <v>0</v>
      </c>
      <c r="H7" s="326">
        <v>0</v>
      </c>
      <c r="I7" s="326">
        <v>0</v>
      </c>
      <c r="J7" s="326">
        <v>0</v>
      </c>
      <c r="K7" s="326">
        <v>27100000000</v>
      </c>
      <c r="L7" s="326">
        <v>26940000000</v>
      </c>
      <c r="M7" s="326">
        <v>3700000000</v>
      </c>
      <c r="N7" s="326">
        <v>8000000000</v>
      </c>
      <c r="O7" s="326">
        <v>17200000000</v>
      </c>
      <c r="P7" s="326">
        <v>7480000000</v>
      </c>
      <c r="Q7" s="326">
        <v>1000000000</v>
      </c>
      <c r="R7" s="326">
        <v>0</v>
      </c>
      <c r="S7" s="326">
        <v>0</v>
      </c>
      <c r="T7" s="326">
        <v>0</v>
      </c>
      <c r="U7" s="326">
        <v>78500000000</v>
      </c>
      <c r="V7" s="326">
        <v>0</v>
      </c>
      <c r="W7" s="326">
        <v>39900000000</v>
      </c>
      <c r="X7" s="326">
        <v>10000000000</v>
      </c>
      <c r="Y7" s="326">
        <v>50000000000</v>
      </c>
      <c r="Z7" s="326">
        <v>4500000000</v>
      </c>
      <c r="AA7" s="326">
        <v>0</v>
      </c>
      <c r="AB7" s="326">
        <v>7000000000</v>
      </c>
      <c r="AC7" s="326">
        <v>10000000000</v>
      </c>
      <c r="AD7" s="326">
        <v>0</v>
      </c>
      <c r="AE7" s="326">
        <v>0</v>
      </c>
      <c r="AF7" s="326">
        <v>8000000000</v>
      </c>
      <c r="AG7" s="326">
        <v>2500000000</v>
      </c>
      <c r="AH7" s="326" t="e">
        <v>#N/A</v>
      </c>
      <c r="AI7" s="326" t="e">
        <v>#N/A</v>
      </c>
      <c r="AJ7" s="326" t="e">
        <v>#N/A</v>
      </c>
      <c r="AK7" s="326" t="e">
        <v>#N/A</v>
      </c>
      <c r="AL7" s="326" t="e">
        <v>#N/A</v>
      </c>
      <c r="AM7" s="326" t="e">
        <v>#N/A</v>
      </c>
      <c r="AN7" s="326" t="e">
        <v>#N/A</v>
      </c>
    </row>
    <row r="8" spans="1:40">
      <c r="A8">
        <v>7</v>
      </c>
      <c r="B8" s="325" t="s">
        <v>1199</v>
      </c>
      <c r="C8" s="370">
        <v>724500000000</v>
      </c>
      <c r="D8" s="326">
        <v>744500000000</v>
      </c>
      <c r="E8" s="326">
        <v>749468150685</v>
      </c>
      <c r="F8" s="326">
        <v>740500000000</v>
      </c>
      <c r="G8" s="326">
        <v>799500000000</v>
      </c>
      <c r="H8" s="326">
        <v>834000000000</v>
      </c>
      <c r="I8" s="326">
        <v>824000000000</v>
      </c>
      <c r="J8" s="326">
        <v>1169500000000</v>
      </c>
      <c r="K8" s="326">
        <v>1146400000000</v>
      </c>
      <c r="L8" s="326">
        <v>1142500000000</v>
      </c>
      <c r="M8" s="326">
        <v>1190400000000</v>
      </c>
      <c r="N8" s="326">
        <v>1188100000000</v>
      </c>
      <c r="O8" s="326">
        <v>1226350000000</v>
      </c>
      <c r="P8" s="326">
        <v>1276150000000</v>
      </c>
      <c r="Q8" s="326">
        <v>1561117421234.5801</v>
      </c>
      <c r="R8" s="326">
        <v>1345550000000</v>
      </c>
      <c r="S8" s="326">
        <v>1389950000000</v>
      </c>
      <c r="T8" s="326">
        <v>1353800000000</v>
      </c>
      <c r="U8" s="326">
        <v>1414450000000</v>
      </c>
      <c r="V8" s="326">
        <v>1440500000000</v>
      </c>
      <c r="W8" s="326">
        <v>1448850000000</v>
      </c>
      <c r="X8" s="326">
        <v>1449850000000</v>
      </c>
      <c r="Y8" s="326">
        <v>1416550000000</v>
      </c>
      <c r="Z8" s="326">
        <v>1435350000000</v>
      </c>
      <c r="AA8" s="326">
        <v>1381350000000</v>
      </c>
      <c r="AB8" s="326">
        <v>1390925000000</v>
      </c>
      <c r="AC8" s="326">
        <v>2125548513867</v>
      </c>
      <c r="AD8" s="326">
        <v>2108120769769</v>
      </c>
      <c r="AE8" s="326">
        <v>2655620418786</v>
      </c>
      <c r="AF8" s="326">
        <v>2765403186108</v>
      </c>
      <c r="AG8" s="326">
        <v>2800915590723</v>
      </c>
      <c r="AH8" s="326" t="e">
        <v>#N/A</v>
      </c>
      <c r="AI8" s="326" t="e">
        <v>#N/A</v>
      </c>
      <c r="AJ8" s="326" t="e">
        <v>#N/A</v>
      </c>
      <c r="AK8" s="326" t="e">
        <v>#N/A</v>
      </c>
      <c r="AL8" s="326" t="e">
        <v>#N/A</v>
      </c>
      <c r="AM8" s="326" t="e">
        <v>#N/A</v>
      </c>
      <c r="AN8" s="326" t="e">
        <v>#N/A</v>
      </c>
    </row>
    <row r="9" spans="1:40">
      <c r="A9" s="338">
        <v>8</v>
      </c>
      <c r="B9" s="325" t="s">
        <v>1200</v>
      </c>
      <c r="C9" s="370">
        <v>0</v>
      </c>
      <c r="D9" s="326">
        <v>0</v>
      </c>
      <c r="E9" s="326">
        <v>0</v>
      </c>
      <c r="F9" s="326">
        <v>0</v>
      </c>
      <c r="G9" s="326">
        <v>0</v>
      </c>
      <c r="H9" s="326">
        <v>0</v>
      </c>
      <c r="I9" s="326">
        <v>0</v>
      </c>
      <c r="J9" s="326">
        <v>0</v>
      </c>
      <c r="K9" s="326">
        <v>0</v>
      </c>
      <c r="L9" s="326">
        <v>0</v>
      </c>
      <c r="M9" s="326">
        <v>0</v>
      </c>
      <c r="N9" s="326">
        <v>0</v>
      </c>
      <c r="O9" s="326">
        <v>0</v>
      </c>
      <c r="P9" s="326">
        <v>0</v>
      </c>
      <c r="Q9" s="326">
        <v>0</v>
      </c>
      <c r="R9" s="326">
        <v>0</v>
      </c>
      <c r="S9" s="326">
        <v>0</v>
      </c>
      <c r="T9" s="326">
        <v>0</v>
      </c>
      <c r="U9" s="326">
        <v>0</v>
      </c>
      <c r="V9" s="326">
        <v>0</v>
      </c>
      <c r="W9" s="326">
        <v>0</v>
      </c>
      <c r="X9" s="326">
        <v>0</v>
      </c>
      <c r="Y9" s="326">
        <v>0</v>
      </c>
      <c r="Z9" s="326">
        <v>0</v>
      </c>
      <c r="AA9" s="326">
        <v>0</v>
      </c>
      <c r="AB9" s="326">
        <v>0</v>
      </c>
      <c r="AC9" s="326">
        <v>0</v>
      </c>
      <c r="AD9" s="326">
        <v>0</v>
      </c>
      <c r="AE9" s="326">
        <v>0</v>
      </c>
      <c r="AF9" s="326">
        <v>0</v>
      </c>
      <c r="AG9" s="326">
        <v>0</v>
      </c>
      <c r="AH9" s="326" t="e">
        <v>#N/A</v>
      </c>
      <c r="AI9" s="326" t="e">
        <v>#N/A</v>
      </c>
      <c r="AJ9" s="326" t="e">
        <v>#N/A</v>
      </c>
      <c r="AK9" s="326" t="e">
        <v>#N/A</v>
      </c>
      <c r="AL9" s="326" t="e">
        <v>#N/A</v>
      </c>
      <c r="AM9" s="326" t="e">
        <v>#N/A</v>
      </c>
      <c r="AN9" s="326" t="e">
        <v>#N/A</v>
      </c>
    </row>
    <row r="10" spans="1:40">
      <c r="A10" s="338">
        <v>9</v>
      </c>
      <c r="B10" s="325" t="s">
        <v>1201</v>
      </c>
      <c r="C10" s="370">
        <v>0</v>
      </c>
      <c r="D10" s="326">
        <v>0</v>
      </c>
      <c r="E10" s="326">
        <v>0</v>
      </c>
      <c r="F10" s="326">
        <v>0</v>
      </c>
      <c r="G10" s="326">
        <v>0</v>
      </c>
      <c r="H10" s="326">
        <v>0</v>
      </c>
      <c r="I10" s="326">
        <v>0</v>
      </c>
      <c r="J10" s="326">
        <v>0</v>
      </c>
      <c r="K10" s="326">
        <v>0</v>
      </c>
      <c r="L10" s="326">
        <v>1005538000</v>
      </c>
      <c r="M10" s="326">
        <v>0</v>
      </c>
      <c r="N10" s="326">
        <v>0</v>
      </c>
      <c r="O10" s="326">
        <v>0</v>
      </c>
      <c r="P10" s="326">
        <v>0</v>
      </c>
      <c r="Q10" s="326">
        <v>0</v>
      </c>
      <c r="R10" s="326">
        <v>0</v>
      </c>
      <c r="S10" s="326">
        <v>0</v>
      </c>
      <c r="T10" s="326">
        <v>0</v>
      </c>
      <c r="U10" s="326">
        <v>0</v>
      </c>
      <c r="V10" s="326">
        <v>0</v>
      </c>
      <c r="W10" s="326">
        <v>1000000000</v>
      </c>
      <c r="X10" s="326">
        <v>0</v>
      </c>
      <c r="Y10" s="326">
        <v>0</v>
      </c>
      <c r="Z10" s="326">
        <v>0</v>
      </c>
      <c r="AA10" s="326">
        <v>0</v>
      </c>
      <c r="AB10" s="326">
        <v>0</v>
      </c>
      <c r="AC10" s="326">
        <v>0</v>
      </c>
      <c r="AD10" s="326">
        <v>0</v>
      </c>
      <c r="AE10" s="326">
        <v>0</v>
      </c>
      <c r="AF10" s="326">
        <v>0</v>
      </c>
      <c r="AG10" s="326">
        <v>0</v>
      </c>
      <c r="AH10" s="326" t="e">
        <v>#N/A</v>
      </c>
      <c r="AI10" s="326" t="e">
        <v>#N/A</v>
      </c>
      <c r="AJ10" s="326" t="e">
        <v>#N/A</v>
      </c>
      <c r="AK10" s="326" t="e">
        <v>#N/A</v>
      </c>
      <c r="AL10" s="326" t="e">
        <v>#N/A</v>
      </c>
      <c r="AM10" s="326" t="e">
        <v>#N/A</v>
      </c>
      <c r="AN10" s="326" t="e">
        <v>#N/A</v>
      </c>
    </row>
    <row r="11" spans="1:40">
      <c r="A11">
        <v>10</v>
      </c>
      <c r="B11" s="325" t="s">
        <v>1202</v>
      </c>
      <c r="C11" s="370">
        <v>157103554367</v>
      </c>
      <c r="D11" s="326">
        <v>187501382170</v>
      </c>
      <c r="E11" s="326">
        <v>182438800390</v>
      </c>
      <c r="F11" s="326">
        <v>202760448002</v>
      </c>
      <c r="G11" s="326">
        <v>209252877169</v>
      </c>
      <c r="H11" s="326">
        <v>226726160537</v>
      </c>
      <c r="I11" s="326">
        <v>244120614676</v>
      </c>
      <c r="J11" s="326">
        <v>519772268593.29193</v>
      </c>
      <c r="K11" s="326">
        <v>524460471800.27124</v>
      </c>
      <c r="L11" s="326">
        <v>596580141291.25049</v>
      </c>
      <c r="M11" s="326">
        <v>666761039481.12793</v>
      </c>
      <c r="N11" s="326">
        <v>653891190678.00537</v>
      </c>
      <c r="O11" s="326">
        <v>672339215289.88269</v>
      </c>
      <c r="P11" s="326">
        <v>618850983991</v>
      </c>
      <c r="Q11" s="326">
        <v>764007795803.63745</v>
      </c>
      <c r="R11" s="326">
        <v>951023997362.99451</v>
      </c>
      <c r="S11" s="326">
        <v>1028861933403.5415</v>
      </c>
      <c r="T11" s="326">
        <v>1095299264252.2485</v>
      </c>
      <c r="U11" s="326">
        <v>1079605519316.7156</v>
      </c>
      <c r="V11" s="326">
        <v>1232075139403.6528</v>
      </c>
      <c r="W11" s="326">
        <v>1204222332518.7026</v>
      </c>
      <c r="X11" s="326">
        <v>1198127733475.5928</v>
      </c>
      <c r="Y11" s="326">
        <v>1157394310695.0435</v>
      </c>
      <c r="Z11" s="326">
        <v>1235077223866.272</v>
      </c>
      <c r="AA11" s="326">
        <v>1103634151516.7122</v>
      </c>
      <c r="AB11" s="326">
        <v>1093100187440.172</v>
      </c>
      <c r="AC11" s="326">
        <v>1125845565190.2422</v>
      </c>
      <c r="AD11" s="326">
        <v>1157777942299.4092</v>
      </c>
      <c r="AE11" s="326">
        <v>1131038447080.22</v>
      </c>
      <c r="AF11" s="326">
        <v>1088951473109.41</v>
      </c>
      <c r="AG11" s="326">
        <v>1111031946750.3804</v>
      </c>
      <c r="AH11" s="326" t="e">
        <v>#N/A</v>
      </c>
      <c r="AI11" s="326" t="e">
        <v>#N/A</v>
      </c>
      <c r="AJ11" s="326" t="e">
        <v>#N/A</v>
      </c>
      <c r="AK11" s="326" t="e">
        <v>#N/A</v>
      </c>
      <c r="AL11" s="326" t="e">
        <v>#N/A</v>
      </c>
      <c r="AM11" s="326" t="e">
        <v>#N/A</v>
      </c>
      <c r="AN11" s="326" t="e">
        <v>#N/A</v>
      </c>
    </row>
    <row r="12" spans="1:40">
      <c r="A12" s="338">
        <v>11</v>
      </c>
      <c r="B12" s="325" t="s">
        <v>1203</v>
      </c>
      <c r="C12" s="370">
        <v>32065686288</v>
      </c>
      <c r="D12" s="326">
        <v>32922735484</v>
      </c>
      <c r="E12" s="326">
        <v>34707179153</v>
      </c>
      <c r="F12" s="326">
        <v>34358814791</v>
      </c>
      <c r="G12" s="326">
        <v>31577623595.996101</v>
      </c>
      <c r="H12" s="326">
        <v>31318049522</v>
      </c>
      <c r="I12" s="326">
        <v>31178626190</v>
      </c>
      <c r="J12" s="326">
        <v>15659455363</v>
      </c>
      <c r="K12" s="326">
        <v>15979106963</v>
      </c>
      <c r="L12" s="326">
        <v>15975753559</v>
      </c>
      <c r="M12" s="326">
        <v>15711193649</v>
      </c>
      <c r="N12" s="326">
        <v>15142312005</v>
      </c>
      <c r="O12" s="326">
        <v>15301119808</v>
      </c>
      <c r="P12" s="326">
        <v>20271024729</v>
      </c>
      <c r="Q12" s="326">
        <v>29191719013</v>
      </c>
      <c r="R12" s="326">
        <v>30536506133</v>
      </c>
      <c r="S12" s="326">
        <v>30852452411</v>
      </c>
      <c r="T12" s="326">
        <v>28031668309</v>
      </c>
      <c r="U12" s="326">
        <v>25906949555</v>
      </c>
      <c r="V12" s="326">
        <v>29233438357</v>
      </c>
      <c r="W12" s="326">
        <v>29077027636</v>
      </c>
      <c r="X12" s="326">
        <v>29010076051</v>
      </c>
      <c r="Y12" s="326">
        <v>27826671780</v>
      </c>
      <c r="Z12" s="326">
        <v>27972305481</v>
      </c>
      <c r="AA12" s="326">
        <v>27180901288</v>
      </c>
      <c r="AB12" s="326">
        <v>29821524243</v>
      </c>
      <c r="AC12" s="326">
        <v>23162812159</v>
      </c>
      <c r="AD12" s="326">
        <v>13367349396</v>
      </c>
      <c r="AE12" s="326">
        <v>179844874831</v>
      </c>
      <c r="AF12" s="326">
        <v>181411335409</v>
      </c>
      <c r="AG12" s="326">
        <v>275833524971</v>
      </c>
      <c r="AH12" s="326" t="e">
        <v>#N/A</v>
      </c>
      <c r="AI12" s="326" t="e">
        <v>#N/A</v>
      </c>
      <c r="AJ12" s="326" t="e">
        <v>#N/A</v>
      </c>
      <c r="AK12" s="326" t="e">
        <v>#N/A</v>
      </c>
      <c r="AL12" s="326" t="e">
        <v>#N/A</v>
      </c>
      <c r="AM12" s="326" t="e">
        <v>#N/A</v>
      </c>
      <c r="AN12" s="326" t="e">
        <v>#N/A</v>
      </c>
    </row>
    <row r="13" spans="1:40">
      <c r="A13" s="338">
        <v>12</v>
      </c>
      <c r="B13" s="325" t="s">
        <v>1204</v>
      </c>
      <c r="C13" s="370">
        <v>0</v>
      </c>
      <c r="D13" s="326">
        <v>0</v>
      </c>
      <c r="E13" s="326">
        <v>0</v>
      </c>
      <c r="F13" s="326">
        <v>0</v>
      </c>
      <c r="G13" s="326">
        <v>0</v>
      </c>
      <c r="H13" s="326">
        <v>0</v>
      </c>
      <c r="I13" s="326">
        <v>0</v>
      </c>
      <c r="J13" s="326">
        <v>0</v>
      </c>
      <c r="K13" s="326">
        <v>0</v>
      </c>
      <c r="L13" s="326">
        <v>0</v>
      </c>
      <c r="M13" s="326">
        <v>0</v>
      </c>
      <c r="N13" s="326">
        <v>0</v>
      </c>
      <c r="O13" s="326">
        <v>0</v>
      </c>
      <c r="P13" s="326">
        <v>0</v>
      </c>
      <c r="Q13" s="326">
        <v>0</v>
      </c>
      <c r="R13" s="326">
        <v>0</v>
      </c>
      <c r="S13" s="326">
        <v>0</v>
      </c>
      <c r="T13" s="326">
        <v>0</v>
      </c>
      <c r="U13" s="326">
        <v>3984700000</v>
      </c>
      <c r="V13" s="326">
        <v>0</v>
      </c>
      <c r="W13" s="326">
        <v>0</v>
      </c>
      <c r="X13" s="326">
        <v>0</v>
      </c>
      <c r="Y13" s="326">
        <v>4000000000</v>
      </c>
      <c r="Z13" s="326">
        <v>4000000000</v>
      </c>
      <c r="AA13" s="326">
        <v>4000000000</v>
      </c>
      <c r="AB13" s="326">
        <v>0</v>
      </c>
      <c r="AC13" s="326">
        <v>0</v>
      </c>
      <c r="AD13" s="326">
        <v>0</v>
      </c>
      <c r="AE13" s="326">
        <v>0</v>
      </c>
      <c r="AF13" s="326">
        <v>0</v>
      </c>
      <c r="AG13" s="326">
        <v>0</v>
      </c>
      <c r="AH13" s="326" t="e">
        <v>#N/A</v>
      </c>
      <c r="AI13" s="326" t="e">
        <v>#N/A</v>
      </c>
      <c r="AJ13" s="326" t="e">
        <v>#N/A</v>
      </c>
      <c r="AK13" s="326" t="e">
        <v>#N/A</v>
      </c>
      <c r="AL13" s="326" t="e">
        <v>#N/A</v>
      </c>
      <c r="AM13" s="326" t="e">
        <v>#N/A</v>
      </c>
      <c r="AN13" s="326" t="e">
        <v>#N/A</v>
      </c>
    </row>
    <row r="14" spans="1:40">
      <c r="A14">
        <v>13</v>
      </c>
      <c r="B14" s="325" t="s">
        <v>1205</v>
      </c>
      <c r="C14" s="370">
        <v>172284727000</v>
      </c>
      <c r="D14" s="326">
        <v>195041740052</v>
      </c>
      <c r="E14" s="326">
        <v>212699748466</v>
      </c>
      <c r="F14" s="326">
        <v>210609073000</v>
      </c>
      <c r="G14" s="326">
        <v>158479777000</v>
      </c>
      <c r="H14" s="326">
        <v>130681519000</v>
      </c>
      <c r="I14" s="326">
        <v>129382582000</v>
      </c>
      <c r="J14" s="326">
        <v>953254714517.64001</v>
      </c>
      <c r="K14" s="326">
        <v>965434621759</v>
      </c>
      <c r="L14" s="326">
        <v>967497995430.20996</v>
      </c>
      <c r="M14" s="326">
        <v>961512786430.97998</v>
      </c>
      <c r="N14" s="326">
        <v>960927841919.63</v>
      </c>
      <c r="O14" s="326">
        <v>970140385447.83008</v>
      </c>
      <c r="P14" s="326">
        <v>927498678060.28003</v>
      </c>
      <c r="Q14" s="326">
        <v>763156835963</v>
      </c>
      <c r="R14" s="326">
        <v>760326088021</v>
      </c>
      <c r="S14" s="326">
        <v>757344854005</v>
      </c>
      <c r="T14" s="326">
        <v>716927883171</v>
      </c>
      <c r="U14" s="326">
        <v>710529501782</v>
      </c>
      <c r="V14" s="326">
        <v>650719629020</v>
      </c>
      <c r="W14" s="326">
        <v>622077651137</v>
      </c>
      <c r="X14" s="326">
        <v>707611005485</v>
      </c>
      <c r="Y14" s="326">
        <v>781450166850</v>
      </c>
      <c r="Z14" s="326">
        <v>778944303660</v>
      </c>
      <c r="AA14" s="326">
        <v>754219057255</v>
      </c>
      <c r="AB14" s="326">
        <v>753004399125</v>
      </c>
      <c r="AC14" s="326">
        <v>762525056760</v>
      </c>
      <c r="AD14" s="326">
        <v>780434527775</v>
      </c>
      <c r="AE14" s="326">
        <v>740382102160</v>
      </c>
      <c r="AF14" s="326">
        <v>738366491580</v>
      </c>
      <c r="AG14" s="326">
        <v>742123536945</v>
      </c>
      <c r="AH14" s="326" t="e">
        <v>#N/A</v>
      </c>
      <c r="AI14" s="326" t="e">
        <v>#N/A</v>
      </c>
      <c r="AJ14" s="326" t="e">
        <v>#N/A</v>
      </c>
      <c r="AK14" s="326" t="e">
        <v>#N/A</v>
      </c>
      <c r="AL14" s="326" t="e">
        <v>#N/A</v>
      </c>
      <c r="AM14" s="326" t="e">
        <v>#N/A</v>
      </c>
      <c r="AN14" s="326" t="e">
        <v>#N/A</v>
      </c>
    </row>
    <row r="15" spans="1:40">
      <c r="A15" s="338">
        <v>14</v>
      </c>
      <c r="B15" s="325" t="s">
        <v>1206</v>
      </c>
      <c r="C15" s="370">
        <v>92074811064</v>
      </c>
      <c r="D15" s="326">
        <v>93757983156</v>
      </c>
      <c r="E15" s="326">
        <v>98696604301</v>
      </c>
      <c r="F15" s="326">
        <v>97937310924</v>
      </c>
      <c r="G15" s="326">
        <v>91000092079</v>
      </c>
      <c r="H15" s="326">
        <v>90244953959</v>
      </c>
      <c r="I15" s="326">
        <v>90434058201</v>
      </c>
      <c r="J15" s="326">
        <v>250842136499.20972</v>
      </c>
      <c r="K15" s="326">
        <v>255979817547.18576</v>
      </c>
      <c r="L15" s="326">
        <v>267422230589.54254</v>
      </c>
      <c r="M15" s="326">
        <v>284022797417.61938</v>
      </c>
      <c r="N15" s="326">
        <v>304368546549.57068</v>
      </c>
      <c r="O15" s="326">
        <v>362713505711.67426</v>
      </c>
      <c r="P15" s="326">
        <v>447741167322.03088</v>
      </c>
      <c r="Q15" s="326">
        <v>583509824090.76807</v>
      </c>
      <c r="R15" s="326">
        <v>542343436485.69403</v>
      </c>
      <c r="S15" s="326">
        <v>517125609308.55042</v>
      </c>
      <c r="T15" s="326">
        <v>516500682519.01422</v>
      </c>
      <c r="U15" s="326">
        <v>468358410315.66125</v>
      </c>
      <c r="V15" s="326">
        <v>500210634324.92456</v>
      </c>
      <c r="W15" s="326">
        <v>507035865803.18274</v>
      </c>
      <c r="X15" s="326">
        <v>526823097314.29944</v>
      </c>
      <c r="Y15" s="326">
        <v>480705749233.80518</v>
      </c>
      <c r="Z15" s="326">
        <v>507893956934.6189</v>
      </c>
      <c r="AA15" s="326">
        <v>502690624702.1709</v>
      </c>
      <c r="AB15" s="326">
        <v>487502965023.15393</v>
      </c>
      <c r="AC15" s="326">
        <v>510433980434.55286</v>
      </c>
      <c r="AD15" s="326">
        <v>474817389303.14783</v>
      </c>
      <c r="AE15" s="326">
        <v>444747646404.57074</v>
      </c>
      <c r="AF15" s="326">
        <v>486525291186.47217</v>
      </c>
      <c r="AG15" s="326">
        <v>496079197607.56964</v>
      </c>
      <c r="AH15" s="326" t="e">
        <v>#N/A</v>
      </c>
      <c r="AI15" s="326" t="e">
        <v>#N/A</v>
      </c>
      <c r="AJ15" s="326" t="e">
        <v>#N/A</v>
      </c>
      <c r="AK15" s="326" t="e">
        <v>#N/A</v>
      </c>
      <c r="AL15" s="326" t="e">
        <v>#N/A</v>
      </c>
      <c r="AM15" s="326" t="e">
        <v>#N/A</v>
      </c>
      <c r="AN15" s="326" t="e">
        <v>#N/A</v>
      </c>
    </row>
    <row r="16" spans="1:40">
      <c r="A16" s="338">
        <v>15</v>
      </c>
      <c r="B16" s="325" t="s">
        <v>1207</v>
      </c>
      <c r="C16" s="370">
        <v>0</v>
      </c>
      <c r="D16" s="326">
        <v>0</v>
      </c>
      <c r="E16" s="326">
        <v>0</v>
      </c>
      <c r="F16" s="326">
        <v>0</v>
      </c>
      <c r="G16" s="326">
        <v>0</v>
      </c>
      <c r="H16" s="326">
        <v>0</v>
      </c>
      <c r="I16" s="326">
        <v>0</v>
      </c>
      <c r="J16" s="326">
        <v>0</v>
      </c>
      <c r="K16" s="326">
        <v>0</v>
      </c>
      <c r="L16" s="326">
        <v>0</v>
      </c>
      <c r="M16" s="326">
        <v>0</v>
      </c>
      <c r="N16" s="326">
        <v>0</v>
      </c>
      <c r="O16" s="326">
        <v>0</v>
      </c>
      <c r="P16" s="326">
        <v>0</v>
      </c>
      <c r="Q16" s="326">
        <v>0</v>
      </c>
      <c r="R16" s="326">
        <v>0</v>
      </c>
      <c r="S16" s="326">
        <v>0</v>
      </c>
      <c r="T16" s="326">
        <v>0</v>
      </c>
      <c r="U16" s="326">
        <v>0</v>
      </c>
      <c r="V16" s="326">
        <v>0</v>
      </c>
      <c r="W16" s="326">
        <v>0</v>
      </c>
      <c r="X16" s="326">
        <v>0</v>
      </c>
      <c r="Y16" s="326">
        <v>0</v>
      </c>
      <c r="Z16" s="326">
        <v>0</v>
      </c>
      <c r="AA16" s="326">
        <v>0</v>
      </c>
      <c r="AB16" s="326">
        <v>0</v>
      </c>
      <c r="AC16" s="326">
        <v>0</v>
      </c>
      <c r="AD16" s="326">
        <v>0</v>
      </c>
      <c r="AE16" s="326">
        <v>0</v>
      </c>
      <c r="AF16" s="326">
        <v>0</v>
      </c>
      <c r="AG16" s="326">
        <v>0</v>
      </c>
      <c r="AH16" s="326" t="e">
        <v>#N/A</v>
      </c>
      <c r="AI16" s="326" t="e">
        <v>#N/A</v>
      </c>
      <c r="AJ16" s="326" t="e">
        <v>#N/A</v>
      </c>
      <c r="AK16" s="326" t="e">
        <v>#N/A</v>
      </c>
      <c r="AL16" s="326" t="e">
        <v>#N/A</v>
      </c>
      <c r="AM16" s="326" t="e">
        <v>#N/A</v>
      </c>
      <c r="AN16" s="326" t="e">
        <v>#N/A</v>
      </c>
    </row>
    <row r="17" spans="1:40">
      <c r="A17">
        <v>16</v>
      </c>
      <c r="B17" s="325" t="s">
        <v>1208</v>
      </c>
      <c r="C17" s="370">
        <v>0</v>
      </c>
      <c r="D17" s="326">
        <v>0</v>
      </c>
      <c r="E17" s="326">
        <v>0</v>
      </c>
      <c r="F17" s="326">
        <v>0</v>
      </c>
      <c r="G17" s="326">
        <v>0</v>
      </c>
      <c r="H17" s="326">
        <v>0</v>
      </c>
      <c r="I17" s="326">
        <v>0</v>
      </c>
      <c r="J17" s="326">
        <v>0</v>
      </c>
      <c r="K17" s="326">
        <v>0</v>
      </c>
      <c r="L17" s="326">
        <v>0</v>
      </c>
      <c r="M17" s="326">
        <v>0</v>
      </c>
      <c r="N17" s="326">
        <v>0</v>
      </c>
      <c r="O17" s="326">
        <v>0</v>
      </c>
      <c r="P17" s="326">
        <v>0</v>
      </c>
      <c r="Q17" s="326">
        <v>0</v>
      </c>
      <c r="R17" s="326">
        <v>0</v>
      </c>
      <c r="S17" s="326">
        <v>0</v>
      </c>
      <c r="T17" s="326">
        <v>0</v>
      </c>
      <c r="U17" s="326">
        <v>0</v>
      </c>
      <c r="V17" s="326">
        <v>0</v>
      </c>
      <c r="W17" s="326">
        <v>0</v>
      </c>
      <c r="X17" s="326">
        <v>0</v>
      </c>
      <c r="Y17" s="326">
        <v>0</v>
      </c>
      <c r="Z17" s="326">
        <v>0</v>
      </c>
      <c r="AA17" s="326">
        <v>0</v>
      </c>
      <c r="AB17" s="326">
        <v>0</v>
      </c>
      <c r="AC17" s="326">
        <v>0</v>
      </c>
      <c r="AD17" s="326">
        <v>0</v>
      </c>
      <c r="AE17" s="326">
        <v>0</v>
      </c>
      <c r="AF17" s="326">
        <v>0</v>
      </c>
      <c r="AG17" s="326">
        <v>0</v>
      </c>
      <c r="AH17" s="326" t="e">
        <v>#N/A</v>
      </c>
      <c r="AI17" s="326" t="e">
        <v>#N/A</v>
      </c>
      <c r="AJ17" s="326" t="e">
        <v>#N/A</v>
      </c>
      <c r="AK17" s="326" t="e">
        <v>#N/A</v>
      </c>
      <c r="AL17" s="326" t="e">
        <v>#N/A</v>
      </c>
      <c r="AM17" s="326" t="e">
        <v>#N/A</v>
      </c>
      <c r="AN17" s="326" t="e">
        <v>#N/A</v>
      </c>
    </row>
    <row r="18" spans="1:40">
      <c r="A18" s="338">
        <v>17</v>
      </c>
      <c r="B18" s="325" t="s">
        <v>1209</v>
      </c>
      <c r="C18" s="370">
        <v>0</v>
      </c>
      <c r="D18" s="326">
        <v>0</v>
      </c>
      <c r="E18" s="326">
        <v>0</v>
      </c>
      <c r="F18" s="326">
        <v>0</v>
      </c>
      <c r="G18" s="326">
        <v>0</v>
      </c>
      <c r="H18" s="326">
        <v>0</v>
      </c>
      <c r="I18" s="326">
        <v>0</v>
      </c>
      <c r="J18" s="326">
        <v>0</v>
      </c>
      <c r="K18" s="326">
        <v>0</v>
      </c>
      <c r="L18" s="326">
        <v>0</v>
      </c>
      <c r="M18" s="326">
        <v>0</v>
      </c>
      <c r="N18" s="326">
        <v>0</v>
      </c>
      <c r="O18" s="326">
        <v>0</v>
      </c>
      <c r="P18" s="326">
        <v>0</v>
      </c>
      <c r="Q18" s="326">
        <v>0</v>
      </c>
      <c r="R18" s="326">
        <v>0</v>
      </c>
      <c r="S18" s="326">
        <v>0</v>
      </c>
      <c r="T18" s="326">
        <v>0</v>
      </c>
      <c r="U18" s="326">
        <v>0</v>
      </c>
      <c r="V18" s="326">
        <v>0</v>
      </c>
      <c r="W18" s="326">
        <v>0</v>
      </c>
      <c r="X18" s="326">
        <v>0</v>
      </c>
      <c r="Y18" s="326">
        <v>0</v>
      </c>
      <c r="Z18" s="326">
        <v>0</v>
      </c>
      <c r="AA18" s="326">
        <v>0</v>
      </c>
      <c r="AB18" s="326">
        <v>0</v>
      </c>
      <c r="AC18" s="326">
        <v>0</v>
      </c>
      <c r="AD18" s="326">
        <v>0</v>
      </c>
      <c r="AE18" s="326">
        <v>0</v>
      </c>
      <c r="AF18" s="326">
        <v>0</v>
      </c>
      <c r="AG18" s="326">
        <v>0</v>
      </c>
      <c r="AH18" s="326" t="e">
        <v>#N/A</v>
      </c>
      <c r="AI18" s="326" t="e">
        <v>#N/A</v>
      </c>
      <c r="AJ18" s="326" t="e">
        <v>#N/A</v>
      </c>
      <c r="AK18" s="326" t="e">
        <v>#N/A</v>
      </c>
      <c r="AL18" s="326" t="e">
        <v>#N/A</v>
      </c>
      <c r="AM18" s="326" t="e">
        <v>#N/A</v>
      </c>
      <c r="AN18" s="326" t="e">
        <v>#N/A</v>
      </c>
    </row>
    <row r="19" spans="1:40">
      <c r="A19" s="338">
        <v>18</v>
      </c>
      <c r="B19" s="325" t="s">
        <v>1210</v>
      </c>
      <c r="C19" s="326">
        <v>0</v>
      </c>
      <c r="D19" s="326">
        <v>0</v>
      </c>
      <c r="E19" s="326">
        <v>0</v>
      </c>
      <c r="F19" s="326">
        <v>0</v>
      </c>
      <c r="G19" s="326">
        <v>0</v>
      </c>
      <c r="H19" s="326">
        <v>0</v>
      </c>
      <c r="I19" s="326">
        <v>0</v>
      </c>
      <c r="J19" s="326">
        <v>0</v>
      </c>
      <c r="K19" s="326">
        <v>0</v>
      </c>
      <c r="L19" s="326">
        <v>0</v>
      </c>
      <c r="M19" s="326">
        <v>0</v>
      </c>
      <c r="N19" s="326">
        <v>0</v>
      </c>
      <c r="O19" s="326">
        <v>0</v>
      </c>
      <c r="P19" s="326">
        <v>0</v>
      </c>
      <c r="Q19" s="326">
        <v>0</v>
      </c>
      <c r="R19" s="326">
        <v>0</v>
      </c>
      <c r="S19" s="326">
        <v>0</v>
      </c>
      <c r="T19" s="326">
        <v>0</v>
      </c>
      <c r="U19" s="326">
        <v>0</v>
      </c>
      <c r="V19" s="326">
        <v>0</v>
      </c>
      <c r="W19" s="326">
        <v>0</v>
      </c>
      <c r="X19" s="326">
        <v>0</v>
      </c>
      <c r="Y19" s="326">
        <v>0</v>
      </c>
      <c r="Z19" s="326">
        <v>0</v>
      </c>
      <c r="AA19" s="326">
        <v>0</v>
      </c>
      <c r="AB19" s="326">
        <v>0</v>
      </c>
      <c r="AC19" s="326">
        <v>0</v>
      </c>
      <c r="AD19" s="326">
        <v>0</v>
      </c>
      <c r="AE19" s="326">
        <v>0</v>
      </c>
      <c r="AF19" s="326">
        <v>0</v>
      </c>
      <c r="AG19" s="326">
        <v>0</v>
      </c>
      <c r="AH19" s="326" t="e">
        <v>#N/A</v>
      </c>
      <c r="AI19" s="326" t="e">
        <v>#N/A</v>
      </c>
      <c r="AJ19" s="326" t="e">
        <v>#N/A</v>
      </c>
      <c r="AK19" s="326" t="e">
        <v>#N/A</v>
      </c>
      <c r="AL19" s="326" t="e">
        <v>#N/A</v>
      </c>
      <c r="AM19" s="326" t="e">
        <v>#N/A</v>
      </c>
      <c r="AN19" s="326" t="e">
        <v>#N/A</v>
      </c>
    </row>
    <row r="20" spans="1:40">
      <c r="A20">
        <v>19</v>
      </c>
      <c r="B20" s="325" t="s">
        <v>1211</v>
      </c>
      <c r="C20" s="370">
        <v>0</v>
      </c>
      <c r="D20" s="326">
        <v>0</v>
      </c>
      <c r="E20" s="326">
        <v>0</v>
      </c>
      <c r="F20" s="326">
        <v>0</v>
      </c>
      <c r="G20" s="326">
        <v>0</v>
      </c>
      <c r="H20" s="326">
        <v>0</v>
      </c>
      <c r="I20" s="326">
        <v>0</v>
      </c>
      <c r="J20" s="326">
        <v>0</v>
      </c>
      <c r="K20" s="326">
        <v>0</v>
      </c>
      <c r="L20" s="326">
        <v>0</v>
      </c>
      <c r="M20" s="326">
        <v>0</v>
      </c>
      <c r="N20" s="326">
        <v>0</v>
      </c>
      <c r="O20" s="326">
        <v>0</v>
      </c>
      <c r="P20" s="326">
        <v>0</v>
      </c>
      <c r="Q20" s="326">
        <v>0</v>
      </c>
      <c r="R20" s="326">
        <v>0</v>
      </c>
      <c r="S20" s="326">
        <v>0</v>
      </c>
      <c r="T20" s="326">
        <v>0</v>
      </c>
      <c r="U20" s="326">
        <v>0</v>
      </c>
      <c r="V20" s="326">
        <v>0</v>
      </c>
      <c r="W20" s="326">
        <v>0</v>
      </c>
      <c r="X20" s="326">
        <v>0</v>
      </c>
      <c r="Y20" s="326">
        <v>0</v>
      </c>
      <c r="Z20" s="326">
        <v>0</v>
      </c>
      <c r="AA20" s="326">
        <v>0</v>
      </c>
      <c r="AB20" s="326">
        <v>0</v>
      </c>
      <c r="AC20" s="326">
        <v>0</v>
      </c>
      <c r="AD20" s="326">
        <v>0</v>
      </c>
      <c r="AE20" s="326">
        <v>0</v>
      </c>
      <c r="AF20" s="326">
        <v>0</v>
      </c>
      <c r="AG20" s="326">
        <v>0</v>
      </c>
      <c r="AH20" s="326" t="e">
        <v>#N/A</v>
      </c>
      <c r="AI20" s="326" t="e">
        <v>#N/A</v>
      </c>
      <c r="AJ20" s="326" t="e">
        <v>#N/A</v>
      </c>
      <c r="AK20" s="326" t="e">
        <v>#N/A</v>
      </c>
      <c r="AL20" s="326" t="e">
        <v>#N/A</v>
      </c>
      <c r="AM20" s="326" t="e">
        <v>#N/A</v>
      </c>
      <c r="AN20" s="326" t="e">
        <v>#N/A</v>
      </c>
    </row>
    <row r="21" spans="1:40">
      <c r="A21" s="338">
        <v>20</v>
      </c>
      <c r="B21" s="325" t="s">
        <v>1248</v>
      </c>
      <c r="C21" s="370">
        <v>0</v>
      </c>
      <c r="D21" s="326">
        <v>0</v>
      </c>
      <c r="E21" s="326">
        <v>0</v>
      </c>
      <c r="F21" s="326">
        <v>0</v>
      </c>
      <c r="G21" s="326">
        <v>0</v>
      </c>
      <c r="H21" s="326">
        <v>0</v>
      </c>
      <c r="I21" s="326">
        <v>0</v>
      </c>
      <c r="J21" s="326">
        <v>0</v>
      </c>
      <c r="K21" s="326">
        <v>0</v>
      </c>
      <c r="L21" s="326">
        <v>0</v>
      </c>
      <c r="M21" s="326">
        <v>0</v>
      </c>
      <c r="N21" s="326">
        <v>0</v>
      </c>
      <c r="O21" s="326">
        <v>0</v>
      </c>
      <c r="P21" s="326">
        <v>0</v>
      </c>
      <c r="Q21" s="326">
        <v>19080000000</v>
      </c>
      <c r="R21" s="326">
        <v>20080000000</v>
      </c>
      <c r="S21" s="326">
        <v>20080000000</v>
      </c>
      <c r="T21" s="326">
        <v>20080000000</v>
      </c>
      <c r="U21" s="326">
        <v>23580000000</v>
      </c>
      <c r="V21" s="326">
        <v>23580000000</v>
      </c>
      <c r="W21" s="326">
        <v>24880000000</v>
      </c>
      <c r="X21" s="326">
        <v>25380000000</v>
      </c>
      <c r="Y21" s="326">
        <v>25380000000</v>
      </c>
      <c r="Z21" s="326">
        <v>25380000000</v>
      </c>
      <c r="AA21" s="326">
        <v>25380000000</v>
      </c>
      <c r="AB21" s="326">
        <v>37622230058.41127</v>
      </c>
      <c r="AC21" s="326">
        <v>39622230058.41127</v>
      </c>
      <c r="AD21" s="326">
        <v>40122230058.41127</v>
      </c>
      <c r="AE21" s="326">
        <v>40122230058.41127</v>
      </c>
      <c r="AF21" s="326">
        <v>40122230058.41127</v>
      </c>
      <c r="AG21" s="326">
        <v>40122230058.41127</v>
      </c>
      <c r="AH21" s="326" t="e">
        <v>#N/A</v>
      </c>
      <c r="AI21" s="326" t="e">
        <v>#N/A</v>
      </c>
      <c r="AJ21" s="326" t="e">
        <v>#N/A</v>
      </c>
      <c r="AK21" s="326" t="e">
        <v>#N/A</v>
      </c>
      <c r="AL21" s="326" t="e">
        <v>#N/A</v>
      </c>
      <c r="AM21" s="326" t="e">
        <v>#N/A</v>
      </c>
      <c r="AN21" s="326" t="e">
        <v>#N/A</v>
      </c>
    </row>
    <row r="22" spans="1:40">
      <c r="A22" s="338">
        <v>21</v>
      </c>
      <c r="B22" s="325" t="s">
        <v>1212</v>
      </c>
      <c r="C22" s="326">
        <v>0</v>
      </c>
      <c r="D22" s="326">
        <v>0</v>
      </c>
      <c r="E22" s="326">
        <v>0</v>
      </c>
      <c r="F22" s="326">
        <v>0</v>
      </c>
      <c r="G22" s="326">
        <v>0</v>
      </c>
      <c r="H22" s="326">
        <v>0</v>
      </c>
      <c r="I22" s="326">
        <v>0</v>
      </c>
      <c r="J22" s="326">
        <v>0</v>
      </c>
      <c r="K22" s="326">
        <v>0</v>
      </c>
      <c r="L22" s="326">
        <v>0</v>
      </c>
      <c r="M22" s="326">
        <v>0</v>
      </c>
      <c r="N22" s="326">
        <v>0</v>
      </c>
      <c r="O22" s="326">
        <v>0</v>
      </c>
      <c r="P22" s="326">
        <v>4000000000</v>
      </c>
      <c r="Q22" s="326">
        <v>4000000000</v>
      </c>
      <c r="R22" s="326">
        <v>0</v>
      </c>
      <c r="S22" s="326">
        <v>0</v>
      </c>
      <c r="T22" s="326">
        <v>0</v>
      </c>
      <c r="U22" s="326">
        <v>0</v>
      </c>
      <c r="V22" s="326">
        <v>0</v>
      </c>
      <c r="W22" s="326">
        <v>0</v>
      </c>
      <c r="X22" s="326">
        <v>0</v>
      </c>
      <c r="Y22" s="326">
        <v>0</v>
      </c>
      <c r="Z22" s="326">
        <v>0</v>
      </c>
      <c r="AA22" s="326">
        <v>0</v>
      </c>
      <c r="AB22" s="326">
        <v>0</v>
      </c>
      <c r="AC22" s="326">
        <v>0</v>
      </c>
      <c r="AD22" s="326">
        <v>0</v>
      </c>
      <c r="AE22" s="326">
        <v>0</v>
      </c>
      <c r="AF22" s="326">
        <v>0</v>
      </c>
      <c r="AG22" s="326">
        <v>0</v>
      </c>
      <c r="AH22" s="326" t="e">
        <v>#N/A</v>
      </c>
      <c r="AI22" s="326" t="e">
        <v>#N/A</v>
      </c>
      <c r="AJ22" s="326" t="e">
        <v>#N/A</v>
      </c>
      <c r="AK22" s="326" t="e">
        <v>#N/A</v>
      </c>
      <c r="AL22" s="326" t="e">
        <v>#N/A</v>
      </c>
      <c r="AM22" s="326" t="e">
        <v>#N/A</v>
      </c>
      <c r="AN22" s="326" t="e">
        <v>#N/A</v>
      </c>
    </row>
    <row r="23" spans="1:40">
      <c r="A23">
        <v>22</v>
      </c>
      <c r="B23" s="325" t="s">
        <v>1213</v>
      </c>
      <c r="C23" s="326">
        <v>0</v>
      </c>
      <c r="D23" s="326">
        <v>0</v>
      </c>
      <c r="E23" s="326">
        <v>0</v>
      </c>
      <c r="F23" s="326">
        <v>0</v>
      </c>
      <c r="G23" s="326">
        <v>0</v>
      </c>
      <c r="H23" s="326">
        <v>0</v>
      </c>
      <c r="I23" s="326">
        <v>0</v>
      </c>
      <c r="J23" s="326">
        <v>0</v>
      </c>
      <c r="K23" s="326">
        <v>0</v>
      </c>
      <c r="L23" s="326">
        <v>0</v>
      </c>
      <c r="M23" s="326">
        <v>0</v>
      </c>
      <c r="N23" s="326">
        <v>0</v>
      </c>
      <c r="O23" s="326">
        <v>0</v>
      </c>
      <c r="P23" s="326">
        <v>3550579200</v>
      </c>
      <c r="Q23" s="326">
        <v>7382653440</v>
      </c>
      <c r="R23" s="326">
        <v>7382653440</v>
      </c>
      <c r="S23" s="326">
        <v>7382653440</v>
      </c>
      <c r="T23" s="326">
        <v>7382653440</v>
      </c>
      <c r="U23" s="326">
        <v>7382653440</v>
      </c>
      <c r="V23" s="326">
        <v>7382653440</v>
      </c>
      <c r="W23" s="326">
        <v>7382653440</v>
      </c>
      <c r="X23" s="326">
        <v>7382653440</v>
      </c>
      <c r="Y23" s="326">
        <v>7382653440</v>
      </c>
      <c r="Z23" s="326">
        <v>7382653440</v>
      </c>
      <c r="AA23" s="326">
        <v>7382653440</v>
      </c>
      <c r="AB23" s="326">
        <v>10382653440</v>
      </c>
      <c r="AC23" s="326">
        <v>10382653440</v>
      </c>
      <c r="AD23" s="326">
        <v>10382653440</v>
      </c>
      <c r="AE23" s="326">
        <v>10382653440</v>
      </c>
      <c r="AF23" s="326">
        <v>10382653440</v>
      </c>
      <c r="AG23" s="326">
        <v>10382653440</v>
      </c>
      <c r="AH23" s="326" t="e">
        <v>#N/A</v>
      </c>
      <c r="AI23" s="326" t="e">
        <v>#N/A</v>
      </c>
      <c r="AJ23" s="326" t="e">
        <v>#N/A</v>
      </c>
      <c r="AK23" s="326" t="e">
        <v>#N/A</v>
      </c>
      <c r="AL23" s="326" t="e">
        <v>#N/A</v>
      </c>
      <c r="AM23" s="326" t="e">
        <v>#N/A</v>
      </c>
      <c r="AN23" s="326" t="e">
        <v>#N/A</v>
      </c>
    </row>
    <row r="24" spans="1:40">
      <c r="A24" s="338">
        <v>23</v>
      </c>
      <c r="B24" s="325" t="s">
        <v>1214</v>
      </c>
      <c r="C24" s="326">
        <v>0</v>
      </c>
      <c r="D24" s="326">
        <v>0</v>
      </c>
      <c r="E24" s="326">
        <v>0</v>
      </c>
      <c r="F24" s="326">
        <v>0</v>
      </c>
      <c r="G24" s="326">
        <v>0</v>
      </c>
      <c r="H24" s="326">
        <v>0</v>
      </c>
      <c r="I24" s="326">
        <v>0</v>
      </c>
      <c r="J24" s="326">
        <v>0</v>
      </c>
      <c r="K24" s="326">
        <v>0</v>
      </c>
      <c r="L24" s="326">
        <v>0</v>
      </c>
      <c r="M24" s="326">
        <v>0</v>
      </c>
      <c r="N24" s="326">
        <v>0</v>
      </c>
      <c r="O24" s="326">
        <v>0</v>
      </c>
      <c r="P24" s="326">
        <v>28367827156</v>
      </c>
      <c r="Q24" s="326">
        <v>28367827156</v>
      </c>
      <c r="R24" s="326">
        <v>24626577730</v>
      </c>
      <c r="S24" s="326">
        <v>24608093867</v>
      </c>
      <c r="T24" s="326">
        <v>24589610004</v>
      </c>
      <c r="U24" s="326">
        <v>24571126141</v>
      </c>
      <c r="V24" s="326">
        <v>24552642278</v>
      </c>
      <c r="W24" s="326">
        <v>15541556630</v>
      </c>
      <c r="X24" s="326">
        <v>24515674552</v>
      </c>
      <c r="Y24" s="326">
        <v>35186674709</v>
      </c>
      <c r="Z24" s="326">
        <v>35186674709</v>
      </c>
      <c r="AA24" s="326">
        <v>35186674709</v>
      </c>
      <c r="AB24" s="326">
        <v>31500501246</v>
      </c>
      <c r="AC24" s="326">
        <v>31482017383</v>
      </c>
      <c r="AD24" s="326">
        <v>31482017383</v>
      </c>
      <c r="AE24" s="326">
        <v>31445049657</v>
      </c>
      <c r="AF24" s="326">
        <v>31426565794</v>
      </c>
      <c r="AG24" s="326">
        <v>31408081931</v>
      </c>
      <c r="AH24" s="326" t="e">
        <v>#N/A</v>
      </c>
      <c r="AI24" s="326" t="e">
        <v>#N/A</v>
      </c>
      <c r="AJ24" s="326" t="e">
        <v>#N/A</v>
      </c>
      <c r="AK24" s="326" t="e">
        <v>#N/A</v>
      </c>
      <c r="AL24" s="326" t="e">
        <v>#N/A</v>
      </c>
      <c r="AM24" s="326" t="e">
        <v>#N/A</v>
      </c>
      <c r="AN24" s="326" t="e">
        <v>#N/A</v>
      </c>
    </row>
    <row r="25" spans="1:40" s="335" customFormat="1">
      <c r="A25" s="338">
        <v>24</v>
      </c>
      <c r="B25" s="333" t="s">
        <v>1215</v>
      </c>
      <c r="C25" s="334">
        <v>38072109731</v>
      </c>
      <c r="D25" s="334">
        <v>37294823523</v>
      </c>
      <c r="E25" s="334">
        <v>82994673426</v>
      </c>
      <c r="F25" s="334">
        <v>31238322289</v>
      </c>
      <c r="G25" s="334">
        <v>27121708179</v>
      </c>
      <c r="H25" s="334">
        <v>29446747344</v>
      </c>
      <c r="I25" s="334">
        <v>24531532852</v>
      </c>
      <c r="J25" s="334">
        <v>71345834804.374207</v>
      </c>
      <c r="K25" s="334">
        <v>41768695204.331718</v>
      </c>
      <c r="L25" s="334">
        <v>49794840141.372101</v>
      </c>
      <c r="M25" s="334">
        <v>42140248407.287903</v>
      </c>
      <c r="N25" s="334">
        <v>45267333090.00145</v>
      </c>
      <c r="O25" s="334">
        <v>44703141160.13588</v>
      </c>
      <c r="P25" s="334">
        <v>53742394977.339142</v>
      </c>
      <c r="Q25" s="334">
        <v>82528342297.122223</v>
      </c>
      <c r="R25" s="334">
        <v>115483871053.39737</v>
      </c>
      <c r="S25" s="334">
        <v>109087399275.3287</v>
      </c>
      <c r="T25" s="334">
        <v>139506564195.85001</v>
      </c>
      <c r="U25" s="334">
        <v>87653022784.779999</v>
      </c>
      <c r="V25" s="334">
        <v>106848189959.94846</v>
      </c>
      <c r="W25" s="334">
        <v>160095796221.59</v>
      </c>
      <c r="X25" s="334">
        <v>104881599642.87999</v>
      </c>
      <c r="Y25" s="334">
        <v>140352717161.32999</v>
      </c>
      <c r="Z25" s="334">
        <v>103832003220.12999</v>
      </c>
      <c r="AA25" s="334">
        <v>105134354688.88</v>
      </c>
      <c r="AB25" s="334">
        <v>123365097100.72136</v>
      </c>
      <c r="AC25" s="412">
        <v>107687836767.12984</v>
      </c>
      <c r="AD25" s="412">
        <v>120933375538.64319</v>
      </c>
      <c r="AE25" s="412">
        <v>152560415292.1344</v>
      </c>
      <c r="AF25" s="412">
        <v>129832112853.80005</v>
      </c>
      <c r="AG25" s="412">
        <v>129782674670.87578</v>
      </c>
      <c r="AH25" s="334" t="e">
        <v>#N/A</v>
      </c>
      <c r="AI25" s="334" t="e">
        <v>#N/A</v>
      </c>
      <c r="AJ25" s="334" t="e">
        <v>#N/A</v>
      </c>
      <c r="AK25" s="334" t="e">
        <v>#N/A</v>
      </c>
      <c r="AL25" s="334" t="e">
        <v>#N/A</v>
      </c>
      <c r="AM25" s="334" t="e">
        <v>#N/A</v>
      </c>
      <c r="AN25" s="334" t="e">
        <v>#N/A</v>
      </c>
    </row>
    <row r="26" spans="1:40">
      <c r="A26">
        <v>25</v>
      </c>
      <c r="B26" s="325" t="s">
        <v>827</v>
      </c>
      <c r="C26" s="326">
        <v>34186931362</v>
      </c>
      <c r="D26" s="326">
        <v>33545429105</v>
      </c>
      <c r="E26" s="326">
        <v>78245279010</v>
      </c>
      <c r="F26" s="326">
        <v>16488927873</v>
      </c>
      <c r="G26" s="326">
        <v>12372313763</v>
      </c>
      <c r="H26" s="326">
        <v>14697352928</v>
      </c>
      <c r="I26" s="326">
        <v>12230570215</v>
      </c>
      <c r="J26" s="326">
        <v>21941977449.43</v>
      </c>
      <c r="K26" s="326">
        <v>16167206350.665817</v>
      </c>
      <c r="L26" s="326">
        <v>32171986054.904797</v>
      </c>
      <c r="M26" s="326">
        <v>14635461399.709999</v>
      </c>
      <c r="N26" s="326">
        <v>12644919469.503155</v>
      </c>
      <c r="O26" s="326">
        <v>21843798667.374077</v>
      </c>
      <c r="P26" s="326">
        <v>31212690445.455246</v>
      </c>
      <c r="Q26" s="326">
        <v>32165275325.306046</v>
      </c>
      <c r="R26" s="326">
        <v>39740344903.037369</v>
      </c>
      <c r="S26" s="326">
        <v>32909805705.1987</v>
      </c>
      <c r="T26" s="326">
        <v>53862190842.839996</v>
      </c>
      <c r="U26" s="326">
        <v>29350940794.950001</v>
      </c>
      <c r="V26" s="326">
        <v>48671702645.369995</v>
      </c>
      <c r="W26" s="326">
        <v>36985444403.699997</v>
      </c>
      <c r="X26" s="326">
        <v>37304255672.25</v>
      </c>
      <c r="Y26" s="326">
        <v>77604660379.929993</v>
      </c>
      <c r="Z26" s="326">
        <v>38698201769.959999</v>
      </c>
      <c r="AA26" s="326">
        <v>43940522281.869995</v>
      </c>
      <c r="AB26" s="326">
        <v>48246146404.25</v>
      </c>
      <c r="AC26" s="326">
        <v>33054078407.189999</v>
      </c>
      <c r="AD26" s="326">
        <v>42635969389.650009</v>
      </c>
      <c r="AE26" s="326">
        <v>57522104628.802795</v>
      </c>
      <c r="AF26" s="326">
        <v>43614088091.385796</v>
      </c>
      <c r="AG26" s="326">
        <v>66017581969.36055</v>
      </c>
      <c r="AH26" s="326" t="e">
        <v>#N/A</v>
      </c>
      <c r="AI26" s="326" t="e">
        <v>#N/A</v>
      </c>
      <c r="AJ26" s="326" t="e">
        <v>#N/A</v>
      </c>
      <c r="AK26" s="326" t="e">
        <v>#N/A</v>
      </c>
      <c r="AL26" s="326" t="e">
        <v>#N/A</v>
      </c>
      <c r="AM26" s="326" t="e">
        <v>#N/A</v>
      </c>
      <c r="AN26" s="326" t="e">
        <v>#N/A</v>
      </c>
    </row>
    <row r="27" spans="1:40">
      <c r="A27" s="338">
        <v>26</v>
      </c>
      <c r="B27" s="325" t="s">
        <v>1216</v>
      </c>
      <c r="C27" s="326">
        <v>0</v>
      </c>
      <c r="D27" s="326">
        <v>0</v>
      </c>
      <c r="E27" s="326">
        <v>0</v>
      </c>
      <c r="F27" s="326">
        <v>0</v>
      </c>
      <c r="G27" s="326">
        <v>0</v>
      </c>
      <c r="H27" s="326">
        <v>0</v>
      </c>
      <c r="I27" s="326">
        <v>0</v>
      </c>
      <c r="J27" s="326">
        <v>0</v>
      </c>
      <c r="K27" s="326">
        <v>0</v>
      </c>
      <c r="L27" s="326">
        <v>0</v>
      </c>
      <c r="M27" s="326">
        <v>0</v>
      </c>
      <c r="N27" s="326">
        <v>0</v>
      </c>
      <c r="O27" s="326">
        <v>0</v>
      </c>
      <c r="P27" s="326">
        <v>0</v>
      </c>
      <c r="Q27" s="326">
        <v>0</v>
      </c>
      <c r="R27" s="326">
        <v>2014500</v>
      </c>
      <c r="S27" s="326">
        <v>0</v>
      </c>
      <c r="T27" s="326">
        <v>0</v>
      </c>
      <c r="U27" s="326">
        <v>0</v>
      </c>
      <c r="V27" s="326">
        <v>0</v>
      </c>
      <c r="W27" s="326">
        <v>0</v>
      </c>
      <c r="X27" s="326">
        <v>0</v>
      </c>
      <c r="Y27" s="326">
        <v>0</v>
      </c>
      <c r="Z27" s="326">
        <v>0</v>
      </c>
      <c r="AA27" s="326">
        <v>0</v>
      </c>
      <c r="AB27" s="326">
        <v>0</v>
      </c>
      <c r="AC27" s="326">
        <v>820250000</v>
      </c>
      <c r="AD27" s="326">
        <v>899275000</v>
      </c>
      <c r="AE27" s="326">
        <v>1719525000</v>
      </c>
      <c r="AF27" s="326">
        <v>2394337500</v>
      </c>
      <c r="AG27" s="326">
        <v>1141800000</v>
      </c>
      <c r="AH27" s="326" t="e">
        <v>#N/A</v>
      </c>
      <c r="AI27" s="326" t="e">
        <v>#N/A</v>
      </c>
      <c r="AJ27" s="326" t="e">
        <v>#N/A</v>
      </c>
      <c r="AK27" s="326" t="e">
        <v>#N/A</v>
      </c>
      <c r="AL27" s="326" t="e">
        <v>#N/A</v>
      </c>
      <c r="AM27" s="326" t="e">
        <v>#N/A</v>
      </c>
      <c r="AN27" s="326" t="e">
        <v>#N/A</v>
      </c>
    </row>
    <row r="28" spans="1:40">
      <c r="A28" s="338">
        <v>27</v>
      </c>
      <c r="B28" s="325" t="s">
        <v>1217</v>
      </c>
      <c r="C28" s="326">
        <v>0</v>
      </c>
      <c r="D28" s="326">
        <v>0</v>
      </c>
      <c r="E28" s="326">
        <v>0</v>
      </c>
      <c r="F28" s="326">
        <v>0</v>
      </c>
      <c r="G28" s="326">
        <v>0</v>
      </c>
      <c r="H28" s="326">
        <v>0</v>
      </c>
      <c r="I28" s="326">
        <v>0</v>
      </c>
      <c r="J28" s="326">
        <v>0</v>
      </c>
      <c r="K28" s="326">
        <v>0</v>
      </c>
      <c r="L28" s="326">
        <v>0</v>
      </c>
      <c r="M28" s="326">
        <v>0</v>
      </c>
      <c r="N28" s="326">
        <v>0</v>
      </c>
      <c r="O28" s="326">
        <v>0</v>
      </c>
      <c r="P28" s="326">
        <v>656360130</v>
      </c>
      <c r="Q28" s="326">
        <v>656360130</v>
      </c>
      <c r="R28" s="326">
        <v>10432699998</v>
      </c>
      <c r="S28" s="326">
        <v>10432699998</v>
      </c>
      <c r="T28" s="326">
        <v>10432699998</v>
      </c>
      <c r="U28" s="326">
        <v>10432699998</v>
      </c>
      <c r="V28" s="326">
        <v>10090699998</v>
      </c>
      <c r="W28" s="326">
        <v>59932699998</v>
      </c>
      <c r="X28" s="326">
        <v>9932699998</v>
      </c>
      <c r="Y28" s="326">
        <v>9932699998</v>
      </c>
      <c r="Z28" s="326">
        <v>9932699998</v>
      </c>
      <c r="AA28" s="326">
        <v>9932699998</v>
      </c>
      <c r="AB28" s="326">
        <v>9932699998</v>
      </c>
      <c r="AC28" s="326">
        <v>9932699998</v>
      </c>
      <c r="AD28" s="326">
        <v>10432003288</v>
      </c>
      <c r="AE28" s="326">
        <v>9932699998</v>
      </c>
      <c r="AF28" s="326">
        <v>9932699998</v>
      </c>
      <c r="AG28" s="326">
        <v>9932699998</v>
      </c>
      <c r="AH28" s="326" t="e">
        <v>#N/A</v>
      </c>
      <c r="AI28" s="326" t="e">
        <v>#N/A</v>
      </c>
      <c r="AJ28" s="326" t="e">
        <v>#N/A</v>
      </c>
      <c r="AK28" s="326" t="e">
        <v>#N/A</v>
      </c>
      <c r="AL28" s="326" t="e">
        <v>#N/A</v>
      </c>
      <c r="AM28" s="326" t="e">
        <v>#N/A</v>
      </c>
      <c r="AN28" s="326" t="e">
        <v>#N/A</v>
      </c>
    </row>
    <row r="29" spans="1:40">
      <c r="A29">
        <v>28</v>
      </c>
      <c r="B29" s="325" t="s">
        <v>1218</v>
      </c>
      <c r="C29" s="326">
        <v>2584215732</v>
      </c>
      <c r="D29" s="326">
        <v>2448431779</v>
      </c>
      <c r="E29" s="326">
        <v>2448431779</v>
      </c>
      <c r="F29" s="326">
        <v>2448431779</v>
      </c>
      <c r="G29" s="326">
        <v>2448431779</v>
      </c>
      <c r="H29" s="326">
        <v>2448431779</v>
      </c>
      <c r="I29" s="326">
        <v>0</v>
      </c>
      <c r="J29" s="326">
        <v>28078812190.334198</v>
      </c>
      <c r="K29" s="326">
        <v>17113675976.665899</v>
      </c>
      <c r="L29" s="326">
        <v>17345992752.887299</v>
      </c>
      <c r="M29" s="326">
        <v>17845624599.377899</v>
      </c>
      <c r="N29" s="326">
        <v>22861201138.498299</v>
      </c>
      <c r="O29" s="326">
        <v>13023643647.761799</v>
      </c>
      <c r="P29" s="326">
        <v>16318525973.8239</v>
      </c>
      <c r="Q29" s="326">
        <v>22916814584.936188</v>
      </c>
      <c r="R29" s="326">
        <v>27276079549.360001</v>
      </c>
      <c r="S29" s="326">
        <v>28570672749.470001</v>
      </c>
      <c r="T29" s="326">
        <v>35697530377.010002</v>
      </c>
      <c r="U29" s="326">
        <v>20103930121.830002</v>
      </c>
      <c r="V29" s="326">
        <v>27089263529.540001</v>
      </c>
      <c r="W29" s="326">
        <v>29489977324.34</v>
      </c>
      <c r="X29" s="326">
        <v>27885125144.150002</v>
      </c>
      <c r="Y29" s="326">
        <v>34947531767.400002</v>
      </c>
      <c r="Z29" s="326">
        <v>38201849836.339996</v>
      </c>
      <c r="AA29" s="326">
        <v>34334555066.010002</v>
      </c>
      <c r="AB29" s="326">
        <v>38327551052.271355</v>
      </c>
      <c r="AC29" s="326">
        <v>43688102622.613007</v>
      </c>
      <c r="AD29" s="326">
        <v>38864575507.623825</v>
      </c>
      <c r="AE29" s="326">
        <v>50206585995.665039</v>
      </c>
      <c r="AF29" s="326">
        <v>49000471852.547699</v>
      </c>
      <c r="AG29" s="326">
        <v>24457094293.118664</v>
      </c>
      <c r="AH29" s="326" t="e">
        <v>#N/A</v>
      </c>
      <c r="AI29" s="326" t="e">
        <v>#N/A</v>
      </c>
      <c r="AJ29" s="326" t="e">
        <v>#N/A</v>
      </c>
      <c r="AK29" s="326" t="e">
        <v>#N/A</v>
      </c>
      <c r="AL29" s="326" t="e">
        <v>#N/A</v>
      </c>
      <c r="AM29" s="326" t="e">
        <v>#N/A</v>
      </c>
      <c r="AN29" s="326" t="e">
        <v>#N/A</v>
      </c>
    </row>
    <row r="30" spans="1:40">
      <c r="A30" s="338">
        <v>29</v>
      </c>
      <c r="B30" s="325" t="s">
        <v>1219</v>
      </c>
      <c r="C30" s="326">
        <v>1300962637</v>
      </c>
      <c r="D30" s="326">
        <v>1300962639</v>
      </c>
      <c r="E30" s="326">
        <v>2300962637</v>
      </c>
      <c r="F30" s="326">
        <v>12300962637</v>
      </c>
      <c r="G30" s="326">
        <v>12300962637</v>
      </c>
      <c r="H30" s="326">
        <v>12300962637</v>
      </c>
      <c r="I30" s="326">
        <v>12300962637</v>
      </c>
      <c r="J30" s="326">
        <v>21325045164.610001</v>
      </c>
      <c r="K30" s="326">
        <v>8487812877</v>
      </c>
      <c r="L30" s="326">
        <v>276861333.57999998</v>
      </c>
      <c r="M30" s="326">
        <v>9659162408.2000008</v>
      </c>
      <c r="N30" s="326">
        <v>9761212482</v>
      </c>
      <c r="O30" s="326">
        <v>9835698845</v>
      </c>
      <c r="P30" s="326">
        <v>1466764356.0600002</v>
      </c>
      <c r="Q30" s="326">
        <v>1347770586.8800001</v>
      </c>
      <c r="R30" s="326">
        <v>10866297911</v>
      </c>
      <c r="S30" s="326">
        <v>9269164874.6599998</v>
      </c>
      <c r="T30" s="326">
        <v>9945335733</v>
      </c>
      <c r="U30" s="326">
        <v>9617779715</v>
      </c>
      <c r="V30" s="326">
        <v>5215090731.0384502</v>
      </c>
      <c r="W30" s="326">
        <v>12748741359.549999</v>
      </c>
      <c r="X30" s="326">
        <v>10284574251.480001</v>
      </c>
      <c r="Y30" s="326">
        <v>941247674</v>
      </c>
      <c r="Z30" s="326">
        <v>72674272.829999998</v>
      </c>
      <c r="AA30" s="326">
        <v>0</v>
      </c>
      <c r="AB30" s="326">
        <v>10026143889</v>
      </c>
      <c r="AC30" s="326">
        <v>1040121959</v>
      </c>
      <c r="AD30" s="326">
        <v>10046240588.6159</v>
      </c>
      <c r="AE30" s="326">
        <v>11210590070.94655</v>
      </c>
      <c r="AF30" s="326">
        <v>117594380.88654937</v>
      </c>
      <c r="AG30" s="326">
        <v>2403015074.9065504</v>
      </c>
      <c r="AH30" s="326" t="e">
        <v>#N/A</v>
      </c>
      <c r="AI30" s="326" t="e">
        <v>#N/A</v>
      </c>
      <c r="AJ30" s="326" t="e">
        <v>#N/A</v>
      </c>
      <c r="AK30" s="326" t="e">
        <v>#N/A</v>
      </c>
      <c r="AL30" s="326" t="e">
        <v>#N/A</v>
      </c>
      <c r="AM30" s="326" t="e">
        <v>#N/A</v>
      </c>
      <c r="AN30" s="326" t="e">
        <v>#N/A</v>
      </c>
    </row>
    <row r="31" spans="1:40">
      <c r="A31" s="338">
        <v>30</v>
      </c>
      <c r="B31" s="325" t="s">
        <v>1249</v>
      </c>
      <c r="C31" s="326">
        <v>0</v>
      </c>
      <c r="D31" s="326">
        <v>0</v>
      </c>
      <c r="E31" s="326">
        <v>0</v>
      </c>
      <c r="F31" s="326">
        <v>0</v>
      </c>
      <c r="G31" s="326">
        <v>0</v>
      </c>
      <c r="H31" s="326">
        <v>0</v>
      </c>
      <c r="I31" s="326">
        <v>0</v>
      </c>
      <c r="J31" s="326">
        <v>0</v>
      </c>
      <c r="K31" s="326">
        <v>0</v>
      </c>
      <c r="L31" s="326">
        <v>0</v>
      </c>
      <c r="M31" s="326">
        <v>0</v>
      </c>
      <c r="N31" s="326">
        <v>0</v>
      </c>
      <c r="O31" s="326">
        <v>0</v>
      </c>
      <c r="P31" s="326">
        <v>4088054072</v>
      </c>
      <c r="Q31" s="326">
        <v>25442121670</v>
      </c>
      <c r="R31" s="326">
        <v>27166434192</v>
      </c>
      <c r="S31" s="326">
        <v>27905055948</v>
      </c>
      <c r="T31" s="326">
        <v>29568807245</v>
      </c>
      <c r="U31" s="326">
        <v>18147672155</v>
      </c>
      <c r="V31" s="326">
        <v>15781433056</v>
      </c>
      <c r="W31" s="326">
        <v>20938933136</v>
      </c>
      <c r="X31" s="326">
        <v>19474944577</v>
      </c>
      <c r="Y31" s="326">
        <v>16926577342</v>
      </c>
      <c r="Z31" s="326">
        <v>16926577342</v>
      </c>
      <c r="AA31" s="326">
        <v>16926577342</v>
      </c>
      <c r="AB31" s="326">
        <v>16832555757.200001</v>
      </c>
      <c r="AC31" s="326">
        <v>19152583780.326828</v>
      </c>
      <c r="AD31" s="326">
        <v>18055311764.753448</v>
      </c>
      <c r="AE31" s="326">
        <v>21968909598.720001</v>
      </c>
      <c r="AF31" s="326">
        <v>24772921030.979996</v>
      </c>
      <c r="AG31" s="326">
        <v>25830483335.490005</v>
      </c>
      <c r="AH31" s="326" t="e">
        <v>#N/A</v>
      </c>
      <c r="AI31" s="326" t="e">
        <v>#N/A</v>
      </c>
      <c r="AJ31" s="326" t="e">
        <v>#N/A</v>
      </c>
      <c r="AK31" s="326" t="e">
        <v>#N/A</v>
      </c>
      <c r="AL31" s="326" t="e">
        <v>#N/A</v>
      </c>
      <c r="AM31" s="326" t="e">
        <v>#N/A</v>
      </c>
      <c r="AN31" s="326" t="e">
        <v>#N/A</v>
      </c>
    </row>
    <row r="32" spans="1:40">
      <c r="A32">
        <v>31</v>
      </c>
      <c r="B32" s="325" t="s">
        <v>1250</v>
      </c>
      <c r="C32" s="326">
        <v>0</v>
      </c>
      <c r="D32" s="326">
        <v>0</v>
      </c>
      <c r="E32" s="326">
        <v>0</v>
      </c>
      <c r="F32" s="326">
        <v>0</v>
      </c>
      <c r="G32" s="326">
        <v>0</v>
      </c>
      <c r="H32" s="326">
        <v>0</v>
      </c>
      <c r="I32" s="326">
        <v>0</v>
      </c>
      <c r="J32" s="326">
        <v>0</v>
      </c>
      <c r="K32" s="326">
        <v>0</v>
      </c>
      <c r="L32" s="326">
        <v>0</v>
      </c>
      <c r="M32" s="326">
        <v>0</v>
      </c>
      <c r="N32" s="326">
        <v>0</v>
      </c>
      <c r="O32" s="326">
        <v>0</v>
      </c>
      <c r="P32" s="326">
        <v>0</v>
      </c>
      <c r="Q32" s="326">
        <v>0</v>
      </c>
      <c r="R32" s="326">
        <v>0</v>
      </c>
      <c r="S32" s="326">
        <v>0</v>
      </c>
      <c r="T32" s="326">
        <v>0</v>
      </c>
      <c r="U32" s="326">
        <v>0</v>
      </c>
      <c r="V32" s="326">
        <v>0</v>
      </c>
      <c r="W32" s="326">
        <v>0</v>
      </c>
      <c r="X32" s="326">
        <v>0</v>
      </c>
      <c r="Y32" s="326">
        <v>0</v>
      </c>
      <c r="Z32" s="326">
        <v>1</v>
      </c>
      <c r="AA32" s="326">
        <v>1</v>
      </c>
      <c r="AB32" s="326">
        <v>0</v>
      </c>
      <c r="AC32" s="326">
        <v>0</v>
      </c>
      <c r="AD32" s="326">
        <v>0</v>
      </c>
      <c r="AE32" s="326">
        <v>0</v>
      </c>
      <c r="AF32" s="326">
        <v>0</v>
      </c>
      <c r="AG32" s="326">
        <v>0</v>
      </c>
      <c r="AH32" s="326" t="e">
        <v>#N/A</v>
      </c>
      <c r="AI32" s="326" t="e">
        <v>#N/A</v>
      </c>
      <c r="AJ32" s="326" t="e">
        <v>#N/A</v>
      </c>
      <c r="AK32" s="326" t="e">
        <v>#N/A</v>
      </c>
      <c r="AL32" s="326" t="e">
        <v>#N/A</v>
      </c>
      <c r="AM32" s="326" t="e">
        <v>#N/A</v>
      </c>
      <c r="AN32" s="326" t="e">
        <v>#N/A</v>
      </c>
    </row>
    <row r="33" spans="1:40" s="335" customFormat="1">
      <c r="A33" s="338">
        <v>32</v>
      </c>
      <c r="B33" s="333" t="s">
        <v>1251</v>
      </c>
      <c r="C33" s="334">
        <v>0</v>
      </c>
      <c r="D33" s="334">
        <v>0</v>
      </c>
      <c r="E33" s="334">
        <v>0</v>
      </c>
      <c r="F33" s="334">
        <v>0</v>
      </c>
      <c r="G33" s="334">
        <v>0</v>
      </c>
      <c r="H33" s="334">
        <v>0</v>
      </c>
      <c r="I33" s="334">
        <v>0</v>
      </c>
      <c r="J33" s="334">
        <v>0</v>
      </c>
      <c r="K33" s="334">
        <v>0</v>
      </c>
      <c r="L33" s="334">
        <v>0</v>
      </c>
      <c r="M33" s="334">
        <v>0</v>
      </c>
      <c r="N33" s="334">
        <v>0</v>
      </c>
      <c r="O33" s="334">
        <v>0</v>
      </c>
      <c r="P33" s="334">
        <v>463407647</v>
      </c>
      <c r="Q33" s="334">
        <v>849503149</v>
      </c>
      <c r="R33" s="334">
        <v>834412614</v>
      </c>
      <c r="S33" s="334">
        <v>819077681</v>
      </c>
      <c r="T33" s="334">
        <v>801912105</v>
      </c>
      <c r="U33" s="334">
        <v>784746529</v>
      </c>
      <c r="V33" s="334">
        <v>767622827</v>
      </c>
      <c r="W33" s="334">
        <v>777855320</v>
      </c>
      <c r="X33" s="334">
        <v>765924973</v>
      </c>
      <c r="Y33" s="334">
        <v>881615703</v>
      </c>
      <c r="Z33" s="334">
        <v>881615703</v>
      </c>
      <c r="AA33" s="334">
        <v>881615703</v>
      </c>
      <c r="AB33" s="334">
        <v>8832858529.333334</v>
      </c>
      <c r="AC33" s="334">
        <v>8163087955.283329</v>
      </c>
      <c r="AD33" s="334">
        <v>8117539956.0666666</v>
      </c>
      <c r="AE33" s="334">
        <v>8063632705.8500013</v>
      </c>
      <c r="AF33" s="334">
        <v>8191150156.1333399</v>
      </c>
      <c r="AG33" s="334">
        <v>10026041403.583334</v>
      </c>
      <c r="AH33" s="334" t="e">
        <v>#N/A</v>
      </c>
      <c r="AI33" s="334" t="e">
        <v>#N/A</v>
      </c>
      <c r="AJ33" s="334" t="e">
        <v>#N/A</v>
      </c>
      <c r="AK33" s="334" t="e">
        <v>#N/A</v>
      </c>
      <c r="AL33" s="334" t="e">
        <v>#N/A</v>
      </c>
      <c r="AM33" s="334" t="e">
        <v>#N/A</v>
      </c>
      <c r="AN33" s="334" t="e">
        <v>#N/A</v>
      </c>
    </row>
    <row r="34" spans="1:40">
      <c r="A34" s="338">
        <v>33</v>
      </c>
      <c r="B34" s="325" t="s">
        <v>1252</v>
      </c>
      <c r="C34" s="326">
        <v>0</v>
      </c>
      <c r="D34" s="326">
        <v>0</v>
      </c>
      <c r="E34" s="326">
        <v>0</v>
      </c>
      <c r="F34" s="326">
        <v>0</v>
      </c>
      <c r="G34" s="326">
        <v>0</v>
      </c>
      <c r="H34" s="326">
        <v>0</v>
      </c>
      <c r="I34" s="326">
        <v>0</v>
      </c>
      <c r="J34" s="326">
        <v>0</v>
      </c>
      <c r="K34" s="326">
        <v>0</v>
      </c>
      <c r="L34" s="326">
        <v>0</v>
      </c>
      <c r="M34" s="326">
        <v>0</v>
      </c>
      <c r="N34" s="326">
        <v>0</v>
      </c>
      <c r="O34" s="326">
        <v>0</v>
      </c>
      <c r="P34" s="326">
        <v>392842050</v>
      </c>
      <c r="Q34" s="326">
        <v>392842050</v>
      </c>
      <c r="R34" s="326">
        <v>388233786</v>
      </c>
      <c r="S34" s="326">
        <v>383625524</v>
      </c>
      <c r="T34" s="326">
        <v>379017261</v>
      </c>
      <c r="U34" s="326">
        <v>374408998</v>
      </c>
      <c r="V34" s="326">
        <v>369800735</v>
      </c>
      <c r="W34" s="326">
        <v>374408998</v>
      </c>
      <c r="X34" s="326">
        <v>369781442</v>
      </c>
      <c r="Y34" s="326">
        <v>365153886</v>
      </c>
      <c r="Z34" s="326">
        <v>365153886</v>
      </c>
      <c r="AA34" s="326">
        <v>365153886</v>
      </c>
      <c r="AB34" s="326">
        <v>7611518590</v>
      </c>
      <c r="AC34" s="326">
        <v>6971671253.28333</v>
      </c>
      <c r="AD34" s="326">
        <v>6939323916.5666666</v>
      </c>
      <c r="AE34" s="326">
        <v>6906976579.8500013</v>
      </c>
      <c r="AF34" s="326">
        <v>7032726743.1333399</v>
      </c>
      <c r="AG34" s="326">
        <v>8889620299.5833359</v>
      </c>
      <c r="AH34" s="326" t="e">
        <v>#N/A</v>
      </c>
      <c r="AI34" s="326" t="e">
        <v>#N/A</v>
      </c>
      <c r="AJ34" s="326" t="e">
        <v>#N/A</v>
      </c>
      <c r="AK34" s="326" t="e">
        <v>#N/A</v>
      </c>
      <c r="AL34" s="326" t="e">
        <v>#N/A</v>
      </c>
      <c r="AM34" s="326" t="e">
        <v>#N/A</v>
      </c>
      <c r="AN34" s="326" t="e">
        <v>#N/A</v>
      </c>
    </row>
    <row r="35" spans="1:40">
      <c r="A35">
        <v>34</v>
      </c>
      <c r="B35" s="325" t="s">
        <v>1253</v>
      </c>
      <c r="C35" s="326">
        <v>0</v>
      </c>
      <c r="D35" s="326">
        <v>0</v>
      </c>
      <c r="E35" s="326">
        <v>0</v>
      </c>
      <c r="F35" s="326">
        <v>0</v>
      </c>
      <c r="G35" s="326">
        <v>0</v>
      </c>
      <c r="H35" s="326">
        <v>0</v>
      </c>
      <c r="I35" s="326">
        <v>0</v>
      </c>
      <c r="J35" s="326">
        <v>0</v>
      </c>
      <c r="K35" s="326">
        <v>0</v>
      </c>
      <c r="L35" s="326">
        <v>0</v>
      </c>
      <c r="M35" s="326">
        <v>0</v>
      </c>
      <c r="N35" s="326">
        <v>0</v>
      </c>
      <c r="O35" s="326">
        <v>0</v>
      </c>
      <c r="P35" s="326">
        <v>63477500</v>
      </c>
      <c r="Q35" s="326">
        <v>349385833</v>
      </c>
      <c r="R35" s="326">
        <v>339269687</v>
      </c>
      <c r="S35" s="326">
        <v>330984184</v>
      </c>
      <c r="T35" s="326">
        <v>320868038</v>
      </c>
      <c r="U35" s="326">
        <v>310751892</v>
      </c>
      <c r="V35" s="326">
        <v>300635746</v>
      </c>
      <c r="W35" s="326">
        <v>302044600</v>
      </c>
      <c r="X35" s="326">
        <v>291928454</v>
      </c>
      <c r="Y35" s="326">
        <v>408497309</v>
      </c>
      <c r="Z35" s="326">
        <v>408497309</v>
      </c>
      <c r="AA35" s="326">
        <v>408497309</v>
      </c>
      <c r="AB35" s="326">
        <v>880950954.49999952</v>
      </c>
      <c r="AC35" s="326">
        <v>865485851.3333329</v>
      </c>
      <c r="AD35" s="326">
        <v>850413976.33333325</v>
      </c>
      <c r="AE35" s="326">
        <v>835342101.33333302</v>
      </c>
      <c r="AF35" s="326">
        <v>820270226.33333302</v>
      </c>
      <c r="AG35" s="326">
        <v>805198351.33333302</v>
      </c>
      <c r="AH35" s="326" t="e">
        <v>#N/A</v>
      </c>
      <c r="AI35" s="326" t="e">
        <v>#N/A</v>
      </c>
      <c r="AJ35" s="326" t="e">
        <v>#N/A</v>
      </c>
      <c r="AK35" s="326" t="e">
        <v>#N/A</v>
      </c>
      <c r="AL35" s="326" t="e">
        <v>#N/A</v>
      </c>
      <c r="AM35" s="326" t="e">
        <v>#N/A</v>
      </c>
      <c r="AN35" s="326" t="e">
        <v>#N/A</v>
      </c>
    </row>
    <row r="36" spans="1:40">
      <c r="A36" s="338">
        <v>35</v>
      </c>
      <c r="B36" s="325" t="s">
        <v>1254</v>
      </c>
      <c r="C36" s="326">
        <v>0</v>
      </c>
      <c r="D36" s="326">
        <v>0</v>
      </c>
      <c r="E36" s="326">
        <v>0</v>
      </c>
      <c r="F36" s="326">
        <v>0</v>
      </c>
      <c r="G36" s="326">
        <v>0</v>
      </c>
      <c r="H36" s="326">
        <v>0</v>
      </c>
      <c r="I36" s="326">
        <v>0</v>
      </c>
      <c r="J36" s="326">
        <v>0</v>
      </c>
      <c r="K36" s="326">
        <v>0</v>
      </c>
      <c r="L36" s="326">
        <v>0</v>
      </c>
      <c r="M36" s="326">
        <v>0</v>
      </c>
      <c r="N36" s="326">
        <v>0</v>
      </c>
      <c r="O36" s="326">
        <v>0</v>
      </c>
      <c r="P36" s="326">
        <v>7281055</v>
      </c>
      <c r="Q36" s="326">
        <v>74437590</v>
      </c>
      <c r="R36" s="326">
        <v>72662777</v>
      </c>
      <c r="S36" s="326">
        <v>70887963</v>
      </c>
      <c r="T36" s="326">
        <v>69113150</v>
      </c>
      <c r="U36" s="326">
        <v>67338337</v>
      </c>
      <c r="V36" s="326">
        <v>65605399</v>
      </c>
      <c r="W36" s="326">
        <v>70487129</v>
      </c>
      <c r="X36" s="326">
        <v>72876236</v>
      </c>
      <c r="Y36" s="326">
        <v>70605360</v>
      </c>
      <c r="Z36" s="326">
        <v>70605360</v>
      </c>
      <c r="AA36" s="326">
        <v>70605360</v>
      </c>
      <c r="AB36" s="326">
        <v>63821166</v>
      </c>
      <c r="AC36" s="326">
        <v>57140522.833333343</v>
      </c>
      <c r="AD36" s="326">
        <v>58749462.999999896</v>
      </c>
      <c r="AE36" s="326">
        <v>56588611.500000007</v>
      </c>
      <c r="AF36" s="326">
        <v>66354955.500000007</v>
      </c>
      <c r="AG36" s="326">
        <v>63989207.500000007</v>
      </c>
      <c r="AH36" s="326" t="e">
        <v>#N/A</v>
      </c>
      <c r="AI36" s="326" t="e">
        <v>#N/A</v>
      </c>
      <c r="AJ36" s="326" t="e">
        <v>#N/A</v>
      </c>
      <c r="AK36" s="326" t="e">
        <v>#N/A</v>
      </c>
      <c r="AL36" s="326" t="e">
        <v>#N/A</v>
      </c>
      <c r="AM36" s="326" t="e">
        <v>#N/A</v>
      </c>
      <c r="AN36" s="326" t="e">
        <v>#N/A</v>
      </c>
    </row>
    <row r="37" spans="1:40">
      <c r="A37" s="338">
        <v>36</v>
      </c>
      <c r="B37" s="325" t="s">
        <v>1255</v>
      </c>
      <c r="C37" s="326">
        <v>0</v>
      </c>
      <c r="D37" s="326">
        <v>0</v>
      </c>
      <c r="E37" s="326">
        <v>0</v>
      </c>
      <c r="F37" s="326">
        <v>0</v>
      </c>
      <c r="G37" s="326">
        <v>0</v>
      </c>
      <c r="H37" s="326">
        <v>0</v>
      </c>
      <c r="I37" s="326">
        <v>0</v>
      </c>
      <c r="J37" s="326">
        <v>0</v>
      </c>
      <c r="K37" s="326">
        <v>0</v>
      </c>
      <c r="L37" s="326">
        <v>0</v>
      </c>
      <c r="M37" s="326">
        <v>0</v>
      </c>
      <c r="N37" s="326">
        <v>0</v>
      </c>
      <c r="O37" s="326">
        <v>0</v>
      </c>
      <c r="P37" s="326">
        <v>-192958</v>
      </c>
      <c r="Q37" s="326">
        <v>32837676</v>
      </c>
      <c r="R37" s="326">
        <v>34246364</v>
      </c>
      <c r="S37" s="326">
        <v>33580010</v>
      </c>
      <c r="T37" s="326">
        <v>32913656</v>
      </c>
      <c r="U37" s="326">
        <v>32247302</v>
      </c>
      <c r="V37" s="326">
        <v>31580947</v>
      </c>
      <c r="W37" s="326">
        <v>30914593</v>
      </c>
      <c r="X37" s="326">
        <v>31338846</v>
      </c>
      <c r="Y37" s="326">
        <v>37359153</v>
      </c>
      <c r="Z37" s="326">
        <v>37359153</v>
      </c>
      <c r="AA37" s="326">
        <v>37359153</v>
      </c>
      <c r="AB37" s="326">
        <v>276567823.83333331</v>
      </c>
      <c r="AC37" s="326">
        <v>268790332.83333337</v>
      </c>
      <c r="AD37" s="326">
        <v>269052605.16666663</v>
      </c>
      <c r="AE37" s="326">
        <v>264725418.16666669</v>
      </c>
      <c r="AF37" s="326">
        <v>271798231.16666669</v>
      </c>
      <c r="AG37" s="326">
        <v>267233545.16666672</v>
      </c>
      <c r="AH37" s="326" t="e">
        <v>#N/A</v>
      </c>
      <c r="AI37" s="326" t="e">
        <v>#N/A</v>
      </c>
      <c r="AJ37" s="326" t="e">
        <v>#N/A</v>
      </c>
      <c r="AK37" s="326" t="e">
        <v>#N/A</v>
      </c>
      <c r="AL37" s="326" t="e">
        <v>#N/A</v>
      </c>
      <c r="AM37" s="326" t="e">
        <v>#N/A</v>
      </c>
      <c r="AN37" s="326" t="e">
        <v>#N/A</v>
      </c>
    </row>
    <row r="38" spans="1:40">
      <c r="A38">
        <v>37</v>
      </c>
      <c r="B38" s="325" t="s">
        <v>1256</v>
      </c>
      <c r="C38" s="326">
        <v>0</v>
      </c>
      <c r="D38" s="326">
        <v>0</v>
      </c>
      <c r="E38" s="326">
        <v>0</v>
      </c>
      <c r="F38" s="326">
        <v>0</v>
      </c>
      <c r="G38" s="326">
        <v>0</v>
      </c>
      <c r="H38" s="326">
        <v>0</v>
      </c>
      <c r="I38" s="326">
        <v>0</v>
      </c>
      <c r="J38" s="326">
        <v>0</v>
      </c>
      <c r="K38" s="326">
        <v>0</v>
      </c>
      <c r="L38" s="326">
        <v>0</v>
      </c>
      <c r="M38" s="326">
        <v>0</v>
      </c>
      <c r="N38" s="326">
        <v>0</v>
      </c>
      <c r="O38" s="326">
        <v>0</v>
      </c>
      <c r="P38" s="326">
        <v>0</v>
      </c>
      <c r="Q38" s="326">
        <v>0</v>
      </c>
      <c r="R38" s="326">
        <v>0</v>
      </c>
      <c r="S38" s="326">
        <v>0</v>
      </c>
      <c r="T38" s="326">
        <v>0</v>
      </c>
      <c r="U38" s="326">
        <v>0</v>
      </c>
      <c r="V38" s="326">
        <v>0</v>
      </c>
      <c r="W38" s="326">
        <v>0</v>
      </c>
      <c r="X38" s="326">
        <v>-5</v>
      </c>
      <c r="Y38" s="326">
        <v>-5</v>
      </c>
      <c r="Z38" s="326">
        <v>-5</v>
      </c>
      <c r="AA38" s="326">
        <v>-5</v>
      </c>
      <c r="AB38" s="326">
        <v>-5</v>
      </c>
      <c r="AC38" s="326">
        <v>-5</v>
      </c>
      <c r="AD38" s="326">
        <v>-5</v>
      </c>
      <c r="AE38" s="326">
        <v>-5</v>
      </c>
      <c r="AF38" s="326">
        <v>0</v>
      </c>
      <c r="AG38" s="326">
        <v>0</v>
      </c>
      <c r="AH38" s="326" t="e">
        <v>#N/A</v>
      </c>
      <c r="AI38" s="326" t="e">
        <v>#N/A</v>
      </c>
      <c r="AJ38" s="326" t="e">
        <v>#N/A</v>
      </c>
      <c r="AK38" s="326" t="e">
        <v>#N/A</v>
      </c>
      <c r="AL38" s="326" t="e">
        <v>#N/A</v>
      </c>
      <c r="AM38" s="326" t="e">
        <v>#N/A</v>
      </c>
      <c r="AN38" s="326" t="e">
        <v>#N/A</v>
      </c>
    </row>
    <row r="39" spans="1:40" s="335" customFormat="1">
      <c r="A39" s="338">
        <v>38</v>
      </c>
      <c r="B39" s="333" t="s">
        <v>1220</v>
      </c>
      <c r="C39" s="334">
        <v>35810316032</v>
      </c>
      <c r="D39" s="334">
        <v>43499423499</v>
      </c>
      <c r="E39" s="334">
        <v>46542782498</v>
      </c>
      <c r="F39" s="334">
        <v>48839747460</v>
      </c>
      <c r="G39" s="334">
        <v>50954091025</v>
      </c>
      <c r="H39" s="334">
        <v>52822187851</v>
      </c>
      <c r="I39" s="334">
        <v>43045425274.995796</v>
      </c>
      <c r="J39" s="334">
        <v>53991864676.890167</v>
      </c>
      <c r="K39" s="334">
        <v>58295061551.220001</v>
      </c>
      <c r="L39" s="334">
        <v>54530667544.135101</v>
      </c>
      <c r="M39" s="334">
        <v>51700155817.919998</v>
      </c>
      <c r="N39" s="334">
        <v>55411823960.296097</v>
      </c>
      <c r="O39" s="334">
        <v>58092835567.503998</v>
      </c>
      <c r="P39" s="334">
        <v>33493828488.68</v>
      </c>
      <c r="Q39" s="334">
        <v>38679290437.963699</v>
      </c>
      <c r="R39" s="334">
        <v>37762031214.159996</v>
      </c>
      <c r="S39" s="334">
        <v>39827931550.306602</v>
      </c>
      <c r="T39" s="334">
        <v>38425964649.93</v>
      </c>
      <c r="U39" s="334">
        <v>36734649112.299995</v>
      </c>
      <c r="V39" s="334">
        <v>39799386564.580002</v>
      </c>
      <c r="W39" s="334">
        <v>39660404264.129501</v>
      </c>
      <c r="X39" s="334">
        <v>40127794676.966499</v>
      </c>
      <c r="Y39" s="334">
        <v>48431848458.142006</v>
      </c>
      <c r="Z39" s="334">
        <v>48493569058.253403</v>
      </c>
      <c r="AA39" s="334">
        <v>51441962246.150002</v>
      </c>
      <c r="AB39" s="334">
        <v>38776518101.734451</v>
      </c>
      <c r="AC39" s="334">
        <v>43674139719.913101</v>
      </c>
      <c r="AD39" s="334">
        <v>43264211858.727493</v>
      </c>
      <c r="AE39" s="334">
        <v>42524983232.69059</v>
      </c>
      <c r="AF39" s="334">
        <v>43251053462.427086</v>
      </c>
      <c r="AG39" s="334">
        <v>53408637570.612831</v>
      </c>
      <c r="AH39" s="334" t="e">
        <v>#N/A</v>
      </c>
      <c r="AI39" s="334" t="e">
        <v>#N/A</v>
      </c>
      <c r="AJ39" s="334" t="e">
        <v>#N/A</v>
      </c>
      <c r="AK39" s="334" t="e">
        <v>#N/A</v>
      </c>
      <c r="AL39" s="334" t="e">
        <v>#N/A</v>
      </c>
      <c r="AM39" s="334" t="e">
        <v>#N/A</v>
      </c>
      <c r="AN39" s="334" t="e">
        <v>#N/A</v>
      </c>
    </row>
    <row r="40" spans="1:40">
      <c r="A40" s="338">
        <v>39</v>
      </c>
      <c r="B40" s="325" t="s">
        <v>1228</v>
      </c>
      <c r="C40" s="326">
        <v>19447284046</v>
      </c>
      <c r="D40" s="326">
        <v>18711019016</v>
      </c>
      <c r="E40" s="326">
        <v>19300719295</v>
      </c>
      <c r="F40" s="326">
        <v>18440630393</v>
      </c>
      <c r="G40" s="326">
        <v>19239940134</v>
      </c>
      <c r="H40" s="326">
        <v>22192065427</v>
      </c>
      <c r="I40" s="326">
        <v>22747307928</v>
      </c>
      <c r="J40" s="326">
        <v>27773833989.334599</v>
      </c>
      <c r="K40" s="326">
        <v>31381811617.43</v>
      </c>
      <c r="L40" s="326">
        <v>28801308610.445099</v>
      </c>
      <c r="M40" s="326">
        <v>26032636465</v>
      </c>
      <c r="N40" s="326">
        <v>26066647067.766102</v>
      </c>
      <c r="O40" s="326">
        <v>27667104051.883999</v>
      </c>
      <c r="P40" s="326">
        <v>28543083623</v>
      </c>
      <c r="Q40" s="326">
        <v>29582911079.403702</v>
      </c>
      <c r="R40" s="326">
        <v>29106344850.23</v>
      </c>
      <c r="S40" s="326">
        <v>30551331363.086601</v>
      </c>
      <c r="T40" s="326">
        <v>29973109916.380001</v>
      </c>
      <c r="U40" s="326">
        <v>29620956206</v>
      </c>
      <c r="V40" s="326">
        <v>30739355210</v>
      </c>
      <c r="W40" s="326">
        <v>30262701547.459499</v>
      </c>
      <c r="X40" s="326">
        <v>30892397731.8465</v>
      </c>
      <c r="Y40" s="326">
        <v>29745719031.382</v>
      </c>
      <c r="Z40" s="326">
        <v>30255667993.033401</v>
      </c>
      <c r="AA40" s="326">
        <v>30147194446</v>
      </c>
      <c r="AB40" s="326">
        <v>30490551345</v>
      </c>
      <c r="AC40" s="326">
        <v>29821100646.753101</v>
      </c>
      <c r="AD40" s="326">
        <v>30132064105.327499</v>
      </c>
      <c r="AE40" s="326">
        <v>32782077133.363655</v>
      </c>
      <c r="AF40" s="326">
        <v>33957350237.79631</v>
      </c>
      <c r="AG40" s="326">
        <v>35296340906.571465</v>
      </c>
      <c r="AH40" s="326" t="e">
        <v>#N/A</v>
      </c>
      <c r="AI40" s="326" t="e">
        <v>#N/A</v>
      </c>
      <c r="AJ40" s="326" t="e">
        <v>#N/A</v>
      </c>
      <c r="AK40" s="326" t="e">
        <v>#N/A</v>
      </c>
      <c r="AL40" s="326" t="e">
        <v>#N/A</v>
      </c>
      <c r="AM40" s="326" t="e">
        <v>#N/A</v>
      </c>
      <c r="AN40" s="326" t="e">
        <v>#N/A</v>
      </c>
    </row>
    <row r="41" spans="1:40">
      <c r="A41">
        <v>40</v>
      </c>
      <c r="B41" s="325" t="s">
        <v>1229</v>
      </c>
      <c r="C41" s="326">
        <v>0</v>
      </c>
      <c r="D41" s="326">
        <v>0</v>
      </c>
      <c r="E41" s="326">
        <v>0</v>
      </c>
      <c r="F41" s="326">
        <v>0</v>
      </c>
      <c r="G41" s="326">
        <v>0</v>
      </c>
      <c r="H41" s="326">
        <v>0</v>
      </c>
      <c r="I41" s="326">
        <v>0</v>
      </c>
      <c r="J41" s="326">
        <v>6769478019.0595703</v>
      </c>
      <c r="K41" s="326">
        <v>0</v>
      </c>
      <c r="L41" s="326">
        <v>0</v>
      </c>
      <c r="M41" s="326">
        <v>0</v>
      </c>
      <c r="N41" s="326">
        <v>0</v>
      </c>
      <c r="O41" s="326">
        <v>0</v>
      </c>
      <c r="P41" s="326">
        <v>1000266000</v>
      </c>
      <c r="Q41" s="326">
        <v>101625000</v>
      </c>
      <c r="R41" s="326">
        <v>216750000</v>
      </c>
      <c r="S41" s="326">
        <v>235500000</v>
      </c>
      <c r="T41" s="326">
        <v>243275000</v>
      </c>
      <c r="U41" s="326">
        <v>0</v>
      </c>
      <c r="V41" s="326">
        <v>0</v>
      </c>
      <c r="W41" s="326">
        <v>70022000</v>
      </c>
      <c r="X41" s="326">
        <v>934625000</v>
      </c>
      <c r="Y41" s="326">
        <v>8753775000</v>
      </c>
      <c r="Z41" s="326">
        <v>8753775000</v>
      </c>
      <c r="AA41" s="326">
        <v>8753775000</v>
      </c>
      <c r="AB41" s="326">
        <v>0</v>
      </c>
      <c r="AC41" s="326">
        <v>0</v>
      </c>
      <c r="AD41" s="326">
        <v>0</v>
      </c>
      <c r="AE41" s="326">
        <v>0</v>
      </c>
      <c r="AF41" s="326">
        <v>0</v>
      </c>
      <c r="AG41" s="326">
        <v>0</v>
      </c>
      <c r="AH41" s="326" t="e">
        <v>#N/A</v>
      </c>
      <c r="AI41" s="326" t="e">
        <v>#N/A</v>
      </c>
      <c r="AJ41" s="326" t="e">
        <v>#N/A</v>
      </c>
      <c r="AK41" s="326" t="e">
        <v>#N/A</v>
      </c>
      <c r="AL41" s="326" t="e">
        <v>#N/A</v>
      </c>
      <c r="AM41" s="326" t="e">
        <v>#N/A</v>
      </c>
      <c r="AN41" s="326" t="e">
        <v>#N/A</v>
      </c>
    </row>
    <row r="42" spans="1:40">
      <c r="A42" s="338">
        <v>41</v>
      </c>
      <c r="B42" s="325" t="s">
        <v>1221</v>
      </c>
      <c r="C42" s="326">
        <v>0</v>
      </c>
      <c r="D42" s="326">
        <v>0</v>
      </c>
      <c r="E42" s="326">
        <v>0</v>
      </c>
      <c r="F42" s="326">
        <v>0</v>
      </c>
      <c r="G42" s="326">
        <v>0</v>
      </c>
      <c r="H42" s="326">
        <v>0</v>
      </c>
      <c r="I42" s="326">
        <v>0</v>
      </c>
      <c r="J42" s="326">
        <v>0</v>
      </c>
      <c r="K42" s="326">
        <v>0</v>
      </c>
      <c r="L42" s="326">
        <v>0</v>
      </c>
      <c r="M42" s="326">
        <v>0</v>
      </c>
      <c r="N42" s="326">
        <v>0</v>
      </c>
      <c r="O42" s="326">
        <v>0</v>
      </c>
      <c r="P42" s="326">
        <v>0</v>
      </c>
      <c r="Q42" s="326">
        <v>413032858</v>
      </c>
      <c r="R42" s="326">
        <v>1207701046</v>
      </c>
      <c r="S42" s="326">
        <v>1262927137</v>
      </c>
      <c r="T42" s="326">
        <v>1262927137</v>
      </c>
      <c r="U42" s="326">
        <v>1262927137</v>
      </c>
      <c r="V42" s="326">
        <v>1262927137</v>
      </c>
      <c r="W42" s="326">
        <v>1740858826</v>
      </c>
      <c r="X42" s="326">
        <v>1678879756</v>
      </c>
      <c r="Y42" s="326">
        <v>2831709272</v>
      </c>
      <c r="Z42" s="326">
        <v>2831709272</v>
      </c>
      <c r="AA42" s="326">
        <v>2831709272</v>
      </c>
      <c r="AB42" s="326">
        <v>2196023921.7344503</v>
      </c>
      <c r="AC42" s="326">
        <v>4067857600.4099998</v>
      </c>
      <c r="AD42" s="326">
        <v>2539757136.6199999</v>
      </c>
      <c r="AE42" s="326">
        <v>-166556693.16343307</v>
      </c>
      <c r="AF42" s="326">
        <v>-59036817.930000305</v>
      </c>
      <c r="AG42" s="326">
        <v>7838116018.75</v>
      </c>
      <c r="AH42" s="326" t="e">
        <v>#N/A</v>
      </c>
      <c r="AI42" s="326" t="e">
        <v>#N/A</v>
      </c>
      <c r="AJ42" s="326" t="e">
        <v>#N/A</v>
      </c>
      <c r="AK42" s="326" t="e">
        <v>#N/A</v>
      </c>
      <c r="AL42" s="326" t="e">
        <v>#N/A</v>
      </c>
      <c r="AM42" s="326" t="e">
        <v>#N/A</v>
      </c>
      <c r="AN42" s="326" t="e">
        <v>#N/A</v>
      </c>
    </row>
    <row r="43" spans="1:40">
      <c r="A43" s="338">
        <v>42</v>
      </c>
      <c r="B43" s="325" t="s">
        <v>1222</v>
      </c>
      <c r="C43" s="326">
        <v>16310618982</v>
      </c>
      <c r="D43" s="326">
        <v>19320527803</v>
      </c>
      <c r="E43" s="326">
        <v>22024552961</v>
      </c>
      <c r="F43" s="326">
        <v>25222715878</v>
      </c>
      <c r="G43" s="326">
        <v>26895107177</v>
      </c>
      <c r="H43" s="326">
        <v>29701471211</v>
      </c>
      <c r="I43" s="326">
        <v>19301254559.995796</v>
      </c>
      <c r="J43" s="326">
        <v>18455339660.495998</v>
      </c>
      <c r="K43" s="326">
        <v>21044136416.18</v>
      </c>
      <c r="L43" s="326">
        <v>22947633140.689999</v>
      </c>
      <c r="M43" s="326">
        <v>24453474729.919998</v>
      </c>
      <c r="N43" s="326">
        <v>26521611815.529999</v>
      </c>
      <c r="O43" s="326">
        <v>27353963729.189999</v>
      </c>
      <c r="P43" s="326">
        <v>765238391.67999995</v>
      </c>
      <c r="Q43" s="326">
        <v>5237307125.2399998</v>
      </c>
      <c r="R43" s="326">
        <v>4185833682.0100002</v>
      </c>
      <c r="S43" s="326">
        <v>4883715189.2200003</v>
      </c>
      <c r="T43" s="326">
        <v>5970626457.3100004</v>
      </c>
      <c r="U43" s="326">
        <v>5127456872.2299995</v>
      </c>
      <c r="V43" s="326">
        <v>7181547255.5799999</v>
      </c>
      <c r="W43" s="326">
        <v>6970220551.6700001</v>
      </c>
      <c r="X43" s="326">
        <v>5884151059.1199999</v>
      </c>
      <c r="Y43" s="326">
        <v>6390615927.7600002</v>
      </c>
      <c r="Z43" s="326">
        <v>5903298696.2200003</v>
      </c>
      <c r="AA43" s="326">
        <v>8994543184.1499996</v>
      </c>
      <c r="AB43" s="326">
        <v>5452935646</v>
      </c>
      <c r="AC43" s="326">
        <v>9131155200.75</v>
      </c>
      <c r="AD43" s="326">
        <v>10385727554.779999</v>
      </c>
      <c r="AE43" s="326">
        <v>8829649610.8197556</v>
      </c>
      <c r="AF43" s="326">
        <v>8899749618.3537483</v>
      </c>
      <c r="AG43" s="326">
        <v>10104018851.160751</v>
      </c>
      <c r="AH43" s="326" t="e">
        <v>#N/A</v>
      </c>
      <c r="AI43" s="326" t="e">
        <v>#N/A</v>
      </c>
      <c r="AJ43" s="326" t="e">
        <v>#N/A</v>
      </c>
      <c r="AK43" s="326" t="e">
        <v>#N/A</v>
      </c>
      <c r="AL43" s="326" t="e">
        <v>#N/A</v>
      </c>
      <c r="AM43" s="326" t="e">
        <v>#N/A</v>
      </c>
      <c r="AN43" s="326" t="e">
        <v>#N/A</v>
      </c>
    </row>
    <row r="44" spans="1:40">
      <c r="A44">
        <v>43</v>
      </c>
      <c r="B44" s="325" t="s">
        <v>1227</v>
      </c>
      <c r="C44" s="326">
        <v>52413004</v>
      </c>
      <c r="D44" s="326">
        <v>5467876680</v>
      </c>
      <c r="E44" s="326">
        <v>5217510242</v>
      </c>
      <c r="F44" s="326">
        <v>5176401189</v>
      </c>
      <c r="G44" s="326">
        <v>4819043714</v>
      </c>
      <c r="H44" s="326">
        <v>928651213</v>
      </c>
      <c r="I44" s="326">
        <v>996862787</v>
      </c>
      <c r="J44" s="326">
        <v>993213008</v>
      </c>
      <c r="K44" s="326">
        <v>1109637031</v>
      </c>
      <c r="L44" s="326">
        <v>2781725793</v>
      </c>
      <c r="M44" s="326">
        <v>1214044623</v>
      </c>
      <c r="N44" s="326">
        <v>2823565077</v>
      </c>
      <c r="O44" s="326">
        <v>3071767786.4299998</v>
      </c>
      <c r="P44" s="326">
        <v>3185240474</v>
      </c>
      <c r="Q44" s="326">
        <v>3344414375.3200002</v>
      </c>
      <c r="R44" s="326">
        <v>3045401635.9200001</v>
      </c>
      <c r="S44" s="326">
        <v>2894457861</v>
      </c>
      <c r="T44" s="326">
        <v>976026139.24000001</v>
      </c>
      <c r="U44" s="326">
        <v>723308897.07000005</v>
      </c>
      <c r="V44" s="326">
        <v>615556962</v>
      </c>
      <c r="W44" s="326">
        <v>616601339</v>
      </c>
      <c r="X44" s="326">
        <v>737741130</v>
      </c>
      <c r="Y44" s="326">
        <v>710029227</v>
      </c>
      <c r="Z44" s="326">
        <v>749118097</v>
      </c>
      <c r="AA44" s="326">
        <v>714740344</v>
      </c>
      <c r="AB44" s="326">
        <v>637007189</v>
      </c>
      <c r="AC44" s="326">
        <v>654026272</v>
      </c>
      <c r="AD44" s="326">
        <v>206663062</v>
      </c>
      <c r="AE44" s="326">
        <v>1079813181.6706181</v>
      </c>
      <c r="AF44" s="326">
        <v>452990424.2070269</v>
      </c>
      <c r="AG44" s="326">
        <v>170161794.13061771</v>
      </c>
      <c r="AH44" s="326" t="e">
        <v>#N/A</v>
      </c>
      <c r="AI44" s="326" t="e">
        <v>#N/A</v>
      </c>
      <c r="AJ44" s="326" t="e">
        <v>#N/A</v>
      </c>
      <c r="AK44" s="326" t="e">
        <v>#N/A</v>
      </c>
      <c r="AL44" s="326" t="e">
        <v>#N/A</v>
      </c>
      <c r="AM44" s="326" t="e">
        <v>#N/A</v>
      </c>
      <c r="AN44" s="326" t="e">
        <v>#N/A</v>
      </c>
    </row>
    <row r="45" spans="1:40" s="335" customFormat="1">
      <c r="A45" s="338">
        <v>44</v>
      </c>
      <c r="B45" s="333" t="s">
        <v>1223</v>
      </c>
      <c r="C45" s="334">
        <v>70594208157</v>
      </c>
      <c r="D45" s="334">
        <v>75073649807</v>
      </c>
      <c r="E45" s="334">
        <v>8058308337</v>
      </c>
      <c r="F45" s="334">
        <v>12938880855</v>
      </c>
      <c r="G45" s="334">
        <v>21004550391</v>
      </c>
      <c r="H45" s="334">
        <v>29891441993</v>
      </c>
      <c r="I45" s="334">
        <v>41661436140</v>
      </c>
      <c r="J45" s="334">
        <v>53390358899</v>
      </c>
      <c r="K45" s="326">
        <v>59540313099</v>
      </c>
      <c r="L45" s="334">
        <v>66984630681</v>
      </c>
      <c r="M45" s="334">
        <v>71936523489</v>
      </c>
      <c r="N45" s="334">
        <v>81933042544</v>
      </c>
      <c r="O45" s="334">
        <v>96164065877</v>
      </c>
      <c r="P45" s="334">
        <v>104335713382</v>
      </c>
      <c r="Q45" s="334">
        <v>17589981204</v>
      </c>
      <c r="R45" s="334">
        <v>26922091807</v>
      </c>
      <c r="S45" s="334">
        <v>36252353123</v>
      </c>
      <c r="T45" s="334">
        <v>46602988881</v>
      </c>
      <c r="U45" s="334">
        <v>64601332534</v>
      </c>
      <c r="V45" s="334">
        <v>69630757087</v>
      </c>
      <c r="W45" s="334">
        <v>84218594348</v>
      </c>
      <c r="X45" s="334">
        <v>94791652358</v>
      </c>
      <c r="Y45" s="334">
        <v>105440829106</v>
      </c>
      <c r="Z45" s="334">
        <v>113605992682</v>
      </c>
      <c r="AA45" s="334">
        <v>129538814540</v>
      </c>
      <c r="AB45" s="334">
        <v>137351286409.52106</v>
      </c>
      <c r="AC45" s="334">
        <v>25780899198.270992</v>
      </c>
      <c r="AD45" s="334">
        <v>43606864962.160591</v>
      </c>
      <c r="AE45" s="334">
        <v>66491826219.212257</v>
      </c>
      <c r="AF45" s="334">
        <v>80317046760.765594</v>
      </c>
      <c r="AG45" s="334">
        <v>96131394642.4095</v>
      </c>
      <c r="AH45" s="334" t="e">
        <v>#N/A</v>
      </c>
      <c r="AI45" s="334" t="e">
        <v>#N/A</v>
      </c>
      <c r="AJ45" s="334" t="e">
        <v>#N/A</v>
      </c>
      <c r="AK45" s="334" t="e">
        <v>#N/A</v>
      </c>
      <c r="AL45" s="334" t="e">
        <v>#N/A</v>
      </c>
      <c r="AM45" s="334" t="e">
        <v>#N/A</v>
      </c>
      <c r="AN45" s="334" t="e">
        <v>#N/A</v>
      </c>
    </row>
    <row r="46" spans="1:40" s="335" customFormat="1">
      <c r="A46" s="338">
        <v>45</v>
      </c>
      <c r="B46" s="333" t="s">
        <v>1230</v>
      </c>
      <c r="C46" s="334">
        <v>12400943722</v>
      </c>
      <c r="D46" s="334">
        <v>18104005867</v>
      </c>
      <c r="E46" s="334">
        <v>8010409763</v>
      </c>
      <c r="F46" s="334">
        <v>866940854</v>
      </c>
      <c r="G46" s="334">
        <v>-8823401018</v>
      </c>
      <c r="H46" s="334">
        <v>-18431587845</v>
      </c>
      <c r="I46" s="334">
        <v>-23859989795</v>
      </c>
      <c r="J46" s="334">
        <v>-38079822841.836456</v>
      </c>
      <c r="K46" s="326">
        <v>-67798701802.500793</v>
      </c>
      <c r="L46" s="334">
        <v>-53636072429.729935</v>
      </c>
      <c r="M46" s="334">
        <v>-92656568489.327057</v>
      </c>
      <c r="N46" s="334">
        <v>-118064865827.90733</v>
      </c>
      <c r="O46" s="334">
        <v>-75863305327.79483</v>
      </c>
      <c r="P46" s="334">
        <v>-68666284321.631622</v>
      </c>
      <c r="Q46" s="334">
        <v>18348646918.350868</v>
      </c>
      <c r="R46" s="334">
        <v>25642264210.084106</v>
      </c>
      <c r="S46" s="334">
        <v>42209008539.043137</v>
      </c>
      <c r="T46" s="334">
        <v>22817184794.937218</v>
      </c>
      <c r="U46" s="334">
        <v>13316117851.644039</v>
      </c>
      <c r="V46" s="334">
        <v>65382658862.072754</v>
      </c>
      <c r="W46" s="334">
        <v>47994367588.044403</v>
      </c>
      <c r="X46" s="334">
        <v>45938217964.766953</v>
      </c>
      <c r="Y46" s="334">
        <v>42216656017.535454</v>
      </c>
      <c r="Z46" s="334">
        <v>63764843181.912239</v>
      </c>
      <c r="AA46" s="334">
        <v>60918912669.055344</v>
      </c>
      <c r="AB46" s="334">
        <v>35454316054.696884</v>
      </c>
      <c r="AC46" s="334">
        <v>10441863316.732124</v>
      </c>
      <c r="AD46" s="334">
        <v>-11865476210.98115</v>
      </c>
      <c r="AE46" s="334">
        <v>-138590568627.8421</v>
      </c>
      <c r="AF46" s="334">
        <v>-89334546725.175079</v>
      </c>
      <c r="AG46" s="334">
        <v>28048971751.232761</v>
      </c>
      <c r="AH46" s="334" t="e">
        <v>#N/A</v>
      </c>
      <c r="AI46" s="334" t="e">
        <v>#N/A</v>
      </c>
      <c r="AJ46" s="334" t="e">
        <v>#N/A</v>
      </c>
      <c r="AK46" s="334" t="e">
        <v>#N/A</v>
      </c>
      <c r="AL46" s="334" t="e">
        <v>#N/A</v>
      </c>
      <c r="AM46" s="334" t="e">
        <v>#N/A</v>
      </c>
      <c r="AN46" s="334" t="e">
        <v>#N/A</v>
      </c>
    </row>
    <row r="47" spans="1:40" s="335" customFormat="1">
      <c r="A47">
        <v>46</v>
      </c>
      <c r="B47" s="333" t="s">
        <v>1247</v>
      </c>
      <c r="C47" s="334"/>
      <c r="D47" s="334"/>
      <c r="E47" s="334"/>
      <c r="F47" s="334"/>
      <c r="G47" s="334"/>
      <c r="H47" s="334"/>
      <c r="I47" s="334"/>
      <c r="J47" s="334"/>
      <c r="K47" s="334"/>
      <c r="L47" s="334"/>
      <c r="M47" s="334"/>
      <c r="N47" s="334"/>
      <c r="O47" s="334"/>
      <c r="P47" s="334">
        <v>488451</v>
      </c>
      <c r="Q47" s="334">
        <v>210664</v>
      </c>
      <c r="R47" s="334">
        <v>188520</v>
      </c>
      <c r="S47" s="334">
        <v>187878</v>
      </c>
      <c r="T47" s="334">
        <v>188120</v>
      </c>
      <c r="U47" s="334">
        <v>189583</v>
      </c>
      <c r="V47" s="334">
        <v>188193</v>
      </c>
      <c r="W47" s="334">
        <v>188494</v>
      </c>
      <c r="X47" s="334">
        <v>188410</v>
      </c>
      <c r="Y47" s="334">
        <v>188904</v>
      </c>
      <c r="Z47" s="334">
        <v>188755</v>
      </c>
      <c r="AA47" s="334">
        <v>187895</v>
      </c>
      <c r="AB47" s="334">
        <v>127737</v>
      </c>
      <c r="AC47" s="334">
        <v>202284</v>
      </c>
      <c r="AD47" s="334">
        <v>209984</v>
      </c>
      <c r="AE47" s="334">
        <v>277129.09486908215</v>
      </c>
      <c r="AF47" s="334">
        <v>276867.73825774528</v>
      </c>
      <c r="AG47" s="334">
        <v>274974.64407505083</v>
      </c>
      <c r="AH47" s="334" t="e">
        <v>#N/A</v>
      </c>
      <c r="AI47" s="334" t="e">
        <v>#N/A</v>
      </c>
      <c r="AJ47" s="334" t="e">
        <v>#N/A</v>
      </c>
      <c r="AK47" s="334" t="e">
        <v>#N/A</v>
      </c>
      <c r="AL47" s="334" t="e">
        <v>#N/A</v>
      </c>
      <c r="AM47" s="334" t="e">
        <v>#N/A</v>
      </c>
      <c r="AN47" s="334" t="e">
        <v>#N/A</v>
      </c>
    </row>
    <row r="48" spans="1:40">
      <c r="B48" s="695"/>
      <c r="C48" s="696"/>
      <c r="D48" s="696"/>
      <c r="E48" s="696"/>
      <c r="F48" s="696"/>
      <c r="G48" s="696"/>
      <c r="H48" s="696"/>
      <c r="I48" s="696"/>
      <c r="J48" s="696"/>
      <c r="K48" s="696"/>
      <c r="L48" s="696"/>
      <c r="M48" s="696"/>
      <c r="N48" s="696"/>
      <c r="O48" s="696"/>
      <c r="P48" s="696"/>
      <c r="Q48" s="696"/>
      <c r="R48" s="696"/>
      <c r="S48" s="696"/>
      <c r="T48" s="696"/>
      <c r="U48" s="696"/>
      <c r="V48" s="696"/>
      <c r="W48" s="696"/>
      <c r="X48" s="696"/>
      <c r="Y48" s="696"/>
      <c r="Z48" s="696"/>
      <c r="AA48" s="696"/>
      <c r="AB48" s="696"/>
    </row>
  </sheetData>
  <customSheetViews>
    <customSheetView guid="{D1897E30-A26D-4F90-93C2-C61456FDB70A}" showPageBreaks="1" hiddenColumns="1" state="hidden" topLeftCell="B1">
      <selection activeCell="S22" sqref="S22"/>
      <pageMargins left="0.7" right="0.7" top="0.75" bottom="0.75" header="0.3" footer="0.3"/>
      <pageSetup paperSize="9" orientation="portrait" r:id="rId1"/>
    </customSheetView>
    <customSheetView guid="{0A4A6AE3-1FFA-40BD-BC03-A4BC47D93628}" hiddenColumns="1" state="hidden" topLeftCell="B1">
      <pageMargins left="0.7" right="0.7" top="0.75" bottom="0.75" header="0.3" footer="0.3"/>
      <pageSetup paperSize="9" orientation="portrait" r:id="rId2"/>
    </customSheetView>
    <customSheetView guid="{4E068CE9-76F0-4A79-8775-2B6748FBF524}" state="hidden">
      <pane xSplit="1" ySplit="2" topLeftCell="B3" activePane="bottomRight" state="frozen"/>
      <selection pane="bottomRight" activeCell="S22" sqref="S22"/>
      <pageMargins left="0.7" right="0.7" top="0.75" bottom="0.75" header="0.3" footer="0.3"/>
      <pageSetup paperSize="9" orientation="portrait" r:id="rId3"/>
    </customSheetView>
    <customSheetView guid="{D8C5A984-543E-4707-B504-B74A64840F53}" hiddenColumns="1" state="hidden" topLeftCell="B1">
      <pageMargins left="0.7" right="0.7" top="0.75" bottom="0.75" header="0.3" footer="0.3"/>
      <pageSetup paperSize="9" orientation="portrait" r:id="rId4"/>
    </customSheetView>
    <customSheetView guid="{D05C7363-D748-4E5D-B121-E30B6E64A380}" hiddenColumns="1" state="hidden" topLeftCell="B1">
      <pageMargins left="0.7" right="0.7" top="0.75" bottom="0.75" header="0.3" footer="0.3"/>
      <pageSetup paperSize="9" orientation="portrait" r:id="rId5"/>
    </customSheetView>
    <customSheetView guid="{A346EDBB-8F5D-48AE-8CF0-8B5C084A1557}" state="hidden">
      <pane xSplit="1" ySplit="2" topLeftCell="B3" activePane="bottomRight" state="frozen"/>
      <selection pane="bottomRight" activeCell="S22" sqref="S22"/>
      <pageMargins left="0.7" right="0.7" top="0.75" bottom="0.75" header="0.3" footer="0.3"/>
      <pageSetup paperSize="9" orientation="portrait" r:id="rId6"/>
    </customSheetView>
  </customSheetViews>
  <mergeCells count="2">
    <mergeCell ref="B1:AB1"/>
    <mergeCell ref="B48:AB48"/>
  </mergeCells>
  <pageMargins left="0.7" right="0.7" top="0.75" bottom="0.75" header="0.3" footer="0.3"/>
  <pageSetup paperSize="9" orientation="portrait" r:id="rId7"/>
  <legacyDrawing r:id="rId8"/>
</worksheet>
</file>

<file path=xl/worksheets/sheet4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AG48"/>
  <sheetViews>
    <sheetView workbookViewId="0"/>
  </sheetViews>
  <sheetFormatPr defaultRowHeight="15"/>
  <cols>
    <col min="2" max="2" width="41.85546875" bestFit="1" customWidth="1"/>
    <col min="3" max="3" width="8.85546875" hidden="1" customWidth="1"/>
    <col min="4" max="6" width="7.140625" hidden="1" customWidth="1"/>
    <col min="7" max="7" width="7.42578125" hidden="1" customWidth="1"/>
    <col min="8" max="15" width="7.140625" hidden="1" customWidth="1"/>
    <col min="16" max="16" width="9.140625" hidden="1" customWidth="1"/>
    <col min="17" max="29" width="9" bestFit="1" customWidth="1"/>
  </cols>
  <sheetData>
    <row r="1" spans="2:33" ht="30.75" customHeight="1" thickBot="1">
      <c r="B1" s="698" t="s">
        <v>1257</v>
      </c>
      <c r="C1" s="699"/>
      <c r="D1" s="699"/>
      <c r="E1" s="699"/>
      <c r="F1" s="699"/>
      <c r="G1" s="699"/>
      <c r="H1" s="699"/>
      <c r="I1" s="699"/>
      <c r="J1" s="699"/>
      <c r="K1" s="699"/>
      <c r="L1" s="699"/>
      <c r="M1" s="699"/>
      <c r="N1" s="699"/>
      <c r="O1" s="699"/>
      <c r="P1" s="699"/>
      <c r="Q1" s="699"/>
      <c r="R1" s="699"/>
      <c r="S1" s="699"/>
      <c r="T1" s="699"/>
      <c r="U1" s="699"/>
      <c r="V1" s="699"/>
      <c r="W1" s="699"/>
      <c r="X1" s="699"/>
      <c r="Y1" s="699"/>
      <c r="Z1" s="699"/>
      <c r="AA1" s="699"/>
      <c r="AB1" s="699"/>
      <c r="AC1" s="699"/>
    </row>
    <row r="2" spans="2:33" ht="15.75" thickBot="1">
      <c r="B2" s="323" t="s">
        <v>3</v>
      </c>
      <c r="C2" s="324">
        <v>43040</v>
      </c>
      <c r="D2" s="322">
        <v>43070</v>
      </c>
      <c r="E2" s="322">
        <v>43101</v>
      </c>
      <c r="F2" s="322">
        <v>43132</v>
      </c>
      <c r="G2" s="322">
        <v>43160</v>
      </c>
      <c r="H2" s="322">
        <v>43191</v>
      </c>
      <c r="I2" s="322">
        <v>43221</v>
      </c>
      <c r="J2" s="322">
        <v>43252</v>
      </c>
      <c r="K2" s="322">
        <v>43282</v>
      </c>
      <c r="L2" s="322">
        <v>43313</v>
      </c>
      <c r="M2" s="322">
        <v>43344</v>
      </c>
      <c r="N2" s="322">
        <v>43374</v>
      </c>
      <c r="O2" s="322">
        <v>43405</v>
      </c>
      <c r="P2" s="322">
        <v>43435</v>
      </c>
      <c r="Q2" s="322">
        <v>43466</v>
      </c>
      <c r="R2" s="322">
        <v>43497</v>
      </c>
      <c r="S2" s="322">
        <v>43525</v>
      </c>
      <c r="T2" s="322">
        <v>43556</v>
      </c>
      <c r="U2" s="322">
        <v>43586</v>
      </c>
      <c r="V2" s="322">
        <v>43617</v>
      </c>
      <c r="W2" s="322">
        <v>43647</v>
      </c>
      <c r="X2" s="322">
        <v>43678</v>
      </c>
      <c r="Y2" s="322">
        <v>43709</v>
      </c>
      <c r="Z2" s="322">
        <v>43739</v>
      </c>
      <c r="AA2" s="322">
        <v>43770</v>
      </c>
      <c r="AB2" s="322">
        <v>43800</v>
      </c>
      <c r="AC2" s="322">
        <v>43831</v>
      </c>
      <c r="AD2" s="322">
        <v>43862</v>
      </c>
      <c r="AE2" s="322">
        <v>43891</v>
      </c>
      <c r="AF2" s="322">
        <v>43922</v>
      </c>
      <c r="AG2" s="322">
        <v>43952</v>
      </c>
    </row>
    <row r="3" spans="2:33" s="338" customFormat="1">
      <c r="B3" s="336" t="s">
        <v>613</v>
      </c>
      <c r="C3" s="337">
        <v>1261.10088845</v>
      </c>
      <c r="D3" s="337">
        <v>1296.018664385</v>
      </c>
      <c r="E3" s="337">
        <v>1361.0051564209998</v>
      </c>
      <c r="F3" s="337">
        <v>1317.4039690060001</v>
      </c>
      <c r="G3" s="337">
        <v>1316.9320780229962</v>
      </c>
      <c r="H3" s="337">
        <v>1342.4174303619998</v>
      </c>
      <c r="I3" s="337">
        <v>1343.647413919</v>
      </c>
      <c r="J3" s="337">
        <v>2980.3744097775157</v>
      </c>
      <c r="K3" s="337">
        <v>2977.1227132737886</v>
      </c>
      <c r="L3" s="337">
        <v>3067.7164990113747</v>
      </c>
      <c r="M3" s="337">
        <v>3164.2480653860157</v>
      </c>
      <c r="N3" s="337">
        <v>3175.6972242422075</v>
      </c>
      <c r="O3" s="337">
        <v>3308.747367417523</v>
      </c>
      <c r="P3" s="337">
        <v>3388.1160630826503</v>
      </c>
      <c r="Q3" s="337">
        <v>3844.1919221471085</v>
      </c>
      <c r="R3" s="337">
        <v>3798.1875428400854</v>
      </c>
      <c r="S3" s="337">
        <v>3886.1120733914208</v>
      </c>
      <c r="T3" s="337">
        <v>3902.920237996113</v>
      </c>
      <c r="U3" s="337">
        <v>3925.3066298641575</v>
      </c>
      <c r="V3" s="337">
        <v>4015.869949610526</v>
      </c>
      <c r="W3" s="337">
        <v>4039.9018055704751</v>
      </c>
      <c r="X3" s="337">
        <v>4064.8728203567721</v>
      </c>
      <c r="Y3" s="337">
        <v>4110.1839822301781</v>
      </c>
      <c r="Z3" s="337">
        <v>4149.4741596710201</v>
      </c>
      <c r="AA3" s="337">
        <v>3930.1134559597626</v>
      </c>
      <c r="AB3" s="337">
        <v>3973.0574162057915</v>
      </c>
      <c r="AC3" s="337">
        <v>4754.853754014619</v>
      </c>
      <c r="AD3" s="337">
        <v>4745.5557949186777</v>
      </c>
      <c r="AE3" s="337">
        <v>5394.2074704151855</v>
      </c>
      <c r="AF3" s="337">
        <v>5488.6124896952279</v>
      </c>
      <c r="AG3" s="337">
        <v>5650.2054785008204</v>
      </c>
    </row>
    <row r="4" spans="2:33" s="338" customFormat="1">
      <c r="B4" s="339" t="s">
        <v>1196</v>
      </c>
      <c r="C4" s="340">
        <v>1225.290572418</v>
      </c>
      <c r="D4" s="340">
        <v>1252.519240886</v>
      </c>
      <c r="E4" s="340">
        <v>1314.4623739229999</v>
      </c>
      <c r="F4" s="340">
        <v>1268.5642215460002</v>
      </c>
      <c r="G4" s="340">
        <v>1265.9779869979961</v>
      </c>
      <c r="H4" s="340">
        <v>1289.5952425109997</v>
      </c>
      <c r="I4" s="340">
        <v>1300.6019886440042</v>
      </c>
      <c r="J4" s="340">
        <v>2926.3825451006255</v>
      </c>
      <c r="K4" s="340">
        <v>2923.5871282091784</v>
      </c>
      <c r="L4" s="340">
        <v>3013.1858314672395</v>
      </c>
      <c r="M4" s="340">
        <v>3112.5479095680957</v>
      </c>
      <c r="N4" s="340">
        <v>3120.2854002819113</v>
      </c>
      <c r="O4" s="340">
        <v>3250.6545318500189</v>
      </c>
      <c r="P4" s="340">
        <v>3354.6222345939705</v>
      </c>
      <c r="Q4" s="340">
        <v>3805.5126317091449</v>
      </c>
      <c r="R4" s="340">
        <v>3760.4255116259255</v>
      </c>
      <c r="S4" s="340">
        <v>3846.2841418411144</v>
      </c>
      <c r="T4" s="340">
        <v>3864.494273346183</v>
      </c>
      <c r="U4" s="340">
        <v>3888.5719807518576</v>
      </c>
      <c r="V4" s="340">
        <v>3976.0705630459461</v>
      </c>
      <c r="W4" s="340">
        <v>4000.2414013063458</v>
      </c>
      <c r="X4" s="340">
        <v>4024.7450256798056</v>
      </c>
      <c r="Y4" s="340">
        <v>4061.7521337720359</v>
      </c>
      <c r="Z4" s="340">
        <v>4100.9805906127667</v>
      </c>
      <c r="AA4" s="340">
        <v>3878.6714937136126</v>
      </c>
      <c r="AB4" s="340">
        <v>3934.2808981040571</v>
      </c>
      <c r="AC4" s="340">
        <v>4711.179614294706</v>
      </c>
      <c r="AD4" s="340">
        <v>4702.2915830599504</v>
      </c>
      <c r="AE4" s="340">
        <v>5351.6824871824947</v>
      </c>
      <c r="AF4" s="340">
        <v>5445.3614362328008</v>
      </c>
      <c r="AG4" s="340">
        <v>5596.7968409302066</v>
      </c>
    </row>
    <row r="5" spans="2:33" s="338" customFormat="1">
      <c r="B5" s="339" t="s">
        <v>1188</v>
      </c>
      <c r="C5" s="341">
        <v>1223.028778719</v>
      </c>
      <c r="D5" s="341">
        <v>1258.7238408619999</v>
      </c>
      <c r="E5" s="341">
        <v>1278.0104829949998</v>
      </c>
      <c r="F5" s="341">
        <v>1286.1656467170001</v>
      </c>
      <c r="G5" s="341">
        <v>1289.8103698439961</v>
      </c>
      <c r="H5" s="341">
        <v>1312.9706830179998</v>
      </c>
      <c r="I5" s="341">
        <v>1319.1158810669999</v>
      </c>
      <c r="J5" s="341">
        <v>2909.0285749731415</v>
      </c>
      <c r="K5" s="341">
        <v>2935.3540180694567</v>
      </c>
      <c r="L5" s="341">
        <v>3017.9216588700028</v>
      </c>
      <c r="M5" s="341">
        <v>3122.1078169787279</v>
      </c>
      <c r="N5" s="341">
        <v>3130.429891152206</v>
      </c>
      <c r="O5" s="341">
        <v>3264.044226257387</v>
      </c>
      <c r="P5" s="341">
        <v>3333.9102604583109</v>
      </c>
      <c r="Q5" s="341">
        <v>3760.8140767009859</v>
      </c>
      <c r="R5" s="341">
        <v>3681.8692591726881</v>
      </c>
      <c r="S5" s="341">
        <v>3776.205596435092</v>
      </c>
      <c r="T5" s="341">
        <v>3762.6117616952629</v>
      </c>
      <c r="U5" s="341">
        <v>3836.8688605503771</v>
      </c>
      <c r="V5" s="341">
        <v>3908.2541368235775</v>
      </c>
      <c r="W5" s="341">
        <v>3899.967087164885</v>
      </c>
      <c r="X5" s="341">
        <v>3978.7002403178922</v>
      </c>
      <c r="Y5" s="341">
        <v>3985.8762267078487</v>
      </c>
      <c r="Z5" s="341">
        <v>4061.6871180908906</v>
      </c>
      <c r="AA5" s="341">
        <v>3841.0240629108825</v>
      </c>
      <c r="AB5" s="341">
        <v>3840.8594605757366</v>
      </c>
      <c r="AC5" s="341">
        <v>4639.0028292922061</v>
      </c>
      <c r="AD5" s="341">
        <v>4616.5048794239674</v>
      </c>
      <c r="AE5" s="341">
        <v>5233.5834224172013</v>
      </c>
      <c r="AF5" s="341">
        <v>5350.5892266852943</v>
      </c>
      <c r="AG5" s="341">
        <v>5510.3967624263614</v>
      </c>
    </row>
    <row r="6" spans="2:33">
      <c r="B6" s="325" t="s">
        <v>1197</v>
      </c>
      <c r="C6" s="326">
        <v>0</v>
      </c>
      <c r="D6" s="326">
        <v>0</v>
      </c>
      <c r="E6" s="326">
        <v>0</v>
      </c>
      <c r="F6" s="326">
        <v>0</v>
      </c>
      <c r="G6" s="326">
        <v>0</v>
      </c>
      <c r="H6" s="326">
        <v>0</v>
      </c>
      <c r="I6" s="326">
        <v>0</v>
      </c>
      <c r="J6" s="326">
        <v>0</v>
      </c>
      <c r="K6" s="326">
        <v>0</v>
      </c>
      <c r="L6" s="326">
        <v>0</v>
      </c>
      <c r="M6" s="326">
        <v>0</v>
      </c>
      <c r="N6" s="326">
        <v>0</v>
      </c>
      <c r="O6" s="326">
        <v>0</v>
      </c>
      <c r="P6" s="326">
        <v>0</v>
      </c>
      <c r="Q6" s="326">
        <v>0</v>
      </c>
      <c r="R6" s="326">
        <v>0</v>
      </c>
      <c r="S6" s="326">
        <v>0</v>
      </c>
      <c r="T6" s="326">
        <v>0</v>
      </c>
      <c r="U6" s="326">
        <v>0</v>
      </c>
      <c r="V6" s="326">
        <v>0</v>
      </c>
      <c r="W6" s="326">
        <v>0</v>
      </c>
      <c r="X6" s="326">
        <v>0</v>
      </c>
      <c r="Y6" s="326">
        <v>0</v>
      </c>
      <c r="Z6" s="326">
        <v>0</v>
      </c>
      <c r="AA6" s="326">
        <v>0</v>
      </c>
      <c r="AB6" s="326">
        <v>0</v>
      </c>
      <c r="AC6" s="326">
        <v>0</v>
      </c>
      <c r="AD6" s="326">
        <v>0</v>
      </c>
      <c r="AE6" s="326">
        <v>0</v>
      </c>
      <c r="AF6" s="326">
        <v>0</v>
      </c>
      <c r="AG6" s="326">
        <v>0</v>
      </c>
    </row>
    <row r="7" spans="2:33">
      <c r="B7" s="325" t="s">
        <v>1198</v>
      </c>
      <c r="C7" s="326">
        <v>45</v>
      </c>
      <c r="D7" s="326">
        <v>5</v>
      </c>
      <c r="E7" s="326">
        <v>0</v>
      </c>
      <c r="F7" s="326">
        <v>0</v>
      </c>
      <c r="G7" s="326">
        <v>0</v>
      </c>
      <c r="H7" s="326">
        <v>0</v>
      </c>
      <c r="I7" s="326">
        <v>0</v>
      </c>
      <c r="J7" s="326">
        <v>0</v>
      </c>
      <c r="K7" s="326">
        <v>27.1</v>
      </c>
      <c r="L7" s="326">
        <v>26.94</v>
      </c>
      <c r="M7" s="326">
        <v>3.7</v>
      </c>
      <c r="N7" s="326">
        <v>8</v>
      </c>
      <c r="O7" s="326">
        <v>17.2</v>
      </c>
      <c r="P7" s="326">
        <v>7.48</v>
      </c>
      <c r="Q7" s="326">
        <v>1</v>
      </c>
      <c r="R7" s="326">
        <v>0</v>
      </c>
      <c r="S7" s="326">
        <v>0</v>
      </c>
      <c r="T7" s="326">
        <v>0</v>
      </c>
      <c r="U7" s="326">
        <v>78.5</v>
      </c>
      <c r="V7" s="326">
        <v>0</v>
      </c>
      <c r="W7" s="326">
        <v>39.9</v>
      </c>
      <c r="X7" s="326">
        <v>10</v>
      </c>
      <c r="Y7" s="326">
        <v>50</v>
      </c>
      <c r="Z7" s="326">
        <v>4.5</v>
      </c>
      <c r="AA7" s="326">
        <v>0</v>
      </c>
      <c r="AB7" s="326">
        <v>7</v>
      </c>
      <c r="AC7" s="326">
        <v>10</v>
      </c>
      <c r="AD7" s="326">
        <v>0</v>
      </c>
      <c r="AE7" s="326">
        <v>0</v>
      </c>
      <c r="AF7" s="326">
        <v>8</v>
      </c>
      <c r="AG7" s="326">
        <v>2.5</v>
      </c>
    </row>
    <row r="8" spans="2:33">
      <c r="B8" s="325" t="s">
        <v>1199</v>
      </c>
      <c r="C8" s="326">
        <v>724.5</v>
      </c>
      <c r="D8" s="326">
        <v>744.5</v>
      </c>
      <c r="E8" s="326">
        <v>749.46815068499996</v>
      </c>
      <c r="F8" s="326">
        <v>740.5</v>
      </c>
      <c r="G8" s="326">
        <v>799.5</v>
      </c>
      <c r="H8" s="326">
        <v>834</v>
      </c>
      <c r="I8" s="326">
        <v>824</v>
      </c>
      <c r="J8" s="326">
        <v>1169.5</v>
      </c>
      <c r="K8" s="326">
        <v>1146.4000000000001</v>
      </c>
      <c r="L8" s="326">
        <v>1142.5</v>
      </c>
      <c r="M8" s="326">
        <v>1190.4000000000001</v>
      </c>
      <c r="N8" s="326">
        <v>1188.0999999999999</v>
      </c>
      <c r="O8" s="326">
        <v>1226.3499999999999</v>
      </c>
      <c r="P8" s="326">
        <v>1276.1500000000001</v>
      </c>
      <c r="Q8" s="326">
        <v>1561.11742123458</v>
      </c>
      <c r="R8" s="326">
        <v>1345.55</v>
      </c>
      <c r="S8" s="326">
        <v>1389.95</v>
      </c>
      <c r="T8" s="326">
        <v>1353.8</v>
      </c>
      <c r="U8" s="326">
        <v>1414.45</v>
      </c>
      <c r="V8" s="326">
        <v>1440.5</v>
      </c>
      <c r="W8" s="326">
        <v>1448.85</v>
      </c>
      <c r="X8" s="326">
        <v>1449.85</v>
      </c>
      <c r="Y8" s="326">
        <v>1416.55</v>
      </c>
      <c r="Z8" s="326">
        <v>1435.35</v>
      </c>
      <c r="AA8" s="326">
        <v>1381.35</v>
      </c>
      <c r="AB8" s="326">
        <v>1390.925</v>
      </c>
      <c r="AC8" s="326">
        <v>2125.5485138670001</v>
      </c>
      <c r="AD8" s="326">
        <v>2108.1207697690002</v>
      </c>
      <c r="AE8" s="326">
        <v>2655.6204187859998</v>
      </c>
      <c r="AF8" s="326">
        <v>2765.4031861080002</v>
      </c>
      <c r="AG8" s="326">
        <v>2800.9155907230002</v>
      </c>
    </row>
    <row r="9" spans="2:33">
      <c r="B9" s="325" t="s">
        <v>1200</v>
      </c>
      <c r="C9" s="326">
        <v>0</v>
      </c>
      <c r="D9" s="326">
        <v>0</v>
      </c>
      <c r="E9" s="326">
        <v>0</v>
      </c>
      <c r="F9" s="326">
        <v>0</v>
      </c>
      <c r="G9" s="326">
        <v>0</v>
      </c>
      <c r="H9" s="326">
        <v>0</v>
      </c>
      <c r="I9" s="326">
        <v>0</v>
      </c>
      <c r="J9" s="326">
        <v>0</v>
      </c>
      <c r="K9" s="326">
        <v>0</v>
      </c>
      <c r="L9" s="326">
        <v>0</v>
      </c>
      <c r="M9" s="326">
        <v>0</v>
      </c>
      <c r="N9" s="326">
        <v>0</v>
      </c>
      <c r="O9" s="326">
        <v>0</v>
      </c>
      <c r="P9" s="326">
        <v>0</v>
      </c>
      <c r="Q9" s="326">
        <v>0</v>
      </c>
      <c r="R9" s="326">
        <v>0</v>
      </c>
      <c r="S9" s="326">
        <v>0</v>
      </c>
      <c r="T9" s="326">
        <v>0</v>
      </c>
      <c r="U9" s="326">
        <v>0</v>
      </c>
      <c r="V9" s="326">
        <v>0</v>
      </c>
      <c r="W9" s="326">
        <v>0</v>
      </c>
      <c r="X9" s="326">
        <v>0</v>
      </c>
      <c r="Y9" s="326">
        <v>0</v>
      </c>
      <c r="Z9" s="326">
        <v>0</v>
      </c>
      <c r="AA9" s="326">
        <v>0</v>
      </c>
      <c r="AB9" s="326">
        <v>0</v>
      </c>
      <c r="AC9" s="326">
        <v>0</v>
      </c>
      <c r="AD9" s="326">
        <v>0</v>
      </c>
      <c r="AE9" s="326">
        <v>0</v>
      </c>
      <c r="AF9" s="326">
        <v>0</v>
      </c>
      <c r="AG9" s="326">
        <v>0</v>
      </c>
    </row>
    <row r="10" spans="2:33">
      <c r="B10" s="325" t="s">
        <v>1201</v>
      </c>
      <c r="C10" s="326">
        <v>0</v>
      </c>
      <c r="D10" s="326">
        <v>0</v>
      </c>
      <c r="E10" s="326">
        <v>0</v>
      </c>
      <c r="F10" s="326">
        <v>0</v>
      </c>
      <c r="G10" s="326">
        <v>0</v>
      </c>
      <c r="H10" s="326">
        <v>0</v>
      </c>
      <c r="I10" s="326">
        <v>0</v>
      </c>
      <c r="J10" s="326">
        <v>0</v>
      </c>
      <c r="K10" s="326">
        <v>0</v>
      </c>
      <c r="L10" s="326">
        <v>1.005538</v>
      </c>
      <c r="M10" s="326">
        <v>0</v>
      </c>
      <c r="N10" s="326">
        <v>0</v>
      </c>
      <c r="O10" s="326">
        <v>0</v>
      </c>
      <c r="P10" s="326">
        <v>0</v>
      </c>
      <c r="Q10" s="326">
        <v>0</v>
      </c>
      <c r="R10" s="326">
        <v>0</v>
      </c>
      <c r="S10" s="326">
        <v>0</v>
      </c>
      <c r="T10" s="326">
        <v>0</v>
      </c>
      <c r="U10" s="326">
        <v>0</v>
      </c>
      <c r="V10" s="326">
        <v>0</v>
      </c>
      <c r="W10" s="326">
        <v>1</v>
      </c>
      <c r="X10" s="326">
        <v>0</v>
      </c>
      <c r="Y10" s="326">
        <v>0</v>
      </c>
      <c r="Z10" s="326">
        <v>0</v>
      </c>
      <c r="AA10" s="326">
        <v>0</v>
      </c>
      <c r="AB10" s="326">
        <v>0</v>
      </c>
      <c r="AC10" s="326">
        <v>0</v>
      </c>
      <c r="AD10" s="326">
        <v>0</v>
      </c>
      <c r="AE10" s="326">
        <v>0</v>
      </c>
      <c r="AF10" s="326">
        <v>0</v>
      </c>
      <c r="AG10" s="326">
        <v>0</v>
      </c>
    </row>
    <row r="11" spans="2:33">
      <c r="B11" s="325" t="s">
        <v>1202</v>
      </c>
      <c r="C11" s="326">
        <v>157.10355436699999</v>
      </c>
      <c r="D11" s="326">
        <v>187.50138217</v>
      </c>
      <c r="E11" s="326">
        <v>182.43880039000001</v>
      </c>
      <c r="F11" s="326">
        <v>202.760448002</v>
      </c>
      <c r="G11" s="326">
        <v>209.25287716899999</v>
      </c>
      <c r="H11" s="326">
        <v>226.726160537</v>
      </c>
      <c r="I11" s="326">
        <v>244.120614676</v>
      </c>
      <c r="J11" s="326">
        <v>519.77226859329198</v>
      </c>
      <c r="K11" s="326">
        <v>524.46047180027119</v>
      </c>
      <c r="L11" s="326">
        <v>596.58014129125047</v>
      </c>
      <c r="M11" s="326">
        <v>666.76103948112791</v>
      </c>
      <c r="N11" s="326">
        <v>653.89119067800539</v>
      </c>
      <c r="O11" s="326">
        <v>672.33921528988265</v>
      </c>
      <c r="P11" s="326">
        <v>618.85098399100002</v>
      </c>
      <c r="Q11" s="326">
        <v>764.00779580363746</v>
      </c>
      <c r="R11" s="326">
        <v>951.02399736299446</v>
      </c>
      <c r="S11" s="326">
        <v>1028.8619334035416</v>
      </c>
      <c r="T11" s="326">
        <v>1095.2992642522486</v>
      </c>
      <c r="U11" s="326">
        <v>1079.6055193167156</v>
      </c>
      <c r="V11" s="326">
        <v>1232.0751394036529</v>
      </c>
      <c r="W11" s="326">
        <v>1204.2223325187026</v>
      </c>
      <c r="X11" s="326">
        <v>1198.1277334755928</v>
      </c>
      <c r="Y11" s="326">
        <v>1157.3943106950435</v>
      </c>
      <c r="Z11" s="326">
        <v>1235.0772238662719</v>
      </c>
      <c r="AA11" s="326">
        <v>1103.6341515167121</v>
      </c>
      <c r="AB11" s="326">
        <v>1093.100187440172</v>
      </c>
      <c r="AC11" s="326">
        <v>1125.8455651902423</v>
      </c>
      <c r="AD11" s="326">
        <v>1157.7779422994092</v>
      </c>
      <c r="AE11" s="326">
        <v>1131.0384470802201</v>
      </c>
      <c r="AF11" s="326">
        <v>1088.95147310941</v>
      </c>
      <c r="AG11" s="326">
        <v>1111.0319467503805</v>
      </c>
    </row>
    <row r="12" spans="2:33">
      <c r="B12" s="325" t="s">
        <v>1203</v>
      </c>
      <c r="C12" s="326">
        <v>32.065686288000002</v>
      </c>
      <c r="D12" s="326">
        <v>32.922735484</v>
      </c>
      <c r="E12" s="326">
        <v>34.707179152999998</v>
      </c>
      <c r="F12" s="326">
        <v>34.358814791</v>
      </c>
      <c r="G12" s="326">
        <v>31.577623595996101</v>
      </c>
      <c r="H12" s="326">
        <v>31.318049521999999</v>
      </c>
      <c r="I12" s="326">
        <v>31.178626189999999</v>
      </c>
      <c r="J12" s="326">
        <v>15.659455362999999</v>
      </c>
      <c r="K12" s="326">
        <v>15.979106963</v>
      </c>
      <c r="L12" s="326">
        <v>15.975753558999999</v>
      </c>
      <c r="M12" s="326">
        <v>15.711193649</v>
      </c>
      <c r="N12" s="326">
        <v>15.142312005000001</v>
      </c>
      <c r="O12" s="326">
        <v>15.301119807999999</v>
      </c>
      <c r="P12" s="326">
        <v>20.271024729000001</v>
      </c>
      <c r="Q12" s="326">
        <v>29.191719013</v>
      </c>
      <c r="R12" s="326">
        <v>30.536506133</v>
      </c>
      <c r="S12" s="326">
        <v>30.852452411000002</v>
      </c>
      <c r="T12" s="326">
        <v>28.031668309000001</v>
      </c>
      <c r="U12" s="326">
        <v>25.906949555000001</v>
      </c>
      <c r="V12" s="326">
        <v>29.233438357000001</v>
      </c>
      <c r="W12" s="326">
        <v>29.077027636</v>
      </c>
      <c r="X12" s="326">
        <v>29.010076050999999</v>
      </c>
      <c r="Y12" s="326">
        <v>27.826671780000002</v>
      </c>
      <c r="Z12" s="326">
        <v>27.972305480999999</v>
      </c>
      <c r="AA12" s="326">
        <v>27.180901288000001</v>
      </c>
      <c r="AB12" s="326">
        <v>29.821524242999999</v>
      </c>
      <c r="AC12" s="326">
        <v>23.162812159000001</v>
      </c>
      <c r="AD12" s="326">
        <v>13.367349396</v>
      </c>
      <c r="AE12" s="326">
        <v>179.844874831</v>
      </c>
      <c r="AF12" s="326">
        <v>181.411335409</v>
      </c>
      <c r="AG12" s="326">
        <v>275.83352497099997</v>
      </c>
    </row>
    <row r="13" spans="2:33">
      <c r="B13" s="325" t="s">
        <v>1204</v>
      </c>
      <c r="C13" s="326">
        <v>0</v>
      </c>
      <c r="D13" s="326">
        <v>0</v>
      </c>
      <c r="E13" s="326">
        <v>0</v>
      </c>
      <c r="F13" s="326">
        <v>0</v>
      </c>
      <c r="G13" s="326">
        <v>0</v>
      </c>
      <c r="H13" s="326">
        <v>0</v>
      </c>
      <c r="I13" s="326">
        <v>0</v>
      </c>
      <c r="J13" s="326">
        <v>0</v>
      </c>
      <c r="K13" s="326">
        <v>0</v>
      </c>
      <c r="L13" s="326">
        <v>0</v>
      </c>
      <c r="M13" s="326">
        <v>0</v>
      </c>
      <c r="N13" s="326">
        <v>0</v>
      </c>
      <c r="O13" s="326">
        <v>0</v>
      </c>
      <c r="P13" s="326">
        <v>0</v>
      </c>
      <c r="Q13" s="326">
        <v>0</v>
      </c>
      <c r="R13" s="326">
        <v>0</v>
      </c>
      <c r="S13" s="326">
        <v>0</v>
      </c>
      <c r="T13" s="326">
        <v>0</v>
      </c>
      <c r="U13" s="326">
        <v>3.9847000000000001</v>
      </c>
      <c r="V13" s="326">
        <v>0</v>
      </c>
      <c r="W13" s="326">
        <v>0</v>
      </c>
      <c r="X13" s="326">
        <v>0</v>
      </c>
      <c r="Y13" s="326">
        <v>4</v>
      </c>
      <c r="Z13" s="326">
        <v>4</v>
      </c>
      <c r="AA13" s="326">
        <v>4</v>
      </c>
      <c r="AB13" s="326">
        <v>0</v>
      </c>
      <c r="AC13" s="326">
        <v>0</v>
      </c>
      <c r="AD13" s="326">
        <v>0</v>
      </c>
      <c r="AE13" s="326">
        <v>0</v>
      </c>
      <c r="AF13" s="326">
        <v>0</v>
      </c>
      <c r="AG13" s="326">
        <v>0</v>
      </c>
    </row>
    <row r="14" spans="2:33">
      <c r="B14" s="325" t="s">
        <v>1205</v>
      </c>
      <c r="C14" s="326">
        <v>172.284727</v>
      </c>
      <c r="D14" s="326">
        <v>195.04174005199999</v>
      </c>
      <c r="E14" s="326">
        <v>212.69974846599999</v>
      </c>
      <c r="F14" s="326">
        <v>210.609073</v>
      </c>
      <c r="G14" s="326">
        <v>158.47977700000001</v>
      </c>
      <c r="H14" s="326">
        <v>130.68151900000001</v>
      </c>
      <c r="I14" s="326">
        <v>129.38258200000001</v>
      </c>
      <c r="J14" s="326">
        <v>953.25471451763997</v>
      </c>
      <c r="K14" s="326">
        <v>965.43462175900004</v>
      </c>
      <c r="L14" s="326">
        <v>967.49799543020993</v>
      </c>
      <c r="M14" s="326">
        <v>961.51278643097999</v>
      </c>
      <c r="N14" s="326">
        <v>960.92784191963005</v>
      </c>
      <c r="O14" s="326">
        <v>970.14038544783011</v>
      </c>
      <c r="P14" s="326">
        <v>927.49867806027999</v>
      </c>
      <c r="Q14" s="326">
        <v>763.15683596300005</v>
      </c>
      <c r="R14" s="326">
        <v>760.32608802100003</v>
      </c>
      <c r="S14" s="326">
        <v>757.344854005</v>
      </c>
      <c r="T14" s="326">
        <v>716.92788317099996</v>
      </c>
      <c r="U14" s="326">
        <v>710.52950178200001</v>
      </c>
      <c r="V14" s="326">
        <v>650.71962901999996</v>
      </c>
      <c r="W14" s="326">
        <v>622.07765113699998</v>
      </c>
      <c r="X14" s="326">
        <v>707.61100548499996</v>
      </c>
      <c r="Y14" s="326">
        <v>781.45016684999996</v>
      </c>
      <c r="Z14" s="326">
        <v>778.94430365999995</v>
      </c>
      <c r="AA14" s="326">
        <v>754.21905725500005</v>
      </c>
      <c r="AB14" s="326">
        <v>753.00439912499996</v>
      </c>
      <c r="AC14" s="326">
        <v>762.52505675999998</v>
      </c>
      <c r="AD14" s="326">
        <v>780.43452777499999</v>
      </c>
      <c r="AE14" s="326">
        <v>740.38210216000004</v>
      </c>
      <c r="AF14" s="326">
        <v>738.36649158</v>
      </c>
      <c r="AG14" s="326">
        <v>742.12353694499996</v>
      </c>
    </row>
    <row r="15" spans="2:33">
      <c r="B15" s="325" t="s">
        <v>1206</v>
      </c>
      <c r="C15" s="326">
        <v>92.074811064000002</v>
      </c>
      <c r="D15" s="326">
        <v>93.757983155999995</v>
      </c>
      <c r="E15" s="326">
        <v>98.696604300999994</v>
      </c>
      <c r="F15" s="326">
        <v>97.937310924000002</v>
      </c>
      <c r="G15" s="326">
        <v>91.000092078999998</v>
      </c>
      <c r="H15" s="326">
        <v>90.244953959</v>
      </c>
      <c r="I15" s="326">
        <v>90.434058200999999</v>
      </c>
      <c r="J15" s="326">
        <v>250.84213649920972</v>
      </c>
      <c r="K15" s="326">
        <v>255.97981754718577</v>
      </c>
      <c r="L15" s="326">
        <v>267.42223058954255</v>
      </c>
      <c r="M15" s="326">
        <v>284.02279741761936</v>
      </c>
      <c r="N15" s="326">
        <v>304.36854654957068</v>
      </c>
      <c r="O15" s="326">
        <v>362.71350571167426</v>
      </c>
      <c r="P15" s="326">
        <v>447.74116732203089</v>
      </c>
      <c r="Q15" s="326">
        <v>583.50982409076812</v>
      </c>
      <c r="R15" s="326">
        <v>542.34343648569404</v>
      </c>
      <c r="S15" s="326">
        <v>517.12560930855045</v>
      </c>
      <c r="T15" s="326">
        <v>516.50068251901428</v>
      </c>
      <c r="U15" s="326">
        <v>468.35841031566127</v>
      </c>
      <c r="V15" s="326">
        <v>500.21063432492457</v>
      </c>
      <c r="W15" s="326">
        <v>507.03586580318273</v>
      </c>
      <c r="X15" s="326">
        <v>526.82309731429939</v>
      </c>
      <c r="Y15" s="326">
        <v>480.70574923380519</v>
      </c>
      <c r="Z15" s="326">
        <v>507.89395693461887</v>
      </c>
      <c r="AA15" s="326">
        <v>502.69062470217091</v>
      </c>
      <c r="AB15" s="326">
        <v>487.50296502315393</v>
      </c>
      <c r="AC15" s="326">
        <v>510.43398043455284</v>
      </c>
      <c r="AD15" s="326">
        <v>474.81738930314782</v>
      </c>
      <c r="AE15" s="326">
        <v>444.74764640457073</v>
      </c>
      <c r="AF15" s="326">
        <v>486.52529118647215</v>
      </c>
      <c r="AG15" s="326">
        <v>496.07919760756965</v>
      </c>
    </row>
    <row r="16" spans="2:33">
      <c r="B16" s="325" t="s">
        <v>1207</v>
      </c>
      <c r="C16" s="326">
        <v>0</v>
      </c>
      <c r="D16" s="326">
        <v>0</v>
      </c>
      <c r="E16" s="326">
        <v>0</v>
      </c>
      <c r="F16" s="326">
        <v>0</v>
      </c>
      <c r="G16" s="326">
        <v>0</v>
      </c>
      <c r="H16" s="326">
        <v>0</v>
      </c>
      <c r="I16" s="326">
        <v>0</v>
      </c>
      <c r="J16" s="326">
        <v>0</v>
      </c>
      <c r="K16" s="326">
        <v>0</v>
      </c>
      <c r="L16" s="326">
        <v>0</v>
      </c>
      <c r="M16" s="326">
        <v>0</v>
      </c>
      <c r="N16" s="326">
        <v>0</v>
      </c>
      <c r="O16" s="326">
        <v>0</v>
      </c>
      <c r="P16" s="326">
        <v>0</v>
      </c>
      <c r="Q16" s="326">
        <v>0</v>
      </c>
      <c r="R16" s="326">
        <v>0</v>
      </c>
      <c r="S16" s="326">
        <v>0</v>
      </c>
      <c r="T16" s="326">
        <v>0</v>
      </c>
      <c r="U16" s="326">
        <v>0</v>
      </c>
      <c r="V16" s="326">
        <v>0</v>
      </c>
      <c r="W16" s="326">
        <v>0</v>
      </c>
      <c r="X16" s="326">
        <v>0</v>
      </c>
      <c r="Y16" s="326">
        <v>0</v>
      </c>
      <c r="Z16" s="326">
        <v>0</v>
      </c>
      <c r="AA16" s="326">
        <v>0</v>
      </c>
      <c r="AB16" s="326">
        <v>0</v>
      </c>
      <c r="AC16" s="326">
        <v>0</v>
      </c>
      <c r="AD16" s="326">
        <v>0</v>
      </c>
      <c r="AE16" s="326">
        <v>0</v>
      </c>
      <c r="AF16" s="326">
        <v>0</v>
      </c>
      <c r="AG16" s="326">
        <v>0</v>
      </c>
    </row>
    <row r="17" spans="2:33">
      <c r="B17" s="325" t="s">
        <v>1208</v>
      </c>
      <c r="C17" s="326">
        <v>0</v>
      </c>
      <c r="D17" s="326">
        <v>0</v>
      </c>
      <c r="E17" s="326">
        <v>0</v>
      </c>
      <c r="F17" s="326">
        <v>0</v>
      </c>
      <c r="G17" s="326">
        <v>0</v>
      </c>
      <c r="H17" s="326">
        <v>0</v>
      </c>
      <c r="I17" s="326">
        <v>0</v>
      </c>
      <c r="J17" s="326">
        <v>0</v>
      </c>
      <c r="K17" s="326">
        <v>0</v>
      </c>
      <c r="L17" s="326">
        <v>0</v>
      </c>
      <c r="M17" s="326">
        <v>0</v>
      </c>
      <c r="N17" s="326">
        <v>0</v>
      </c>
      <c r="O17" s="326">
        <v>0</v>
      </c>
      <c r="P17" s="326">
        <v>0</v>
      </c>
      <c r="Q17" s="326">
        <v>0</v>
      </c>
      <c r="R17" s="326">
        <v>0</v>
      </c>
      <c r="S17" s="326">
        <v>0</v>
      </c>
      <c r="T17" s="326">
        <v>0</v>
      </c>
      <c r="U17" s="326">
        <v>0</v>
      </c>
      <c r="V17" s="326">
        <v>0</v>
      </c>
      <c r="W17" s="326">
        <v>0</v>
      </c>
      <c r="X17" s="326">
        <v>0</v>
      </c>
      <c r="Y17" s="326">
        <v>0</v>
      </c>
      <c r="Z17" s="326">
        <v>0</v>
      </c>
      <c r="AA17" s="326">
        <v>0</v>
      </c>
      <c r="AB17" s="326">
        <v>0</v>
      </c>
      <c r="AC17" s="326">
        <v>0</v>
      </c>
      <c r="AD17" s="326">
        <v>0</v>
      </c>
      <c r="AE17" s="326">
        <v>0</v>
      </c>
      <c r="AF17" s="326">
        <v>0</v>
      </c>
      <c r="AG17" s="326">
        <v>0</v>
      </c>
    </row>
    <row r="18" spans="2:33">
      <c r="B18" s="325" t="s">
        <v>1209</v>
      </c>
      <c r="C18" s="326">
        <v>0</v>
      </c>
      <c r="D18" s="326">
        <v>0</v>
      </c>
      <c r="E18" s="326">
        <v>0</v>
      </c>
      <c r="F18" s="326">
        <v>0</v>
      </c>
      <c r="G18" s="326">
        <v>0</v>
      </c>
      <c r="H18" s="326">
        <v>0</v>
      </c>
      <c r="I18" s="326">
        <v>0</v>
      </c>
      <c r="J18" s="326">
        <v>0</v>
      </c>
      <c r="K18" s="326">
        <v>0</v>
      </c>
      <c r="L18" s="326">
        <v>0</v>
      </c>
      <c r="M18" s="326">
        <v>0</v>
      </c>
      <c r="N18" s="326">
        <v>0</v>
      </c>
      <c r="O18" s="326">
        <v>0</v>
      </c>
      <c r="P18" s="326">
        <v>0</v>
      </c>
      <c r="Q18" s="326">
        <v>0</v>
      </c>
      <c r="R18" s="326">
        <v>0</v>
      </c>
      <c r="S18" s="326">
        <v>0</v>
      </c>
      <c r="T18" s="326">
        <v>0</v>
      </c>
      <c r="U18" s="326">
        <v>0</v>
      </c>
      <c r="V18" s="326">
        <v>0</v>
      </c>
      <c r="W18" s="326">
        <v>0</v>
      </c>
      <c r="X18" s="326">
        <v>0</v>
      </c>
      <c r="Y18" s="326">
        <v>0</v>
      </c>
      <c r="Z18" s="326">
        <v>0</v>
      </c>
      <c r="AA18" s="326">
        <v>0</v>
      </c>
      <c r="AB18" s="326">
        <v>0</v>
      </c>
      <c r="AC18" s="326">
        <v>0</v>
      </c>
      <c r="AD18" s="326">
        <v>0</v>
      </c>
      <c r="AE18" s="326">
        <v>0</v>
      </c>
      <c r="AF18" s="326">
        <v>0</v>
      </c>
      <c r="AG18" s="326">
        <v>0</v>
      </c>
    </row>
    <row r="19" spans="2:33">
      <c r="B19" s="325" t="s">
        <v>1210</v>
      </c>
      <c r="C19" s="326">
        <v>0</v>
      </c>
      <c r="D19" s="326">
        <v>0</v>
      </c>
      <c r="E19" s="326">
        <v>0</v>
      </c>
      <c r="F19" s="326">
        <v>0</v>
      </c>
      <c r="G19" s="326">
        <v>0</v>
      </c>
      <c r="H19" s="326">
        <v>0</v>
      </c>
      <c r="I19" s="326">
        <v>0</v>
      </c>
      <c r="J19" s="326">
        <v>0</v>
      </c>
      <c r="K19" s="326">
        <v>0</v>
      </c>
      <c r="L19" s="326">
        <v>0</v>
      </c>
      <c r="M19" s="326">
        <v>0</v>
      </c>
      <c r="N19" s="326">
        <v>0</v>
      </c>
      <c r="O19" s="326">
        <v>0</v>
      </c>
      <c r="P19" s="326">
        <v>0</v>
      </c>
      <c r="Q19" s="326">
        <v>0</v>
      </c>
      <c r="R19" s="326">
        <v>0</v>
      </c>
      <c r="S19" s="326">
        <v>0</v>
      </c>
      <c r="T19" s="326">
        <v>0</v>
      </c>
      <c r="U19" s="326">
        <v>0</v>
      </c>
      <c r="V19" s="326">
        <v>0</v>
      </c>
      <c r="W19" s="326">
        <v>0</v>
      </c>
      <c r="X19" s="326">
        <v>0</v>
      </c>
      <c r="Y19" s="326">
        <v>0</v>
      </c>
      <c r="Z19" s="326">
        <v>0</v>
      </c>
      <c r="AA19" s="326">
        <v>0</v>
      </c>
      <c r="AB19" s="326">
        <v>0</v>
      </c>
      <c r="AC19" s="326">
        <v>0</v>
      </c>
      <c r="AD19" s="326">
        <v>0</v>
      </c>
      <c r="AE19" s="326">
        <v>0</v>
      </c>
      <c r="AF19" s="326">
        <v>0</v>
      </c>
      <c r="AG19" s="326">
        <v>0</v>
      </c>
    </row>
    <row r="20" spans="2:33">
      <c r="B20" s="325" t="s">
        <v>1211</v>
      </c>
      <c r="C20" s="326">
        <v>0</v>
      </c>
      <c r="D20" s="326">
        <v>0</v>
      </c>
      <c r="E20" s="326">
        <v>0</v>
      </c>
      <c r="F20" s="326">
        <v>0</v>
      </c>
      <c r="G20" s="326">
        <v>0</v>
      </c>
      <c r="H20" s="326">
        <v>0</v>
      </c>
      <c r="I20" s="326">
        <v>0</v>
      </c>
      <c r="J20" s="326">
        <v>0</v>
      </c>
      <c r="K20" s="326">
        <v>0</v>
      </c>
      <c r="L20" s="326">
        <v>0</v>
      </c>
      <c r="M20" s="326">
        <v>0</v>
      </c>
      <c r="N20" s="326">
        <v>0</v>
      </c>
      <c r="O20" s="326">
        <v>0</v>
      </c>
      <c r="P20" s="326">
        <v>0</v>
      </c>
      <c r="Q20" s="326">
        <v>0</v>
      </c>
      <c r="R20" s="326">
        <v>0</v>
      </c>
      <c r="S20" s="326">
        <v>0</v>
      </c>
      <c r="T20" s="326">
        <v>0</v>
      </c>
      <c r="U20" s="326">
        <v>0</v>
      </c>
      <c r="V20" s="326">
        <v>0</v>
      </c>
      <c r="W20" s="326">
        <v>0</v>
      </c>
      <c r="X20" s="326">
        <v>0</v>
      </c>
      <c r="Y20" s="326">
        <v>0</v>
      </c>
      <c r="Z20" s="326">
        <v>0</v>
      </c>
      <c r="AA20" s="326">
        <v>0</v>
      </c>
      <c r="AB20" s="326">
        <v>0</v>
      </c>
      <c r="AC20" s="326">
        <v>0</v>
      </c>
      <c r="AD20" s="326">
        <v>0</v>
      </c>
      <c r="AE20" s="326">
        <v>0</v>
      </c>
      <c r="AF20" s="326">
        <v>0</v>
      </c>
      <c r="AG20" s="326">
        <v>0</v>
      </c>
    </row>
    <row r="21" spans="2:33">
      <c r="B21" s="325" t="s">
        <v>1248</v>
      </c>
      <c r="C21" s="326">
        <v>0</v>
      </c>
      <c r="D21" s="326">
        <v>0</v>
      </c>
      <c r="E21" s="326">
        <v>0</v>
      </c>
      <c r="F21" s="326">
        <v>0</v>
      </c>
      <c r="G21" s="326">
        <v>0</v>
      </c>
      <c r="H21" s="326">
        <v>0</v>
      </c>
      <c r="I21" s="326">
        <v>0</v>
      </c>
      <c r="J21" s="326">
        <v>0</v>
      </c>
      <c r="K21" s="326">
        <v>0</v>
      </c>
      <c r="L21" s="326">
        <v>0</v>
      </c>
      <c r="M21" s="326">
        <v>0</v>
      </c>
      <c r="N21" s="326">
        <v>0</v>
      </c>
      <c r="O21" s="326">
        <v>0</v>
      </c>
      <c r="P21" s="326">
        <v>0</v>
      </c>
      <c r="Q21" s="326">
        <v>19.079999999999998</v>
      </c>
      <c r="R21" s="326">
        <v>20.079999999999998</v>
      </c>
      <c r="S21" s="326">
        <v>20.079999999999998</v>
      </c>
      <c r="T21" s="326">
        <v>20.079999999999998</v>
      </c>
      <c r="U21" s="326">
        <v>23.58</v>
      </c>
      <c r="V21" s="326">
        <v>23.58</v>
      </c>
      <c r="W21" s="326">
        <v>24.88</v>
      </c>
      <c r="X21" s="326">
        <v>25.38</v>
      </c>
      <c r="Y21" s="326">
        <v>25.38</v>
      </c>
      <c r="Z21" s="326">
        <v>25.38</v>
      </c>
      <c r="AA21" s="326">
        <v>25.38</v>
      </c>
      <c r="AB21" s="326">
        <v>37.622230058411269</v>
      </c>
      <c r="AC21" s="326">
        <v>39.622230058411269</v>
      </c>
      <c r="AD21" s="326">
        <v>40.122230058411269</v>
      </c>
      <c r="AE21" s="326">
        <v>40.122230058411269</v>
      </c>
      <c r="AF21" s="326">
        <v>40.122230058411269</v>
      </c>
      <c r="AG21" s="326">
        <v>40.122230058411269</v>
      </c>
    </row>
    <row r="22" spans="2:33">
      <c r="B22" s="325" t="s">
        <v>1212</v>
      </c>
      <c r="C22" s="326">
        <v>0</v>
      </c>
      <c r="D22" s="326">
        <v>0</v>
      </c>
      <c r="E22" s="326">
        <v>0</v>
      </c>
      <c r="F22" s="326">
        <v>0</v>
      </c>
      <c r="G22" s="326">
        <v>0</v>
      </c>
      <c r="H22" s="326">
        <v>0</v>
      </c>
      <c r="I22" s="326">
        <v>0</v>
      </c>
      <c r="J22" s="326">
        <v>0</v>
      </c>
      <c r="K22" s="326">
        <v>0</v>
      </c>
      <c r="L22" s="326">
        <v>0</v>
      </c>
      <c r="M22" s="326">
        <v>0</v>
      </c>
      <c r="N22" s="326">
        <v>0</v>
      </c>
      <c r="O22" s="326">
        <v>0</v>
      </c>
      <c r="P22" s="326">
        <v>4</v>
      </c>
      <c r="Q22" s="326">
        <v>4</v>
      </c>
      <c r="R22" s="326">
        <v>0</v>
      </c>
      <c r="S22" s="326">
        <v>0</v>
      </c>
      <c r="T22" s="326">
        <v>0</v>
      </c>
      <c r="U22" s="326">
        <v>0</v>
      </c>
      <c r="V22" s="326">
        <v>0</v>
      </c>
      <c r="W22" s="326">
        <v>0</v>
      </c>
      <c r="X22" s="326">
        <v>0</v>
      </c>
      <c r="Y22" s="326">
        <v>0</v>
      </c>
      <c r="Z22" s="326">
        <v>0</v>
      </c>
      <c r="AA22" s="326">
        <v>0</v>
      </c>
      <c r="AB22" s="326">
        <v>0</v>
      </c>
      <c r="AC22" s="326">
        <v>0</v>
      </c>
      <c r="AD22" s="326">
        <v>0</v>
      </c>
      <c r="AE22" s="326">
        <v>0</v>
      </c>
      <c r="AF22" s="326">
        <v>0</v>
      </c>
      <c r="AG22" s="326">
        <v>0</v>
      </c>
    </row>
    <row r="23" spans="2:33">
      <c r="B23" s="325" t="s">
        <v>1213</v>
      </c>
      <c r="C23" s="326">
        <v>0</v>
      </c>
      <c r="D23" s="326">
        <v>0</v>
      </c>
      <c r="E23" s="326">
        <v>0</v>
      </c>
      <c r="F23" s="326">
        <v>0</v>
      </c>
      <c r="G23" s="326">
        <v>0</v>
      </c>
      <c r="H23" s="326">
        <v>0</v>
      </c>
      <c r="I23" s="326">
        <v>0</v>
      </c>
      <c r="J23" s="326">
        <v>0</v>
      </c>
      <c r="K23" s="326">
        <v>0</v>
      </c>
      <c r="L23" s="326">
        <v>0</v>
      </c>
      <c r="M23" s="326">
        <v>0</v>
      </c>
      <c r="N23" s="326">
        <v>0</v>
      </c>
      <c r="O23" s="326">
        <v>0</v>
      </c>
      <c r="P23" s="326">
        <v>3.5505792</v>
      </c>
      <c r="Q23" s="326">
        <v>7.3826534400000003</v>
      </c>
      <c r="R23" s="326">
        <v>7.3826534400000003</v>
      </c>
      <c r="S23" s="326">
        <v>7.3826534400000003</v>
      </c>
      <c r="T23" s="326">
        <v>7.3826534400000003</v>
      </c>
      <c r="U23" s="326">
        <v>7.3826534400000003</v>
      </c>
      <c r="V23" s="326">
        <v>7.3826534400000003</v>
      </c>
      <c r="W23" s="326">
        <v>7.3826534400000003</v>
      </c>
      <c r="X23" s="326">
        <v>7.3826534400000003</v>
      </c>
      <c r="Y23" s="326">
        <v>7.3826534400000003</v>
      </c>
      <c r="Z23" s="326">
        <v>7.3826534400000003</v>
      </c>
      <c r="AA23" s="326">
        <v>7.3826534400000003</v>
      </c>
      <c r="AB23" s="326">
        <v>10.38265344</v>
      </c>
      <c r="AC23" s="326">
        <v>10.38265344</v>
      </c>
      <c r="AD23" s="326">
        <v>10.38265344</v>
      </c>
      <c r="AE23" s="326">
        <v>10.38265344</v>
      </c>
      <c r="AF23" s="326">
        <v>10.38265344</v>
      </c>
      <c r="AG23" s="326">
        <v>10.38265344</v>
      </c>
    </row>
    <row r="24" spans="2:33">
      <c r="B24" s="325" t="s">
        <v>1214</v>
      </c>
      <c r="C24" s="326">
        <v>0</v>
      </c>
      <c r="D24" s="326">
        <v>0</v>
      </c>
      <c r="E24" s="326">
        <v>0</v>
      </c>
      <c r="F24" s="326">
        <v>0</v>
      </c>
      <c r="G24" s="326">
        <v>0</v>
      </c>
      <c r="H24" s="326">
        <v>0</v>
      </c>
      <c r="I24" s="326">
        <v>0</v>
      </c>
      <c r="J24" s="326">
        <v>0</v>
      </c>
      <c r="K24" s="326">
        <v>0</v>
      </c>
      <c r="L24" s="326">
        <v>0</v>
      </c>
      <c r="M24" s="326">
        <v>0</v>
      </c>
      <c r="N24" s="326">
        <v>0</v>
      </c>
      <c r="O24" s="326">
        <v>0</v>
      </c>
      <c r="P24" s="326">
        <v>28.367827156000001</v>
      </c>
      <c r="Q24" s="326">
        <v>28.367827156000001</v>
      </c>
      <c r="R24" s="326">
        <v>24.626577730000001</v>
      </c>
      <c r="S24" s="326">
        <v>24.608093867000001</v>
      </c>
      <c r="T24" s="326">
        <v>24.589610004000001</v>
      </c>
      <c r="U24" s="326">
        <v>24.571126141000001</v>
      </c>
      <c r="V24" s="326">
        <v>24.552642278</v>
      </c>
      <c r="W24" s="326">
        <v>15.541556630000001</v>
      </c>
      <c r="X24" s="326">
        <v>24.515674552</v>
      </c>
      <c r="Y24" s="326">
        <v>35.186674709000002</v>
      </c>
      <c r="Z24" s="326">
        <v>35.186674709000002</v>
      </c>
      <c r="AA24" s="326">
        <v>35.186674709000002</v>
      </c>
      <c r="AB24" s="326">
        <v>31.500501245999999</v>
      </c>
      <c r="AC24" s="326">
        <v>31.482017382999999</v>
      </c>
      <c r="AD24" s="326">
        <v>31.482017382999999</v>
      </c>
      <c r="AE24" s="326">
        <v>31.445049656999998</v>
      </c>
      <c r="AF24" s="326">
        <v>31.426565793999998</v>
      </c>
      <c r="AG24" s="326">
        <v>31.408081931000002</v>
      </c>
    </row>
    <row r="25" spans="2:33" s="335" customFormat="1">
      <c r="B25" s="333" t="s">
        <v>1215</v>
      </c>
      <c r="C25" s="334">
        <v>38.072109730999998</v>
      </c>
      <c r="D25" s="334">
        <v>37.294823522999998</v>
      </c>
      <c r="E25" s="334">
        <v>82.994673426000006</v>
      </c>
      <c r="F25" s="334">
        <v>31.238322289000003</v>
      </c>
      <c r="G25" s="334">
        <v>27.121708178999999</v>
      </c>
      <c r="H25" s="334">
        <v>29.446747344000002</v>
      </c>
      <c r="I25" s="334">
        <v>24.531532851999998</v>
      </c>
      <c r="J25" s="334">
        <v>71.345834804374192</v>
      </c>
      <c r="K25" s="334">
        <v>41.768695204331721</v>
      </c>
      <c r="L25" s="334">
        <v>49.794840141372099</v>
      </c>
      <c r="M25" s="334">
        <v>42.140248407287899</v>
      </c>
      <c r="N25" s="334">
        <v>45.267333090001451</v>
      </c>
      <c r="O25" s="334">
        <v>44.703141160135871</v>
      </c>
      <c r="P25" s="334">
        <v>53.742394977339139</v>
      </c>
      <c r="Q25" s="334">
        <v>82.528342297122236</v>
      </c>
      <c r="R25" s="334">
        <v>115.48387105339738</v>
      </c>
      <c r="S25" s="334">
        <v>109.08739927532871</v>
      </c>
      <c r="T25" s="334">
        <v>139.50656419584999</v>
      </c>
      <c r="U25" s="334">
        <v>87.653022784779992</v>
      </c>
      <c r="V25" s="334">
        <v>106.84818995994844</v>
      </c>
      <c r="W25" s="334">
        <v>139.15686308559</v>
      </c>
      <c r="X25" s="334">
        <v>85.406655065879988</v>
      </c>
      <c r="Y25" s="334">
        <v>123.42613981933</v>
      </c>
      <c r="Z25" s="334">
        <v>86.90542587713</v>
      </c>
      <c r="AA25" s="334">
        <v>88.207777345880004</v>
      </c>
      <c r="AB25" s="334">
        <v>123.36509710072136</v>
      </c>
      <c r="AC25" s="334">
        <v>107.68783676712984</v>
      </c>
      <c r="AD25" s="334">
        <v>120.93337553864319</v>
      </c>
      <c r="AE25" s="334">
        <v>152.56041529213439</v>
      </c>
      <c r="AF25" s="334">
        <v>129.83211285380006</v>
      </c>
      <c r="AG25" s="334">
        <v>129.78267467087579</v>
      </c>
    </row>
    <row r="26" spans="2:33">
      <c r="B26" s="325" t="s">
        <v>827</v>
      </c>
      <c r="C26" s="326">
        <v>34.186931362000003</v>
      </c>
      <c r="D26" s="326">
        <v>33.545429104999997</v>
      </c>
      <c r="E26" s="326">
        <v>78.245279010000004</v>
      </c>
      <c r="F26" s="326">
        <v>16.488927873000002</v>
      </c>
      <c r="G26" s="326">
        <v>12.372313762999999</v>
      </c>
      <c r="H26" s="326">
        <v>14.697352928000001</v>
      </c>
      <c r="I26" s="326">
        <v>12.230570215</v>
      </c>
      <c r="J26" s="326">
        <v>21.941977449429999</v>
      </c>
      <c r="K26" s="326">
        <v>16.167206350665818</v>
      </c>
      <c r="L26" s="326">
        <v>32.171986054904799</v>
      </c>
      <c r="M26" s="326">
        <v>14.63546139971</v>
      </c>
      <c r="N26" s="326">
        <v>12.644919469503154</v>
      </c>
      <c r="O26" s="326">
        <v>21.843798667374077</v>
      </c>
      <c r="P26" s="326">
        <v>31.212690445455245</v>
      </c>
      <c r="Q26" s="326">
        <v>32.165275325306048</v>
      </c>
      <c r="R26" s="326">
        <v>39.740344903037368</v>
      </c>
      <c r="S26" s="326">
        <v>32.9098057051987</v>
      </c>
      <c r="T26" s="326">
        <v>53.862190842839993</v>
      </c>
      <c r="U26" s="326">
        <v>29.350940794950002</v>
      </c>
      <c r="V26" s="326">
        <v>48.671702645369997</v>
      </c>
      <c r="W26" s="326">
        <v>36.985444403699994</v>
      </c>
      <c r="X26" s="326">
        <v>37.304255672250001</v>
      </c>
      <c r="Y26" s="326">
        <v>77.604660379929996</v>
      </c>
      <c r="Z26" s="326">
        <v>38.698201769960001</v>
      </c>
      <c r="AA26" s="326">
        <v>43.940522281869995</v>
      </c>
      <c r="AB26" s="326">
        <v>48.246146404249998</v>
      </c>
      <c r="AC26" s="326">
        <v>33.054078407189998</v>
      </c>
      <c r="AD26" s="326">
        <v>42.635969389650008</v>
      </c>
      <c r="AE26" s="326">
        <v>57.522104628802794</v>
      </c>
      <c r="AF26" s="326">
        <v>43.614088091385796</v>
      </c>
      <c r="AG26" s="326">
        <v>66.017581969360549</v>
      </c>
    </row>
    <row r="27" spans="2:33">
      <c r="B27" s="325" t="s">
        <v>1216</v>
      </c>
      <c r="C27" s="326">
        <v>0</v>
      </c>
      <c r="D27" s="326">
        <v>0</v>
      </c>
      <c r="E27" s="326">
        <v>0</v>
      </c>
      <c r="F27" s="326">
        <v>0</v>
      </c>
      <c r="G27" s="326">
        <v>0</v>
      </c>
      <c r="H27" s="326">
        <v>0</v>
      </c>
      <c r="I27" s="326">
        <v>0</v>
      </c>
      <c r="J27" s="326">
        <v>0</v>
      </c>
      <c r="K27" s="326">
        <v>0</v>
      </c>
      <c r="L27" s="326">
        <v>0</v>
      </c>
      <c r="M27" s="326">
        <v>0</v>
      </c>
      <c r="N27" s="326">
        <v>0</v>
      </c>
      <c r="O27" s="326">
        <v>0</v>
      </c>
      <c r="P27" s="326">
        <v>0</v>
      </c>
      <c r="Q27" s="326">
        <v>0</v>
      </c>
      <c r="R27" s="326">
        <v>2.0144999999999998E-3</v>
      </c>
      <c r="S27" s="326">
        <v>0</v>
      </c>
      <c r="T27" s="326">
        <v>0</v>
      </c>
      <c r="U27" s="326">
        <v>0</v>
      </c>
      <c r="V27" s="326">
        <v>0</v>
      </c>
      <c r="W27" s="326">
        <v>0</v>
      </c>
      <c r="X27" s="326">
        <v>0</v>
      </c>
      <c r="Y27" s="326">
        <v>0</v>
      </c>
      <c r="Z27" s="326">
        <v>0</v>
      </c>
      <c r="AA27" s="326">
        <v>0</v>
      </c>
      <c r="AB27" s="326">
        <v>0</v>
      </c>
      <c r="AC27" s="326">
        <v>0.82025000000000003</v>
      </c>
      <c r="AD27" s="326">
        <v>0.89927500000000005</v>
      </c>
      <c r="AE27" s="326">
        <v>1.719525</v>
      </c>
      <c r="AF27" s="326">
        <v>2.3943374999999998</v>
      </c>
      <c r="AG27" s="326">
        <v>1.1417999999999999</v>
      </c>
    </row>
    <row r="28" spans="2:33">
      <c r="B28" s="325" t="s">
        <v>1217</v>
      </c>
      <c r="C28" s="326">
        <v>0</v>
      </c>
      <c r="D28" s="326">
        <v>0</v>
      </c>
      <c r="E28" s="326">
        <v>0</v>
      </c>
      <c r="F28" s="326">
        <v>0</v>
      </c>
      <c r="G28" s="326">
        <v>0</v>
      </c>
      <c r="H28" s="326">
        <v>0</v>
      </c>
      <c r="I28" s="326">
        <v>0</v>
      </c>
      <c r="J28" s="326">
        <v>0</v>
      </c>
      <c r="K28" s="326">
        <v>0</v>
      </c>
      <c r="L28" s="326">
        <v>0</v>
      </c>
      <c r="M28" s="326">
        <v>0</v>
      </c>
      <c r="N28" s="326">
        <v>0</v>
      </c>
      <c r="O28" s="326">
        <v>0</v>
      </c>
      <c r="P28" s="326">
        <v>0.65636013000000004</v>
      </c>
      <c r="Q28" s="326">
        <v>0.65636013000000004</v>
      </c>
      <c r="R28" s="326">
        <v>10.432699998</v>
      </c>
      <c r="S28" s="326">
        <v>10.432699998</v>
      </c>
      <c r="T28" s="326">
        <v>10.432699998</v>
      </c>
      <c r="U28" s="326">
        <v>10.432699998</v>
      </c>
      <c r="V28" s="326">
        <v>10.090699998</v>
      </c>
      <c r="W28" s="326">
        <v>59.932699997999997</v>
      </c>
      <c r="X28" s="326">
        <v>9.9326999980000004</v>
      </c>
      <c r="Y28" s="326">
        <v>9.9326999980000004</v>
      </c>
      <c r="Z28" s="326">
        <v>9.9326999980000004</v>
      </c>
      <c r="AA28" s="326">
        <v>9.9326999980000004</v>
      </c>
      <c r="AB28" s="326">
        <v>9.9326999980000004</v>
      </c>
      <c r="AC28" s="326">
        <v>9.9326999980000004</v>
      </c>
      <c r="AD28" s="326">
        <v>10.432003288000001</v>
      </c>
      <c r="AE28" s="326">
        <v>9.9326999980000004</v>
      </c>
      <c r="AF28" s="326">
        <v>9.9326999980000004</v>
      </c>
      <c r="AG28" s="326">
        <v>9.9326999980000004</v>
      </c>
    </row>
    <row r="29" spans="2:33">
      <c r="B29" s="325" t="s">
        <v>1218</v>
      </c>
      <c r="C29" s="326">
        <v>2.5842157320000001</v>
      </c>
      <c r="D29" s="326">
        <v>2.4484317789999999</v>
      </c>
      <c r="E29" s="326">
        <v>2.4484317789999999</v>
      </c>
      <c r="F29" s="326">
        <v>2.4484317789999999</v>
      </c>
      <c r="G29" s="326">
        <v>2.4484317789999999</v>
      </c>
      <c r="H29" s="326">
        <v>2.4484317789999999</v>
      </c>
      <c r="I29" s="326">
        <v>0</v>
      </c>
      <c r="J29" s="326">
        <v>28.078812190334197</v>
      </c>
      <c r="K29" s="326">
        <v>17.113675976665899</v>
      </c>
      <c r="L29" s="326">
        <v>17.345992752887298</v>
      </c>
      <c r="M29" s="326">
        <v>17.845624599377899</v>
      </c>
      <c r="N29" s="326">
        <v>22.861201138498298</v>
      </c>
      <c r="O29" s="326">
        <v>13.0236436477618</v>
      </c>
      <c r="P29" s="326">
        <v>16.318525973823899</v>
      </c>
      <c r="Q29" s="326">
        <v>22.916814584936187</v>
      </c>
      <c r="R29" s="326">
        <v>27.276079549360002</v>
      </c>
      <c r="S29" s="326">
        <v>28.570672749470003</v>
      </c>
      <c r="T29" s="326">
        <v>35.697530377010004</v>
      </c>
      <c r="U29" s="326">
        <v>20.10393012183</v>
      </c>
      <c r="V29" s="326">
        <v>27.089263529540002</v>
      </c>
      <c r="W29" s="326">
        <v>29.48997732434</v>
      </c>
      <c r="X29" s="326">
        <v>27.885125144150003</v>
      </c>
      <c r="Y29" s="326">
        <v>34.947531767400001</v>
      </c>
      <c r="Z29" s="326">
        <v>38.201849836339996</v>
      </c>
      <c r="AA29" s="326">
        <v>34.334555066010005</v>
      </c>
      <c r="AB29" s="326">
        <v>38.327551052271353</v>
      </c>
      <c r="AC29" s="326">
        <v>43.688102622613009</v>
      </c>
      <c r="AD29" s="326">
        <v>38.864575507623826</v>
      </c>
      <c r="AE29" s="326">
        <v>50.206585995665037</v>
      </c>
      <c r="AF29" s="326">
        <v>49.000471852547697</v>
      </c>
      <c r="AG29" s="326">
        <v>24.457094293118665</v>
      </c>
    </row>
    <row r="30" spans="2:33">
      <c r="B30" s="325" t="s">
        <v>1219</v>
      </c>
      <c r="C30" s="326">
        <v>1.300962637</v>
      </c>
      <c r="D30" s="326">
        <v>1.300962639</v>
      </c>
      <c r="E30" s="326">
        <v>2.300962637</v>
      </c>
      <c r="F30" s="326">
        <v>12.300962637</v>
      </c>
      <c r="G30" s="326">
        <v>12.300962637</v>
      </c>
      <c r="H30" s="326">
        <v>12.300962637</v>
      </c>
      <c r="I30" s="326">
        <v>12.300962637</v>
      </c>
      <c r="J30" s="326">
        <v>21.32504516461</v>
      </c>
      <c r="K30" s="326">
        <v>8.4878128769999996</v>
      </c>
      <c r="L30" s="326">
        <v>0.27686133357999998</v>
      </c>
      <c r="M30" s="326">
        <v>9.6591624082000003</v>
      </c>
      <c r="N30" s="326">
        <v>9.7612124819999995</v>
      </c>
      <c r="O30" s="326">
        <v>9.8356988449999996</v>
      </c>
      <c r="P30" s="326">
        <v>1.4667643560600001</v>
      </c>
      <c r="Q30" s="326">
        <v>1.3477705868800001</v>
      </c>
      <c r="R30" s="326">
        <v>10.866297911</v>
      </c>
      <c r="S30" s="326">
        <v>9.2691648746599995</v>
      </c>
      <c r="T30" s="326">
        <v>9.9453357330000003</v>
      </c>
      <c r="U30" s="326">
        <v>9.6177797149999993</v>
      </c>
      <c r="V30" s="326">
        <v>5.2150907310384502</v>
      </c>
      <c r="W30" s="326">
        <v>12.748741359549999</v>
      </c>
      <c r="X30" s="326">
        <v>10.284574251480002</v>
      </c>
      <c r="Y30" s="326">
        <v>0.94124767399999998</v>
      </c>
      <c r="Z30" s="326">
        <v>7.2674272829999997E-2</v>
      </c>
      <c r="AA30" s="326">
        <v>0</v>
      </c>
      <c r="AB30" s="326">
        <v>10.026143889</v>
      </c>
      <c r="AC30" s="326">
        <v>1.0401219589999999</v>
      </c>
      <c r="AD30" s="326">
        <v>10.0462405886159</v>
      </c>
      <c r="AE30" s="326">
        <v>11.21059007094655</v>
      </c>
      <c r="AF30" s="326">
        <v>0.11759438088654937</v>
      </c>
      <c r="AG30" s="326">
        <v>2.4030150749065502</v>
      </c>
    </row>
    <row r="31" spans="2:33">
      <c r="B31" s="325" t="s">
        <v>1249</v>
      </c>
      <c r="C31" s="326">
        <v>0</v>
      </c>
      <c r="D31" s="326">
        <v>0</v>
      </c>
      <c r="E31" s="326">
        <v>0</v>
      </c>
      <c r="F31" s="326">
        <v>0</v>
      </c>
      <c r="G31" s="326">
        <v>0</v>
      </c>
      <c r="H31" s="326">
        <v>0</v>
      </c>
      <c r="I31" s="326">
        <v>0</v>
      </c>
      <c r="J31" s="326">
        <v>0</v>
      </c>
      <c r="K31" s="326">
        <v>0</v>
      </c>
      <c r="L31" s="326">
        <v>0</v>
      </c>
      <c r="M31" s="326">
        <v>0</v>
      </c>
      <c r="N31" s="326">
        <v>0</v>
      </c>
      <c r="O31" s="326">
        <v>0</v>
      </c>
      <c r="P31" s="326">
        <v>4.0880540720000003</v>
      </c>
      <c r="Q31" s="326">
        <v>25.442121669999999</v>
      </c>
      <c r="R31" s="326">
        <v>27.166434192000001</v>
      </c>
      <c r="S31" s="326">
        <v>27.905055948000001</v>
      </c>
      <c r="T31" s="326">
        <v>29.568807244999999</v>
      </c>
      <c r="U31" s="326">
        <v>18.147672154999999</v>
      </c>
      <c r="V31" s="326">
        <v>15.781433055999999</v>
      </c>
      <c r="W31" s="326">
        <v>20.938933135999999</v>
      </c>
      <c r="X31" s="326">
        <v>19.474944576999999</v>
      </c>
      <c r="Y31" s="326">
        <v>16.926577342000002</v>
      </c>
      <c r="Z31" s="326">
        <v>16.926577342000002</v>
      </c>
      <c r="AA31" s="326">
        <v>16.926577342000002</v>
      </c>
      <c r="AB31" s="326">
        <v>16.832555757200002</v>
      </c>
      <c r="AC31" s="326">
        <v>19.152583780326829</v>
      </c>
      <c r="AD31" s="326">
        <v>18.055311764753448</v>
      </c>
      <c r="AE31" s="326">
        <v>21.96890959872</v>
      </c>
      <c r="AF31" s="326">
        <v>24.772921030979997</v>
      </c>
      <c r="AG31" s="326">
        <v>25.830483335490005</v>
      </c>
    </row>
    <row r="32" spans="2:33">
      <c r="B32" s="325" t="s">
        <v>1250</v>
      </c>
      <c r="C32" s="326">
        <v>0</v>
      </c>
      <c r="D32" s="326">
        <v>0</v>
      </c>
      <c r="E32" s="326">
        <v>0</v>
      </c>
      <c r="F32" s="326">
        <v>0</v>
      </c>
      <c r="G32" s="326">
        <v>0</v>
      </c>
      <c r="H32" s="326">
        <v>0</v>
      </c>
      <c r="I32" s="326">
        <v>0</v>
      </c>
      <c r="J32" s="326">
        <v>0</v>
      </c>
      <c r="K32" s="326">
        <v>0</v>
      </c>
      <c r="L32" s="326">
        <v>0</v>
      </c>
      <c r="M32" s="326">
        <v>0</v>
      </c>
      <c r="N32" s="326">
        <v>0</v>
      </c>
      <c r="O32" s="326">
        <v>0</v>
      </c>
      <c r="P32" s="326">
        <v>0</v>
      </c>
      <c r="Q32" s="326">
        <v>0</v>
      </c>
      <c r="R32" s="326">
        <v>0</v>
      </c>
      <c r="S32" s="326">
        <v>0</v>
      </c>
      <c r="T32" s="326">
        <v>0</v>
      </c>
      <c r="U32" s="326">
        <v>0</v>
      </c>
      <c r="V32" s="326">
        <v>0</v>
      </c>
      <c r="W32" s="326">
        <v>0</v>
      </c>
      <c r="X32" s="326">
        <v>0</v>
      </c>
      <c r="Y32" s="326">
        <v>0</v>
      </c>
      <c r="Z32" s="326">
        <v>1.0000000000000001E-9</v>
      </c>
      <c r="AA32" s="326">
        <v>1.0000000000000001E-9</v>
      </c>
      <c r="AB32" s="326">
        <v>0</v>
      </c>
      <c r="AC32" s="326">
        <v>0</v>
      </c>
      <c r="AD32" s="326">
        <v>0</v>
      </c>
      <c r="AE32" s="326">
        <v>0</v>
      </c>
      <c r="AF32" s="326">
        <v>0</v>
      </c>
      <c r="AG32" s="326">
        <v>0</v>
      </c>
    </row>
    <row r="33" spans="2:33" s="335" customFormat="1">
      <c r="B33" s="333" t="s">
        <v>1251</v>
      </c>
      <c r="C33" s="334">
        <v>0</v>
      </c>
      <c r="D33" s="334">
        <v>0</v>
      </c>
      <c r="E33" s="334">
        <v>0</v>
      </c>
      <c r="F33" s="334">
        <v>0</v>
      </c>
      <c r="G33" s="334">
        <v>0</v>
      </c>
      <c r="H33" s="334">
        <v>0</v>
      </c>
      <c r="I33" s="334">
        <v>0</v>
      </c>
      <c r="J33" s="334">
        <v>0</v>
      </c>
      <c r="K33" s="334">
        <v>0</v>
      </c>
      <c r="L33" s="334">
        <v>0</v>
      </c>
      <c r="M33" s="334">
        <v>0</v>
      </c>
      <c r="N33" s="334">
        <v>0</v>
      </c>
      <c r="O33" s="334">
        <v>0</v>
      </c>
      <c r="P33" s="334">
        <v>0.46340764699999998</v>
      </c>
      <c r="Q33" s="334">
        <v>0.84950314900000001</v>
      </c>
      <c r="R33" s="334">
        <v>0.83441261400000011</v>
      </c>
      <c r="S33" s="334">
        <v>0.819077681</v>
      </c>
      <c r="T33" s="334">
        <v>0.80191210499999988</v>
      </c>
      <c r="U33" s="334">
        <v>0.78474652899999997</v>
      </c>
      <c r="V33" s="334">
        <v>0.76762282699999995</v>
      </c>
      <c r="W33" s="334">
        <v>0.77785531999999991</v>
      </c>
      <c r="X33" s="334">
        <v>0.76592497300000018</v>
      </c>
      <c r="Y33" s="334">
        <v>0.88161570300000014</v>
      </c>
      <c r="Z33" s="334">
        <v>0.88161570300000014</v>
      </c>
      <c r="AA33" s="334">
        <v>0.88161570300000014</v>
      </c>
      <c r="AB33" s="334">
        <v>8.8328585293333344</v>
      </c>
      <c r="AC33" s="334">
        <v>8.1630879552833289</v>
      </c>
      <c r="AD33" s="334">
        <v>8.1175399560666666</v>
      </c>
      <c r="AE33" s="334">
        <v>8.0636327058500008</v>
      </c>
      <c r="AF33" s="334">
        <v>8.1911501561333395</v>
      </c>
      <c r="AG33" s="334">
        <v>10.026041403583333</v>
      </c>
    </row>
    <row r="34" spans="2:33">
      <c r="B34" s="325" t="s">
        <v>1252</v>
      </c>
      <c r="C34" s="326">
        <v>0</v>
      </c>
      <c r="D34" s="326">
        <v>0</v>
      </c>
      <c r="E34" s="326">
        <v>0</v>
      </c>
      <c r="F34" s="326">
        <v>0</v>
      </c>
      <c r="G34" s="326">
        <v>0</v>
      </c>
      <c r="H34" s="326">
        <v>0</v>
      </c>
      <c r="I34" s="326">
        <v>0</v>
      </c>
      <c r="J34" s="326">
        <v>0</v>
      </c>
      <c r="K34" s="326">
        <v>0</v>
      </c>
      <c r="L34" s="326">
        <v>0</v>
      </c>
      <c r="M34" s="326">
        <v>0</v>
      </c>
      <c r="N34" s="326">
        <v>0</v>
      </c>
      <c r="O34" s="326">
        <v>0</v>
      </c>
      <c r="P34" s="326">
        <v>0.39284205</v>
      </c>
      <c r="Q34" s="326">
        <v>0.39284205</v>
      </c>
      <c r="R34" s="326">
        <v>0.38823378600000003</v>
      </c>
      <c r="S34" s="326">
        <v>0.383625524</v>
      </c>
      <c r="T34" s="326">
        <v>0.37901726099999999</v>
      </c>
      <c r="U34" s="326">
        <v>0.37440899799999999</v>
      </c>
      <c r="V34" s="326">
        <v>0.36980073499999999</v>
      </c>
      <c r="W34" s="326">
        <v>0.37440899799999999</v>
      </c>
      <c r="X34" s="326">
        <v>0.36978144200000002</v>
      </c>
      <c r="Y34" s="326">
        <v>0.36515388599999998</v>
      </c>
      <c r="Z34" s="326">
        <v>0.36515388599999998</v>
      </c>
      <c r="AA34" s="326">
        <v>0.36515388599999998</v>
      </c>
      <c r="AB34" s="326">
        <v>7.6115185900000002</v>
      </c>
      <c r="AC34" s="326">
        <v>6.97167125328333</v>
      </c>
      <c r="AD34" s="326">
        <v>6.9393239165666669</v>
      </c>
      <c r="AE34" s="326">
        <v>6.9069765798500011</v>
      </c>
      <c r="AF34" s="326">
        <v>7.03272674313334</v>
      </c>
      <c r="AG34" s="326">
        <v>8.8896202995833367</v>
      </c>
    </row>
    <row r="35" spans="2:33">
      <c r="B35" s="325" t="s">
        <v>1253</v>
      </c>
      <c r="C35" s="326">
        <v>0</v>
      </c>
      <c r="D35" s="326">
        <v>0</v>
      </c>
      <c r="E35" s="326">
        <v>0</v>
      </c>
      <c r="F35" s="326">
        <v>0</v>
      </c>
      <c r="G35" s="326">
        <v>0</v>
      </c>
      <c r="H35" s="326">
        <v>0</v>
      </c>
      <c r="I35" s="326">
        <v>0</v>
      </c>
      <c r="J35" s="326">
        <v>0</v>
      </c>
      <c r="K35" s="326">
        <v>0</v>
      </c>
      <c r="L35" s="326">
        <v>0</v>
      </c>
      <c r="M35" s="326">
        <v>0</v>
      </c>
      <c r="N35" s="326">
        <v>0</v>
      </c>
      <c r="O35" s="326">
        <v>0</v>
      </c>
      <c r="P35" s="326">
        <v>6.3477500000000006E-2</v>
      </c>
      <c r="Q35" s="326">
        <v>0.34938583299999998</v>
      </c>
      <c r="R35" s="326">
        <v>0.33926968699999999</v>
      </c>
      <c r="S35" s="326">
        <v>0.33098418400000001</v>
      </c>
      <c r="T35" s="326">
        <v>0.32086803800000002</v>
      </c>
      <c r="U35" s="326">
        <v>0.31075189199999997</v>
      </c>
      <c r="V35" s="326">
        <v>0.30063574599999998</v>
      </c>
      <c r="W35" s="326">
        <v>0.3020446</v>
      </c>
      <c r="X35" s="326">
        <v>0.291928454</v>
      </c>
      <c r="Y35" s="326">
        <v>0.40849730899999998</v>
      </c>
      <c r="Z35" s="326">
        <v>0.40849730899999998</v>
      </c>
      <c r="AA35" s="326">
        <v>0.40849730899999998</v>
      </c>
      <c r="AB35" s="326">
        <v>0.88095095449999949</v>
      </c>
      <c r="AC35" s="326">
        <v>0.86548585133333289</v>
      </c>
      <c r="AD35" s="326">
        <v>0.85041397633333327</v>
      </c>
      <c r="AE35" s="326">
        <v>0.83534210133333298</v>
      </c>
      <c r="AF35" s="326">
        <v>0.82027022633333302</v>
      </c>
      <c r="AG35" s="326">
        <v>0.80519835133333306</v>
      </c>
    </row>
    <row r="36" spans="2:33">
      <c r="B36" s="325" t="s">
        <v>1254</v>
      </c>
      <c r="C36" s="326">
        <v>0</v>
      </c>
      <c r="D36" s="326">
        <v>0</v>
      </c>
      <c r="E36" s="326">
        <v>0</v>
      </c>
      <c r="F36" s="326">
        <v>0</v>
      </c>
      <c r="G36" s="326">
        <v>0</v>
      </c>
      <c r="H36" s="326">
        <v>0</v>
      </c>
      <c r="I36" s="326">
        <v>0</v>
      </c>
      <c r="J36" s="326">
        <v>0</v>
      </c>
      <c r="K36" s="326">
        <v>0</v>
      </c>
      <c r="L36" s="326">
        <v>0</v>
      </c>
      <c r="M36" s="326">
        <v>0</v>
      </c>
      <c r="N36" s="326">
        <v>0</v>
      </c>
      <c r="O36" s="326">
        <v>0</v>
      </c>
      <c r="P36" s="326">
        <v>7.2810549999999998E-3</v>
      </c>
      <c r="Q36" s="326">
        <v>7.4437589999999998E-2</v>
      </c>
      <c r="R36" s="326">
        <v>7.2662776999999998E-2</v>
      </c>
      <c r="S36" s="326">
        <v>7.0887962999999998E-2</v>
      </c>
      <c r="T36" s="326">
        <v>6.9113149999999998E-2</v>
      </c>
      <c r="U36" s="326">
        <v>6.7338336999999998E-2</v>
      </c>
      <c r="V36" s="326">
        <v>6.5605398999999995E-2</v>
      </c>
      <c r="W36" s="326">
        <v>7.0487128999999996E-2</v>
      </c>
      <c r="X36" s="326">
        <v>7.2876235999999997E-2</v>
      </c>
      <c r="Y36" s="326">
        <v>7.0605360000000006E-2</v>
      </c>
      <c r="Z36" s="326">
        <v>7.0605360000000006E-2</v>
      </c>
      <c r="AA36" s="326">
        <v>7.0605360000000006E-2</v>
      </c>
      <c r="AB36" s="326">
        <v>6.3821165999999999E-2</v>
      </c>
      <c r="AC36" s="326">
        <v>5.7140522833333346E-2</v>
      </c>
      <c r="AD36" s="326">
        <v>5.8749462999999898E-2</v>
      </c>
      <c r="AE36" s="326">
        <v>5.6588611500000011E-2</v>
      </c>
      <c r="AF36" s="326">
        <v>6.6354955500000007E-2</v>
      </c>
      <c r="AG36" s="326">
        <v>6.3989207500000006E-2</v>
      </c>
    </row>
    <row r="37" spans="2:33">
      <c r="B37" s="325" t="s">
        <v>1255</v>
      </c>
      <c r="C37" s="326">
        <v>0</v>
      </c>
      <c r="D37" s="326">
        <v>0</v>
      </c>
      <c r="E37" s="326">
        <v>0</v>
      </c>
      <c r="F37" s="326">
        <v>0</v>
      </c>
      <c r="G37" s="326">
        <v>0</v>
      </c>
      <c r="H37" s="326">
        <v>0</v>
      </c>
      <c r="I37" s="326">
        <v>0</v>
      </c>
      <c r="J37" s="326">
        <v>0</v>
      </c>
      <c r="K37" s="326">
        <v>0</v>
      </c>
      <c r="L37" s="326">
        <v>0</v>
      </c>
      <c r="M37" s="326">
        <v>0</v>
      </c>
      <c r="N37" s="326">
        <v>0</v>
      </c>
      <c r="O37" s="326">
        <v>0</v>
      </c>
      <c r="P37" s="326">
        <v>-1.9295799999999999E-4</v>
      </c>
      <c r="Q37" s="326">
        <v>3.2837676000000003E-2</v>
      </c>
      <c r="R37" s="326">
        <v>3.4246364000000001E-2</v>
      </c>
      <c r="S37" s="326">
        <v>3.358001E-2</v>
      </c>
      <c r="T37" s="326">
        <v>3.2913655999999999E-2</v>
      </c>
      <c r="U37" s="326">
        <v>3.2247301999999999E-2</v>
      </c>
      <c r="V37" s="326">
        <v>3.1580946999999998E-2</v>
      </c>
      <c r="W37" s="326">
        <v>3.0914593000000001E-2</v>
      </c>
      <c r="X37" s="326">
        <v>3.1338845999999997E-2</v>
      </c>
      <c r="Y37" s="326">
        <v>3.7359152999999999E-2</v>
      </c>
      <c r="Z37" s="326">
        <v>3.7359152999999999E-2</v>
      </c>
      <c r="AA37" s="326">
        <v>3.7359152999999999E-2</v>
      </c>
      <c r="AB37" s="326">
        <v>0.27656782383333334</v>
      </c>
      <c r="AC37" s="326">
        <v>0.26879033283333337</v>
      </c>
      <c r="AD37" s="326">
        <v>0.26905260516666663</v>
      </c>
      <c r="AE37" s="326">
        <v>0.26472541816666667</v>
      </c>
      <c r="AF37" s="326">
        <v>0.27179823116666668</v>
      </c>
      <c r="AG37" s="326">
        <v>0.2672335451666667</v>
      </c>
    </row>
    <row r="38" spans="2:33">
      <c r="B38" s="325" t="s">
        <v>1256</v>
      </c>
      <c r="C38" s="326">
        <v>0</v>
      </c>
      <c r="D38" s="326">
        <v>0</v>
      </c>
      <c r="E38" s="326">
        <v>0</v>
      </c>
      <c r="F38" s="326">
        <v>0</v>
      </c>
      <c r="G38" s="326">
        <v>0</v>
      </c>
      <c r="H38" s="326">
        <v>0</v>
      </c>
      <c r="I38" s="326">
        <v>0</v>
      </c>
      <c r="J38" s="326">
        <v>0</v>
      </c>
      <c r="K38" s="326">
        <v>0</v>
      </c>
      <c r="L38" s="326">
        <v>0</v>
      </c>
      <c r="M38" s="326">
        <v>0</v>
      </c>
      <c r="N38" s="326">
        <v>0</v>
      </c>
      <c r="O38" s="326">
        <v>0</v>
      </c>
      <c r="P38" s="326">
        <v>0</v>
      </c>
      <c r="Q38" s="326">
        <v>0</v>
      </c>
      <c r="R38" s="326">
        <v>0</v>
      </c>
      <c r="S38" s="326">
        <v>0</v>
      </c>
      <c r="T38" s="326">
        <v>0</v>
      </c>
      <c r="U38" s="326">
        <v>0</v>
      </c>
      <c r="V38" s="326">
        <v>0</v>
      </c>
      <c r="W38" s="326">
        <v>0</v>
      </c>
      <c r="X38" s="326">
        <v>-5.0000000000000001E-9</v>
      </c>
      <c r="Y38" s="326">
        <v>-5.0000000000000001E-9</v>
      </c>
      <c r="Z38" s="326">
        <v>-5.0000000000000001E-9</v>
      </c>
      <c r="AA38" s="326">
        <v>-5.0000000000000001E-9</v>
      </c>
      <c r="AB38" s="326">
        <v>-5.0000000000000001E-9</v>
      </c>
      <c r="AC38" s="326">
        <v>-5.0000000000000001E-9</v>
      </c>
      <c r="AD38" s="326">
        <v>-5.0000000000000001E-9</v>
      </c>
      <c r="AE38" s="326">
        <v>-5.0000000000000001E-9</v>
      </c>
      <c r="AF38" s="326">
        <v>0</v>
      </c>
      <c r="AG38" s="326">
        <v>0</v>
      </c>
    </row>
    <row r="39" spans="2:33" s="335" customFormat="1">
      <c r="B39" s="333" t="s">
        <v>1220</v>
      </c>
      <c r="C39" s="334">
        <v>35.810316032000003</v>
      </c>
      <c r="D39" s="334">
        <v>43.499423499000002</v>
      </c>
      <c r="E39" s="334">
        <v>46.542782498000008</v>
      </c>
      <c r="F39" s="334">
        <v>48.839747459999998</v>
      </c>
      <c r="G39" s="334">
        <v>50.954091025000004</v>
      </c>
      <c r="H39" s="334">
        <v>52.822187851000002</v>
      </c>
      <c r="I39" s="334">
        <v>43.045425274995793</v>
      </c>
      <c r="J39" s="334">
        <v>53.99186467689016</v>
      </c>
      <c r="K39" s="334">
        <v>53.535585064609997</v>
      </c>
      <c r="L39" s="334">
        <v>54.530667544135092</v>
      </c>
      <c r="M39" s="334">
        <v>51.700155817919999</v>
      </c>
      <c r="N39" s="334">
        <v>55.411823960296097</v>
      </c>
      <c r="O39" s="334">
        <v>58.092835567503997</v>
      </c>
      <c r="P39" s="334">
        <v>33.493828488680002</v>
      </c>
      <c r="Q39" s="334">
        <v>38.679290437963701</v>
      </c>
      <c r="R39" s="334">
        <v>37.762031214160004</v>
      </c>
      <c r="S39" s="334">
        <v>39.827931550306594</v>
      </c>
      <c r="T39" s="334">
        <v>38.425964649930002</v>
      </c>
      <c r="U39" s="334">
        <v>36.734649112299998</v>
      </c>
      <c r="V39" s="334">
        <v>39.799386564579997</v>
      </c>
      <c r="W39" s="334">
        <v>39.660404264129497</v>
      </c>
      <c r="X39" s="334">
        <v>40.127794676966502</v>
      </c>
      <c r="Y39" s="334">
        <v>48.431848458141999</v>
      </c>
      <c r="Z39" s="334">
        <v>48.493569058253399</v>
      </c>
      <c r="AA39" s="334">
        <v>51.441962246149991</v>
      </c>
      <c r="AB39" s="334">
        <v>38.776518101734453</v>
      </c>
      <c r="AC39" s="334">
        <v>43.6741397199131</v>
      </c>
      <c r="AD39" s="334">
        <v>43.264211858727492</v>
      </c>
      <c r="AE39" s="334">
        <v>42.524983232690587</v>
      </c>
      <c r="AF39" s="334">
        <v>43.251053462427087</v>
      </c>
      <c r="AG39" s="334">
        <v>53.408637570612832</v>
      </c>
    </row>
    <row r="40" spans="2:33">
      <c r="B40" s="325" t="s">
        <v>1228</v>
      </c>
      <c r="C40" s="326">
        <v>19.447284046</v>
      </c>
      <c r="D40" s="326">
        <v>18.711019016000002</v>
      </c>
      <c r="E40" s="326">
        <v>19.300719295</v>
      </c>
      <c r="F40" s="326">
        <v>18.440630392999999</v>
      </c>
      <c r="G40" s="326">
        <v>19.239940134000001</v>
      </c>
      <c r="H40" s="326">
        <v>22.192065426999999</v>
      </c>
      <c r="I40" s="326">
        <v>22.747307928000001</v>
      </c>
      <c r="J40" s="326">
        <v>27.773833989334598</v>
      </c>
      <c r="K40" s="326">
        <v>31.381811617429999</v>
      </c>
      <c r="L40" s="326">
        <v>28.801308610445098</v>
      </c>
      <c r="M40" s="326">
        <v>26.032636465</v>
      </c>
      <c r="N40" s="326">
        <v>26.066647067766102</v>
      </c>
      <c r="O40" s="326">
        <v>27.667104051883999</v>
      </c>
      <c r="P40" s="326">
        <v>28.543083623000001</v>
      </c>
      <c r="Q40" s="326">
        <v>29.582911079403701</v>
      </c>
      <c r="R40" s="326">
        <v>29.106344850229998</v>
      </c>
      <c r="S40" s="326">
        <v>30.5513313630866</v>
      </c>
      <c r="T40" s="326">
        <v>29.97310991638</v>
      </c>
      <c r="U40" s="326">
        <v>29.620956205999999</v>
      </c>
      <c r="V40" s="326">
        <v>30.739355209999999</v>
      </c>
      <c r="W40" s="326">
        <v>30.2627015474595</v>
      </c>
      <c r="X40" s="326">
        <v>30.892397731846501</v>
      </c>
      <c r="Y40" s="326">
        <v>29.745719031381999</v>
      </c>
      <c r="Z40" s="326">
        <v>30.255667993033402</v>
      </c>
      <c r="AA40" s="326">
        <v>30.147194446</v>
      </c>
      <c r="AB40" s="326">
        <v>30.490551345</v>
      </c>
      <c r="AC40" s="326">
        <v>29.821100646753102</v>
      </c>
      <c r="AD40" s="326">
        <v>30.132064105327501</v>
      </c>
      <c r="AE40" s="326">
        <v>32.782077133363657</v>
      </c>
      <c r="AF40" s="326">
        <v>33.957350237796312</v>
      </c>
      <c r="AG40" s="326">
        <v>35.296340906571466</v>
      </c>
    </row>
    <row r="41" spans="2:33">
      <c r="B41" s="325" t="s">
        <v>1229</v>
      </c>
      <c r="C41" s="326">
        <v>0</v>
      </c>
      <c r="D41" s="326">
        <v>0</v>
      </c>
      <c r="E41" s="326">
        <v>0</v>
      </c>
      <c r="F41" s="326">
        <v>0</v>
      </c>
      <c r="G41" s="326">
        <v>0</v>
      </c>
      <c r="H41" s="326">
        <v>0</v>
      </c>
      <c r="I41" s="326">
        <v>0</v>
      </c>
      <c r="J41" s="326">
        <v>6.7694780190595703</v>
      </c>
      <c r="K41" s="326">
        <v>0</v>
      </c>
      <c r="L41" s="326">
        <v>0</v>
      </c>
      <c r="M41" s="326">
        <v>0</v>
      </c>
      <c r="N41" s="326">
        <v>0</v>
      </c>
      <c r="O41" s="326">
        <v>0</v>
      </c>
      <c r="P41" s="326">
        <v>1.0002660000000001</v>
      </c>
      <c r="Q41" s="326">
        <v>0.10162499999999999</v>
      </c>
      <c r="R41" s="326">
        <v>0.21675</v>
      </c>
      <c r="S41" s="326">
        <v>0.23549999999999999</v>
      </c>
      <c r="T41" s="326">
        <v>0.24327499999999999</v>
      </c>
      <c r="U41" s="326">
        <v>0</v>
      </c>
      <c r="V41" s="326">
        <v>0</v>
      </c>
      <c r="W41" s="326">
        <v>7.0022000000000001E-2</v>
      </c>
      <c r="X41" s="326">
        <v>0.93462500000000004</v>
      </c>
      <c r="Y41" s="326">
        <v>8.7537749999999992</v>
      </c>
      <c r="Z41" s="326">
        <v>8.7537749999999992</v>
      </c>
      <c r="AA41" s="326">
        <v>8.7537749999999992</v>
      </c>
      <c r="AB41" s="326">
        <v>0</v>
      </c>
      <c r="AC41" s="326">
        <v>0</v>
      </c>
      <c r="AD41" s="326">
        <v>0</v>
      </c>
      <c r="AE41" s="326">
        <v>0</v>
      </c>
      <c r="AF41" s="326">
        <v>0</v>
      </c>
      <c r="AG41" s="326">
        <v>0</v>
      </c>
    </row>
    <row r="42" spans="2:33">
      <c r="B42" s="325" t="s">
        <v>1221</v>
      </c>
      <c r="C42" s="326">
        <v>0</v>
      </c>
      <c r="D42" s="326">
        <v>0</v>
      </c>
      <c r="E42" s="326">
        <v>0</v>
      </c>
      <c r="F42" s="326">
        <v>0</v>
      </c>
      <c r="G42" s="326">
        <v>0</v>
      </c>
      <c r="H42" s="326">
        <v>0</v>
      </c>
      <c r="I42" s="326">
        <v>0</v>
      </c>
      <c r="J42" s="326">
        <v>0</v>
      </c>
      <c r="K42" s="326">
        <v>0</v>
      </c>
      <c r="L42" s="326">
        <v>0</v>
      </c>
      <c r="M42" s="326">
        <v>0</v>
      </c>
      <c r="N42" s="326">
        <v>0</v>
      </c>
      <c r="O42" s="326">
        <v>0</v>
      </c>
      <c r="P42" s="326">
        <v>0</v>
      </c>
      <c r="Q42" s="326">
        <v>0.413032858</v>
      </c>
      <c r="R42" s="326">
        <v>1.2077010459999999</v>
      </c>
      <c r="S42" s="326">
        <v>1.2629271369999999</v>
      </c>
      <c r="T42" s="326">
        <v>1.2629271369999999</v>
      </c>
      <c r="U42" s="326">
        <v>1.2629271369999999</v>
      </c>
      <c r="V42" s="326">
        <v>1.2629271369999999</v>
      </c>
      <c r="W42" s="326">
        <v>1.740858826</v>
      </c>
      <c r="X42" s="326">
        <v>1.6788797559999999</v>
      </c>
      <c r="Y42" s="326">
        <v>2.8317092719999999</v>
      </c>
      <c r="Z42" s="326">
        <v>2.8317092719999999</v>
      </c>
      <c r="AA42" s="326">
        <v>2.8317092719999999</v>
      </c>
      <c r="AB42" s="326">
        <v>2.1960239217344504</v>
      </c>
      <c r="AC42" s="326">
        <v>4.06785760041</v>
      </c>
      <c r="AD42" s="326">
        <v>2.53975713662</v>
      </c>
      <c r="AE42" s="326">
        <v>-0.16655669316343308</v>
      </c>
      <c r="AF42" s="326">
        <v>-5.9036817930000304E-2</v>
      </c>
      <c r="AG42" s="326">
        <v>7.8381160187500001</v>
      </c>
    </row>
    <row r="43" spans="2:33">
      <c r="B43" s="325" t="s">
        <v>1222</v>
      </c>
      <c r="C43" s="326">
        <v>16.310618982000001</v>
      </c>
      <c r="D43" s="326">
        <v>19.320527803000001</v>
      </c>
      <c r="E43" s="326">
        <v>22.024552961000001</v>
      </c>
      <c r="F43" s="326">
        <v>25.222715877999999</v>
      </c>
      <c r="G43" s="326">
        <v>26.895107177</v>
      </c>
      <c r="H43" s="326">
        <v>29.701471211000001</v>
      </c>
      <c r="I43" s="326">
        <v>19.301254559995797</v>
      </c>
      <c r="J43" s="326">
        <v>18.455339660495998</v>
      </c>
      <c r="K43" s="326">
        <v>21.044136416179999</v>
      </c>
      <c r="L43" s="326">
        <v>22.947633140689998</v>
      </c>
      <c r="M43" s="326">
        <v>24.45347472992</v>
      </c>
      <c r="N43" s="326">
        <v>26.521611815529997</v>
      </c>
      <c r="O43" s="326">
        <v>27.353963729189999</v>
      </c>
      <c r="P43" s="326">
        <v>0.76523839167999996</v>
      </c>
      <c r="Q43" s="326">
        <v>5.2373071252400001</v>
      </c>
      <c r="R43" s="326">
        <v>4.1858336820100002</v>
      </c>
      <c r="S43" s="326">
        <v>4.8837151892200001</v>
      </c>
      <c r="T43" s="326">
        <v>5.9706264573100007</v>
      </c>
      <c r="U43" s="326">
        <v>5.1274568722299998</v>
      </c>
      <c r="V43" s="326">
        <v>7.18154725558</v>
      </c>
      <c r="W43" s="326">
        <v>6.9702205516699998</v>
      </c>
      <c r="X43" s="326">
        <v>5.8841510591199997</v>
      </c>
      <c r="Y43" s="326">
        <v>6.3906159277599999</v>
      </c>
      <c r="Z43" s="326">
        <v>5.9032986962200003</v>
      </c>
      <c r="AA43" s="326">
        <v>8.9945431841500003</v>
      </c>
      <c r="AB43" s="326">
        <v>5.4529356460000002</v>
      </c>
      <c r="AC43" s="326">
        <v>9.1311552007499994</v>
      </c>
      <c r="AD43" s="326">
        <v>10.385727554779999</v>
      </c>
      <c r="AE43" s="326">
        <v>8.8296496108197555</v>
      </c>
      <c r="AF43" s="326">
        <v>8.8997496183537486</v>
      </c>
      <c r="AG43" s="326">
        <v>10.104018851160751</v>
      </c>
    </row>
    <row r="44" spans="2:33">
      <c r="B44" s="325" t="s">
        <v>1227</v>
      </c>
      <c r="C44" s="326">
        <v>5.2413003999999999E-2</v>
      </c>
      <c r="D44" s="326">
        <v>5.4678766799999998</v>
      </c>
      <c r="E44" s="326">
        <v>5.2175102420000004</v>
      </c>
      <c r="F44" s="326">
        <v>5.1764011889999999</v>
      </c>
      <c r="G44" s="326">
        <v>4.8190437140000002</v>
      </c>
      <c r="H44" s="326">
        <v>0.92865121299999998</v>
      </c>
      <c r="I44" s="326">
        <v>0.99686278699999997</v>
      </c>
      <c r="J44" s="326">
        <v>0.99321300800000001</v>
      </c>
      <c r="K44" s="326">
        <v>1.1096370310000001</v>
      </c>
      <c r="L44" s="326">
        <v>2.7817257930000001</v>
      </c>
      <c r="M44" s="326">
        <v>1.2140446229999999</v>
      </c>
      <c r="N44" s="326">
        <v>2.823565077</v>
      </c>
      <c r="O44" s="326">
        <v>3.0717677864299997</v>
      </c>
      <c r="P44" s="326">
        <v>3.185240474</v>
      </c>
      <c r="Q44" s="326">
        <v>3.34441437532</v>
      </c>
      <c r="R44" s="326">
        <v>3.0454016359200002</v>
      </c>
      <c r="S44" s="326">
        <v>2.8944578609999998</v>
      </c>
      <c r="T44" s="326">
        <v>0.97602613924000003</v>
      </c>
      <c r="U44" s="326">
        <v>0.72330889707000001</v>
      </c>
      <c r="V44" s="326">
        <v>0.61555696199999999</v>
      </c>
      <c r="W44" s="326">
        <v>0.61660133900000003</v>
      </c>
      <c r="X44" s="326">
        <v>0.73774112999999997</v>
      </c>
      <c r="Y44" s="326">
        <v>0.71002922700000004</v>
      </c>
      <c r="Z44" s="326">
        <v>0.74911809699999998</v>
      </c>
      <c r="AA44" s="326">
        <v>0.71474034399999997</v>
      </c>
      <c r="AB44" s="326">
        <v>0.63700718899999997</v>
      </c>
      <c r="AC44" s="326">
        <v>0.65402627199999996</v>
      </c>
      <c r="AD44" s="326">
        <v>0.20666306200000001</v>
      </c>
      <c r="AE44" s="326">
        <v>1.079813181670618</v>
      </c>
      <c r="AF44" s="326">
        <v>0.4529904242070269</v>
      </c>
      <c r="AG44" s="326">
        <v>0.17016179413061772</v>
      </c>
    </row>
    <row r="45" spans="2:33" s="335" customFormat="1">
      <c r="B45" s="333" t="s">
        <v>1223</v>
      </c>
      <c r="C45" s="334">
        <v>70.594208156999997</v>
      </c>
      <c r="D45" s="334">
        <v>75.073649806999995</v>
      </c>
      <c r="E45" s="334">
        <v>8.0583083369999997</v>
      </c>
      <c r="F45" s="334">
        <v>12.938880855000001</v>
      </c>
      <c r="G45" s="334">
        <v>21.004550390999999</v>
      </c>
      <c r="H45" s="334">
        <v>29.891441993000001</v>
      </c>
      <c r="I45" s="334">
        <v>41.661436139999999</v>
      </c>
      <c r="J45" s="334">
        <v>53.390358898999999</v>
      </c>
      <c r="K45" s="334">
        <v>59.540313099000002</v>
      </c>
      <c r="L45" s="334">
        <v>66.984630680999999</v>
      </c>
      <c r="M45" s="334">
        <v>71.936523488999995</v>
      </c>
      <c r="N45" s="334">
        <v>81.933042544000003</v>
      </c>
      <c r="O45" s="334">
        <v>96.164065876999999</v>
      </c>
      <c r="P45" s="334">
        <v>104.33571338199999</v>
      </c>
      <c r="Q45" s="334">
        <v>17.589981204000001</v>
      </c>
      <c r="R45" s="334">
        <v>26.922091807000001</v>
      </c>
      <c r="S45" s="334">
        <v>36.252353122999999</v>
      </c>
      <c r="T45" s="334">
        <v>46.602988881000002</v>
      </c>
      <c r="U45" s="334">
        <v>64.601332533999994</v>
      </c>
      <c r="V45" s="334">
        <v>69.630757087000006</v>
      </c>
      <c r="W45" s="334">
        <v>84.218594347999996</v>
      </c>
      <c r="X45" s="334">
        <v>94.791652357999993</v>
      </c>
      <c r="Y45" s="334">
        <v>105.440829106</v>
      </c>
      <c r="Z45" s="334">
        <v>113.60599268199999</v>
      </c>
      <c r="AA45" s="334">
        <v>129.53881454</v>
      </c>
      <c r="AB45" s="334">
        <v>137.35128640952107</v>
      </c>
      <c r="AC45" s="334">
        <v>25.780899198270991</v>
      </c>
      <c r="AD45" s="334">
        <v>43.606864962160593</v>
      </c>
      <c r="AE45" s="334">
        <v>66.491826219212257</v>
      </c>
      <c r="AF45" s="334">
        <v>80.317046760765592</v>
      </c>
      <c r="AG45" s="334">
        <v>96.131394642409504</v>
      </c>
    </row>
    <row r="46" spans="2:33" s="335" customFormat="1">
      <c r="B46" s="333" t="s">
        <v>1230</v>
      </c>
      <c r="C46" s="334">
        <v>12.400943721999999</v>
      </c>
      <c r="D46" s="334">
        <v>18.104005867000001</v>
      </c>
      <c r="E46" s="334">
        <v>8.0104097630000002</v>
      </c>
      <c r="F46" s="334">
        <v>0.86694085399999998</v>
      </c>
      <c r="G46" s="334">
        <v>-8.8234010180000002</v>
      </c>
      <c r="H46" s="334">
        <v>-18.431587844999999</v>
      </c>
      <c r="I46" s="334">
        <v>-23.859989795000001</v>
      </c>
      <c r="J46" s="334">
        <v>-38.079822841836453</v>
      </c>
      <c r="K46" s="334">
        <v>-67.798701802500787</v>
      </c>
      <c r="L46" s="334">
        <v>-53.636072429729936</v>
      </c>
      <c r="M46" s="334">
        <v>-92.656568489327057</v>
      </c>
      <c r="N46" s="334">
        <v>-118.06486582790734</v>
      </c>
      <c r="O46" s="334">
        <v>-75.863305327794833</v>
      </c>
      <c r="P46" s="334">
        <v>-68.666284321631622</v>
      </c>
      <c r="Q46" s="334">
        <v>18.34864691835087</v>
      </c>
      <c r="R46" s="334">
        <v>25.642264210084107</v>
      </c>
      <c r="S46" s="334">
        <v>42.20900853904314</v>
      </c>
      <c r="T46" s="334">
        <v>22.817184794937219</v>
      </c>
      <c r="U46" s="334">
        <v>13.316117851644039</v>
      </c>
      <c r="V46" s="334">
        <v>65.382658862072759</v>
      </c>
      <c r="W46" s="334">
        <v>47.994367588044405</v>
      </c>
      <c r="X46" s="334">
        <v>45.938217964766956</v>
      </c>
      <c r="Y46" s="334">
        <v>42.216656017535456</v>
      </c>
      <c r="Z46" s="334">
        <v>63.764843181912241</v>
      </c>
      <c r="AA46" s="334">
        <v>60.918912669055345</v>
      </c>
      <c r="AB46" s="334">
        <v>35.454316054696882</v>
      </c>
      <c r="AC46" s="334">
        <v>10.441863316732125</v>
      </c>
      <c r="AD46" s="334">
        <v>-11.86547621098115</v>
      </c>
      <c r="AE46" s="334">
        <v>-138.59056862784209</v>
      </c>
      <c r="AF46" s="334">
        <v>-89.334546725175073</v>
      </c>
      <c r="AG46" s="334">
        <v>28.048971751232763</v>
      </c>
    </row>
    <row r="47" spans="2:33" s="335" customFormat="1">
      <c r="B47" s="333" t="s">
        <v>1247</v>
      </c>
      <c r="C47" s="334">
        <v>0</v>
      </c>
      <c r="D47" s="334">
        <v>0</v>
      </c>
      <c r="E47" s="334">
        <v>0</v>
      </c>
      <c r="F47" s="334">
        <v>0</v>
      </c>
      <c r="G47" s="334">
        <v>0</v>
      </c>
      <c r="H47" s="334">
        <v>0</v>
      </c>
      <c r="I47" s="334">
        <v>0</v>
      </c>
      <c r="J47" s="334">
        <v>0</v>
      </c>
      <c r="K47" s="334">
        <v>0</v>
      </c>
      <c r="L47" s="334">
        <v>0</v>
      </c>
      <c r="M47" s="334">
        <v>0</v>
      </c>
      <c r="N47" s="334">
        <v>0</v>
      </c>
      <c r="O47" s="334">
        <v>0</v>
      </c>
      <c r="P47" s="334">
        <v>488451</v>
      </c>
      <c r="Q47" s="334">
        <v>210664</v>
      </c>
      <c r="R47" s="334">
        <v>188520</v>
      </c>
      <c r="S47" s="334">
        <v>187878</v>
      </c>
      <c r="T47" s="334">
        <v>188120</v>
      </c>
      <c r="U47" s="334">
        <v>189583</v>
      </c>
      <c r="V47" s="334">
        <v>188193</v>
      </c>
      <c r="W47" s="334">
        <v>188494</v>
      </c>
      <c r="X47" s="334">
        <v>188410</v>
      </c>
      <c r="Y47" s="334">
        <v>188904</v>
      </c>
      <c r="Z47" s="334">
        <v>188755</v>
      </c>
      <c r="AA47" s="334">
        <v>187895</v>
      </c>
      <c r="AB47" s="334">
        <v>127737</v>
      </c>
      <c r="AC47" s="334">
        <v>202284</v>
      </c>
      <c r="AD47" s="334">
        <v>209984</v>
      </c>
      <c r="AE47" s="334">
        <v>277129.09486908215</v>
      </c>
      <c r="AF47" s="334">
        <v>276867.73825774528</v>
      </c>
      <c r="AG47" s="334">
        <v>274974.64407505083</v>
      </c>
    </row>
    <row r="48" spans="2:33">
      <c r="B48" s="695"/>
      <c r="C48" s="696"/>
      <c r="D48" s="696"/>
      <c r="E48" s="696"/>
      <c r="F48" s="696"/>
      <c r="G48" s="696"/>
      <c r="H48" s="696"/>
      <c r="I48" s="696"/>
      <c r="J48" s="696"/>
      <c r="K48" s="696"/>
      <c r="L48" s="696"/>
      <c r="M48" s="696"/>
      <c r="N48" s="696"/>
      <c r="O48" s="696"/>
      <c r="P48" s="696"/>
      <c r="Q48" s="696"/>
      <c r="R48" s="696"/>
      <c r="S48" s="696"/>
      <c r="T48" s="696"/>
      <c r="U48" s="696"/>
      <c r="V48" s="696"/>
      <c r="W48" s="696"/>
      <c r="X48" s="696"/>
      <c r="Y48" s="696"/>
      <c r="Z48" s="696"/>
      <c r="AA48" s="696"/>
      <c r="AB48" s="696"/>
      <c r="AC48" s="696"/>
    </row>
  </sheetData>
  <customSheetViews>
    <customSheetView guid="{D1897E30-A26D-4F90-93C2-C61456FDB70A}" showPageBreaks="1" hiddenColumns="1" state="hidden">
      <selection activeCell="M33" sqref="M33"/>
      <pageMargins left="0.7" right="0.7" top="0.75" bottom="0.75" header="0.3" footer="0.3"/>
      <pageSetup paperSize="9" orientation="portrait" r:id="rId1"/>
    </customSheetView>
    <customSheetView guid="{0A4A6AE3-1FFA-40BD-BC03-A4BC47D93628}" hiddenColumns="1" state="hidden">
      <pageMargins left="0.7" right="0.7" top="0.75" bottom="0.75" header="0.3" footer="0.3"/>
      <pageSetup paperSize="9" orientation="portrait" r:id="rId2"/>
    </customSheetView>
    <customSheetView guid="{4E068CE9-76F0-4A79-8775-2B6748FBF524}" scale="70">
      <pane xSplit="1" ySplit="2" topLeftCell="C3" activePane="bottomRight" state="frozen"/>
      <selection pane="bottomRight" activeCell="M33" sqref="M33"/>
      <pageMargins left="0.7" right="0.7" top="0.75" bottom="0.75" header="0.3" footer="0.3"/>
      <pageSetup paperSize="9" orientation="portrait" r:id="rId3"/>
    </customSheetView>
    <customSheetView guid="{D8C5A984-543E-4707-B504-B74A64840F53}" hiddenColumns="1" state="hidden">
      <pageMargins left="0.7" right="0.7" top="0.75" bottom="0.75" header="0.3" footer="0.3"/>
      <pageSetup paperSize="9" orientation="portrait" r:id="rId4"/>
    </customSheetView>
    <customSheetView guid="{D05C7363-D748-4E5D-B121-E30B6E64A380}" hiddenColumns="1" state="hidden">
      <pageMargins left="0.7" right="0.7" top="0.75" bottom="0.75" header="0.3" footer="0.3"/>
      <pageSetup paperSize="9" orientation="portrait" r:id="rId5"/>
    </customSheetView>
    <customSheetView guid="{A346EDBB-8F5D-48AE-8CF0-8B5C084A1557}">
      <selection activeCell="M33" sqref="M33"/>
      <pageMargins left="0.7" right="0.7" top="0.75" bottom="0.75" header="0.3" footer="0.3"/>
    </customSheetView>
  </customSheetViews>
  <mergeCells count="2">
    <mergeCell ref="B1:AC1"/>
    <mergeCell ref="B48:AC48"/>
  </mergeCells>
  <pageMargins left="0.7" right="0.7" top="0.75" bottom="0.75" header="0.3" footer="0.3"/>
  <pageSetup paperSize="9" orientation="portrait" r:id="rId6"/>
  <legacyDrawing r:id="rId7"/>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7"/>
  <sheetViews>
    <sheetView view="pageBreakPreview" zoomScale="90" zoomScaleNormal="100" zoomScaleSheetLayoutView="90" workbookViewId="0">
      <selection activeCell="P11" sqref="P11"/>
    </sheetView>
  </sheetViews>
  <sheetFormatPr defaultRowHeight="15"/>
  <cols>
    <col min="1" max="1" width="56.42578125" bestFit="1" customWidth="1"/>
    <col min="2" max="2" width="7.5703125" bestFit="1" customWidth="1"/>
    <col min="3" max="3" width="7.42578125" bestFit="1" customWidth="1"/>
    <col min="4" max="4" width="7.85546875" bestFit="1" customWidth="1"/>
    <col min="5" max="5" width="7.5703125" bestFit="1" customWidth="1"/>
    <col min="6" max="6" width="7.85546875" bestFit="1" customWidth="1"/>
    <col min="7" max="7" width="7.140625" bestFit="1" customWidth="1"/>
    <col min="8" max="10" width="8.42578125" bestFit="1" customWidth="1"/>
    <col min="11" max="12" width="8.140625" customWidth="1"/>
    <col min="13" max="13" width="7.42578125" bestFit="1" customWidth="1"/>
    <col min="14" max="14" width="7.5703125" customWidth="1"/>
  </cols>
  <sheetData>
    <row r="1" spans="1:14" s="424" customFormat="1" ht="49.5" customHeight="1" thickBot="1">
      <c r="A1" s="693" t="s">
        <v>1533</v>
      </c>
      <c r="B1" s="694"/>
      <c r="C1" s="694"/>
      <c r="D1" s="694"/>
      <c r="E1" s="694"/>
      <c r="F1" s="694"/>
      <c r="G1" s="694"/>
      <c r="H1" s="694"/>
      <c r="I1" s="694"/>
      <c r="J1" s="694"/>
      <c r="K1" s="694"/>
      <c r="L1" s="694"/>
      <c r="M1" s="694"/>
      <c r="N1" s="694"/>
    </row>
    <row r="2" spans="1:14" ht="15.75" thickBot="1">
      <c r="A2" s="599" t="s">
        <v>1260</v>
      </c>
      <c r="B2" s="600">
        <v>44621</v>
      </c>
      <c r="C2" s="600">
        <v>44652</v>
      </c>
      <c r="D2" s="600">
        <v>44682</v>
      </c>
      <c r="E2" s="600">
        <v>44713</v>
      </c>
      <c r="F2" s="600">
        <v>44743</v>
      </c>
      <c r="G2" s="600">
        <v>44774</v>
      </c>
      <c r="H2" s="600">
        <v>44805</v>
      </c>
      <c r="I2" s="600">
        <v>44835</v>
      </c>
      <c r="J2" s="600">
        <v>44866</v>
      </c>
      <c r="K2" s="600">
        <v>44896</v>
      </c>
      <c r="L2" s="600">
        <v>44927</v>
      </c>
      <c r="M2" s="600">
        <v>44958</v>
      </c>
      <c r="N2" s="600">
        <v>44986</v>
      </c>
    </row>
    <row r="3" spans="1:14" s="425" customFormat="1">
      <c r="A3" s="593" t="s">
        <v>1341</v>
      </c>
      <c r="B3" s="594"/>
      <c r="C3" s="594"/>
      <c r="D3" s="594"/>
      <c r="E3" s="594"/>
      <c r="F3" s="594"/>
      <c r="G3" s="594"/>
      <c r="H3" s="594"/>
      <c r="I3" s="594"/>
      <c r="J3" s="594"/>
      <c r="K3" s="594"/>
      <c r="L3" s="594"/>
      <c r="M3" s="594"/>
      <c r="N3" s="594"/>
    </row>
    <row r="4" spans="1:14" s="425" customFormat="1">
      <c r="A4" s="595" t="s">
        <v>1342</v>
      </c>
      <c r="B4" s="596">
        <v>29.320842651459998</v>
      </c>
      <c r="C4" s="596">
        <v>40.811260457419998</v>
      </c>
      <c r="D4" s="596">
        <v>52.070132115420002</v>
      </c>
      <c r="E4" s="596">
        <v>62.759463049920001</v>
      </c>
      <c r="F4" s="596">
        <v>71.35787195092</v>
      </c>
      <c r="G4" s="596">
        <v>83.04470276392</v>
      </c>
      <c r="H4" s="596">
        <v>96.802972038419995</v>
      </c>
      <c r="I4" s="596">
        <v>108.87593808742</v>
      </c>
      <c r="J4" s="596">
        <v>123.55990732341999</v>
      </c>
      <c r="K4" s="596">
        <v>136.83247136291999</v>
      </c>
      <c r="L4" s="596">
        <v>46.19622476592</v>
      </c>
      <c r="M4" s="596">
        <v>56.745217715919999</v>
      </c>
      <c r="N4" s="643">
        <v>45.607020065209682</v>
      </c>
    </row>
    <row r="5" spans="1:14" s="425" customFormat="1">
      <c r="A5" s="595" t="s">
        <v>1343</v>
      </c>
      <c r="B5" s="596">
        <v>0.23595354525999998</v>
      </c>
      <c r="C5" s="596">
        <v>0.28159588825999998</v>
      </c>
      <c r="D5" s="596">
        <v>0.28732766325999998</v>
      </c>
      <c r="E5" s="596">
        <v>0.31631127226</v>
      </c>
      <c r="F5" s="596">
        <v>0.61331127226000004</v>
      </c>
      <c r="G5" s="596">
        <v>0.83650958037000001</v>
      </c>
      <c r="H5" s="596">
        <v>0.91258999836999999</v>
      </c>
      <c r="I5" s="596">
        <v>0.93002545637</v>
      </c>
      <c r="J5" s="596">
        <v>0.94333243037000003</v>
      </c>
      <c r="K5" s="596">
        <v>0.99281125036999995</v>
      </c>
      <c r="L5" s="596">
        <v>0.99281125036999995</v>
      </c>
      <c r="M5" s="596">
        <v>0.99281125036999995</v>
      </c>
      <c r="N5" s="643">
        <v>0.113994259</v>
      </c>
    </row>
    <row r="6" spans="1:14" s="425" customFormat="1">
      <c r="A6" s="595" t="s">
        <v>1344</v>
      </c>
      <c r="B6" s="596">
        <v>0.16163298700000001</v>
      </c>
      <c r="C6" s="596">
        <v>0.26557238100000002</v>
      </c>
      <c r="D6" s="596">
        <v>0.23801207799999999</v>
      </c>
      <c r="E6" s="596">
        <v>0.33143177499999998</v>
      </c>
      <c r="F6" s="596">
        <v>0.26770677500000001</v>
      </c>
      <c r="G6" s="596">
        <v>0.27962121200000001</v>
      </c>
      <c r="H6" s="596">
        <v>0.38667647100000002</v>
      </c>
      <c r="I6" s="596">
        <v>0.41043480399999999</v>
      </c>
      <c r="J6" s="596">
        <v>0.439843137</v>
      </c>
      <c r="K6" s="596">
        <v>0.47890147</v>
      </c>
      <c r="L6" s="596">
        <v>0.54054313700000001</v>
      </c>
      <c r="M6" s="596">
        <v>0.56595980400000001</v>
      </c>
      <c r="N6" s="643">
        <v>0.28849768375000001</v>
      </c>
    </row>
    <row r="7" spans="1:14" s="425" customFormat="1">
      <c r="A7" s="595" t="s">
        <v>1345</v>
      </c>
      <c r="B7" s="596">
        <v>0.55448333299999997</v>
      </c>
      <c r="C7" s="596">
        <v>0.79878333300000004</v>
      </c>
      <c r="D7" s="596">
        <v>0.79878333300000004</v>
      </c>
      <c r="E7" s="596">
        <v>2.0683659018601386</v>
      </c>
      <c r="F7" s="596">
        <v>7.4057578958601376</v>
      </c>
      <c r="G7" s="596">
        <v>7.292882512860138</v>
      </c>
      <c r="H7" s="596">
        <v>11.426802030998932</v>
      </c>
      <c r="I7" s="596">
        <v>11.334744475998932</v>
      </c>
      <c r="J7" s="596">
        <v>11.380869475998932</v>
      </c>
      <c r="K7" s="596">
        <v>10.654263703998932</v>
      </c>
      <c r="L7" s="596">
        <v>10.455236996998932</v>
      </c>
      <c r="M7" s="596">
        <v>10.455236996998932</v>
      </c>
      <c r="N7" s="643">
        <v>-0.77440245699999999</v>
      </c>
    </row>
    <row r="8" spans="1:14" s="425" customFormat="1">
      <c r="A8" s="595" t="s">
        <v>1346</v>
      </c>
      <c r="B8" s="596">
        <v>0</v>
      </c>
      <c r="C8" s="596">
        <v>0</v>
      </c>
      <c r="D8" s="596">
        <v>0</v>
      </c>
      <c r="E8" s="596">
        <v>0</v>
      </c>
      <c r="F8" s="596">
        <v>0</v>
      </c>
      <c r="G8" s="596">
        <v>0.12581488599999999</v>
      </c>
      <c r="H8" s="596">
        <v>0</v>
      </c>
      <c r="I8" s="596">
        <v>0</v>
      </c>
      <c r="J8" s="596">
        <v>0</v>
      </c>
      <c r="K8" s="596">
        <v>0</v>
      </c>
      <c r="L8" s="596">
        <v>0</v>
      </c>
      <c r="M8" s="596">
        <v>0</v>
      </c>
      <c r="N8" s="643">
        <v>0</v>
      </c>
    </row>
    <row r="9" spans="1:14" s="425" customFormat="1">
      <c r="A9" s="593" t="s">
        <v>1324</v>
      </c>
      <c r="B9" s="596">
        <v>30.272912516719998</v>
      </c>
      <c r="C9" s="596">
        <v>42.157212059679999</v>
      </c>
      <c r="D9" s="596">
        <v>53.394255189680003</v>
      </c>
      <c r="E9" s="596">
        <v>65.475571999040142</v>
      </c>
      <c r="F9" s="596">
        <v>79.644647894040133</v>
      </c>
      <c r="G9" s="596">
        <v>91.579530955150133</v>
      </c>
      <c r="H9" s="596">
        <v>109.52904053878892</v>
      </c>
      <c r="I9" s="596">
        <v>121.55114282378892</v>
      </c>
      <c r="J9" s="596">
        <v>136.32395236678892</v>
      </c>
      <c r="K9" s="596">
        <v>148.95844778728895</v>
      </c>
      <c r="L9" s="596">
        <v>58.184816150288931</v>
      </c>
      <c r="M9" s="596">
        <v>68.759225767288939</v>
      </c>
      <c r="N9" s="643">
        <v>45.235109550959677</v>
      </c>
    </row>
    <row r="10" spans="1:14" s="425" customFormat="1">
      <c r="A10" s="593" t="s">
        <v>1347</v>
      </c>
      <c r="B10" s="596"/>
      <c r="C10" s="596"/>
      <c r="D10" s="596"/>
      <c r="E10" s="596"/>
      <c r="F10" s="596"/>
      <c r="G10" s="596"/>
      <c r="H10" s="596"/>
      <c r="I10" s="596"/>
      <c r="J10" s="596"/>
      <c r="K10" s="596"/>
      <c r="L10" s="596"/>
      <c r="M10" s="596"/>
      <c r="N10" s="643"/>
    </row>
    <row r="11" spans="1:14" s="425" customFormat="1">
      <c r="A11" s="595" t="s">
        <v>1348</v>
      </c>
      <c r="B11" s="596">
        <v>1.2664499999999999E-3</v>
      </c>
      <c r="C11" s="596">
        <v>3.839837E-3</v>
      </c>
      <c r="D11" s="596">
        <v>4.4570920000000002E-3</v>
      </c>
      <c r="E11" s="596">
        <v>9.9543300000000008E-3</v>
      </c>
      <c r="F11" s="596">
        <v>3.9593530000000002E-2</v>
      </c>
      <c r="G11" s="596">
        <v>1.0674993000000001E-2</v>
      </c>
      <c r="H11" s="596">
        <v>1.8590924998794101E-2</v>
      </c>
      <c r="I11" s="596">
        <v>2.08828059987941E-2</v>
      </c>
      <c r="J11" s="596">
        <v>2.4226860998794102E-2</v>
      </c>
      <c r="K11" s="596">
        <v>2.7746561998794102E-2</v>
      </c>
      <c r="L11" s="596">
        <v>2.7874461998794103E-2</v>
      </c>
      <c r="M11" s="596">
        <v>2.7904461998794101E-2</v>
      </c>
      <c r="N11" s="643">
        <v>9.3410999999999998E-3</v>
      </c>
    </row>
    <row r="12" spans="1:14" s="425" customFormat="1">
      <c r="A12" s="595" t="s">
        <v>1349</v>
      </c>
      <c r="B12" s="596">
        <v>0</v>
      </c>
      <c r="C12" s="596">
        <v>0</v>
      </c>
      <c r="D12" s="596">
        <v>0</v>
      </c>
      <c r="E12" s="596">
        <v>0</v>
      </c>
      <c r="F12" s="596">
        <v>0</v>
      </c>
      <c r="G12" s="596">
        <v>0</v>
      </c>
      <c r="H12" s="596">
        <v>0</v>
      </c>
      <c r="I12" s="596">
        <v>0</v>
      </c>
      <c r="J12" s="596">
        <v>0</v>
      </c>
      <c r="K12" s="596">
        <v>0</v>
      </c>
      <c r="L12" s="596">
        <v>0</v>
      </c>
      <c r="M12" s="596">
        <v>0</v>
      </c>
      <c r="N12" s="643">
        <v>0</v>
      </c>
    </row>
    <row r="13" spans="1:14" s="425" customFormat="1">
      <c r="A13" s="595" t="s">
        <v>1350</v>
      </c>
      <c r="B13" s="596">
        <v>3.6792000000000001E-3</v>
      </c>
      <c r="C13" s="596">
        <v>3.6792000000000001E-3</v>
      </c>
      <c r="D13" s="596">
        <v>3.6792000000000001E-3</v>
      </c>
      <c r="E13" s="596">
        <v>3.6792000000000001E-3</v>
      </c>
      <c r="F13" s="596">
        <v>3.6792000000000001E-3</v>
      </c>
      <c r="G13" s="596">
        <v>2.0125E-3</v>
      </c>
      <c r="H13" s="596">
        <v>0</v>
      </c>
      <c r="I13" s="596">
        <v>3.6792000000000001E-3</v>
      </c>
      <c r="J13" s="596">
        <v>3.6792000000000001E-3</v>
      </c>
      <c r="K13" s="596">
        <v>3.6792000000000001E-3</v>
      </c>
      <c r="L13" s="596">
        <v>1.2187534E-2</v>
      </c>
      <c r="M13" s="596">
        <v>2.0695867999999999E-2</v>
      </c>
      <c r="N13" s="643">
        <v>2.9204201999999999E-2</v>
      </c>
    </row>
    <row r="14" spans="1:14" s="425" customFormat="1">
      <c r="A14" s="595" t="s">
        <v>1351</v>
      </c>
      <c r="B14" s="596">
        <v>0</v>
      </c>
      <c r="C14" s="596">
        <v>0</v>
      </c>
      <c r="D14" s="596">
        <v>0</v>
      </c>
      <c r="E14" s="596">
        <v>0</v>
      </c>
      <c r="F14" s="596">
        <v>0</v>
      </c>
      <c r="G14" s="596">
        <v>0</v>
      </c>
      <c r="H14" s="596">
        <v>0</v>
      </c>
      <c r="I14" s="596">
        <v>0</v>
      </c>
      <c r="J14" s="596">
        <v>0</v>
      </c>
      <c r="K14" s="596">
        <v>0</v>
      </c>
      <c r="L14" s="596">
        <v>0</v>
      </c>
      <c r="M14" s="596">
        <v>0</v>
      </c>
      <c r="N14" s="643">
        <v>0</v>
      </c>
    </row>
    <row r="15" spans="1:14" s="425" customFormat="1">
      <c r="A15" s="595" t="s">
        <v>1352</v>
      </c>
      <c r="B15" s="596">
        <v>8.4302618999999995E-2</v>
      </c>
      <c r="C15" s="596">
        <v>0.12168615300000001</v>
      </c>
      <c r="D15" s="596">
        <v>0.15226126300000001</v>
      </c>
      <c r="E15" s="596">
        <v>0.185236023</v>
      </c>
      <c r="F15" s="596">
        <v>0.21013257599999999</v>
      </c>
      <c r="G15" s="596">
        <v>0.244196263</v>
      </c>
      <c r="H15" s="596">
        <v>0.28806807099999998</v>
      </c>
      <c r="I15" s="596">
        <v>0.323793522</v>
      </c>
      <c r="J15" s="596">
        <v>0.36287831199999998</v>
      </c>
      <c r="K15" s="596">
        <v>0.40339898600000001</v>
      </c>
      <c r="L15" s="596">
        <v>0.14498945299999999</v>
      </c>
      <c r="M15" s="596">
        <v>0.19954773100000001</v>
      </c>
      <c r="N15" s="643">
        <v>0.18372378369</v>
      </c>
    </row>
    <row r="16" spans="1:14" s="425" customFormat="1">
      <c r="A16" s="595" t="s">
        <v>1353</v>
      </c>
      <c r="B16" s="596">
        <v>-1.4999999999999999E-4</v>
      </c>
      <c r="C16" s="596">
        <v>-1.4999999999999999E-4</v>
      </c>
      <c r="D16" s="596">
        <v>9.0019999999999995E-6</v>
      </c>
      <c r="E16" s="596">
        <v>7.0747999999999994E-5</v>
      </c>
      <c r="F16" s="596">
        <v>-3.0876000000000001E-5</v>
      </c>
      <c r="G16" s="596">
        <v>3.3192E-3</v>
      </c>
      <c r="H16" s="596">
        <v>3.3192E-3</v>
      </c>
      <c r="I16" s="596">
        <v>3.54314E-4</v>
      </c>
      <c r="J16" s="596">
        <v>2.6868600000000002E-4</v>
      </c>
      <c r="K16" s="596">
        <v>3.0927599999999998E-4</v>
      </c>
      <c r="L16" s="596">
        <v>3.3668599999999999E-4</v>
      </c>
      <c r="M16" s="596">
        <v>3.4918599999999997E-4</v>
      </c>
      <c r="N16" s="643">
        <v>1.376686E-3</v>
      </c>
    </row>
    <row r="17" spans="1:14" s="425" customFormat="1">
      <c r="A17" s="593" t="s">
        <v>1354</v>
      </c>
      <c r="B17" s="596">
        <v>8.9098268999999994E-2</v>
      </c>
      <c r="C17" s="596">
        <v>0.12905518999999999</v>
      </c>
      <c r="D17" s="596">
        <v>0.16040655700000001</v>
      </c>
      <c r="E17" s="596">
        <v>0.19894030100000001</v>
      </c>
      <c r="F17" s="596">
        <v>0.25337442999999998</v>
      </c>
      <c r="G17" s="596">
        <v>0.26020295599999999</v>
      </c>
      <c r="H17" s="596">
        <v>0.30997819599879406</v>
      </c>
      <c r="I17" s="596">
        <v>0.34870984199879407</v>
      </c>
      <c r="J17" s="596">
        <v>0.39105305899879406</v>
      </c>
      <c r="K17" s="596">
        <v>0.43513402399879408</v>
      </c>
      <c r="L17" s="596">
        <v>0.18538813499879411</v>
      </c>
      <c r="M17" s="596">
        <v>0.24849724699879411</v>
      </c>
      <c r="N17" s="643">
        <v>0.22364577168999999</v>
      </c>
    </row>
    <row r="18" spans="1:14" s="426" customFormat="1">
      <c r="A18" s="597" t="s">
        <v>1355</v>
      </c>
      <c r="B18" s="598">
        <v>30.183814247719997</v>
      </c>
      <c r="C18" s="598">
        <v>42.028156869680004</v>
      </c>
      <c r="D18" s="598">
        <v>53.233848632680001</v>
      </c>
      <c r="E18" s="598">
        <v>65.276631698040134</v>
      </c>
      <c r="F18" s="598">
        <v>79.391273464040125</v>
      </c>
      <c r="G18" s="598">
        <v>91.319327999150133</v>
      </c>
      <c r="H18" s="598">
        <v>109.21906234279012</v>
      </c>
      <c r="I18" s="598">
        <v>121.20243298179012</v>
      </c>
      <c r="J18" s="598">
        <v>135.93289930779014</v>
      </c>
      <c r="K18" s="598">
        <v>148.52331376329016</v>
      </c>
      <c r="L18" s="598">
        <v>57.999428015290135</v>
      </c>
      <c r="M18" s="598">
        <v>68.510728520290144</v>
      </c>
      <c r="N18" s="644">
        <v>45.011463779269675</v>
      </c>
    </row>
    <row r="19" spans="1:14" s="425" customFormat="1">
      <c r="A19" s="593" t="s">
        <v>1356</v>
      </c>
      <c r="B19" s="596"/>
      <c r="C19" s="596"/>
      <c r="D19" s="596"/>
      <c r="E19" s="596"/>
      <c r="F19" s="596"/>
      <c r="G19" s="596"/>
      <c r="H19" s="596"/>
      <c r="I19" s="596"/>
      <c r="J19" s="596"/>
      <c r="K19" s="596"/>
      <c r="L19" s="596"/>
      <c r="M19" s="596"/>
      <c r="N19" s="643"/>
    </row>
    <row r="20" spans="1:14" s="425" customFormat="1">
      <c r="A20" s="595" t="s">
        <v>1357</v>
      </c>
      <c r="B20" s="596">
        <v>0.40040980100000001</v>
      </c>
      <c r="C20" s="596">
        <v>0.68197587299999995</v>
      </c>
      <c r="D20" s="596">
        <v>0.75885614999999995</v>
      </c>
      <c r="E20" s="596">
        <v>0.91605453400000003</v>
      </c>
      <c r="F20" s="596">
        <v>0.932395113</v>
      </c>
      <c r="G20" s="596">
        <v>1.048860396</v>
      </c>
      <c r="H20" s="596">
        <v>1.5560085539999999</v>
      </c>
      <c r="I20" s="596">
        <v>1.668175999</v>
      </c>
      <c r="J20" s="596">
        <v>1.771801358</v>
      </c>
      <c r="K20" s="596">
        <v>2.2451796100000001</v>
      </c>
      <c r="L20" s="596">
        <v>1.9793020240000001</v>
      </c>
      <c r="M20" s="596">
        <v>2.0499248109999999</v>
      </c>
      <c r="N20" s="643">
        <v>0.67456388199999995</v>
      </c>
    </row>
    <row r="21" spans="1:14" s="425" customFormat="1">
      <c r="A21" s="595" t="s">
        <v>1358</v>
      </c>
      <c r="B21" s="596">
        <v>6.2555573000000003E-2</v>
      </c>
      <c r="C21" s="596">
        <v>0.13875690099999999</v>
      </c>
      <c r="D21" s="596">
        <v>0.16657935099999999</v>
      </c>
      <c r="E21" s="596">
        <v>0.195471911</v>
      </c>
      <c r="F21" s="596">
        <v>0.22529821</v>
      </c>
      <c r="G21" s="596">
        <v>0.275434599</v>
      </c>
      <c r="H21" s="596">
        <v>0.346230064</v>
      </c>
      <c r="I21" s="596">
        <v>0.36390738900000003</v>
      </c>
      <c r="J21" s="596">
        <v>0.43240077199999999</v>
      </c>
      <c r="K21" s="596">
        <v>0.29850503900000003</v>
      </c>
      <c r="L21" s="596">
        <v>0.48483633599999998</v>
      </c>
      <c r="M21" s="596">
        <v>0.49777875900000002</v>
      </c>
      <c r="N21" s="643">
        <v>0.17098695999999999</v>
      </c>
    </row>
    <row r="22" spans="1:14" s="425" customFormat="1">
      <c r="A22" s="595" t="s">
        <v>1359</v>
      </c>
      <c r="B22" s="596">
        <v>2.4913745000000001E-2</v>
      </c>
      <c r="C22" s="596">
        <v>3.1023185000000002E-2</v>
      </c>
      <c r="D22" s="596">
        <v>3.1043185000000001E-2</v>
      </c>
      <c r="E22" s="596">
        <v>3.1463184999999998E-2</v>
      </c>
      <c r="F22" s="596">
        <v>3.2328185000000002E-2</v>
      </c>
      <c r="G22" s="596">
        <v>3.7215346000000003E-2</v>
      </c>
      <c r="H22" s="596">
        <v>5.6068233000000002E-2</v>
      </c>
      <c r="I22" s="596">
        <v>5.5766232999999998E-2</v>
      </c>
      <c r="J22" s="596">
        <v>6.8253856000000002E-2</v>
      </c>
      <c r="K22" s="596">
        <v>7.7618664000000004E-2</v>
      </c>
      <c r="L22" s="596">
        <v>8.0369663999999993E-2</v>
      </c>
      <c r="M22" s="596">
        <v>0.118299664</v>
      </c>
      <c r="N22" s="643">
        <v>9.9973603999999994E-2</v>
      </c>
    </row>
    <row r="23" spans="1:14" s="425" customFormat="1">
      <c r="A23" s="595" t="s">
        <v>1360</v>
      </c>
      <c r="B23" s="596">
        <v>7.0154708999999996E-2</v>
      </c>
      <c r="C23" s="596">
        <v>0.131873873</v>
      </c>
      <c r="D23" s="596">
        <v>0.16932898050000003</v>
      </c>
      <c r="E23" s="596">
        <v>0.20215653200000003</v>
      </c>
      <c r="F23" s="596">
        <v>0.20656754800000002</v>
      </c>
      <c r="G23" s="596">
        <v>0.23994656750000004</v>
      </c>
      <c r="H23" s="596">
        <v>0.3021408095</v>
      </c>
      <c r="I23" s="596">
        <v>0.33544343800000004</v>
      </c>
      <c r="J23" s="596">
        <v>0.36888886050000008</v>
      </c>
      <c r="K23" s="596">
        <v>0.40313186300000003</v>
      </c>
      <c r="L23" s="596">
        <v>0.38505306500000008</v>
      </c>
      <c r="M23" s="596">
        <v>0.39091354900000008</v>
      </c>
      <c r="N23" s="643">
        <v>0.11267993333333334</v>
      </c>
    </row>
    <row r="24" spans="1:14" s="425" customFormat="1">
      <c r="A24" s="595" t="s">
        <v>1361</v>
      </c>
      <c r="B24" s="596">
        <v>6.7919669000000002E-2</v>
      </c>
      <c r="C24" s="596">
        <v>0.181562692</v>
      </c>
      <c r="D24" s="596">
        <v>0.20495461000000001</v>
      </c>
      <c r="E24" s="596">
        <v>0.30825794699999998</v>
      </c>
      <c r="F24" s="596">
        <v>0.34775767400000002</v>
      </c>
      <c r="G24" s="596">
        <v>0.42954646400000002</v>
      </c>
      <c r="H24" s="596">
        <v>0.61524440899999999</v>
      </c>
      <c r="I24" s="596">
        <v>0.55256459300000005</v>
      </c>
      <c r="J24" s="596">
        <v>0.59322748599999997</v>
      </c>
      <c r="K24" s="596">
        <v>0.68263410700000005</v>
      </c>
      <c r="L24" s="596">
        <v>0.48354112799999999</v>
      </c>
      <c r="M24" s="596">
        <v>0.53573512000000001</v>
      </c>
      <c r="N24" s="643">
        <v>0.33772148099999999</v>
      </c>
    </row>
    <row r="25" spans="1:14" s="425" customFormat="1">
      <c r="A25" s="595" t="s">
        <v>1362</v>
      </c>
      <c r="B25" s="596">
        <v>7.1265611000000006E-2</v>
      </c>
      <c r="C25" s="596">
        <v>0.21476965100000001</v>
      </c>
      <c r="D25" s="596">
        <v>0.29269741300000002</v>
      </c>
      <c r="E25" s="596">
        <v>0.32050537800000001</v>
      </c>
      <c r="F25" s="596">
        <v>0.34146515100000002</v>
      </c>
      <c r="G25" s="596">
        <v>0.476879991</v>
      </c>
      <c r="H25" s="596">
        <v>0.489082972</v>
      </c>
      <c r="I25" s="596">
        <v>0.73545689999999997</v>
      </c>
      <c r="J25" s="596">
        <v>0.84599739200000001</v>
      </c>
      <c r="K25" s="596">
        <v>1.015529479</v>
      </c>
      <c r="L25" s="596">
        <v>0.75755010899999997</v>
      </c>
      <c r="M25" s="596">
        <v>0.79525095899999998</v>
      </c>
      <c r="N25" s="643">
        <v>0.31501847199999999</v>
      </c>
    </row>
    <row r="26" spans="1:14" s="425" customFormat="1">
      <c r="A26" s="595" t="s">
        <v>1363</v>
      </c>
      <c r="B26" s="596">
        <v>4.6966562359999999</v>
      </c>
      <c r="C26" s="596">
        <v>6.2537771720000004</v>
      </c>
      <c r="D26" s="596">
        <v>7.8572211459999997</v>
      </c>
      <c r="E26" s="596">
        <v>9.4715305900000004</v>
      </c>
      <c r="F26" s="596">
        <v>11.083076696999999</v>
      </c>
      <c r="G26" s="596">
        <v>12.704017642</v>
      </c>
      <c r="H26" s="596">
        <v>14.325319323</v>
      </c>
      <c r="I26" s="596">
        <v>15.934657649</v>
      </c>
      <c r="J26" s="596">
        <v>17.563099712</v>
      </c>
      <c r="K26" s="596">
        <v>19.187753919999999</v>
      </c>
      <c r="L26" s="596">
        <v>1.644403525</v>
      </c>
      <c r="M26" s="596">
        <v>3.276617984</v>
      </c>
      <c r="N26" s="643">
        <v>4.9119211939999996</v>
      </c>
    </row>
    <row r="27" spans="1:14" s="425" customFormat="1">
      <c r="A27" s="593" t="s">
        <v>1364</v>
      </c>
      <c r="B27" s="596">
        <v>5.3938753439999996</v>
      </c>
      <c r="C27" s="596">
        <v>7.6337393469999997</v>
      </c>
      <c r="D27" s="596">
        <v>9.4806808354999994</v>
      </c>
      <c r="E27" s="596">
        <v>11.445440077000001</v>
      </c>
      <c r="F27" s="596">
        <v>13.168888578000001</v>
      </c>
      <c r="G27" s="596">
        <v>15.2119010055</v>
      </c>
      <c r="H27" s="596">
        <v>17.690094364499998</v>
      </c>
      <c r="I27" s="596">
        <v>19.645972200999999</v>
      </c>
      <c r="J27" s="596">
        <v>21.643669436500002</v>
      </c>
      <c r="K27" s="596">
        <v>23.910352681999999</v>
      </c>
      <c r="L27" s="596">
        <v>5.8150558510000003</v>
      </c>
      <c r="M27" s="596">
        <v>7.6645208460000003</v>
      </c>
      <c r="N27" s="643">
        <v>6.6228655263333343</v>
      </c>
    </row>
    <row r="28" spans="1:14" s="425" customFormat="1">
      <c r="A28" s="593" t="s">
        <v>1365</v>
      </c>
      <c r="B28" s="596"/>
      <c r="C28" s="596"/>
      <c r="D28" s="596"/>
      <c r="E28" s="596"/>
      <c r="F28" s="596"/>
      <c r="G28" s="596"/>
      <c r="H28" s="596"/>
      <c r="I28" s="596"/>
      <c r="J28" s="596"/>
      <c r="K28" s="596"/>
      <c r="L28" s="596"/>
      <c r="M28" s="596"/>
      <c r="N28" s="643"/>
    </row>
    <row r="29" spans="1:14" s="425" customFormat="1">
      <c r="A29" s="595" t="s">
        <v>1366</v>
      </c>
      <c r="B29" s="596">
        <v>0</v>
      </c>
      <c r="C29" s="596">
        <v>0</v>
      </c>
      <c r="D29" s="596">
        <v>0</v>
      </c>
      <c r="E29" s="596">
        <v>0</v>
      </c>
      <c r="F29" s="596">
        <v>0</v>
      </c>
      <c r="G29" s="596">
        <v>0</v>
      </c>
      <c r="H29" s="596">
        <v>0</v>
      </c>
      <c r="I29" s="596">
        <v>0</v>
      </c>
      <c r="J29" s="596">
        <v>0</v>
      </c>
      <c r="K29" s="596">
        <v>0</v>
      </c>
      <c r="L29" s="596">
        <v>0</v>
      </c>
      <c r="M29" s="596">
        <v>0</v>
      </c>
      <c r="N29" s="643">
        <v>0</v>
      </c>
    </row>
    <row r="30" spans="1:14" s="425" customFormat="1">
      <c r="A30" s="595" t="s">
        <v>1367</v>
      </c>
      <c r="B30" s="596">
        <v>0</v>
      </c>
      <c r="C30" s="596">
        <v>0</v>
      </c>
      <c r="D30" s="596">
        <v>0</v>
      </c>
      <c r="E30" s="596">
        <v>0</v>
      </c>
      <c r="F30" s="596">
        <v>0</v>
      </c>
      <c r="G30" s="596">
        <v>0</v>
      </c>
      <c r="H30" s="596">
        <v>0</v>
      </c>
      <c r="I30" s="596">
        <v>0</v>
      </c>
      <c r="J30" s="596">
        <v>0</v>
      </c>
      <c r="K30" s="596">
        <v>0</v>
      </c>
      <c r="L30" s="596">
        <v>0</v>
      </c>
      <c r="M30" s="596">
        <v>0</v>
      </c>
      <c r="N30" s="643">
        <v>0</v>
      </c>
    </row>
    <row r="31" spans="1:14" s="425" customFormat="1">
      <c r="A31" s="595" t="s">
        <v>1368</v>
      </c>
      <c r="B31" s="596">
        <v>5.1031106065883784E-2</v>
      </c>
      <c r="C31" s="596">
        <v>6.4779460930000005E-2</v>
      </c>
      <c r="D31" s="596">
        <v>7.9993284976232912E-2</v>
      </c>
      <c r="E31" s="596">
        <v>9.3994065349999989E-2</v>
      </c>
      <c r="F31" s="596">
        <v>0.12169844534999999</v>
      </c>
      <c r="G31" s="596">
        <v>0.13580632317000002</v>
      </c>
      <c r="H31" s="596">
        <v>9.5593990951928706E-2</v>
      </c>
      <c r="I31" s="596">
        <v>0.10514504489</v>
      </c>
      <c r="J31" s="596">
        <v>0.27528065939999996</v>
      </c>
      <c r="K31" s="596">
        <v>0.14498961025999998</v>
      </c>
      <c r="L31" s="596">
        <v>0.12250115026</v>
      </c>
      <c r="M31" s="596">
        <v>0.12442173926</v>
      </c>
      <c r="N31" s="643">
        <v>3.4602281919999998E-2</v>
      </c>
    </row>
    <row r="32" spans="1:14" s="425" customFormat="1">
      <c r="A32" s="595" t="s">
        <v>1369</v>
      </c>
      <c r="B32" s="596">
        <v>-2.991278E-3</v>
      </c>
      <c r="C32" s="596">
        <v>-7.8636448239331105E-3</v>
      </c>
      <c r="D32" s="596">
        <v>-9.6757130699999996E-3</v>
      </c>
      <c r="E32" s="596">
        <v>-1.1633668336440429E-2</v>
      </c>
      <c r="F32" s="596">
        <v>-1.2399111336440428E-2</v>
      </c>
      <c r="G32" s="596">
        <v>-1.43075836966748E-2</v>
      </c>
      <c r="H32" s="596">
        <v>-1.6648814759999998E-2</v>
      </c>
      <c r="I32" s="596">
        <v>-3.1563452132314498E-2</v>
      </c>
      <c r="J32" s="596">
        <v>-3.4834828222341317E-2</v>
      </c>
      <c r="K32" s="596">
        <v>-3.5090832279357907E-2</v>
      </c>
      <c r="L32" s="596">
        <v>-2.849982827935791E-2</v>
      </c>
      <c r="M32" s="596">
        <v>-2.8848928279357911E-2</v>
      </c>
      <c r="N32" s="643">
        <v>-3.1384209900000002E-3</v>
      </c>
    </row>
    <row r="33" spans="1:14" s="425" customFormat="1">
      <c r="A33" s="593" t="s">
        <v>1370</v>
      </c>
      <c r="B33" s="596">
        <v>4.8039828065883784E-2</v>
      </c>
      <c r="C33" s="596">
        <v>5.6915816106066892E-2</v>
      </c>
      <c r="D33" s="596">
        <v>7.0317571906232917E-2</v>
      </c>
      <c r="E33" s="596">
        <v>8.2360397013559558E-2</v>
      </c>
      <c r="F33" s="596">
        <v>0.10929933401355957</v>
      </c>
      <c r="G33" s="596">
        <v>0.12149873947332522</v>
      </c>
      <c r="H33" s="596">
        <v>7.8945176191928701E-2</v>
      </c>
      <c r="I33" s="596">
        <v>7.3581592757685499E-2</v>
      </c>
      <c r="J33" s="596">
        <v>0.24044583117765866</v>
      </c>
      <c r="K33" s="596">
        <v>0.10989877798064208</v>
      </c>
      <c r="L33" s="596">
        <v>9.400132198064208E-2</v>
      </c>
      <c r="M33" s="596">
        <v>9.5572810980642076E-2</v>
      </c>
      <c r="N33" s="643">
        <v>3.1463860929999997E-2</v>
      </c>
    </row>
    <row r="34" spans="1:14" s="426" customFormat="1">
      <c r="A34" s="597" t="s">
        <v>1371</v>
      </c>
      <c r="B34" s="598">
        <v>24.837978731785881</v>
      </c>
      <c r="C34" s="598">
        <v>34.451333338786064</v>
      </c>
      <c r="D34" s="598">
        <v>43.823485369086235</v>
      </c>
      <c r="E34" s="598">
        <v>53.913552018053693</v>
      </c>
      <c r="F34" s="598">
        <v>66.331684220053688</v>
      </c>
      <c r="G34" s="598">
        <v>76.228925733123461</v>
      </c>
      <c r="H34" s="598">
        <v>91.607913154482063</v>
      </c>
      <c r="I34" s="598">
        <v>101.63004237354782</v>
      </c>
      <c r="J34" s="598">
        <v>114.52967570246778</v>
      </c>
      <c r="K34" s="598">
        <v>124.7228598592708</v>
      </c>
      <c r="L34" s="598">
        <v>52.27837348627078</v>
      </c>
      <c r="M34" s="598">
        <v>60.94178048527079</v>
      </c>
      <c r="N34" s="644">
        <v>38.420062113866344</v>
      </c>
    </row>
    <row r="35" spans="1:14" s="425" customFormat="1">
      <c r="A35" s="593" t="s">
        <v>1372</v>
      </c>
      <c r="B35" s="596">
        <v>0</v>
      </c>
      <c r="C35" s="596">
        <v>0</v>
      </c>
      <c r="D35" s="596">
        <v>0</v>
      </c>
      <c r="E35" s="596">
        <v>0</v>
      </c>
      <c r="F35" s="596">
        <v>0</v>
      </c>
      <c r="G35" s="596">
        <v>0</v>
      </c>
      <c r="H35" s="596">
        <v>0</v>
      </c>
      <c r="I35" s="596">
        <v>0</v>
      </c>
      <c r="J35" s="596">
        <v>0</v>
      </c>
      <c r="K35" s="596">
        <v>0</v>
      </c>
      <c r="L35" s="596">
        <v>0</v>
      </c>
      <c r="M35" s="598">
        <v>0</v>
      </c>
      <c r="N35" s="643">
        <v>0</v>
      </c>
    </row>
    <row r="36" spans="1:14" s="426" customFormat="1" ht="15.75" thickBot="1">
      <c r="A36" s="602" t="s">
        <v>1373</v>
      </c>
      <c r="B36" s="603">
        <v>24.837978731785881</v>
      </c>
      <c r="C36" s="603">
        <v>34.451333338786064</v>
      </c>
      <c r="D36" s="603">
        <v>43.823485369086235</v>
      </c>
      <c r="E36" s="603">
        <v>53.913552018053693</v>
      </c>
      <c r="F36" s="603">
        <v>66.331684220053688</v>
      </c>
      <c r="G36" s="603">
        <v>76.228925733123461</v>
      </c>
      <c r="H36" s="603">
        <v>91.607913154482063</v>
      </c>
      <c r="I36" s="603">
        <v>101.63004237354782</v>
      </c>
      <c r="J36" s="603">
        <v>114.52967570246778</v>
      </c>
      <c r="K36" s="603">
        <v>124.7228598592708</v>
      </c>
      <c r="L36" s="603">
        <v>52.27837348627078</v>
      </c>
      <c r="M36" s="603">
        <v>60.94178048527079</v>
      </c>
      <c r="N36" s="644">
        <v>38.420062113866344</v>
      </c>
    </row>
    <row r="37" spans="1:14" ht="15.75" thickBot="1">
      <c r="A37" s="590"/>
      <c r="B37" s="601"/>
      <c r="C37" s="601"/>
      <c r="D37" s="601"/>
      <c r="E37" s="601"/>
      <c r="F37" s="601"/>
      <c r="G37" s="601"/>
      <c r="H37" s="601"/>
      <c r="I37" s="601"/>
      <c r="J37" s="601"/>
      <c r="K37" s="601"/>
      <c r="L37" s="601"/>
      <c r="M37" s="601"/>
      <c r="N37" s="621"/>
    </row>
  </sheetData>
  <customSheetViews>
    <customSheetView guid="{D1897E30-A26D-4F90-93C2-C61456FDB70A}" scale="70" showPageBreaks="1" printArea="1" view="pageBreakPreview">
      <selection activeCell="S26" sqref="S26"/>
      <pageMargins left="0.7" right="0.7" top="0.75" bottom="0.75" header="0.3" footer="0.3"/>
      <pageSetup paperSize="9" scale="57" orientation="portrait" r:id="rId1"/>
    </customSheetView>
    <customSheetView guid="{0A4A6AE3-1FFA-40BD-BC03-A4BC47D93628}" scale="70" showPageBreaks="1" printArea="1" view="pageBreakPreview">
      <selection activeCell="S26" sqref="S26"/>
      <pageMargins left="0.7" right="0.7" top="0.75" bottom="0.75" header="0.3" footer="0.3"/>
      <pageSetup paperSize="9" scale="57" orientation="portrait" r:id="rId2"/>
    </customSheetView>
    <customSheetView guid="{D8C5A984-543E-4707-B504-B74A64840F53}" scale="70" showPageBreaks="1" printArea="1" view="pageBreakPreview">
      <selection activeCell="S26" sqref="S26"/>
      <pageMargins left="0.7" right="0.7" top="0.75" bottom="0.75" header="0.3" footer="0.3"/>
      <pageSetup paperSize="9" scale="57" orientation="portrait" r:id="rId3"/>
    </customSheetView>
    <customSheetView guid="{D05C7363-D748-4E5D-B121-E30B6E64A380}" scale="70" showPageBreaks="1" printArea="1" view="pageBreakPreview">
      <selection activeCell="S26" sqref="S26"/>
      <pageMargins left="0.7" right="0.7" top="0.75" bottom="0.75" header="0.3" footer="0.3"/>
      <pageSetup paperSize="9" scale="57" orientation="portrait" r:id="rId4"/>
    </customSheetView>
    <customSheetView guid="{A346EDBB-8F5D-48AE-8CF0-8B5C084A1557}" scale="70" showPageBreaks="1" printArea="1" view="pageBreakPreview">
      <selection activeCell="S26" sqref="S26"/>
      <pageMargins left="0.7" right="0.7" top="0.75" bottom="0.75" header="0.3" footer="0.3"/>
      <pageSetup paperSize="9" scale="57" orientation="portrait" r:id="rId5"/>
    </customSheetView>
  </customSheetViews>
  <mergeCells count="1">
    <mergeCell ref="A1:N1"/>
  </mergeCells>
  <pageMargins left="0.7" right="0.7" top="0.75" bottom="0.75" header="0.3" footer="0.3"/>
  <pageSetup paperSize="9" scale="53" orientation="portrait" r:id="rId6"/>
</worksheet>
</file>

<file path=xl/worksheets/sheet5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M39"/>
  <sheetViews>
    <sheetView workbookViewId="0">
      <selection sqref="A1:AM1"/>
    </sheetView>
  </sheetViews>
  <sheetFormatPr defaultRowHeight="15"/>
  <cols>
    <col min="1" max="1" width="41.85546875" bestFit="1" customWidth="1"/>
    <col min="2" max="2" width="7.140625" bestFit="1" customWidth="1"/>
    <col min="3" max="8" width="8" bestFit="1" customWidth="1"/>
    <col min="9" max="30" width="18" bestFit="1" customWidth="1"/>
    <col min="31" max="32" width="17.42578125" bestFit="1" customWidth="1"/>
    <col min="33" max="33" width="6.85546875" bestFit="1" customWidth="1"/>
    <col min="34" max="34" width="6.140625" bestFit="1" customWidth="1"/>
    <col min="35" max="35" width="7.140625" bestFit="1" customWidth="1"/>
    <col min="36" max="36" width="7" bestFit="1" customWidth="1"/>
    <col min="37" max="37" width="6.85546875" bestFit="1" customWidth="1"/>
    <col min="38" max="38" width="7.140625" bestFit="1" customWidth="1"/>
    <col min="39" max="39" width="7" bestFit="1" customWidth="1"/>
  </cols>
  <sheetData>
    <row r="1" spans="1:39" s="373" customFormat="1" ht="44.25" customHeight="1" thickBot="1">
      <c r="A1" s="713" t="s">
        <v>1378</v>
      </c>
      <c r="B1" s="714"/>
      <c r="C1" s="714"/>
      <c r="D1" s="714"/>
      <c r="E1" s="714"/>
      <c r="F1" s="714"/>
      <c r="G1" s="714"/>
      <c r="H1" s="714"/>
      <c r="I1" s="714"/>
      <c r="J1" s="714"/>
      <c r="K1" s="714"/>
      <c r="L1" s="714"/>
      <c r="M1" s="714"/>
      <c r="N1" s="714"/>
      <c r="O1" s="714"/>
      <c r="P1" s="714"/>
      <c r="Q1" s="714"/>
      <c r="R1" s="714"/>
      <c r="S1" s="714"/>
      <c r="T1" s="714"/>
      <c r="U1" s="714"/>
      <c r="V1" s="714"/>
      <c r="W1" s="714"/>
      <c r="X1" s="714"/>
      <c r="Y1" s="714"/>
      <c r="Z1" s="714"/>
      <c r="AA1" s="714"/>
      <c r="AB1" s="714"/>
      <c r="AC1" s="714"/>
      <c r="AD1" s="714"/>
      <c r="AE1" s="714"/>
      <c r="AF1" s="714"/>
      <c r="AG1" s="714"/>
      <c r="AH1" s="714"/>
      <c r="AI1" s="714"/>
      <c r="AJ1" s="714"/>
      <c r="AK1" s="714"/>
      <c r="AL1" s="714"/>
      <c r="AM1" s="714"/>
    </row>
    <row r="2" spans="1:39" ht="15.75" thickBot="1">
      <c r="A2" s="323" t="s">
        <v>3</v>
      </c>
      <c r="B2" s="324">
        <v>43040</v>
      </c>
      <c r="C2" s="322">
        <v>43070</v>
      </c>
      <c r="D2" s="322">
        <v>43101</v>
      </c>
      <c r="E2" s="322">
        <v>43132</v>
      </c>
      <c r="F2" s="322">
        <v>43160</v>
      </c>
      <c r="G2" s="322">
        <v>43191</v>
      </c>
      <c r="H2" s="322">
        <v>43221</v>
      </c>
      <c r="I2" s="322">
        <v>43252</v>
      </c>
      <c r="J2" s="322">
        <v>43282</v>
      </c>
      <c r="K2" s="322">
        <v>43313</v>
      </c>
      <c r="L2" s="322">
        <v>43344</v>
      </c>
      <c r="M2" s="322">
        <v>43374</v>
      </c>
      <c r="N2" s="322">
        <v>43405</v>
      </c>
      <c r="O2" s="322">
        <v>43435</v>
      </c>
      <c r="P2" s="322">
        <v>43466</v>
      </c>
      <c r="Q2" s="322">
        <v>43497</v>
      </c>
      <c r="R2" s="322">
        <v>43525</v>
      </c>
      <c r="S2" s="322">
        <v>43556</v>
      </c>
      <c r="T2" s="322">
        <v>43586</v>
      </c>
      <c r="U2" s="322">
        <v>43617</v>
      </c>
      <c r="V2" s="322">
        <v>43647</v>
      </c>
      <c r="W2" s="322">
        <v>43678</v>
      </c>
      <c r="X2" s="322">
        <v>43709</v>
      </c>
      <c r="Y2" s="322">
        <v>43739</v>
      </c>
      <c r="Z2" s="322">
        <v>43770</v>
      </c>
      <c r="AA2" s="322">
        <v>43800</v>
      </c>
      <c r="AB2" s="322">
        <v>43831</v>
      </c>
      <c r="AC2" s="322">
        <v>43862</v>
      </c>
      <c r="AD2" s="322">
        <v>43891</v>
      </c>
      <c r="AE2" s="322">
        <v>43922</v>
      </c>
      <c r="AF2" s="322">
        <v>43952</v>
      </c>
      <c r="AG2" s="322">
        <v>43983</v>
      </c>
      <c r="AH2" s="322">
        <v>44013</v>
      </c>
      <c r="AI2" s="322">
        <v>44044</v>
      </c>
      <c r="AJ2" s="322">
        <v>44075</v>
      </c>
      <c r="AK2" s="322">
        <v>44105</v>
      </c>
      <c r="AL2" s="322">
        <v>44136</v>
      </c>
      <c r="AM2" s="322">
        <v>44166</v>
      </c>
    </row>
    <row r="3" spans="1:39" s="401" customFormat="1">
      <c r="A3" s="406" t="s">
        <v>613</v>
      </c>
      <c r="B3" s="400">
        <v>0</v>
      </c>
      <c r="C3" s="400">
        <v>0</v>
      </c>
      <c r="D3" s="400">
        <v>0</v>
      </c>
      <c r="E3" s="400">
        <v>0</v>
      </c>
      <c r="F3" s="400">
        <v>0</v>
      </c>
      <c r="G3" s="400">
        <v>0</v>
      </c>
      <c r="H3" s="400">
        <v>0</v>
      </c>
      <c r="I3" s="400">
        <v>1618796568847.5161</v>
      </c>
      <c r="J3" s="400">
        <v>1654641441508.7888</v>
      </c>
      <c r="K3" s="400">
        <v>1667559096388.375</v>
      </c>
      <c r="L3" s="400">
        <v>1763990847625.0151</v>
      </c>
      <c r="M3" s="400">
        <v>1783284859342.2075</v>
      </c>
      <c r="N3" s="400">
        <v>1860410005861.5232</v>
      </c>
      <c r="O3" s="400">
        <v>1812807131388.6501</v>
      </c>
      <c r="P3" s="400">
        <v>1905419582528.1079</v>
      </c>
      <c r="Q3" s="400">
        <v>1930849421381.0862</v>
      </c>
      <c r="R3" s="400">
        <v>2004128396596.4204</v>
      </c>
      <c r="S3" s="400">
        <v>2023249290481.1128</v>
      </c>
      <c r="T3" s="400">
        <v>2044893425352.1572</v>
      </c>
      <c r="U3" s="400">
        <v>2096891388131.5259</v>
      </c>
      <c r="V3" s="400">
        <v>2146542605651.4753</v>
      </c>
      <c r="W3" s="400">
        <v>2152649020814.7725</v>
      </c>
      <c r="X3" s="400">
        <v>2187275836570.1787</v>
      </c>
      <c r="Y3" s="400">
        <v>2218923235976.021</v>
      </c>
      <c r="Z3" s="400">
        <v>2213809409117.7632</v>
      </c>
      <c r="AA3" s="400">
        <v>2233505318372.5728</v>
      </c>
      <c r="AB3" s="400">
        <v>3013137628122.9863</v>
      </c>
      <c r="AC3" s="400">
        <v>3019587670418.2832</v>
      </c>
      <c r="AD3" s="400">
        <v>3684166699123.6431</v>
      </c>
      <c r="AE3" s="400">
        <v>3766137569479.8467</v>
      </c>
      <c r="AF3" s="400">
        <v>3898816556598.3687</v>
      </c>
      <c r="AG3" s="400">
        <v>0</v>
      </c>
      <c r="AH3" s="400">
        <v>0</v>
      </c>
      <c r="AI3" s="400">
        <v>0</v>
      </c>
      <c r="AJ3" s="400">
        <v>0</v>
      </c>
      <c r="AK3" s="400">
        <v>0</v>
      </c>
      <c r="AL3" s="400">
        <v>0</v>
      </c>
      <c r="AM3" s="400">
        <v>0</v>
      </c>
    </row>
    <row r="4" spans="1:39" s="401" customFormat="1">
      <c r="A4" s="407" t="s">
        <v>1196</v>
      </c>
      <c r="B4" s="400">
        <v>0</v>
      </c>
      <c r="C4" s="400">
        <v>0</v>
      </c>
      <c r="D4" s="400">
        <v>0</v>
      </c>
      <c r="E4" s="400">
        <v>0</v>
      </c>
      <c r="F4" s="400">
        <v>0</v>
      </c>
      <c r="G4" s="400">
        <v>0</v>
      </c>
      <c r="H4" s="400">
        <v>0</v>
      </c>
      <c r="I4" s="400">
        <v>1609399726229.626</v>
      </c>
      <c r="J4" s="400">
        <v>1649881965022.1787</v>
      </c>
      <c r="K4" s="400">
        <v>1665015899602.24</v>
      </c>
      <c r="L4" s="400">
        <v>1763731960287.0952</v>
      </c>
      <c r="M4" s="400">
        <v>1782817535771.9114</v>
      </c>
      <c r="N4" s="400">
        <v>1860021362377.0193</v>
      </c>
      <c r="O4" s="400">
        <v>1811544778682.9702</v>
      </c>
      <c r="P4" s="400">
        <v>1904655975659.1443</v>
      </c>
      <c r="Q4" s="400">
        <v>1930532968870.9263</v>
      </c>
      <c r="R4" s="400">
        <v>2002703247876.1138</v>
      </c>
      <c r="S4" s="400">
        <v>2022303610062.1829</v>
      </c>
      <c r="T4" s="400">
        <v>2044769010013.8572</v>
      </c>
      <c r="U4" s="400">
        <v>2096706485381.9458</v>
      </c>
      <c r="V4" s="400">
        <v>2146316245736.3459</v>
      </c>
      <c r="W4" s="400">
        <v>2151442420127.8059</v>
      </c>
      <c r="X4" s="400">
        <v>2187127287473.0366</v>
      </c>
      <c r="Y4" s="400">
        <v>2218215995061.7676</v>
      </c>
      <c r="Z4" s="400">
        <v>2213693300208.6133</v>
      </c>
      <c r="AA4" s="400">
        <v>2231723627417.144</v>
      </c>
      <c r="AB4" s="400">
        <v>3011397716853.8931</v>
      </c>
      <c r="AC4" s="400">
        <v>3017840986055.7959</v>
      </c>
      <c r="AD4" s="400">
        <v>3681820392205.6255</v>
      </c>
      <c r="AE4" s="400">
        <v>3764275857605.5596</v>
      </c>
      <c r="AF4" s="400">
        <v>3897291242667.2559</v>
      </c>
      <c r="AG4" s="400">
        <v>0</v>
      </c>
      <c r="AH4" s="400">
        <v>0</v>
      </c>
      <c r="AI4" s="400">
        <v>0</v>
      </c>
      <c r="AJ4" s="400">
        <v>0</v>
      </c>
      <c r="AK4" s="400">
        <v>0</v>
      </c>
      <c r="AL4" s="400">
        <v>0</v>
      </c>
      <c r="AM4" s="400">
        <v>0</v>
      </c>
    </row>
    <row r="5" spans="1:39" s="401" customFormat="1">
      <c r="A5" s="407" t="s">
        <v>1188</v>
      </c>
      <c r="B5" s="400">
        <v>0</v>
      </c>
      <c r="C5" s="400">
        <v>0</v>
      </c>
      <c r="D5" s="400">
        <v>0</v>
      </c>
      <c r="E5" s="400">
        <v>0</v>
      </c>
      <c r="F5" s="400">
        <v>0</v>
      </c>
      <c r="G5" s="400">
        <v>0</v>
      </c>
      <c r="H5" s="400">
        <v>0</v>
      </c>
      <c r="I5" s="400">
        <v>1581451251712.1418</v>
      </c>
      <c r="J5" s="400">
        <v>1622522207969.457</v>
      </c>
      <c r="K5" s="400">
        <v>1634004235586.0029</v>
      </c>
      <c r="L5" s="400">
        <v>1729284542954.7273</v>
      </c>
      <c r="M5" s="400">
        <v>1743473790231.2061</v>
      </c>
      <c r="N5" s="400">
        <v>1824752189414.3872</v>
      </c>
      <c r="O5" s="400">
        <v>1781670019332.311</v>
      </c>
      <c r="P5" s="400">
        <v>1872106543594.9856</v>
      </c>
      <c r="Q5" s="400">
        <v>1889430714831.6887</v>
      </c>
      <c r="R5" s="400">
        <v>1959194730359.0918</v>
      </c>
      <c r="S5" s="400">
        <v>1969212108279.2627</v>
      </c>
      <c r="T5" s="400">
        <v>2013315119103.3772</v>
      </c>
      <c r="U5" s="400">
        <v>2058255149114.5774</v>
      </c>
      <c r="V5" s="400">
        <v>2037502585365.8853</v>
      </c>
      <c r="W5" s="400">
        <v>2106813655307.8923</v>
      </c>
      <c r="X5" s="400">
        <v>2110414190250.8486</v>
      </c>
      <c r="Y5" s="400">
        <v>2174879907674.8909</v>
      </c>
      <c r="Z5" s="400">
        <v>2172864967449.8831</v>
      </c>
      <c r="AA5" s="400">
        <v>2178196559949.7629</v>
      </c>
      <c r="AB5" s="400">
        <v>2958501256299.9263</v>
      </c>
      <c r="AC5" s="400">
        <v>2956612117960.6875</v>
      </c>
      <c r="AD5" s="400">
        <v>3602040455939.5889</v>
      </c>
      <c r="AE5" s="400">
        <v>3702533355669.8901</v>
      </c>
      <c r="AF5" s="400">
        <v>3850190364121.2881</v>
      </c>
      <c r="AG5" s="400">
        <v>0</v>
      </c>
      <c r="AH5" s="400">
        <v>0</v>
      </c>
      <c r="AI5" s="400">
        <v>0</v>
      </c>
      <c r="AJ5" s="400">
        <v>0</v>
      </c>
      <c r="AK5" s="400">
        <v>0</v>
      </c>
      <c r="AL5" s="400">
        <v>0</v>
      </c>
      <c r="AM5" s="400">
        <v>0</v>
      </c>
    </row>
    <row r="6" spans="1:39">
      <c r="A6" s="325" t="s">
        <v>1197</v>
      </c>
      <c r="B6" s="394">
        <v>0</v>
      </c>
      <c r="C6" s="394">
        <v>0</v>
      </c>
      <c r="D6" s="394">
        <v>0</v>
      </c>
      <c r="E6" s="394">
        <v>0</v>
      </c>
      <c r="F6" s="394">
        <v>0</v>
      </c>
      <c r="G6" s="394">
        <v>0</v>
      </c>
      <c r="H6" s="394">
        <v>0</v>
      </c>
      <c r="I6" s="394">
        <v>0</v>
      </c>
      <c r="J6" s="394">
        <v>0</v>
      </c>
      <c r="K6" s="394">
        <v>0</v>
      </c>
      <c r="L6" s="394">
        <v>0</v>
      </c>
      <c r="M6" s="394">
        <v>0</v>
      </c>
      <c r="N6" s="394">
        <v>0</v>
      </c>
      <c r="O6" s="394">
        <v>0</v>
      </c>
      <c r="P6" s="394">
        <v>0</v>
      </c>
      <c r="Q6" s="394">
        <v>0</v>
      </c>
      <c r="R6" s="394">
        <v>0</v>
      </c>
      <c r="S6" s="394">
        <v>0</v>
      </c>
      <c r="T6" s="394">
        <v>0</v>
      </c>
      <c r="U6" s="394">
        <v>0</v>
      </c>
      <c r="V6" s="394">
        <v>0</v>
      </c>
      <c r="W6" s="394">
        <v>0</v>
      </c>
      <c r="X6" s="394">
        <v>0</v>
      </c>
      <c r="Y6" s="394">
        <v>0</v>
      </c>
      <c r="Z6" s="394">
        <v>0</v>
      </c>
      <c r="AA6" s="394">
        <v>0</v>
      </c>
      <c r="AB6" s="394">
        <v>0</v>
      </c>
      <c r="AC6" s="394">
        <v>0</v>
      </c>
      <c r="AD6" s="394">
        <v>0</v>
      </c>
      <c r="AE6" s="394">
        <v>0</v>
      </c>
      <c r="AF6" s="394">
        <v>0</v>
      </c>
      <c r="AG6" s="394">
        <v>0</v>
      </c>
      <c r="AH6" s="394">
        <v>0</v>
      </c>
      <c r="AI6" s="394">
        <v>0</v>
      </c>
      <c r="AJ6" s="394">
        <v>0</v>
      </c>
      <c r="AK6" s="394">
        <v>0</v>
      </c>
      <c r="AL6" s="394">
        <v>0</v>
      </c>
      <c r="AM6" s="394">
        <v>0</v>
      </c>
    </row>
    <row r="7" spans="1:39">
      <c r="A7" s="325" t="s">
        <v>1198</v>
      </c>
      <c r="B7" s="394">
        <v>0</v>
      </c>
      <c r="C7" s="394">
        <v>0</v>
      </c>
      <c r="D7" s="394">
        <v>0</v>
      </c>
      <c r="E7" s="394">
        <v>0</v>
      </c>
      <c r="F7" s="394">
        <v>0</v>
      </c>
      <c r="G7" s="394">
        <v>0</v>
      </c>
      <c r="H7" s="394">
        <v>0</v>
      </c>
      <c r="I7" s="394">
        <v>0</v>
      </c>
      <c r="J7" s="394">
        <v>27100000000</v>
      </c>
      <c r="K7" s="394">
        <v>26940000000</v>
      </c>
      <c r="L7" s="394">
        <v>3700000000</v>
      </c>
      <c r="M7" s="394">
        <v>8000000000</v>
      </c>
      <c r="N7" s="394">
        <v>2200000000</v>
      </c>
      <c r="O7" s="394">
        <v>6480000000</v>
      </c>
      <c r="P7" s="394">
        <v>0</v>
      </c>
      <c r="Q7" s="394">
        <v>0</v>
      </c>
      <c r="R7" s="394">
        <v>0</v>
      </c>
      <c r="S7" s="394">
        <v>0</v>
      </c>
      <c r="T7" s="394">
        <v>75500000000</v>
      </c>
      <c r="U7" s="394">
        <v>0</v>
      </c>
      <c r="V7" s="394">
        <v>2900000000</v>
      </c>
      <c r="W7" s="394">
        <v>0</v>
      </c>
      <c r="X7" s="394">
        <v>50000000000</v>
      </c>
      <c r="Y7" s="394">
        <v>4500000000</v>
      </c>
      <c r="Z7" s="394">
        <v>0</v>
      </c>
      <c r="AA7" s="394">
        <v>0</v>
      </c>
      <c r="AB7" s="394">
        <v>0</v>
      </c>
      <c r="AC7" s="394">
        <v>0</v>
      </c>
      <c r="AD7" s="394">
        <v>0</v>
      </c>
      <c r="AE7" s="394">
        <v>0</v>
      </c>
      <c r="AF7" s="394">
        <v>2500000000</v>
      </c>
      <c r="AG7" s="394">
        <v>0</v>
      </c>
      <c r="AH7" s="394">
        <v>0</v>
      </c>
      <c r="AI7" s="394">
        <v>0</v>
      </c>
      <c r="AJ7" s="394">
        <v>0</v>
      </c>
      <c r="AK7" s="394">
        <v>0</v>
      </c>
      <c r="AL7" s="394">
        <v>0</v>
      </c>
      <c r="AM7" s="394">
        <v>0</v>
      </c>
    </row>
    <row r="8" spans="1:39">
      <c r="A8" s="325" t="s">
        <v>1199</v>
      </c>
      <c r="B8" s="394">
        <v>0</v>
      </c>
      <c r="C8" s="394">
        <v>0</v>
      </c>
      <c r="D8" s="394">
        <v>0</v>
      </c>
      <c r="E8" s="394">
        <v>0</v>
      </c>
      <c r="F8" s="394">
        <v>0</v>
      </c>
      <c r="G8" s="394">
        <v>0</v>
      </c>
      <c r="H8" s="394">
        <v>0</v>
      </c>
      <c r="I8" s="394">
        <v>314500000000</v>
      </c>
      <c r="J8" s="394">
        <v>331400000000</v>
      </c>
      <c r="K8" s="394">
        <v>336500000000</v>
      </c>
      <c r="L8" s="394">
        <v>377400000000</v>
      </c>
      <c r="M8" s="394">
        <v>377100000000</v>
      </c>
      <c r="N8" s="394">
        <v>395350000000</v>
      </c>
      <c r="O8" s="394">
        <v>422650000000</v>
      </c>
      <c r="P8" s="394">
        <v>591242421234.58008</v>
      </c>
      <c r="Q8" s="394">
        <v>398350000000</v>
      </c>
      <c r="R8" s="394">
        <v>428750000000</v>
      </c>
      <c r="S8" s="394">
        <v>426800000000</v>
      </c>
      <c r="T8" s="394">
        <v>461950000000</v>
      </c>
      <c r="U8" s="394">
        <v>481500000000</v>
      </c>
      <c r="V8" s="394">
        <v>490150000000</v>
      </c>
      <c r="W8" s="394">
        <v>495650000000</v>
      </c>
      <c r="X8" s="394">
        <v>441350000000</v>
      </c>
      <c r="Y8" s="394">
        <v>453150000000</v>
      </c>
      <c r="Z8" s="394">
        <v>454150000000</v>
      </c>
      <c r="AA8" s="394">
        <v>455350000000</v>
      </c>
      <c r="AB8" s="394">
        <v>1177473513867</v>
      </c>
      <c r="AC8" s="394">
        <v>1188395769769</v>
      </c>
      <c r="AD8" s="394">
        <v>1722395418786</v>
      </c>
      <c r="AE8" s="394">
        <v>1774178186108</v>
      </c>
      <c r="AF8" s="394">
        <v>1804440590723</v>
      </c>
      <c r="AG8" s="394">
        <v>0</v>
      </c>
      <c r="AH8" s="394">
        <v>0</v>
      </c>
      <c r="AI8" s="394">
        <v>0</v>
      </c>
      <c r="AJ8" s="394">
        <v>0</v>
      </c>
      <c r="AK8" s="394">
        <v>0</v>
      </c>
      <c r="AL8" s="394">
        <v>0</v>
      </c>
      <c r="AM8" s="394">
        <v>0</v>
      </c>
    </row>
    <row r="9" spans="1:39">
      <c r="A9" s="325" t="s">
        <v>1200</v>
      </c>
      <c r="B9" s="394">
        <v>0</v>
      </c>
      <c r="C9" s="394">
        <v>0</v>
      </c>
      <c r="D9" s="394">
        <v>0</v>
      </c>
      <c r="E9" s="394">
        <v>0</v>
      </c>
      <c r="F9" s="394">
        <v>0</v>
      </c>
      <c r="G9" s="394">
        <v>0</v>
      </c>
      <c r="H9" s="394">
        <v>0</v>
      </c>
      <c r="I9" s="394">
        <v>0</v>
      </c>
      <c r="J9" s="394">
        <v>0</v>
      </c>
      <c r="K9" s="394">
        <v>0</v>
      </c>
      <c r="L9" s="394">
        <v>0</v>
      </c>
      <c r="M9" s="394">
        <v>0</v>
      </c>
      <c r="N9" s="394">
        <v>0</v>
      </c>
      <c r="O9" s="394">
        <v>0</v>
      </c>
      <c r="P9" s="394">
        <v>0</v>
      </c>
      <c r="Q9" s="394">
        <v>0</v>
      </c>
      <c r="R9" s="394">
        <v>0</v>
      </c>
      <c r="S9" s="394">
        <v>0</v>
      </c>
      <c r="T9" s="394">
        <v>0</v>
      </c>
      <c r="U9" s="394">
        <v>0</v>
      </c>
      <c r="V9" s="394">
        <v>0</v>
      </c>
      <c r="W9" s="394">
        <v>0</v>
      </c>
      <c r="X9" s="394">
        <v>0</v>
      </c>
      <c r="Y9" s="394">
        <v>0</v>
      </c>
      <c r="Z9" s="394">
        <v>0</v>
      </c>
      <c r="AA9" s="394">
        <v>0</v>
      </c>
      <c r="AB9" s="394">
        <v>0</v>
      </c>
      <c r="AC9" s="394">
        <v>0</v>
      </c>
      <c r="AD9" s="394">
        <v>0</v>
      </c>
      <c r="AE9" s="394">
        <v>0</v>
      </c>
      <c r="AF9" s="394">
        <v>0</v>
      </c>
      <c r="AG9" s="394">
        <v>0</v>
      </c>
      <c r="AH9" s="394">
        <v>0</v>
      </c>
      <c r="AI9" s="394">
        <v>0</v>
      </c>
      <c r="AJ9" s="394">
        <v>0</v>
      </c>
      <c r="AK9" s="394">
        <v>0</v>
      </c>
      <c r="AL9" s="394">
        <v>0</v>
      </c>
      <c r="AM9" s="394">
        <v>0</v>
      </c>
    </row>
    <row r="10" spans="1:39">
      <c r="A10" s="325" t="s">
        <v>1201</v>
      </c>
      <c r="B10" s="394">
        <v>0</v>
      </c>
      <c r="C10" s="394">
        <v>0</v>
      </c>
      <c r="D10" s="394">
        <v>0</v>
      </c>
      <c r="E10" s="394">
        <v>0</v>
      </c>
      <c r="F10" s="394">
        <v>0</v>
      </c>
      <c r="G10" s="394">
        <v>0</v>
      </c>
      <c r="H10" s="394">
        <v>0</v>
      </c>
      <c r="I10" s="394">
        <v>0</v>
      </c>
      <c r="J10" s="394">
        <v>0</v>
      </c>
      <c r="K10" s="394">
        <v>1005538000</v>
      </c>
      <c r="L10" s="394">
        <v>0</v>
      </c>
      <c r="M10" s="394">
        <v>0</v>
      </c>
      <c r="N10" s="394">
        <v>0</v>
      </c>
      <c r="O10" s="394">
        <v>0</v>
      </c>
      <c r="P10" s="394">
        <v>0</v>
      </c>
      <c r="Q10" s="394">
        <v>0</v>
      </c>
      <c r="R10" s="394">
        <v>0</v>
      </c>
      <c r="S10" s="394">
        <v>0</v>
      </c>
      <c r="T10" s="394">
        <v>0</v>
      </c>
      <c r="U10" s="394">
        <v>0</v>
      </c>
      <c r="V10" s="394">
        <v>0</v>
      </c>
      <c r="W10" s="394">
        <v>0</v>
      </c>
      <c r="X10" s="394">
        <v>0</v>
      </c>
      <c r="Y10" s="394">
        <v>0</v>
      </c>
      <c r="Z10" s="394">
        <v>0</v>
      </c>
      <c r="AA10" s="394">
        <v>0</v>
      </c>
      <c r="AB10" s="394">
        <v>0</v>
      </c>
      <c r="AC10" s="394">
        <v>0</v>
      </c>
      <c r="AD10" s="394">
        <v>0</v>
      </c>
      <c r="AE10" s="394">
        <v>0</v>
      </c>
      <c r="AF10" s="394">
        <v>0</v>
      </c>
      <c r="AG10" s="394">
        <v>0</v>
      </c>
      <c r="AH10" s="394">
        <v>0</v>
      </c>
      <c r="AI10" s="394">
        <v>0</v>
      </c>
      <c r="AJ10" s="394">
        <v>0</v>
      </c>
      <c r="AK10" s="394">
        <v>0</v>
      </c>
      <c r="AL10" s="394">
        <v>0</v>
      </c>
      <c r="AM10" s="394">
        <v>0</v>
      </c>
    </row>
    <row r="11" spans="1:39">
      <c r="A11" s="325" t="s">
        <v>1202</v>
      </c>
      <c r="B11" s="394">
        <v>0</v>
      </c>
      <c r="C11" s="394">
        <v>0</v>
      </c>
      <c r="D11" s="394">
        <v>0</v>
      </c>
      <c r="E11" s="394">
        <v>0</v>
      </c>
      <c r="F11" s="394">
        <v>0</v>
      </c>
      <c r="G11" s="394">
        <v>0</v>
      </c>
      <c r="H11" s="394">
        <v>0</v>
      </c>
      <c r="I11" s="394">
        <v>277486883853.29193</v>
      </c>
      <c r="J11" s="394">
        <v>275789703043.27124</v>
      </c>
      <c r="K11" s="394">
        <v>272811803183.25052</v>
      </c>
      <c r="L11" s="394">
        <v>339014071631.12787</v>
      </c>
      <c r="M11" s="394">
        <v>334468672839.00531</v>
      </c>
      <c r="N11" s="394">
        <v>340958269596.88269</v>
      </c>
      <c r="O11" s="394">
        <v>249253294750</v>
      </c>
      <c r="P11" s="394">
        <v>338313106562.63745</v>
      </c>
      <c r="Q11" s="394">
        <v>503410788907.99451</v>
      </c>
      <c r="R11" s="394">
        <v>575648939841.54163</v>
      </c>
      <c r="S11" s="394">
        <v>626015580184.24866</v>
      </c>
      <c r="T11" s="394">
        <v>608233004495.7157</v>
      </c>
      <c r="U11" s="394">
        <v>744740356200.65283</v>
      </c>
      <c r="V11" s="394">
        <v>749939247565.70276</v>
      </c>
      <c r="W11" s="394">
        <v>720334673523.59277</v>
      </c>
      <c r="X11" s="394">
        <v>687457673631.04346</v>
      </c>
      <c r="Y11" s="394">
        <v>758675036142.27197</v>
      </c>
      <c r="Z11" s="394">
        <v>757078645172.71216</v>
      </c>
      <c r="AA11" s="394">
        <v>758276670227.17212</v>
      </c>
      <c r="AB11" s="394">
        <v>779956166327.24219</v>
      </c>
      <c r="AC11" s="394">
        <v>775106395467.4093</v>
      </c>
      <c r="AD11" s="394">
        <v>758705393130.21997</v>
      </c>
      <c r="AE11" s="394">
        <v>764394991603.41003</v>
      </c>
      <c r="AF11" s="394">
        <v>780414711527.38037</v>
      </c>
      <c r="AG11" s="394">
        <v>0</v>
      </c>
      <c r="AH11" s="394">
        <v>0</v>
      </c>
      <c r="AI11" s="394">
        <v>0</v>
      </c>
      <c r="AJ11" s="394">
        <v>0</v>
      </c>
      <c r="AK11" s="394">
        <v>0</v>
      </c>
      <c r="AL11" s="394">
        <v>0</v>
      </c>
      <c r="AM11" s="394">
        <v>0</v>
      </c>
    </row>
    <row r="12" spans="1:39">
      <c r="A12" s="325" t="s">
        <v>1203</v>
      </c>
      <c r="B12" s="394">
        <v>0</v>
      </c>
      <c r="C12" s="394">
        <v>0</v>
      </c>
      <c r="D12" s="394">
        <v>0</v>
      </c>
      <c r="E12" s="394">
        <v>0</v>
      </c>
      <c r="F12" s="394">
        <v>0</v>
      </c>
      <c r="G12" s="394">
        <v>0</v>
      </c>
      <c r="H12" s="394">
        <v>0</v>
      </c>
      <c r="I12" s="394">
        <v>0</v>
      </c>
      <c r="J12" s="394">
        <v>0</v>
      </c>
      <c r="K12" s="394">
        <v>0</v>
      </c>
      <c r="L12" s="394">
        <v>0</v>
      </c>
      <c r="M12" s="394">
        <v>0</v>
      </c>
      <c r="N12" s="394">
        <v>0</v>
      </c>
      <c r="O12" s="394">
        <v>0</v>
      </c>
      <c r="P12" s="394">
        <v>0</v>
      </c>
      <c r="Q12" s="394">
        <v>0</v>
      </c>
      <c r="R12" s="394">
        <v>0</v>
      </c>
      <c r="S12" s="394">
        <v>0</v>
      </c>
      <c r="T12" s="394">
        <v>0</v>
      </c>
      <c r="U12" s="394">
        <v>0</v>
      </c>
      <c r="V12" s="394">
        <v>0</v>
      </c>
      <c r="W12" s="394">
        <v>0</v>
      </c>
      <c r="X12" s="394">
        <v>0</v>
      </c>
      <c r="Y12" s="394">
        <v>0</v>
      </c>
      <c r="Z12" s="394">
        <v>0</v>
      </c>
      <c r="AA12" s="394">
        <v>0</v>
      </c>
      <c r="AB12" s="394">
        <v>0</v>
      </c>
      <c r="AC12" s="394">
        <v>0</v>
      </c>
      <c r="AD12" s="394">
        <v>165139192400</v>
      </c>
      <c r="AE12" s="394">
        <v>165139192400</v>
      </c>
      <c r="AF12" s="394">
        <v>252764070000</v>
      </c>
      <c r="AG12" s="394">
        <v>0</v>
      </c>
      <c r="AH12" s="394">
        <v>0</v>
      </c>
      <c r="AI12" s="394">
        <v>0</v>
      </c>
      <c r="AJ12" s="394">
        <v>0</v>
      </c>
      <c r="AK12" s="394">
        <v>0</v>
      </c>
      <c r="AL12" s="394">
        <v>0</v>
      </c>
      <c r="AM12" s="394">
        <v>0</v>
      </c>
    </row>
    <row r="13" spans="1:39">
      <c r="A13" s="325" t="s">
        <v>1204</v>
      </c>
      <c r="B13" s="394">
        <v>0</v>
      </c>
      <c r="C13" s="394">
        <v>0</v>
      </c>
      <c r="D13" s="394">
        <v>0</v>
      </c>
      <c r="E13" s="394">
        <v>0</v>
      </c>
      <c r="F13" s="394">
        <v>0</v>
      </c>
      <c r="G13" s="394">
        <v>0</v>
      </c>
      <c r="H13" s="394">
        <v>0</v>
      </c>
      <c r="I13" s="394">
        <v>0</v>
      </c>
      <c r="J13" s="394">
        <v>0</v>
      </c>
      <c r="K13" s="394">
        <v>0</v>
      </c>
      <c r="L13" s="394">
        <v>0</v>
      </c>
      <c r="M13" s="394">
        <v>0</v>
      </c>
      <c r="N13" s="394">
        <v>0</v>
      </c>
      <c r="O13" s="394">
        <v>0</v>
      </c>
      <c r="P13" s="394">
        <v>0</v>
      </c>
      <c r="Q13" s="394">
        <v>0</v>
      </c>
      <c r="R13" s="394">
        <v>0</v>
      </c>
      <c r="S13" s="394">
        <v>0</v>
      </c>
      <c r="T13" s="394">
        <v>0</v>
      </c>
      <c r="U13" s="394">
        <v>0</v>
      </c>
      <c r="V13" s="394">
        <v>0</v>
      </c>
      <c r="W13" s="394">
        <v>0</v>
      </c>
      <c r="X13" s="394">
        <v>0</v>
      </c>
      <c r="Y13" s="394">
        <v>0</v>
      </c>
      <c r="Z13" s="394">
        <v>0</v>
      </c>
      <c r="AA13" s="394">
        <v>0</v>
      </c>
      <c r="AB13" s="394">
        <v>0</v>
      </c>
      <c r="AC13" s="394">
        <v>0</v>
      </c>
      <c r="AD13" s="394">
        <v>0</v>
      </c>
      <c r="AE13" s="394">
        <v>0</v>
      </c>
      <c r="AF13" s="394">
        <v>0</v>
      </c>
      <c r="AG13" s="394">
        <v>0</v>
      </c>
      <c r="AH13" s="394">
        <v>0</v>
      </c>
      <c r="AI13" s="394">
        <v>0</v>
      </c>
      <c r="AJ13" s="394">
        <v>0</v>
      </c>
      <c r="AK13" s="394">
        <v>0</v>
      </c>
      <c r="AL13" s="394">
        <v>0</v>
      </c>
      <c r="AM13" s="394">
        <v>0</v>
      </c>
    </row>
    <row r="14" spans="1:39">
      <c r="A14" s="325" t="s">
        <v>1205</v>
      </c>
      <c r="B14" s="394">
        <v>0</v>
      </c>
      <c r="C14" s="394">
        <v>0</v>
      </c>
      <c r="D14" s="394">
        <v>0</v>
      </c>
      <c r="E14" s="394">
        <v>0</v>
      </c>
      <c r="F14" s="394">
        <v>0</v>
      </c>
      <c r="G14" s="394">
        <v>0</v>
      </c>
      <c r="H14" s="394">
        <v>0</v>
      </c>
      <c r="I14" s="394">
        <v>826753772517.64001</v>
      </c>
      <c r="J14" s="394">
        <v>821475208759</v>
      </c>
      <c r="K14" s="394">
        <v>818139641030.20996</v>
      </c>
      <c r="L14" s="394">
        <v>813097151130.97998</v>
      </c>
      <c r="M14" s="394">
        <v>804764463216.63</v>
      </c>
      <c r="N14" s="394">
        <v>810143229669.83008</v>
      </c>
      <c r="O14" s="394">
        <v>771995972639.28003</v>
      </c>
      <c r="P14" s="394">
        <v>605219629204</v>
      </c>
      <c r="Q14" s="394">
        <v>600875621920</v>
      </c>
      <c r="R14" s="394">
        <v>597007754095</v>
      </c>
      <c r="S14" s="394">
        <v>557068228955</v>
      </c>
      <c r="T14" s="394">
        <v>555642579925</v>
      </c>
      <c r="U14" s="394">
        <v>492652249920</v>
      </c>
      <c r="V14" s="394">
        <v>458562557765</v>
      </c>
      <c r="W14" s="394">
        <v>539029779585</v>
      </c>
      <c r="X14" s="394">
        <v>612192236450</v>
      </c>
      <c r="Y14" s="394">
        <v>611991533260</v>
      </c>
      <c r="Z14" s="394">
        <v>616841309255</v>
      </c>
      <c r="AA14" s="394">
        <v>618044728125</v>
      </c>
      <c r="AB14" s="394">
        <v>627107158760</v>
      </c>
      <c r="AC14" s="394">
        <v>646348095775</v>
      </c>
      <c r="AD14" s="394">
        <v>628573754160</v>
      </c>
      <c r="AE14" s="394">
        <v>631293788580</v>
      </c>
      <c r="AF14" s="394">
        <v>633348621945</v>
      </c>
      <c r="AG14" s="394">
        <v>0</v>
      </c>
      <c r="AH14" s="394">
        <v>0</v>
      </c>
      <c r="AI14" s="394">
        <v>0</v>
      </c>
      <c r="AJ14" s="394">
        <v>0</v>
      </c>
      <c r="AK14" s="394">
        <v>0</v>
      </c>
      <c r="AL14" s="394">
        <v>0</v>
      </c>
      <c r="AM14" s="394">
        <v>0</v>
      </c>
    </row>
    <row r="15" spans="1:39">
      <c r="A15" s="325" t="s">
        <v>1206</v>
      </c>
      <c r="B15" s="394">
        <v>0</v>
      </c>
      <c r="C15" s="394">
        <v>0</v>
      </c>
      <c r="D15" s="394">
        <v>0</v>
      </c>
      <c r="E15" s="394">
        <v>0</v>
      </c>
      <c r="F15" s="394">
        <v>0</v>
      </c>
      <c r="G15" s="394">
        <v>0</v>
      </c>
      <c r="H15" s="394">
        <v>0</v>
      </c>
      <c r="I15" s="394">
        <v>162710595341.20972</v>
      </c>
      <c r="J15" s="394">
        <v>166757296167.18576</v>
      </c>
      <c r="K15" s="394">
        <v>178607253372.54254</v>
      </c>
      <c r="L15" s="394">
        <v>196073320192.61938</v>
      </c>
      <c r="M15" s="394">
        <v>219140654175.57071</v>
      </c>
      <c r="N15" s="394">
        <v>276100690147.67426</v>
      </c>
      <c r="O15" s="394">
        <v>331290751943.03088</v>
      </c>
      <c r="P15" s="394">
        <v>337331386593.76813</v>
      </c>
      <c r="Q15" s="394">
        <v>386794304003.69403</v>
      </c>
      <c r="R15" s="394">
        <v>357788036422.55042</v>
      </c>
      <c r="S15" s="394">
        <v>359328299140.01416</v>
      </c>
      <c r="T15" s="394">
        <v>311989534682.66132</v>
      </c>
      <c r="U15" s="394">
        <v>339362542993.92456</v>
      </c>
      <c r="V15" s="394">
        <v>335950780035.18274</v>
      </c>
      <c r="W15" s="394">
        <v>351799202199.2995</v>
      </c>
      <c r="X15" s="394">
        <v>319414280169.80518</v>
      </c>
      <c r="Y15" s="394">
        <v>346563338272.6189</v>
      </c>
      <c r="Z15" s="394">
        <v>344795013022.1709</v>
      </c>
      <c r="AA15" s="394">
        <v>346525161597.59076</v>
      </c>
      <c r="AB15" s="394">
        <v>373964417345.68427</v>
      </c>
      <c r="AC15" s="394">
        <v>346761856949.27838</v>
      </c>
      <c r="AD15" s="394">
        <v>327226697463.36938</v>
      </c>
      <c r="AE15" s="394">
        <v>367527196978.47992</v>
      </c>
      <c r="AF15" s="394">
        <v>376722369925.90796</v>
      </c>
      <c r="AG15" s="394">
        <v>0</v>
      </c>
      <c r="AH15" s="394">
        <v>0</v>
      </c>
      <c r="AI15" s="394">
        <v>0</v>
      </c>
      <c r="AJ15" s="394">
        <v>0</v>
      </c>
      <c r="AK15" s="394">
        <v>0</v>
      </c>
      <c r="AL15" s="394">
        <v>0</v>
      </c>
      <c r="AM15" s="394">
        <v>0</v>
      </c>
    </row>
    <row r="16" spans="1:39">
      <c r="A16" s="325" t="s">
        <v>1207</v>
      </c>
      <c r="B16" s="394">
        <v>0</v>
      </c>
      <c r="C16" s="394">
        <v>0</v>
      </c>
      <c r="D16" s="394">
        <v>0</v>
      </c>
      <c r="E16" s="394">
        <v>0</v>
      </c>
      <c r="F16" s="394">
        <v>0</v>
      </c>
      <c r="G16" s="394">
        <v>0</v>
      </c>
      <c r="H16" s="394">
        <v>0</v>
      </c>
      <c r="I16" s="394">
        <v>0</v>
      </c>
      <c r="J16" s="394">
        <v>0</v>
      </c>
      <c r="K16" s="394">
        <v>0</v>
      </c>
      <c r="L16" s="394">
        <v>0</v>
      </c>
      <c r="M16" s="394">
        <v>0</v>
      </c>
      <c r="N16" s="394">
        <v>0</v>
      </c>
      <c r="O16" s="394">
        <v>0</v>
      </c>
      <c r="P16" s="394">
        <v>0</v>
      </c>
      <c r="Q16" s="394">
        <v>0</v>
      </c>
      <c r="R16" s="394">
        <v>0</v>
      </c>
      <c r="S16" s="394">
        <v>0</v>
      </c>
      <c r="T16" s="394">
        <v>0</v>
      </c>
      <c r="U16" s="394">
        <v>0</v>
      </c>
      <c r="V16" s="394">
        <v>0</v>
      </c>
      <c r="W16" s="394">
        <v>0</v>
      </c>
      <c r="X16" s="394">
        <v>0</v>
      </c>
      <c r="Y16" s="394">
        <v>0</v>
      </c>
      <c r="Z16" s="394">
        <v>0</v>
      </c>
      <c r="AA16" s="394">
        <v>0</v>
      </c>
      <c r="AB16" s="394">
        <v>0</v>
      </c>
      <c r="AC16" s="394">
        <v>0</v>
      </c>
      <c r="AD16" s="394">
        <v>0</v>
      </c>
      <c r="AE16" s="394">
        <v>0</v>
      </c>
      <c r="AF16" s="394">
        <v>0</v>
      </c>
      <c r="AG16" s="394">
        <v>0</v>
      </c>
      <c r="AH16" s="394">
        <v>0</v>
      </c>
      <c r="AI16" s="394">
        <v>0</v>
      </c>
      <c r="AJ16" s="394">
        <v>0</v>
      </c>
      <c r="AK16" s="394">
        <v>0</v>
      </c>
      <c r="AL16" s="394">
        <v>0</v>
      </c>
      <c r="AM16" s="394">
        <v>0</v>
      </c>
    </row>
    <row r="17" spans="1:39">
      <c r="A17" s="325" t="s">
        <v>1208</v>
      </c>
      <c r="B17" s="394">
        <v>0</v>
      </c>
      <c r="C17" s="394">
        <v>0</v>
      </c>
      <c r="D17" s="394">
        <v>0</v>
      </c>
      <c r="E17" s="394">
        <v>0</v>
      </c>
      <c r="F17" s="394">
        <v>0</v>
      </c>
      <c r="G17" s="394">
        <v>0</v>
      </c>
      <c r="H17" s="394">
        <v>0</v>
      </c>
      <c r="I17" s="394">
        <v>0</v>
      </c>
      <c r="J17" s="394">
        <v>0</v>
      </c>
      <c r="K17" s="394">
        <v>0</v>
      </c>
      <c r="L17" s="394">
        <v>0</v>
      </c>
      <c r="M17" s="394">
        <v>0</v>
      </c>
      <c r="N17" s="394">
        <v>0</v>
      </c>
      <c r="O17" s="394">
        <v>0</v>
      </c>
      <c r="P17" s="394">
        <v>0</v>
      </c>
      <c r="Q17" s="394">
        <v>0</v>
      </c>
      <c r="R17" s="394">
        <v>0</v>
      </c>
      <c r="S17" s="394">
        <v>0</v>
      </c>
      <c r="T17" s="394">
        <v>0</v>
      </c>
      <c r="U17" s="394">
        <v>0</v>
      </c>
      <c r="V17" s="394">
        <v>0</v>
      </c>
      <c r="W17" s="394">
        <v>0</v>
      </c>
      <c r="X17" s="394">
        <v>0</v>
      </c>
      <c r="Y17" s="394">
        <v>0</v>
      </c>
      <c r="Z17" s="394">
        <v>0</v>
      </c>
      <c r="AA17" s="394">
        <v>0</v>
      </c>
      <c r="AB17" s="394">
        <v>0</v>
      </c>
      <c r="AC17" s="394">
        <v>0</v>
      </c>
      <c r="AD17" s="394">
        <v>0</v>
      </c>
      <c r="AE17" s="394">
        <v>0</v>
      </c>
      <c r="AF17" s="394">
        <v>0</v>
      </c>
      <c r="AG17" s="394">
        <v>0</v>
      </c>
      <c r="AH17" s="394">
        <v>0</v>
      </c>
      <c r="AI17" s="394">
        <v>0</v>
      </c>
      <c r="AJ17" s="394">
        <v>0</v>
      </c>
      <c r="AK17" s="394">
        <v>0</v>
      </c>
      <c r="AL17" s="394">
        <v>0</v>
      </c>
      <c r="AM17" s="394">
        <v>0</v>
      </c>
    </row>
    <row r="18" spans="1:39">
      <c r="A18" s="325" t="s">
        <v>1209</v>
      </c>
      <c r="B18" s="394">
        <v>0</v>
      </c>
      <c r="C18" s="394">
        <v>0</v>
      </c>
      <c r="D18" s="394">
        <v>0</v>
      </c>
      <c r="E18" s="394">
        <v>0</v>
      </c>
      <c r="F18" s="394">
        <v>0</v>
      </c>
      <c r="G18" s="394">
        <v>0</v>
      </c>
      <c r="H18" s="394">
        <v>0</v>
      </c>
      <c r="I18" s="394">
        <v>0</v>
      </c>
      <c r="J18" s="394">
        <v>0</v>
      </c>
      <c r="K18" s="394">
        <v>0</v>
      </c>
      <c r="L18" s="394">
        <v>0</v>
      </c>
      <c r="M18" s="394">
        <v>0</v>
      </c>
      <c r="N18" s="394">
        <v>0</v>
      </c>
      <c r="O18" s="394">
        <v>0</v>
      </c>
      <c r="P18" s="394">
        <v>0</v>
      </c>
      <c r="Q18" s="394">
        <v>0</v>
      </c>
      <c r="R18" s="394">
        <v>0</v>
      </c>
      <c r="S18" s="394">
        <v>0</v>
      </c>
      <c r="T18" s="394">
        <v>0</v>
      </c>
      <c r="U18" s="394">
        <v>0</v>
      </c>
      <c r="V18" s="394">
        <v>0</v>
      </c>
      <c r="W18" s="394">
        <v>0</v>
      </c>
      <c r="X18" s="394">
        <v>0</v>
      </c>
      <c r="Y18" s="394">
        <v>0</v>
      </c>
      <c r="Z18" s="394">
        <v>0</v>
      </c>
      <c r="AA18" s="394">
        <v>0</v>
      </c>
      <c r="AB18" s="394">
        <v>0</v>
      </c>
      <c r="AC18" s="394">
        <v>0</v>
      </c>
      <c r="AD18" s="394">
        <v>0</v>
      </c>
      <c r="AE18" s="394">
        <v>0</v>
      </c>
      <c r="AF18" s="394">
        <v>0</v>
      </c>
      <c r="AG18" s="394">
        <v>0</v>
      </c>
      <c r="AH18" s="394">
        <v>0</v>
      </c>
      <c r="AI18" s="394">
        <v>0</v>
      </c>
      <c r="AJ18" s="394">
        <v>0</v>
      </c>
      <c r="AK18" s="394">
        <v>0</v>
      </c>
      <c r="AL18" s="394">
        <v>0</v>
      </c>
      <c r="AM18" s="394">
        <v>0</v>
      </c>
    </row>
    <row r="19" spans="1:39">
      <c r="A19" s="325" t="s">
        <v>1210</v>
      </c>
      <c r="B19" s="394">
        <v>0</v>
      </c>
      <c r="C19" s="394">
        <v>0</v>
      </c>
      <c r="D19" s="394">
        <v>0</v>
      </c>
      <c r="E19" s="394">
        <v>0</v>
      </c>
      <c r="F19" s="394">
        <v>0</v>
      </c>
      <c r="G19" s="394">
        <v>0</v>
      </c>
      <c r="H19" s="394">
        <v>0</v>
      </c>
      <c r="I19" s="394">
        <v>0</v>
      </c>
      <c r="J19" s="394">
        <v>0</v>
      </c>
      <c r="K19" s="394">
        <v>0</v>
      </c>
      <c r="L19" s="394">
        <v>0</v>
      </c>
      <c r="M19" s="394">
        <v>0</v>
      </c>
      <c r="N19" s="394">
        <v>0</v>
      </c>
      <c r="O19" s="394">
        <v>0</v>
      </c>
      <c r="P19" s="394">
        <v>0</v>
      </c>
      <c r="Q19" s="394">
        <v>0</v>
      </c>
      <c r="R19" s="394">
        <v>0</v>
      </c>
      <c r="S19" s="394">
        <v>0</v>
      </c>
      <c r="T19" s="394">
        <v>0</v>
      </c>
      <c r="U19" s="394">
        <v>0</v>
      </c>
      <c r="V19" s="394">
        <v>0</v>
      </c>
      <c r="W19" s="394">
        <v>0</v>
      </c>
      <c r="X19" s="394">
        <v>0</v>
      </c>
      <c r="Y19" s="394">
        <v>0</v>
      </c>
      <c r="Z19" s="394">
        <v>0</v>
      </c>
      <c r="AA19" s="394">
        <v>0</v>
      </c>
      <c r="AB19" s="394">
        <v>0</v>
      </c>
      <c r="AC19" s="394">
        <v>0</v>
      </c>
      <c r="AD19" s="394">
        <v>0</v>
      </c>
      <c r="AE19" s="394">
        <v>0</v>
      </c>
      <c r="AF19" s="394">
        <v>0</v>
      </c>
      <c r="AG19" s="394">
        <v>0</v>
      </c>
      <c r="AH19" s="394">
        <v>0</v>
      </c>
      <c r="AI19" s="394">
        <v>0</v>
      </c>
      <c r="AJ19" s="394">
        <v>0</v>
      </c>
      <c r="AK19" s="394">
        <v>0</v>
      </c>
      <c r="AL19" s="394">
        <v>0</v>
      </c>
      <c r="AM19" s="394">
        <v>0</v>
      </c>
    </row>
    <row r="20" spans="1:39">
      <c r="A20" s="325" t="s">
        <v>1211</v>
      </c>
      <c r="B20" s="394">
        <v>0</v>
      </c>
      <c r="C20" s="394">
        <v>0</v>
      </c>
      <c r="D20" s="394">
        <v>0</v>
      </c>
      <c r="E20" s="394">
        <v>0</v>
      </c>
      <c r="F20" s="394">
        <v>0</v>
      </c>
      <c r="G20" s="394">
        <v>0</v>
      </c>
      <c r="H20" s="394">
        <v>0</v>
      </c>
      <c r="I20" s="394">
        <v>0</v>
      </c>
      <c r="J20" s="394">
        <v>0</v>
      </c>
      <c r="K20" s="394">
        <v>0</v>
      </c>
      <c r="L20" s="394">
        <v>0</v>
      </c>
      <c r="M20" s="394">
        <v>0</v>
      </c>
      <c r="N20" s="394">
        <v>0</v>
      </c>
      <c r="O20" s="394">
        <v>0</v>
      </c>
      <c r="P20" s="394">
        <v>0</v>
      </c>
      <c r="Q20" s="394">
        <v>0</v>
      </c>
      <c r="R20" s="394">
        <v>0</v>
      </c>
      <c r="S20" s="394">
        <v>0</v>
      </c>
      <c r="T20" s="394">
        <v>0</v>
      </c>
      <c r="U20" s="394">
        <v>0</v>
      </c>
      <c r="V20" s="394">
        <v>0</v>
      </c>
      <c r="W20" s="394">
        <v>0</v>
      </c>
      <c r="X20" s="394">
        <v>0</v>
      </c>
      <c r="Y20" s="394">
        <v>0</v>
      </c>
      <c r="Z20" s="394">
        <v>0</v>
      </c>
      <c r="AA20" s="394">
        <v>0</v>
      </c>
      <c r="AB20" s="394">
        <v>0</v>
      </c>
      <c r="AC20" s="394">
        <v>0</v>
      </c>
      <c r="AD20" s="394">
        <v>0</v>
      </c>
      <c r="AE20" s="394">
        <v>0</v>
      </c>
      <c r="AF20" s="394">
        <v>0</v>
      </c>
      <c r="AG20" s="394">
        <v>0</v>
      </c>
      <c r="AH20" s="394">
        <v>0</v>
      </c>
      <c r="AI20" s="394">
        <v>0</v>
      </c>
      <c r="AJ20" s="394">
        <v>0</v>
      </c>
      <c r="AK20" s="394">
        <v>0</v>
      </c>
      <c r="AL20" s="394">
        <v>0</v>
      </c>
      <c r="AM20" s="394">
        <v>0</v>
      </c>
    </row>
    <row r="21" spans="1:39">
      <c r="A21" s="325" t="s">
        <v>1377</v>
      </c>
      <c r="B21" s="394">
        <v>0</v>
      </c>
      <c r="C21" s="394">
        <v>0</v>
      </c>
      <c r="D21" s="394">
        <v>0</v>
      </c>
      <c r="E21" s="394">
        <v>0</v>
      </c>
      <c r="F21" s="394">
        <v>0</v>
      </c>
      <c r="G21" s="394">
        <v>0</v>
      </c>
      <c r="H21" s="394">
        <v>0</v>
      </c>
      <c r="I21" s="394">
        <v>0</v>
      </c>
      <c r="J21" s="394">
        <v>0</v>
      </c>
      <c r="K21" s="394">
        <v>0</v>
      </c>
      <c r="L21" s="394">
        <v>0</v>
      </c>
      <c r="M21" s="394">
        <v>0</v>
      </c>
      <c r="N21" s="394">
        <v>0</v>
      </c>
      <c r="O21" s="394">
        <v>0</v>
      </c>
      <c r="P21" s="394">
        <v>0</v>
      </c>
      <c r="Q21" s="394">
        <v>0</v>
      </c>
      <c r="R21" s="394">
        <v>0</v>
      </c>
      <c r="S21" s="394">
        <v>0</v>
      </c>
      <c r="T21" s="394">
        <v>0</v>
      </c>
      <c r="U21" s="394">
        <v>0</v>
      </c>
      <c r="V21" s="394">
        <v>0</v>
      </c>
      <c r="W21" s="394">
        <v>0</v>
      </c>
      <c r="X21" s="394">
        <v>0</v>
      </c>
      <c r="Y21" s="394">
        <v>0</v>
      </c>
      <c r="Z21" s="394">
        <v>0</v>
      </c>
      <c r="AA21" s="394">
        <v>0</v>
      </c>
      <c r="AB21" s="394">
        <v>0</v>
      </c>
      <c r="AC21" s="394">
        <v>0</v>
      </c>
      <c r="AD21" s="394">
        <v>0</v>
      </c>
      <c r="AE21" s="394">
        <v>0</v>
      </c>
      <c r="AF21" s="394">
        <v>0</v>
      </c>
      <c r="AG21" s="394">
        <v>0</v>
      </c>
      <c r="AH21" s="394">
        <v>0</v>
      </c>
      <c r="AI21" s="394">
        <v>0</v>
      </c>
      <c r="AJ21" s="394">
        <v>0</v>
      </c>
      <c r="AK21" s="394">
        <v>0</v>
      </c>
      <c r="AL21" s="394">
        <v>0</v>
      </c>
      <c r="AM21" s="394">
        <v>0</v>
      </c>
    </row>
    <row r="22" spans="1:39">
      <c r="A22" s="325" t="s">
        <v>1212</v>
      </c>
      <c r="B22" s="394">
        <v>0</v>
      </c>
      <c r="C22" s="394">
        <v>0</v>
      </c>
      <c r="D22" s="394">
        <v>0</v>
      </c>
      <c r="E22" s="394">
        <v>0</v>
      </c>
      <c r="F22" s="394">
        <v>0</v>
      </c>
      <c r="G22" s="394">
        <v>0</v>
      </c>
      <c r="H22" s="394">
        <v>0</v>
      </c>
      <c r="I22" s="394">
        <v>0</v>
      </c>
      <c r="J22" s="394">
        <v>0</v>
      </c>
      <c r="K22" s="394">
        <v>0</v>
      </c>
      <c r="L22" s="394">
        <v>0</v>
      </c>
      <c r="M22" s="394">
        <v>0</v>
      </c>
      <c r="N22" s="394">
        <v>0</v>
      </c>
      <c r="O22" s="394">
        <v>0</v>
      </c>
      <c r="P22" s="394">
        <v>0</v>
      </c>
      <c r="Q22" s="394">
        <v>0</v>
      </c>
      <c r="R22" s="394">
        <v>0</v>
      </c>
      <c r="S22" s="394">
        <v>0</v>
      </c>
      <c r="T22" s="394">
        <v>0</v>
      </c>
      <c r="U22" s="394">
        <v>0</v>
      </c>
      <c r="V22" s="394">
        <v>0</v>
      </c>
      <c r="W22" s="394">
        <v>0</v>
      </c>
      <c r="X22" s="394">
        <v>0</v>
      </c>
      <c r="Y22" s="394">
        <v>0</v>
      </c>
      <c r="Z22" s="394">
        <v>0</v>
      </c>
      <c r="AA22" s="394">
        <v>0</v>
      </c>
      <c r="AB22" s="394">
        <v>0</v>
      </c>
      <c r="AC22" s="394">
        <v>0</v>
      </c>
      <c r="AD22" s="394">
        <v>0</v>
      </c>
      <c r="AE22" s="394">
        <v>0</v>
      </c>
      <c r="AF22" s="394">
        <v>0</v>
      </c>
      <c r="AG22" s="394">
        <v>0</v>
      </c>
      <c r="AH22" s="394">
        <v>0</v>
      </c>
      <c r="AI22" s="394">
        <v>0</v>
      </c>
      <c r="AJ22" s="394">
        <v>0</v>
      </c>
      <c r="AK22" s="394">
        <v>0</v>
      </c>
      <c r="AL22" s="394">
        <v>0</v>
      </c>
      <c r="AM22" s="394">
        <v>0</v>
      </c>
    </row>
    <row r="23" spans="1:39">
      <c r="A23" s="325" t="s">
        <v>1213</v>
      </c>
      <c r="B23" s="394">
        <v>0</v>
      </c>
      <c r="C23" s="394">
        <v>0</v>
      </c>
      <c r="D23" s="394">
        <v>0</v>
      </c>
      <c r="E23" s="394">
        <v>0</v>
      </c>
      <c r="F23" s="394">
        <v>0</v>
      </c>
      <c r="G23" s="394">
        <v>0</v>
      </c>
      <c r="H23" s="394">
        <v>0</v>
      </c>
      <c r="I23" s="394">
        <v>0</v>
      </c>
      <c r="J23" s="394">
        <v>0</v>
      </c>
      <c r="K23" s="394">
        <v>0</v>
      </c>
      <c r="L23" s="394">
        <v>0</v>
      </c>
      <c r="M23" s="394">
        <v>0</v>
      </c>
      <c r="N23" s="394">
        <v>0</v>
      </c>
      <c r="O23" s="394">
        <v>0</v>
      </c>
      <c r="P23" s="394">
        <v>0</v>
      </c>
      <c r="Q23" s="394">
        <v>0</v>
      </c>
      <c r="R23" s="394">
        <v>0</v>
      </c>
      <c r="S23" s="394">
        <v>0</v>
      </c>
      <c r="T23" s="394">
        <v>0</v>
      </c>
      <c r="U23" s="394">
        <v>0</v>
      </c>
      <c r="V23" s="394">
        <v>0</v>
      </c>
      <c r="W23" s="394">
        <v>0</v>
      </c>
      <c r="X23" s="394">
        <v>0</v>
      </c>
      <c r="Y23" s="394">
        <v>0</v>
      </c>
      <c r="Z23" s="394">
        <v>0</v>
      </c>
      <c r="AA23" s="394">
        <v>0</v>
      </c>
      <c r="AB23" s="394">
        <v>0</v>
      </c>
      <c r="AC23" s="394">
        <v>0</v>
      </c>
      <c r="AD23" s="394">
        <v>0</v>
      </c>
      <c r="AE23" s="394">
        <v>0</v>
      </c>
      <c r="AF23" s="394">
        <v>0</v>
      </c>
      <c r="AG23" s="394">
        <v>0</v>
      </c>
      <c r="AH23" s="394">
        <v>0</v>
      </c>
      <c r="AI23" s="394">
        <v>0</v>
      </c>
      <c r="AJ23" s="394">
        <v>0</v>
      </c>
      <c r="AK23" s="394">
        <v>0</v>
      </c>
      <c r="AL23" s="394">
        <v>0</v>
      </c>
      <c r="AM23" s="394">
        <v>0</v>
      </c>
    </row>
    <row r="24" spans="1:39">
      <c r="A24" s="325" t="s">
        <v>1214</v>
      </c>
      <c r="B24" s="394">
        <v>0</v>
      </c>
      <c r="C24" s="394">
        <v>0</v>
      </c>
      <c r="D24" s="394">
        <v>0</v>
      </c>
      <c r="E24" s="394">
        <v>0</v>
      </c>
      <c r="F24" s="394">
        <v>0</v>
      </c>
      <c r="G24" s="394">
        <v>0</v>
      </c>
      <c r="H24" s="394">
        <v>0</v>
      </c>
      <c r="I24" s="394">
        <v>0</v>
      </c>
      <c r="J24" s="394">
        <v>0</v>
      </c>
      <c r="K24" s="394">
        <v>0</v>
      </c>
      <c r="L24" s="394">
        <v>0</v>
      </c>
      <c r="M24" s="394">
        <v>0</v>
      </c>
      <c r="N24" s="394">
        <v>0</v>
      </c>
      <c r="O24" s="394">
        <v>0</v>
      </c>
      <c r="P24" s="394">
        <v>0</v>
      </c>
      <c r="Q24" s="394">
        <v>0</v>
      </c>
      <c r="R24" s="394">
        <v>0</v>
      </c>
      <c r="S24" s="394">
        <v>0</v>
      </c>
      <c r="T24" s="394">
        <v>0</v>
      </c>
      <c r="U24" s="394">
        <v>0</v>
      </c>
      <c r="V24" s="394">
        <v>0</v>
      </c>
      <c r="W24" s="394">
        <v>0</v>
      </c>
      <c r="X24" s="394">
        <v>0</v>
      </c>
      <c r="Y24" s="394">
        <v>0</v>
      </c>
      <c r="Z24" s="394">
        <v>0</v>
      </c>
      <c r="AA24" s="394">
        <v>0</v>
      </c>
      <c r="AB24" s="394">
        <v>0</v>
      </c>
      <c r="AC24" s="394">
        <v>0</v>
      </c>
      <c r="AD24" s="394">
        <v>0</v>
      </c>
      <c r="AE24" s="394">
        <v>0</v>
      </c>
      <c r="AF24" s="394">
        <v>0</v>
      </c>
      <c r="AG24" s="394">
        <v>0</v>
      </c>
      <c r="AH24" s="394">
        <v>0</v>
      </c>
      <c r="AI24" s="394">
        <v>0</v>
      </c>
      <c r="AJ24" s="394">
        <v>0</v>
      </c>
      <c r="AK24" s="394">
        <v>0</v>
      </c>
      <c r="AL24" s="394">
        <v>0</v>
      </c>
      <c r="AM24" s="394">
        <v>0</v>
      </c>
    </row>
    <row r="25" spans="1:39" s="401" customFormat="1">
      <c r="A25" s="408" t="s">
        <v>1215</v>
      </c>
      <c r="B25" s="400">
        <v>0</v>
      </c>
      <c r="C25" s="400">
        <v>0</v>
      </c>
      <c r="D25" s="400">
        <v>0</v>
      </c>
      <c r="E25" s="400">
        <v>0</v>
      </c>
      <c r="F25" s="400">
        <v>0</v>
      </c>
      <c r="G25" s="400">
        <v>0</v>
      </c>
      <c r="H25" s="400">
        <v>0</v>
      </c>
      <c r="I25" s="400">
        <v>37345317135.374199</v>
      </c>
      <c r="J25" s="400">
        <v>32119233539.331718</v>
      </c>
      <c r="K25" s="400">
        <v>33554860802.372097</v>
      </c>
      <c r="L25" s="400">
        <v>34706304670.287903</v>
      </c>
      <c r="M25" s="400">
        <v>39811069111.00145</v>
      </c>
      <c r="N25" s="400">
        <v>35657816447.13588</v>
      </c>
      <c r="O25" s="400">
        <v>31137112056.339146</v>
      </c>
      <c r="P25" s="400">
        <v>33313038933.122234</v>
      </c>
      <c r="Q25" s="400">
        <v>41418706549.397369</v>
      </c>
      <c r="R25" s="400">
        <v>44933666237.328705</v>
      </c>
      <c r="S25" s="400">
        <v>54037182201.850006</v>
      </c>
      <c r="T25" s="400">
        <v>31578306248.779999</v>
      </c>
      <c r="U25" s="400">
        <v>38636239016.948448</v>
      </c>
      <c r="V25" s="400">
        <v>109040020285.59</v>
      </c>
      <c r="W25" s="400">
        <v>45835365506.880005</v>
      </c>
      <c r="X25" s="400">
        <v>76861646319.330002</v>
      </c>
      <c r="Y25" s="400">
        <v>44043328301.130005</v>
      </c>
      <c r="Z25" s="400">
        <v>40944441667.880005</v>
      </c>
      <c r="AA25" s="400">
        <v>55308758422.809998</v>
      </c>
      <c r="AB25" s="400">
        <v>54636371823.059998</v>
      </c>
      <c r="AC25" s="400">
        <v>62975552457.595901</v>
      </c>
      <c r="AD25" s="400">
        <v>82126243184.054123</v>
      </c>
      <c r="AE25" s="400">
        <v>63604213809.95636</v>
      </c>
      <c r="AF25" s="400">
        <v>48626192477.080711</v>
      </c>
      <c r="AG25" s="400">
        <v>0</v>
      </c>
      <c r="AH25" s="400">
        <v>0</v>
      </c>
      <c r="AI25" s="400">
        <v>0</v>
      </c>
      <c r="AJ25" s="400">
        <v>0</v>
      </c>
      <c r="AK25" s="400">
        <v>0</v>
      </c>
      <c r="AL25" s="400">
        <v>0</v>
      </c>
      <c r="AM25" s="400">
        <v>0</v>
      </c>
    </row>
    <row r="26" spans="1:39">
      <c r="A26" s="325" t="s">
        <v>827</v>
      </c>
      <c r="B26" s="394">
        <v>0</v>
      </c>
      <c r="C26" s="394">
        <v>0</v>
      </c>
      <c r="D26" s="394">
        <v>0</v>
      </c>
      <c r="E26" s="394">
        <v>0</v>
      </c>
      <c r="F26" s="394">
        <v>0</v>
      </c>
      <c r="G26" s="394">
        <v>0</v>
      </c>
      <c r="H26" s="394">
        <v>0</v>
      </c>
      <c r="I26" s="394">
        <v>15715695318.43</v>
      </c>
      <c r="J26" s="394">
        <v>6517744685.6658182</v>
      </c>
      <c r="K26" s="394">
        <v>15932006715.904797</v>
      </c>
      <c r="L26" s="394">
        <v>7201517662.71</v>
      </c>
      <c r="M26" s="394">
        <v>7188655490.5031538</v>
      </c>
      <c r="N26" s="394">
        <v>12798473954.374077</v>
      </c>
      <c r="O26" s="394">
        <v>15786911849.455244</v>
      </c>
      <c r="P26" s="394">
        <v>13320580938.306046</v>
      </c>
      <c r="Q26" s="394">
        <v>11899832193.037373</v>
      </c>
      <c r="R26" s="394">
        <v>16189076308.198702</v>
      </c>
      <c r="S26" s="394">
        <v>18037186556.84</v>
      </c>
      <c r="T26" s="394">
        <v>10915556834.950001</v>
      </c>
      <c r="U26" s="394">
        <v>16052282089.369999</v>
      </c>
      <c r="V26" s="394">
        <v>26270369356.700001</v>
      </c>
      <c r="W26" s="394">
        <v>16292870739.25</v>
      </c>
      <c r="X26" s="394">
        <v>49596413257.93</v>
      </c>
      <c r="Y26" s="394">
        <v>14458103995.959999</v>
      </c>
      <c r="Z26" s="394">
        <v>15233432981.869999</v>
      </c>
      <c r="AA26" s="394">
        <v>16262033472.08</v>
      </c>
      <c r="AB26" s="394">
        <v>19987406817.549999</v>
      </c>
      <c r="AC26" s="394">
        <v>23314619213.240002</v>
      </c>
      <c r="AD26" s="394">
        <v>33585158495.942795</v>
      </c>
      <c r="AE26" s="394">
        <v>26433187341.775787</v>
      </c>
      <c r="AF26" s="394">
        <v>29700361617.610554</v>
      </c>
      <c r="AG26" s="394">
        <v>0</v>
      </c>
      <c r="AH26" s="394">
        <v>0</v>
      </c>
      <c r="AI26" s="394">
        <v>0</v>
      </c>
      <c r="AJ26" s="394">
        <v>0</v>
      </c>
      <c r="AK26" s="394">
        <v>0</v>
      </c>
      <c r="AL26" s="394">
        <v>0</v>
      </c>
      <c r="AM26" s="394">
        <v>0</v>
      </c>
    </row>
    <row r="27" spans="1:39">
      <c r="A27" s="325" t="s">
        <v>1216</v>
      </c>
      <c r="B27" s="394">
        <v>0</v>
      </c>
      <c r="C27" s="394">
        <v>0</v>
      </c>
      <c r="D27" s="394">
        <v>0</v>
      </c>
      <c r="E27" s="394">
        <v>0</v>
      </c>
      <c r="F27" s="394">
        <v>0</v>
      </c>
      <c r="G27" s="394">
        <v>0</v>
      </c>
      <c r="H27" s="394">
        <v>0</v>
      </c>
      <c r="I27" s="394">
        <v>0</v>
      </c>
      <c r="J27" s="394">
        <v>0</v>
      </c>
      <c r="K27" s="394">
        <v>0</v>
      </c>
      <c r="L27" s="394">
        <v>0</v>
      </c>
      <c r="M27" s="394">
        <v>0</v>
      </c>
      <c r="N27" s="394">
        <v>0</v>
      </c>
      <c r="O27" s="394">
        <v>0</v>
      </c>
      <c r="P27" s="394">
        <v>0</v>
      </c>
      <c r="Q27" s="394">
        <v>0</v>
      </c>
      <c r="R27" s="394">
        <v>0</v>
      </c>
      <c r="S27" s="394">
        <v>0</v>
      </c>
      <c r="T27" s="394">
        <v>0</v>
      </c>
      <c r="U27" s="394">
        <v>0</v>
      </c>
      <c r="V27" s="394">
        <v>0</v>
      </c>
      <c r="W27" s="394">
        <v>0</v>
      </c>
      <c r="X27" s="394">
        <v>0</v>
      </c>
      <c r="Y27" s="394">
        <v>0</v>
      </c>
      <c r="Z27" s="394">
        <v>0</v>
      </c>
      <c r="AA27" s="394">
        <v>0</v>
      </c>
      <c r="AB27" s="394">
        <v>0</v>
      </c>
      <c r="AC27" s="394">
        <v>0</v>
      </c>
      <c r="AD27" s="394">
        <v>0</v>
      </c>
      <c r="AE27" s="394">
        <v>0</v>
      </c>
      <c r="AF27" s="394">
        <v>0</v>
      </c>
      <c r="AG27" s="394">
        <v>0</v>
      </c>
      <c r="AH27" s="394">
        <v>0</v>
      </c>
      <c r="AI27" s="394">
        <v>0</v>
      </c>
      <c r="AJ27" s="394">
        <v>0</v>
      </c>
      <c r="AK27" s="394">
        <v>0</v>
      </c>
      <c r="AL27" s="394">
        <v>0</v>
      </c>
      <c r="AM27" s="394">
        <v>0</v>
      </c>
    </row>
    <row r="28" spans="1:39">
      <c r="A28" s="325" t="s">
        <v>1217</v>
      </c>
      <c r="B28" s="394">
        <v>0</v>
      </c>
      <c r="C28" s="394">
        <v>0</v>
      </c>
      <c r="D28" s="394">
        <v>0</v>
      </c>
      <c r="E28" s="394">
        <v>0</v>
      </c>
      <c r="F28" s="394">
        <v>0</v>
      </c>
      <c r="G28" s="394">
        <v>0</v>
      </c>
      <c r="H28" s="394">
        <v>0</v>
      </c>
      <c r="I28" s="394">
        <v>0</v>
      </c>
      <c r="J28" s="394">
        <v>0</v>
      </c>
      <c r="K28" s="394">
        <v>0</v>
      </c>
      <c r="L28" s="394">
        <v>0</v>
      </c>
      <c r="M28" s="394">
        <v>0</v>
      </c>
      <c r="N28" s="394">
        <v>0</v>
      </c>
      <c r="O28" s="394">
        <v>0</v>
      </c>
      <c r="P28" s="394">
        <v>0</v>
      </c>
      <c r="Q28" s="394">
        <v>0</v>
      </c>
      <c r="R28" s="394">
        <v>0</v>
      </c>
      <c r="S28" s="394">
        <v>0</v>
      </c>
      <c r="T28" s="394">
        <v>0</v>
      </c>
      <c r="U28" s="394">
        <v>0</v>
      </c>
      <c r="V28" s="394">
        <v>50000000000</v>
      </c>
      <c r="W28" s="394">
        <v>0</v>
      </c>
      <c r="X28" s="394">
        <v>0</v>
      </c>
      <c r="Y28" s="394">
        <v>0</v>
      </c>
      <c r="Z28" s="394">
        <v>0</v>
      </c>
      <c r="AA28" s="394">
        <v>0</v>
      </c>
      <c r="AB28" s="394">
        <v>0</v>
      </c>
      <c r="AC28" s="394">
        <v>499303290</v>
      </c>
      <c r="AD28" s="394">
        <v>0</v>
      </c>
      <c r="AE28" s="394">
        <v>0</v>
      </c>
      <c r="AF28" s="394">
        <v>0</v>
      </c>
      <c r="AG28" s="394">
        <v>0</v>
      </c>
      <c r="AH28" s="394">
        <v>0</v>
      </c>
      <c r="AI28" s="394">
        <v>0</v>
      </c>
      <c r="AJ28" s="394">
        <v>0</v>
      </c>
      <c r="AK28" s="394">
        <v>0</v>
      </c>
      <c r="AL28" s="394">
        <v>0</v>
      </c>
      <c r="AM28" s="394">
        <v>0</v>
      </c>
    </row>
    <row r="29" spans="1:39">
      <c r="A29" s="325" t="s">
        <v>1218</v>
      </c>
      <c r="B29" s="394">
        <v>0</v>
      </c>
      <c r="C29" s="394">
        <v>0</v>
      </c>
      <c r="D29" s="394">
        <v>0</v>
      </c>
      <c r="E29" s="394">
        <v>0</v>
      </c>
      <c r="F29" s="394">
        <v>0</v>
      </c>
      <c r="G29" s="394">
        <v>0</v>
      </c>
      <c r="H29" s="394">
        <v>0</v>
      </c>
      <c r="I29" s="394">
        <v>12605539289.3342</v>
      </c>
      <c r="J29" s="394">
        <v>17113675976.665899</v>
      </c>
      <c r="K29" s="394">
        <v>17345992752.887299</v>
      </c>
      <c r="L29" s="394">
        <v>17845624599.377899</v>
      </c>
      <c r="M29" s="394">
        <v>22861201138.498299</v>
      </c>
      <c r="N29" s="394">
        <v>13023643647.761799</v>
      </c>
      <c r="O29" s="394">
        <v>13883435850.8239</v>
      </c>
      <c r="P29" s="394">
        <v>18644687407.936188</v>
      </c>
      <c r="Q29" s="394">
        <v>18726891513.360001</v>
      </c>
      <c r="R29" s="394">
        <v>19475425054.470001</v>
      </c>
      <c r="S29" s="394">
        <v>26054659912.010002</v>
      </c>
      <c r="T29" s="394">
        <v>11044969698.83</v>
      </c>
      <c r="U29" s="394">
        <v>17368866196.540001</v>
      </c>
      <c r="V29" s="394">
        <v>20021659569.34</v>
      </c>
      <c r="W29" s="394">
        <v>19257920516.150002</v>
      </c>
      <c r="X29" s="394">
        <v>26323985387.400002</v>
      </c>
      <c r="Y29" s="394">
        <v>29578303456.34</v>
      </c>
      <c r="Z29" s="394">
        <v>25711008686.010002</v>
      </c>
      <c r="AA29" s="394">
        <v>29020581061.73</v>
      </c>
      <c r="AB29" s="394">
        <v>33608843046.510002</v>
      </c>
      <c r="AC29" s="394">
        <v>29115389365.740002</v>
      </c>
      <c r="AD29" s="394">
        <v>37585377406.16478</v>
      </c>
      <c r="AE29" s="394">
        <v>37053432087.294022</v>
      </c>
      <c r="AF29" s="394">
        <v>16522815784.56361</v>
      </c>
      <c r="AG29" s="394">
        <v>0</v>
      </c>
      <c r="AH29" s="394">
        <v>0</v>
      </c>
      <c r="AI29" s="394">
        <v>0</v>
      </c>
      <c r="AJ29" s="394">
        <v>0</v>
      </c>
      <c r="AK29" s="394">
        <v>0</v>
      </c>
      <c r="AL29" s="394">
        <v>0</v>
      </c>
      <c r="AM29" s="394">
        <v>0</v>
      </c>
    </row>
    <row r="30" spans="1:39">
      <c r="A30" s="325" t="s">
        <v>1219</v>
      </c>
      <c r="B30" s="394">
        <v>0</v>
      </c>
      <c r="C30" s="394">
        <v>0</v>
      </c>
      <c r="D30" s="394">
        <v>0</v>
      </c>
      <c r="E30" s="394">
        <v>0</v>
      </c>
      <c r="F30" s="394">
        <v>0</v>
      </c>
      <c r="G30" s="394">
        <v>0</v>
      </c>
      <c r="H30" s="394">
        <v>0</v>
      </c>
      <c r="I30" s="394">
        <v>9024082527.6100006</v>
      </c>
      <c r="J30" s="394">
        <v>8487812877</v>
      </c>
      <c r="K30" s="394">
        <v>276861333.57999998</v>
      </c>
      <c r="L30" s="394">
        <v>9659162408.2000008</v>
      </c>
      <c r="M30" s="394">
        <v>9761212482</v>
      </c>
      <c r="N30" s="394">
        <v>9835698845</v>
      </c>
      <c r="O30" s="394">
        <v>1466764356.0600002</v>
      </c>
      <c r="P30" s="394">
        <v>1347770586.8800001</v>
      </c>
      <c r="Q30" s="394">
        <v>10791982843</v>
      </c>
      <c r="R30" s="394">
        <v>9269164874.6599998</v>
      </c>
      <c r="S30" s="394">
        <v>9945335733</v>
      </c>
      <c r="T30" s="394">
        <v>9617779715</v>
      </c>
      <c r="U30" s="394">
        <v>5215090731.0384502</v>
      </c>
      <c r="V30" s="394">
        <v>12747991359.549999</v>
      </c>
      <c r="W30" s="394">
        <v>10284574251.480001</v>
      </c>
      <c r="X30" s="394">
        <v>941247674</v>
      </c>
      <c r="Y30" s="394">
        <v>6920848.8300000001</v>
      </c>
      <c r="Z30" s="394">
        <v>0</v>
      </c>
      <c r="AA30" s="394">
        <v>10026143889</v>
      </c>
      <c r="AB30" s="394">
        <v>1040121959</v>
      </c>
      <c r="AC30" s="394">
        <v>10046240588.6159</v>
      </c>
      <c r="AD30" s="394">
        <v>10955707281.94655</v>
      </c>
      <c r="AE30" s="394">
        <v>117594380.88654937</v>
      </c>
      <c r="AF30" s="394">
        <v>2403015074.9065504</v>
      </c>
      <c r="AG30" s="394">
        <v>0</v>
      </c>
      <c r="AH30" s="394">
        <v>0</v>
      </c>
      <c r="AI30" s="394">
        <v>0</v>
      </c>
      <c r="AJ30" s="394">
        <v>0</v>
      </c>
      <c r="AK30" s="394">
        <v>0</v>
      </c>
      <c r="AL30" s="394">
        <v>0</v>
      </c>
      <c r="AM30" s="394">
        <v>0</v>
      </c>
    </row>
    <row r="31" spans="1:39" s="401" customFormat="1">
      <c r="A31" s="408" t="s">
        <v>1220</v>
      </c>
      <c r="B31" s="400">
        <v>0</v>
      </c>
      <c r="C31" s="400">
        <v>0</v>
      </c>
      <c r="D31" s="400">
        <v>0</v>
      </c>
      <c r="E31" s="400">
        <v>0</v>
      </c>
      <c r="F31" s="400">
        <v>0</v>
      </c>
      <c r="G31" s="400">
        <v>0</v>
      </c>
      <c r="H31" s="400">
        <v>0</v>
      </c>
      <c r="I31" s="400">
        <v>9396842617.8901711</v>
      </c>
      <c r="J31" s="400">
        <v>4759476486.6100006</v>
      </c>
      <c r="K31" s="400">
        <v>2543196786.1350999</v>
      </c>
      <c r="L31" s="400">
        <v>258887337.91999999</v>
      </c>
      <c r="M31" s="400">
        <v>467323570.29610002</v>
      </c>
      <c r="N31" s="400">
        <v>388643484.50400001</v>
      </c>
      <c r="O31" s="400">
        <v>1262352705.6799998</v>
      </c>
      <c r="P31" s="400">
        <v>763606868.96369982</v>
      </c>
      <c r="Q31" s="400">
        <v>316452510.15999997</v>
      </c>
      <c r="R31" s="400">
        <v>1425148720.3065999</v>
      </c>
      <c r="S31" s="400">
        <v>945680418.93000007</v>
      </c>
      <c r="T31" s="400">
        <v>124415338.30000001</v>
      </c>
      <c r="U31" s="400">
        <v>184902749.58000001</v>
      </c>
      <c r="V31" s="400">
        <v>226359915.12950003</v>
      </c>
      <c r="W31" s="400">
        <v>1206600686.9665</v>
      </c>
      <c r="X31" s="400">
        <v>148549097.14199999</v>
      </c>
      <c r="Y31" s="400">
        <v>707240914.25339997</v>
      </c>
      <c r="Z31" s="400">
        <v>116108909.14999999</v>
      </c>
      <c r="AA31" s="400">
        <v>1781690955.4287</v>
      </c>
      <c r="AB31" s="400">
        <v>1739911269.0931001</v>
      </c>
      <c r="AC31" s="400">
        <v>1746684362.4875</v>
      </c>
      <c r="AD31" s="400">
        <v>2346306918.0174589</v>
      </c>
      <c r="AE31" s="400">
        <v>1861711874.2870867</v>
      </c>
      <c r="AF31" s="400">
        <v>1525313931.1128333</v>
      </c>
      <c r="AG31" s="400">
        <v>0</v>
      </c>
      <c r="AH31" s="400">
        <v>0</v>
      </c>
      <c r="AI31" s="400">
        <v>0</v>
      </c>
      <c r="AJ31" s="400">
        <v>0</v>
      </c>
      <c r="AK31" s="400">
        <v>0</v>
      </c>
      <c r="AL31" s="400">
        <v>0</v>
      </c>
      <c r="AM31" s="400">
        <v>0</v>
      </c>
    </row>
    <row r="32" spans="1:39">
      <c r="A32" s="325" t="s">
        <v>1228</v>
      </c>
      <c r="B32" s="394">
        <v>0</v>
      </c>
      <c r="C32" s="394">
        <v>0</v>
      </c>
      <c r="D32" s="394">
        <v>0</v>
      </c>
      <c r="E32" s="394">
        <v>0</v>
      </c>
      <c r="F32" s="394">
        <v>0</v>
      </c>
      <c r="G32" s="394">
        <v>0</v>
      </c>
      <c r="H32" s="394">
        <v>0</v>
      </c>
      <c r="I32" s="394">
        <v>2447895536.3346</v>
      </c>
      <c r="J32" s="394">
        <v>4521170635.4300003</v>
      </c>
      <c r="K32" s="394">
        <v>2285085164.4450998</v>
      </c>
      <c r="L32" s="394">
        <v>1450000</v>
      </c>
      <c r="M32" s="394">
        <v>148570107.76610002</v>
      </c>
      <c r="N32" s="394">
        <v>64279598.883999996</v>
      </c>
      <c r="O32" s="394">
        <v>0</v>
      </c>
      <c r="P32" s="394">
        <v>409651485.40369993</v>
      </c>
      <c r="Q32" s="394">
        <v>5497291.2299999995</v>
      </c>
      <c r="R32" s="394">
        <v>1069601551.0865999</v>
      </c>
      <c r="S32" s="394">
        <v>442890740.38</v>
      </c>
      <c r="T32" s="394">
        <v>0</v>
      </c>
      <c r="U32" s="394">
        <v>0</v>
      </c>
      <c r="V32" s="394">
        <v>67463541.4595</v>
      </c>
      <c r="W32" s="394">
        <v>1071281404.8465</v>
      </c>
      <c r="X32" s="394">
        <v>8367641.3820000002</v>
      </c>
      <c r="Y32" s="394">
        <v>566215829.03339994</v>
      </c>
      <c r="Z32" s="394">
        <v>0</v>
      </c>
      <c r="AA32" s="394">
        <v>1633448522.1887</v>
      </c>
      <c r="AB32" s="394">
        <v>647817928.75310004</v>
      </c>
      <c r="AC32" s="394">
        <v>705943840.32749999</v>
      </c>
      <c r="AD32" s="394">
        <v>217650752.36365333</v>
      </c>
      <c r="AE32" s="394">
        <v>357384641.79631048</v>
      </c>
      <c r="AF32" s="394">
        <v>293074771.57146335</v>
      </c>
      <c r="AG32" s="394">
        <v>0</v>
      </c>
      <c r="AH32" s="394">
        <v>0</v>
      </c>
      <c r="AI32" s="394">
        <v>0</v>
      </c>
      <c r="AJ32" s="394">
        <v>0</v>
      </c>
      <c r="AK32" s="394">
        <v>0</v>
      </c>
      <c r="AL32" s="394">
        <v>0</v>
      </c>
      <c r="AM32" s="394">
        <v>0</v>
      </c>
    </row>
    <row r="33" spans="1:39">
      <c r="A33" s="325" t="s">
        <v>1229</v>
      </c>
      <c r="B33" s="394">
        <v>0</v>
      </c>
      <c r="C33" s="394">
        <v>0</v>
      </c>
      <c r="D33" s="394">
        <v>0</v>
      </c>
      <c r="E33" s="394">
        <v>0</v>
      </c>
      <c r="F33" s="394">
        <v>0</v>
      </c>
      <c r="G33" s="394">
        <v>0</v>
      </c>
      <c r="H33" s="394">
        <v>0</v>
      </c>
      <c r="I33" s="394">
        <v>6769478019.0595703</v>
      </c>
      <c r="J33" s="394">
        <v>0</v>
      </c>
      <c r="K33" s="394">
        <v>0</v>
      </c>
      <c r="L33" s="394">
        <v>0</v>
      </c>
      <c r="M33" s="394">
        <v>0</v>
      </c>
      <c r="N33" s="394">
        <v>0</v>
      </c>
      <c r="O33" s="394">
        <v>1000266000</v>
      </c>
      <c r="P33" s="394">
        <v>0</v>
      </c>
      <c r="Q33" s="394">
        <v>0</v>
      </c>
      <c r="R33" s="394">
        <v>0</v>
      </c>
      <c r="S33" s="394">
        <v>0</v>
      </c>
      <c r="T33" s="394">
        <v>0</v>
      </c>
      <c r="U33" s="394">
        <v>0</v>
      </c>
      <c r="V33" s="394">
        <v>0</v>
      </c>
      <c r="W33" s="394">
        <v>0</v>
      </c>
      <c r="X33" s="394">
        <v>0</v>
      </c>
      <c r="Y33" s="394">
        <v>0</v>
      </c>
      <c r="Z33" s="394">
        <v>0</v>
      </c>
      <c r="AA33" s="394">
        <v>0</v>
      </c>
      <c r="AB33" s="394">
        <v>0</v>
      </c>
      <c r="AC33" s="394">
        <v>0</v>
      </c>
      <c r="AD33" s="394">
        <v>0</v>
      </c>
      <c r="AE33" s="394">
        <v>0</v>
      </c>
      <c r="AF33" s="394">
        <v>0</v>
      </c>
      <c r="AG33" s="394">
        <v>0</v>
      </c>
      <c r="AH33" s="394">
        <v>0</v>
      </c>
      <c r="AI33" s="394">
        <v>0</v>
      </c>
      <c r="AJ33" s="394">
        <v>0</v>
      </c>
      <c r="AK33" s="394">
        <v>0</v>
      </c>
      <c r="AL33" s="394">
        <v>0</v>
      </c>
      <c r="AM33" s="394">
        <v>0</v>
      </c>
    </row>
    <row r="34" spans="1:39">
      <c r="A34" s="325" t="s">
        <v>1221</v>
      </c>
      <c r="B34" s="394">
        <v>0</v>
      </c>
      <c r="C34" s="394">
        <v>0</v>
      </c>
      <c r="D34" s="394">
        <v>0</v>
      </c>
      <c r="E34" s="394">
        <v>0</v>
      </c>
      <c r="F34" s="394">
        <v>0</v>
      </c>
      <c r="G34" s="394">
        <v>0</v>
      </c>
      <c r="H34" s="394">
        <v>0</v>
      </c>
      <c r="I34" s="394">
        <v>0</v>
      </c>
      <c r="J34" s="394">
        <v>0</v>
      </c>
      <c r="K34" s="394">
        <v>0</v>
      </c>
      <c r="L34" s="394">
        <v>0</v>
      </c>
      <c r="M34" s="394">
        <v>0</v>
      </c>
      <c r="N34" s="394">
        <v>0</v>
      </c>
      <c r="O34" s="394">
        <v>0</v>
      </c>
      <c r="P34" s="394">
        <v>0</v>
      </c>
      <c r="Q34" s="394">
        <v>0</v>
      </c>
      <c r="R34" s="394">
        <v>0</v>
      </c>
      <c r="S34" s="394">
        <v>0</v>
      </c>
      <c r="T34" s="394">
        <v>0</v>
      </c>
      <c r="U34" s="394">
        <v>0</v>
      </c>
      <c r="V34" s="394">
        <v>0</v>
      </c>
      <c r="W34" s="394">
        <v>0</v>
      </c>
      <c r="X34" s="394">
        <v>0</v>
      </c>
      <c r="Y34" s="394">
        <v>0</v>
      </c>
      <c r="Z34" s="394">
        <v>0</v>
      </c>
      <c r="AA34" s="394">
        <v>0</v>
      </c>
      <c r="AB34" s="394">
        <v>0</v>
      </c>
      <c r="AC34" s="394">
        <v>0</v>
      </c>
      <c r="AD34" s="394">
        <v>0</v>
      </c>
      <c r="AE34" s="394">
        <v>0</v>
      </c>
      <c r="AF34" s="394">
        <v>0</v>
      </c>
      <c r="AG34" s="394">
        <v>0</v>
      </c>
      <c r="AH34" s="394">
        <v>0</v>
      </c>
      <c r="AI34" s="394">
        <v>0</v>
      </c>
      <c r="AJ34" s="394">
        <v>0</v>
      </c>
      <c r="AK34" s="394">
        <v>0</v>
      </c>
      <c r="AL34" s="394">
        <v>0</v>
      </c>
      <c r="AM34" s="394">
        <v>0</v>
      </c>
    </row>
    <row r="35" spans="1:39">
      <c r="A35" s="325" t="s">
        <v>1222</v>
      </c>
      <c r="B35" s="394">
        <v>0</v>
      </c>
      <c r="C35" s="394">
        <v>0</v>
      </c>
      <c r="D35" s="394">
        <v>0</v>
      </c>
      <c r="E35" s="394">
        <v>0</v>
      </c>
      <c r="F35" s="394">
        <v>0</v>
      </c>
      <c r="G35" s="394">
        <v>0</v>
      </c>
      <c r="H35" s="394">
        <v>0</v>
      </c>
      <c r="I35" s="394">
        <v>179469062.49599999</v>
      </c>
      <c r="J35" s="394">
        <v>238305851.18000001</v>
      </c>
      <c r="K35" s="394">
        <v>258111621.69</v>
      </c>
      <c r="L35" s="394">
        <v>257437337.91999999</v>
      </c>
      <c r="M35" s="394">
        <v>318753462.52999997</v>
      </c>
      <c r="N35" s="394">
        <v>199655552.19</v>
      </c>
      <c r="O35" s="394">
        <v>191102009.67999995</v>
      </c>
      <c r="P35" s="394">
        <v>209878206.24000001</v>
      </c>
      <c r="Q35" s="394">
        <v>251365937.00999999</v>
      </c>
      <c r="R35" s="394">
        <v>260212936.22</v>
      </c>
      <c r="S35" s="394">
        <v>196765476.31</v>
      </c>
      <c r="T35" s="394">
        <v>62079968.230000004</v>
      </c>
      <c r="U35" s="394">
        <v>184902749.58000001</v>
      </c>
      <c r="V35" s="394">
        <v>158896373.67000002</v>
      </c>
      <c r="W35" s="394">
        <v>135319282.12</v>
      </c>
      <c r="X35" s="394">
        <v>140181455.75999999</v>
      </c>
      <c r="Y35" s="394">
        <v>141025085.22000003</v>
      </c>
      <c r="Z35" s="394">
        <v>116108909.14999999</v>
      </c>
      <c r="AA35" s="394">
        <v>148242433.24000001</v>
      </c>
      <c r="AB35" s="394">
        <v>1063538677.34</v>
      </c>
      <c r="AC35" s="394">
        <v>1012185859.16</v>
      </c>
      <c r="AD35" s="394">
        <v>1177589523.9831877</v>
      </c>
      <c r="AE35" s="394">
        <v>1182440817.2837493</v>
      </c>
      <c r="AF35" s="394">
        <v>1203406579.4107523</v>
      </c>
      <c r="AG35" s="394">
        <v>0</v>
      </c>
      <c r="AH35" s="394">
        <v>0</v>
      </c>
      <c r="AI35" s="394">
        <v>0</v>
      </c>
      <c r="AJ35" s="394">
        <v>0</v>
      </c>
      <c r="AK35" s="394">
        <v>0</v>
      </c>
      <c r="AL35" s="394">
        <v>0</v>
      </c>
      <c r="AM35" s="394">
        <v>0</v>
      </c>
    </row>
    <row r="36" spans="1:39">
      <c r="A36" s="325" t="s">
        <v>1227</v>
      </c>
      <c r="B36" s="394">
        <v>0</v>
      </c>
      <c r="C36" s="394">
        <v>0</v>
      </c>
      <c r="D36" s="394">
        <v>0</v>
      </c>
      <c r="E36" s="394">
        <v>0</v>
      </c>
      <c r="F36" s="394">
        <v>0</v>
      </c>
      <c r="G36" s="394">
        <v>0</v>
      </c>
      <c r="H36" s="394">
        <v>0</v>
      </c>
      <c r="I36" s="394">
        <v>0</v>
      </c>
      <c r="J36" s="394">
        <v>0</v>
      </c>
      <c r="K36" s="394">
        <v>0</v>
      </c>
      <c r="L36" s="394">
        <v>0</v>
      </c>
      <c r="M36" s="394">
        <v>0</v>
      </c>
      <c r="N36" s="394">
        <v>124708333.43000001</v>
      </c>
      <c r="O36" s="394">
        <v>70984696.000000015</v>
      </c>
      <c r="P36" s="394">
        <v>144077177.31999999</v>
      </c>
      <c r="Q36" s="394">
        <v>59589281.920000002</v>
      </c>
      <c r="R36" s="394">
        <v>95334233</v>
      </c>
      <c r="S36" s="394">
        <v>306024202.24000001</v>
      </c>
      <c r="T36" s="394">
        <v>62335370.07</v>
      </c>
      <c r="U36" s="394">
        <v>0</v>
      </c>
      <c r="V36" s="394">
        <v>0</v>
      </c>
      <c r="W36" s="394">
        <v>0</v>
      </c>
      <c r="X36" s="394">
        <v>0</v>
      </c>
      <c r="Y36" s="394">
        <v>0</v>
      </c>
      <c r="Z36" s="394">
        <v>0</v>
      </c>
      <c r="AA36" s="394">
        <v>0</v>
      </c>
      <c r="AB36" s="394">
        <v>28554663</v>
      </c>
      <c r="AC36" s="394">
        <v>28554663</v>
      </c>
      <c r="AD36" s="394">
        <v>951066641.67061806</v>
      </c>
      <c r="AE36" s="394">
        <v>321886415.2070269</v>
      </c>
      <c r="AF36" s="394">
        <v>28832580.130617701</v>
      </c>
      <c r="AG36" s="394">
        <v>0</v>
      </c>
      <c r="AH36" s="394">
        <v>0</v>
      </c>
      <c r="AI36" s="394">
        <v>0</v>
      </c>
      <c r="AJ36" s="394">
        <v>0</v>
      </c>
      <c r="AK36" s="394">
        <v>0</v>
      </c>
      <c r="AL36" s="394">
        <v>0</v>
      </c>
      <c r="AM36" s="394">
        <v>0</v>
      </c>
    </row>
    <row r="37" spans="1:39" s="401" customFormat="1">
      <c r="A37" s="408" t="s">
        <v>1223</v>
      </c>
      <c r="B37" s="400">
        <v>0</v>
      </c>
      <c r="C37" s="400">
        <v>0</v>
      </c>
      <c r="D37" s="400">
        <v>0</v>
      </c>
      <c r="E37" s="400">
        <v>0</v>
      </c>
      <c r="F37" s="400">
        <v>0</v>
      </c>
      <c r="G37" s="400">
        <v>0</v>
      </c>
      <c r="H37" s="400">
        <v>0</v>
      </c>
      <c r="I37" s="400">
        <v>4243215706</v>
      </c>
      <c r="J37" s="400">
        <v>4371051011</v>
      </c>
      <c r="K37" s="400">
        <v>4371051011</v>
      </c>
      <c r="L37" s="400">
        <v>4453269750</v>
      </c>
      <c r="M37" s="400">
        <v>5382608950</v>
      </c>
      <c r="N37" s="400">
        <v>5567538474</v>
      </c>
      <c r="O37" s="400">
        <v>5814159148</v>
      </c>
      <c r="P37" s="400">
        <v>5908777401</v>
      </c>
      <c r="Q37" s="400">
        <v>5109567222</v>
      </c>
      <c r="R37" s="400">
        <v>6066582570</v>
      </c>
      <c r="S37" s="400">
        <v>6204171215</v>
      </c>
      <c r="T37" s="400">
        <v>6309287979</v>
      </c>
      <c r="U37" s="400">
        <v>6367668583</v>
      </c>
      <c r="V37" s="400">
        <v>6367668583</v>
      </c>
      <c r="W37" s="400">
        <v>6367668583</v>
      </c>
      <c r="X37" s="400">
        <v>6614117351</v>
      </c>
      <c r="Y37" s="400">
        <v>6721845562</v>
      </c>
      <c r="Z37" s="400">
        <v>6721845562</v>
      </c>
      <c r="AA37" s="400">
        <v>18929522773.829903</v>
      </c>
      <c r="AB37" s="400">
        <v>16206906330.507198</v>
      </c>
      <c r="AC37" s="400">
        <v>26390793257.396797</v>
      </c>
      <c r="AD37" s="400">
        <v>36620113293.448463</v>
      </c>
      <c r="AE37" s="400">
        <v>43828951756.811798</v>
      </c>
      <c r="AF37" s="400">
        <v>51048247063.455704</v>
      </c>
      <c r="AG37" s="400">
        <v>0</v>
      </c>
      <c r="AH37" s="400">
        <v>0</v>
      </c>
      <c r="AI37" s="400">
        <v>0</v>
      </c>
      <c r="AJ37" s="400">
        <v>0</v>
      </c>
      <c r="AK37" s="400">
        <v>0</v>
      </c>
      <c r="AL37" s="400">
        <v>0</v>
      </c>
      <c r="AM37" s="400">
        <v>0</v>
      </c>
    </row>
    <row r="38" spans="1:39" s="401" customFormat="1">
      <c r="A38" s="409" t="s">
        <v>1230</v>
      </c>
      <c r="B38" s="400">
        <v>0</v>
      </c>
      <c r="C38" s="400">
        <v>0</v>
      </c>
      <c r="D38" s="400">
        <v>0</v>
      </c>
      <c r="E38" s="400">
        <v>0</v>
      </c>
      <c r="F38" s="400">
        <v>0</v>
      </c>
      <c r="G38" s="400">
        <v>0</v>
      </c>
      <c r="H38" s="400">
        <v>0</v>
      </c>
      <c r="I38" s="400">
        <v>106715557.16354179</v>
      </c>
      <c r="J38" s="400">
        <v>-28614650241.500797</v>
      </c>
      <c r="K38" s="400">
        <v>-9092774052.7299385</v>
      </c>
      <c r="L38" s="400">
        <v>-41073540852.327042</v>
      </c>
      <c r="M38" s="400">
        <v>-52614665087.907341</v>
      </c>
      <c r="N38" s="400">
        <v>-27749040510.794823</v>
      </c>
      <c r="O38" s="400">
        <v>-25090300280.63163</v>
      </c>
      <c r="P38" s="400">
        <v>7586587695.3508673</v>
      </c>
      <c r="Q38" s="400">
        <v>9831985791.0841045</v>
      </c>
      <c r="R38" s="400">
        <v>23558547244.043137</v>
      </c>
      <c r="S38" s="400">
        <v>8883177991.9372196</v>
      </c>
      <c r="T38" s="400">
        <v>2504038601.6440392</v>
      </c>
      <c r="U38" s="400">
        <v>30517224024.072754</v>
      </c>
      <c r="V38" s="400">
        <v>18623772556.044403</v>
      </c>
      <c r="W38" s="400">
        <v>8825467960.7669544</v>
      </c>
      <c r="X38" s="400">
        <v>6111006338.5354576</v>
      </c>
      <c r="Y38" s="400">
        <v>19314019544.912239</v>
      </c>
      <c r="Z38" s="400">
        <v>23239295924.055344</v>
      </c>
      <c r="AA38" s="400">
        <v>3963797441.8907351</v>
      </c>
      <c r="AB38" s="400">
        <v>14311237573.366276</v>
      </c>
      <c r="AC38" s="400">
        <v>6626186822.6521778</v>
      </c>
      <c r="AD38" s="400">
        <v>-82099898697.54071</v>
      </c>
      <c r="AE38" s="400">
        <v>-48111098224.664597</v>
      </c>
      <c r="AF38" s="400">
        <v>54464544240.073822</v>
      </c>
      <c r="AG38" s="400">
        <v>0</v>
      </c>
      <c r="AH38" s="400">
        <v>0</v>
      </c>
      <c r="AI38" s="400">
        <v>0</v>
      </c>
      <c r="AJ38" s="400">
        <v>0</v>
      </c>
      <c r="AK38" s="400">
        <v>0</v>
      </c>
      <c r="AL38" s="400">
        <v>0</v>
      </c>
      <c r="AM38" s="400">
        <v>0</v>
      </c>
    </row>
    <row r="39" spans="1:39" s="401" customFormat="1">
      <c r="A39" s="408" t="s">
        <v>1247</v>
      </c>
      <c r="B39" s="400">
        <v>0</v>
      </c>
      <c r="C39" s="400">
        <v>0</v>
      </c>
      <c r="D39" s="400">
        <v>0</v>
      </c>
      <c r="E39" s="400">
        <v>0</v>
      </c>
      <c r="F39" s="400">
        <v>0</v>
      </c>
      <c r="G39" s="400">
        <v>0</v>
      </c>
      <c r="H39" s="400">
        <v>0</v>
      </c>
      <c r="I39" s="400">
        <v>30757</v>
      </c>
      <c r="J39" s="400">
        <v>31270</v>
      </c>
      <c r="K39" s="400">
        <v>31885</v>
      </c>
      <c r="L39" s="400">
        <v>32293</v>
      </c>
      <c r="M39" s="400">
        <v>35489</v>
      </c>
      <c r="N39" s="400">
        <v>35845</v>
      </c>
      <c r="O39" s="400">
        <v>55218</v>
      </c>
      <c r="P39" s="400">
        <v>54893</v>
      </c>
      <c r="Q39" s="400">
        <v>54990</v>
      </c>
      <c r="R39" s="400">
        <v>55067</v>
      </c>
      <c r="S39" s="400">
        <v>55254</v>
      </c>
      <c r="T39" s="400">
        <v>55293</v>
      </c>
      <c r="U39" s="400">
        <v>55160</v>
      </c>
      <c r="V39" s="400">
        <v>54999</v>
      </c>
      <c r="W39" s="400">
        <v>54890</v>
      </c>
      <c r="X39" s="400">
        <v>56135</v>
      </c>
      <c r="Y39" s="400">
        <v>55902</v>
      </c>
      <c r="Z39" s="400">
        <v>55754</v>
      </c>
      <c r="AA39" s="400">
        <v>56621</v>
      </c>
      <c r="AB39" s="400">
        <v>78246</v>
      </c>
      <c r="AC39" s="400">
        <v>78638</v>
      </c>
      <c r="AD39" s="400">
        <v>142947.09486908215</v>
      </c>
      <c r="AE39" s="400">
        <v>142926.73825774528</v>
      </c>
      <c r="AF39" s="400">
        <v>142487.64407505083</v>
      </c>
      <c r="AG39" s="400">
        <v>0</v>
      </c>
      <c r="AH39" s="400">
        <v>0</v>
      </c>
      <c r="AI39" s="400">
        <v>0</v>
      </c>
      <c r="AJ39" s="400">
        <v>0</v>
      </c>
      <c r="AK39" s="400">
        <v>0</v>
      </c>
      <c r="AL39" s="400">
        <v>0</v>
      </c>
      <c r="AM39" s="400">
        <v>0</v>
      </c>
    </row>
  </sheetData>
  <customSheetViews>
    <customSheetView guid="{D1897E30-A26D-4F90-93C2-C61456FDB70A}" showPageBreaks="1" state="hidden">
      <selection sqref="A1:AM1"/>
      <pageMargins left="0.7" right="0.7" top="0.75" bottom="0.75" header="0.3" footer="0.3"/>
    </customSheetView>
    <customSheetView guid="{0A4A6AE3-1FFA-40BD-BC03-A4BC47D93628}" state="hidden">
      <selection sqref="A1:AM1"/>
      <pageMargins left="0.7" right="0.7" top="0.75" bottom="0.75" header="0.3" footer="0.3"/>
    </customSheetView>
    <customSheetView guid="{D8C5A984-543E-4707-B504-B74A64840F53}" state="hidden">
      <selection sqref="A1:AM1"/>
      <pageMargins left="0.7" right="0.7" top="0.75" bottom="0.75" header="0.3" footer="0.3"/>
    </customSheetView>
    <customSheetView guid="{D05C7363-D748-4E5D-B121-E30B6E64A380}" state="hidden">
      <selection sqref="A1:AM1"/>
      <pageMargins left="0.7" right="0.7" top="0.75" bottom="0.75" header="0.3" footer="0.3"/>
    </customSheetView>
    <customSheetView guid="{A346EDBB-8F5D-48AE-8CF0-8B5C084A1557}" state="hidden">
      <selection sqref="A1:AM1"/>
      <pageMargins left="0.7" right="0.7" top="0.75" bottom="0.75" header="0.3" footer="0.3"/>
    </customSheetView>
  </customSheetViews>
  <mergeCells count="1">
    <mergeCell ref="A1:AM1"/>
  </mergeCells>
  <pageMargins left="0.7" right="0.7" top="0.75" bottom="0.75" header="0.3" footer="0.3"/>
  <legacyDrawing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7"/>
  <sheetViews>
    <sheetView view="pageBreakPreview" zoomScaleNormal="100" zoomScaleSheetLayoutView="100" workbookViewId="0">
      <selection activeCell="L11" sqref="L11"/>
    </sheetView>
  </sheetViews>
  <sheetFormatPr defaultRowHeight="15"/>
  <cols>
    <col min="1" max="1" width="30.85546875" customWidth="1"/>
    <col min="2" max="7" width="9" bestFit="1" customWidth="1"/>
  </cols>
  <sheetData>
    <row r="1" spans="1:14" ht="45" customHeight="1" thickBot="1">
      <c r="A1" s="698" t="s">
        <v>1449</v>
      </c>
      <c r="B1" s="699"/>
      <c r="C1" s="699"/>
      <c r="D1" s="699"/>
      <c r="E1" s="699"/>
      <c r="F1" s="699"/>
      <c r="G1" s="699"/>
      <c r="H1" s="699"/>
      <c r="I1" s="699"/>
      <c r="J1" s="699"/>
      <c r="K1" s="699"/>
      <c r="L1" s="699"/>
      <c r="M1" s="699"/>
      <c r="N1" s="699"/>
    </row>
    <row r="2" spans="1:14" ht="15.75" thickBot="1">
      <c r="A2" s="604" t="s">
        <v>271</v>
      </c>
      <c r="B2" s="600">
        <v>44621</v>
      </c>
      <c r="C2" s="600">
        <v>44652</v>
      </c>
      <c r="D2" s="600">
        <v>44682</v>
      </c>
      <c r="E2" s="600">
        <v>44713</v>
      </c>
      <c r="F2" s="600">
        <v>44743</v>
      </c>
      <c r="G2" s="600">
        <v>44774</v>
      </c>
      <c r="H2" s="600">
        <v>44805</v>
      </c>
      <c r="I2" s="600">
        <v>44835</v>
      </c>
      <c r="J2" s="600">
        <v>44866</v>
      </c>
      <c r="K2" s="600">
        <v>44896</v>
      </c>
      <c r="L2" s="600">
        <v>44927</v>
      </c>
      <c r="M2" s="600">
        <v>44958</v>
      </c>
      <c r="N2" s="600">
        <v>44986</v>
      </c>
    </row>
    <row r="3" spans="1:14">
      <c r="A3" s="605" t="s">
        <v>1224</v>
      </c>
      <c r="B3" s="606">
        <v>1.1705309050175718E-2</v>
      </c>
      <c r="C3" s="606">
        <v>1.6228682119565963E-2</v>
      </c>
      <c r="D3" s="606">
        <v>2.0467321136894132E-2</v>
      </c>
      <c r="E3" s="606">
        <v>2.5023042051696909E-2</v>
      </c>
      <c r="F3" s="606">
        <v>3.0383368155474468E-2</v>
      </c>
      <c r="G3" s="606">
        <v>3.4844899074931261E-2</v>
      </c>
      <c r="H3" s="606">
        <v>4.1430343967834023E-2</v>
      </c>
      <c r="I3" s="606">
        <v>4.5836601509417277E-2</v>
      </c>
      <c r="J3" s="606">
        <v>5.1088186708625867E-2</v>
      </c>
      <c r="K3" s="606">
        <v>5.5550456062231197E-2</v>
      </c>
      <c r="L3" s="606">
        <v>1.91460764076016E-2</v>
      </c>
      <c r="M3" s="606">
        <v>2.254176517569784E-2</v>
      </c>
      <c r="N3" s="606">
        <v>1.4704094095194884E-2</v>
      </c>
    </row>
    <row r="4" spans="1:14">
      <c r="A4" s="607" t="s">
        <v>1225</v>
      </c>
      <c r="B4" s="608">
        <v>1.1149156792677192E-2</v>
      </c>
      <c r="C4" s="608">
        <v>1.5455763333284113E-2</v>
      </c>
      <c r="D4" s="608">
        <v>1.9510748643270452E-2</v>
      </c>
      <c r="E4" s="608">
        <v>2.385905039295156E-2</v>
      </c>
      <c r="F4" s="608">
        <v>2.8980694740221968E-2</v>
      </c>
      <c r="G4" s="608">
        <v>3.3236954000604599E-2</v>
      </c>
      <c r="H4" s="608">
        <v>3.9598814654199725E-2</v>
      </c>
      <c r="I4" s="608">
        <v>4.3818361787967205E-2</v>
      </c>
      <c r="J4" s="608">
        <v>4.8886488473324864E-2</v>
      </c>
      <c r="K4" s="608">
        <v>5.3210853130043499E-2</v>
      </c>
      <c r="L4" s="609">
        <v>1.8373207908814769E-2</v>
      </c>
      <c r="M4" s="609">
        <v>2.1644434206737614E-2</v>
      </c>
      <c r="N4" s="609">
        <v>1.4102080025171047E-2</v>
      </c>
    </row>
    <row r="5" spans="1:14">
      <c r="A5" s="607" t="s">
        <v>1448</v>
      </c>
      <c r="B5" s="608">
        <v>0.95470920181673402</v>
      </c>
      <c r="C5" s="608">
        <v>0.95448090066200408</v>
      </c>
      <c r="D5" s="608">
        <v>0.95626594990250335</v>
      </c>
      <c r="E5" s="608">
        <v>0.95670695035133779</v>
      </c>
      <c r="F5" s="608">
        <v>0.95741137809895749</v>
      </c>
      <c r="G5" s="608">
        <v>0.95745162773390136</v>
      </c>
      <c r="H5" s="608">
        <v>0.96134689017295039</v>
      </c>
      <c r="I5" s="608">
        <v>0.96170148198979533</v>
      </c>
      <c r="J5" s="608">
        <v>0.96358391275543076</v>
      </c>
      <c r="K5" s="608">
        <v>0.96555722552876955</v>
      </c>
      <c r="L5" s="609">
        <v>0.96908804308491714</v>
      </c>
      <c r="M5" s="609">
        <v>0.97021830567089595</v>
      </c>
      <c r="N5" s="609">
        <v>0.96792706777811821</v>
      </c>
    </row>
    <row r="6" spans="1:14" ht="15.75" thickBot="1">
      <c r="A6" s="610" t="s">
        <v>1247</v>
      </c>
      <c r="B6" s="573">
        <v>134049</v>
      </c>
      <c r="C6" s="573">
        <v>134572</v>
      </c>
      <c r="D6" s="573">
        <v>134551</v>
      </c>
      <c r="E6" s="573">
        <v>134489</v>
      </c>
      <c r="F6" s="573">
        <v>134349</v>
      </c>
      <c r="G6" s="573">
        <v>134237</v>
      </c>
      <c r="H6" s="573">
        <v>134140</v>
      </c>
      <c r="I6" s="573">
        <v>134089</v>
      </c>
      <c r="J6" s="573">
        <v>132970</v>
      </c>
      <c r="K6" s="573">
        <v>134010</v>
      </c>
      <c r="L6" s="573">
        <v>136024</v>
      </c>
      <c r="M6" s="573">
        <v>136030</v>
      </c>
      <c r="N6" s="573">
        <v>139204</v>
      </c>
    </row>
    <row r="7" spans="1:14">
      <c r="A7" s="715"/>
      <c r="B7" s="716"/>
      <c r="C7" s="716"/>
      <c r="D7" s="716"/>
      <c r="E7" s="716"/>
      <c r="F7" s="716"/>
      <c r="G7" s="716"/>
      <c r="H7" s="716"/>
      <c r="I7" s="716"/>
      <c r="J7" s="716"/>
      <c r="K7" s="716"/>
      <c r="L7" s="716"/>
      <c r="M7" s="716"/>
      <c r="N7" s="716"/>
    </row>
  </sheetData>
  <customSheetViews>
    <customSheetView guid="{D1897E30-A26D-4F90-93C2-C61456FDB70A}" showPageBreaks="1" printArea="1" view="pageBreakPreview">
      <selection activeCell="O9" sqref="O9"/>
      <pageMargins left="0.7" right="0.7" top="0.75" bottom="0.75" header="0.3" footer="0.3"/>
      <pageSetup paperSize="9" scale="64" orientation="portrait" r:id="rId1"/>
    </customSheetView>
    <customSheetView guid="{0A4A6AE3-1FFA-40BD-BC03-A4BC47D93628}" showPageBreaks="1" printArea="1" view="pageBreakPreview">
      <selection activeCell="O9" sqref="O9"/>
      <pageMargins left="0.7" right="0.7" top="0.75" bottom="0.75" header="0.3" footer="0.3"/>
      <pageSetup paperSize="9" scale="64" orientation="portrait" r:id="rId2"/>
    </customSheetView>
    <customSheetView guid="{4E068CE9-76F0-4A79-8775-2B6748FBF524}" topLeftCell="F1">
      <selection activeCell="AA17" sqref="AA17"/>
      <pageMargins left="0.7" right="0.7" top="0.75" bottom="0.75" header="0.3" footer="0.3"/>
      <pageSetup paperSize="9" orientation="portrait" r:id="rId3"/>
    </customSheetView>
    <customSheetView guid="{D8C5A984-543E-4707-B504-B74A64840F53}" showPageBreaks="1" printArea="1" view="pageBreakPreview">
      <selection activeCell="O9" sqref="O9"/>
      <pageMargins left="0.7" right="0.7" top="0.75" bottom="0.75" header="0.3" footer="0.3"/>
      <pageSetup paperSize="9" scale="64" orientation="portrait" r:id="rId4"/>
    </customSheetView>
    <customSheetView guid="{D05C7363-D748-4E5D-B121-E30B6E64A380}" showPageBreaks="1" printArea="1" view="pageBreakPreview">
      <selection activeCell="O9" sqref="O9"/>
      <pageMargins left="0.7" right="0.7" top="0.75" bottom="0.75" header="0.3" footer="0.3"/>
      <pageSetup paperSize="9" scale="64" orientation="portrait" r:id="rId5"/>
    </customSheetView>
    <customSheetView guid="{A346EDBB-8F5D-48AE-8CF0-8B5C084A1557}">
      <selection activeCell="C2" sqref="C2:O5"/>
      <pageMargins left="0.7" right="0.7" top="0.75" bottom="0.75" header="0.3" footer="0.3"/>
      <pageSetup paperSize="9" orientation="portrait" r:id="rId6"/>
    </customSheetView>
  </customSheetViews>
  <mergeCells count="2">
    <mergeCell ref="A1:N1"/>
    <mergeCell ref="A7:N7"/>
  </mergeCells>
  <pageMargins left="0.7" right="0.7" top="0.75" bottom="0.75" header="0.3" footer="0.3"/>
  <pageSetup paperSize="9" scale="55" orientation="portrait" r:id="rId7"/>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0"/>
  <sheetViews>
    <sheetView view="pageBreakPreview" zoomScale="90" zoomScaleNormal="100" zoomScaleSheetLayoutView="90" workbookViewId="0">
      <selection activeCell="P33" sqref="P33"/>
    </sheetView>
  </sheetViews>
  <sheetFormatPr defaultRowHeight="15"/>
  <cols>
    <col min="1" max="1" width="41.85546875" bestFit="1" customWidth="1"/>
    <col min="2" max="13" width="12.140625" bestFit="1" customWidth="1"/>
    <col min="14" max="14" width="11.140625" customWidth="1"/>
  </cols>
  <sheetData>
    <row r="1" spans="1:14" ht="44.25" customHeight="1" thickBot="1">
      <c r="A1" s="693" t="s">
        <v>1532</v>
      </c>
      <c r="B1" s="694"/>
      <c r="C1" s="694"/>
      <c r="D1" s="694"/>
      <c r="E1" s="694"/>
      <c r="F1" s="694"/>
      <c r="G1" s="694"/>
      <c r="H1" s="694"/>
      <c r="I1" s="694"/>
      <c r="J1" s="694"/>
      <c r="K1" s="694"/>
      <c r="L1" s="694"/>
      <c r="M1" s="694"/>
      <c r="N1" s="694"/>
    </row>
    <row r="2" spans="1:14" ht="15.75" thickBot="1">
      <c r="A2" s="599" t="s">
        <v>3</v>
      </c>
      <c r="B2" s="600">
        <v>44621</v>
      </c>
      <c r="C2" s="600">
        <v>44652</v>
      </c>
      <c r="D2" s="600">
        <v>44682</v>
      </c>
      <c r="E2" s="600">
        <v>44713</v>
      </c>
      <c r="F2" s="600">
        <v>44743</v>
      </c>
      <c r="G2" s="600">
        <v>44774</v>
      </c>
      <c r="H2" s="600">
        <v>44805</v>
      </c>
      <c r="I2" s="600">
        <v>44835</v>
      </c>
      <c r="J2" s="600">
        <v>44866</v>
      </c>
      <c r="K2" s="600">
        <v>44896</v>
      </c>
      <c r="L2" s="600">
        <v>44927</v>
      </c>
      <c r="M2" s="600">
        <v>44958</v>
      </c>
      <c r="N2" s="600">
        <v>44986</v>
      </c>
    </row>
    <row r="3" spans="1:14" s="88" customFormat="1">
      <c r="A3" s="611" t="s">
        <v>613</v>
      </c>
      <c r="B3" s="612">
        <v>6652.1877859393608</v>
      </c>
      <c r="C3" s="612">
        <v>6687.8809310151873</v>
      </c>
      <c r="D3" s="612">
        <v>6665.9404034479076</v>
      </c>
      <c r="E3" s="612">
        <v>6687.3256784125952</v>
      </c>
      <c r="F3" s="612">
        <v>6807.9560728014067</v>
      </c>
      <c r="G3" s="612">
        <v>6859.8506127546243</v>
      </c>
      <c r="H3" s="612">
        <v>6818.3642149300631</v>
      </c>
      <c r="I3" s="612">
        <v>6891.7786663578891</v>
      </c>
      <c r="J3" s="612">
        <v>6970.8901537830552</v>
      </c>
      <c r="K3" s="612">
        <v>6972.5069761916593</v>
      </c>
      <c r="L3" s="612">
        <v>7128.1262454557154</v>
      </c>
      <c r="M3" s="612">
        <v>7192.8880329001167</v>
      </c>
      <c r="N3" s="612">
        <v>7265.878250756642</v>
      </c>
    </row>
    <row r="4" spans="1:14" s="88" customFormat="1">
      <c r="A4" s="611" t="s">
        <v>1196</v>
      </c>
      <c r="B4" s="612">
        <v>6649.3373396772749</v>
      </c>
      <c r="C4" s="612">
        <v>6677.5137460258875</v>
      </c>
      <c r="D4" s="612">
        <v>6647.9644360154571</v>
      </c>
      <c r="E4" s="612">
        <v>6675.0690598662941</v>
      </c>
      <c r="F4" s="612">
        <v>6797.9052922964311</v>
      </c>
      <c r="G4" s="612">
        <v>6855.4336691270473</v>
      </c>
      <c r="H4" s="612">
        <v>6814.4554222566476</v>
      </c>
      <c r="I4" s="612">
        <v>6887.1416989116324</v>
      </c>
      <c r="J4" s="612">
        <v>6946.6717119754476</v>
      </c>
      <c r="K4" s="612">
        <v>6970.4523292338918</v>
      </c>
      <c r="L4" s="612">
        <v>7124.0939041641213</v>
      </c>
      <c r="M4" s="612">
        <v>7189.2269126131287</v>
      </c>
      <c r="N4" s="612">
        <v>7262.4870576347403</v>
      </c>
    </row>
    <row r="5" spans="1:14" s="88" customFormat="1">
      <c r="A5" s="611" t="s">
        <v>1188</v>
      </c>
      <c r="B5" s="612">
        <v>6575.9000864296431</v>
      </c>
      <c r="C5" s="612">
        <v>6625.3053891434392</v>
      </c>
      <c r="D5" s="612">
        <v>6602.9541831509887</v>
      </c>
      <c r="E5" s="612">
        <v>6601.9859726817231</v>
      </c>
      <c r="F5" s="612">
        <v>6745.1904724106598</v>
      </c>
      <c r="G5" s="612">
        <v>6742.6965116025394</v>
      </c>
      <c r="H5" s="612">
        <v>6671.5300827921092</v>
      </c>
      <c r="I5" s="612">
        <v>6811.8164644483131</v>
      </c>
      <c r="J5" s="612">
        <v>6890.6462606802306</v>
      </c>
      <c r="K5" s="612">
        <v>6906.3547687850014</v>
      </c>
      <c r="L5" s="612">
        <v>7023.8406405360774</v>
      </c>
      <c r="M5" s="612">
        <v>7083.336069617123</v>
      </c>
      <c r="N5" s="612">
        <v>7147.4511901882797</v>
      </c>
    </row>
    <row r="6" spans="1:14">
      <c r="A6" s="613" t="s">
        <v>1197</v>
      </c>
      <c r="B6" s="614">
        <v>18.182840646999999</v>
      </c>
      <c r="C6" s="614">
        <v>18.014977257000002</v>
      </c>
      <c r="D6" s="614">
        <v>18.074433397</v>
      </c>
      <c r="E6" s="614">
        <v>18.048539784999999</v>
      </c>
      <c r="F6" s="614">
        <v>18.079361384999999</v>
      </c>
      <c r="G6" s="614">
        <v>18.113166153000002</v>
      </c>
      <c r="H6" s="614">
        <v>18.067346750999999</v>
      </c>
      <c r="I6" s="614">
        <v>18.177792271000001</v>
      </c>
      <c r="J6" s="614">
        <v>18.175582361</v>
      </c>
      <c r="K6" s="614">
        <v>18.175582361</v>
      </c>
      <c r="L6" s="614">
        <v>18.142604932000001</v>
      </c>
      <c r="M6" s="614">
        <v>18.142604932000001</v>
      </c>
      <c r="N6" s="614">
        <v>18.142604932000001</v>
      </c>
    </row>
    <row r="7" spans="1:14">
      <c r="A7" s="613" t="s">
        <v>1198</v>
      </c>
      <c r="B7" s="614">
        <v>0</v>
      </c>
      <c r="C7" s="614">
        <v>0</v>
      </c>
      <c r="D7" s="614">
        <v>0</v>
      </c>
      <c r="E7" s="614">
        <v>0</v>
      </c>
      <c r="F7" s="614">
        <v>0</v>
      </c>
      <c r="G7" s="614">
        <v>0</v>
      </c>
      <c r="H7" s="614">
        <v>0</v>
      </c>
      <c r="I7" s="614">
        <v>0</v>
      </c>
      <c r="J7" s="614">
        <v>0</v>
      </c>
      <c r="K7" s="614">
        <v>0</v>
      </c>
      <c r="L7" s="614">
        <v>0</v>
      </c>
      <c r="M7" s="614">
        <v>0</v>
      </c>
      <c r="N7" s="614">
        <v>0</v>
      </c>
    </row>
    <row r="8" spans="1:14">
      <c r="A8" s="613" t="s">
        <v>1199</v>
      </c>
      <c r="B8" s="614">
        <v>3535.493359137</v>
      </c>
      <c r="C8" s="614">
        <v>3444.675909137</v>
      </c>
      <c r="D8" s="614">
        <v>3513.1958846319999</v>
      </c>
      <c r="E8" s="614">
        <v>3585.3341519139999</v>
      </c>
      <c r="F8" s="614">
        <v>3587.8570719139998</v>
      </c>
      <c r="G8" s="614">
        <v>3542.1684935570001</v>
      </c>
      <c r="H8" s="614">
        <v>3506.3709736850001</v>
      </c>
      <c r="I8" s="614">
        <v>3681.5515012810001</v>
      </c>
      <c r="J8" s="614">
        <v>3718.895416372</v>
      </c>
      <c r="K8" s="614">
        <v>3734.1612900199998</v>
      </c>
      <c r="L8" s="614">
        <v>3913.4050527569998</v>
      </c>
      <c r="M8" s="614">
        <v>3847.7254548880001</v>
      </c>
      <c r="N8" s="614">
        <v>3873.725303617</v>
      </c>
    </row>
    <row r="9" spans="1:14">
      <c r="A9" s="613" t="s">
        <v>1200</v>
      </c>
      <c r="B9" s="614">
        <v>11.5</v>
      </c>
      <c r="C9" s="614">
        <v>15.5</v>
      </c>
      <c r="D9" s="614">
        <v>17.5</v>
      </c>
      <c r="E9" s="614">
        <v>12</v>
      </c>
      <c r="F9" s="614">
        <v>15</v>
      </c>
      <c r="G9" s="614">
        <v>11</v>
      </c>
      <c r="H9" s="614">
        <v>11</v>
      </c>
      <c r="I9" s="614">
        <v>14</v>
      </c>
      <c r="J9" s="614">
        <v>10</v>
      </c>
      <c r="K9" s="614">
        <v>10</v>
      </c>
      <c r="L9" s="614">
        <v>8</v>
      </c>
      <c r="M9" s="614">
        <v>4</v>
      </c>
      <c r="N9" s="614">
        <v>4.681</v>
      </c>
    </row>
    <row r="10" spans="1:14">
      <c r="A10" s="613" t="s">
        <v>1201</v>
      </c>
      <c r="B10" s="614">
        <v>0</v>
      </c>
      <c r="C10" s="614">
        <v>0</v>
      </c>
      <c r="D10" s="614">
        <v>0</v>
      </c>
      <c r="E10" s="614">
        <v>0</v>
      </c>
      <c r="F10" s="614">
        <v>0</v>
      </c>
      <c r="G10" s="614">
        <v>0</v>
      </c>
      <c r="H10" s="614">
        <v>0</v>
      </c>
      <c r="I10" s="614">
        <v>0</v>
      </c>
      <c r="J10" s="614">
        <v>0</v>
      </c>
      <c r="K10" s="614">
        <v>0</v>
      </c>
      <c r="L10" s="614">
        <v>0</v>
      </c>
      <c r="M10" s="614">
        <v>0</v>
      </c>
      <c r="N10" s="614">
        <v>0</v>
      </c>
    </row>
    <row r="11" spans="1:14">
      <c r="A11" s="613" t="s">
        <v>1202</v>
      </c>
      <c r="B11" s="614">
        <v>1351.4897549132847</v>
      </c>
      <c r="C11" s="614">
        <v>1473.7841305953448</v>
      </c>
      <c r="D11" s="614">
        <v>1470.7190257425423</v>
      </c>
      <c r="E11" s="614">
        <v>1465.6168608073021</v>
      </c>
      <c r="F11" s="614">
        <v>1497.1019483752598</v>
      </c>
      <c r="G11" s="614">
        <v>1615.0042348253774</v>
      </c>
      <c r="H11" s="614">
        <v>1602.4561877346507</v>
      </c>
      <c r="I11" s="614">
        <v>1594.930716121225</v>
      </c>
      <c r="J11" s="614">
        <v>1660.8879266966846</v>
      </c>
      <c r="K11" s="614">
        <v>1684.1034182600044</v>
      </c>
      <c r="L11" s="614">
        <v>1653.707004350432</v>
      </c>
      <c r="M11" s="614">
        <v>1728.8562292299321</v>
      </c>
      <c r="N11" s="614">
        <v>1727.8061257428224</v>
      </c>
    </row>
    <row r="12" spans="1:14">
      <c r="A12" s="613" t="s">
        <v>1203</v>
      </c>
      <c r="B12" s="614">
        <v>603.36353250000002</v>
      </c>
      <c r="C12" s="614">
        <v>568.29519000000005</v>
      </c>
      <c r="D12" s="614">
        <v>517.93992000000003</v>
      </c>
      <c r="E12" s="614">
        <v>481.97187000000002</v>
      </c>
      <c r="F12" s="614">
        <v>588.07761749999997</v>
      </c>
      <c r="G12" s="614">
        <v>546.71436000000006</v>
      </c>
      <c r="H12" s="614">
        <v>526.08065999999997</v>
      </c>
      <c r="I12" s="614">
        <v>501.0292</v>
      </c>
      <c r="J12" s="614">
        <v>477.43338</v>
      </c>
      <c r="K12" s="614">
        <v>462.758217</v>
      </c>
      <c r="L12" s="614">
        <v>478.90094549999998</v>
      </c>
      <c r="M12" s="614">
        <v>528.54549599999996</v>
      </c>
      <c r="N12" s="614">
        <v>572.64345600000001</v>
      </c>
    </row>
    <row r="13" spans="1:14">
      <c r="A13" s="613" t="s">
        <v>1204</v>
      </c>
      <c r="B13" s="614">
        <v>0</v>
      </c>
      <c r="C13" s="614">
        <v>0</v>
      </c>
      <c r="D13" s="614">
        <v>14.896096350000001</v>
      </c>
      <c r="E13" s="614">
        <v>0</v>
      </c>
      <c r="F13" s="614">
        <v>0</v>
      </c>
      <c r="G13" s="614">
        <v>0</v>
      </c>
      <c r="H13" s="614">
        <v>0</v>
      </c>
      <c r="I13" s="614">
        <v>0</v>
      </c>
      <c r="J13" s="614">
        <v>0</v>
      </c>
      <c r="K13" s="614">
        <v>0</v>
      </c>
      <c r="L13" s="614">
        <v>0</v>
      </c>
      <c r="M13" s="614">
        <v>0</v>
      </c>
      <c r="N13" s="614">
        <v>0</v>
      </c>
    </row>
    <row r="14" spans="1:14">
      <c r="A14" s="613" t="s">
        <v>1205</v>
      </c>
      <c r="B14" s="614">
        <v>748.02588750500001</v>
      </c>
      <c r="C14" s="614">
        <v>791.39426276500001</v>
      </c>
      <c r="D14" s="614">
        <v>733.88233237500003</v>
      </c>
      <c r="E14" s="614">
        <v>749.50778033500001</v>
      </c>
      <c r="F14" s="614">
        <v>746.24110178499996</v>
      </c>
      <c r="G14" s="614">
        <v>717.23026175999996</v>
      </c>
      <c r="H14" s="614">
        <v>725.15522374</v>
      </c>
      <c r="I14" s="614">
        <v>709.97167325999999</v>
      </c>
      <c r="J14" s="614">
        <v>716.61224822999998</v>
      </c>
      <c r="K14" s="614">
        <v>707.22296270000004</v>
      </c>
      <c r="L14" s="614">
        <v>670.56696904</v>
      </c>
      <c r="M14" s="614">
        <v>675.44557166000004</v>
      </c>
      <c r="N14" s="614">
        <v>665.32974674000002</v>
      </c>
    </row>
    <row r="15" spans="1:14">
      <c r="A15" s="613" t="s">
        <v>1206</v>
      </c>
      <c r="B15" s="614">
        <v>307.84471172735874</v>
      </c>
      <c r="C15" s="614">
        <v>313.64091938909434</v>
      </c>
      <c r="D15" s="614">
        <v>316.74649065444657</v>
      </c>
      <c r="E15" s="614">
        <v>289.50676984041979</v>
      </c>
      <c r="F15" s="614">
        <v>292.83337145140052</v>
      </c>
      <c r="G15" s="614">
        <v>292.46599530716236</v>
      </c>
      <c r="H15" s="614">
        <v>282.39969088145875</v>
      </c>
      <c r="I15" s="614">
        <v>292.15558151508867</v>
      </c>
      <c r="J15" s="614">
        <v>288.64170702054633</v>
      </c>
      <c r="K15" s="614">
        <v>289.93329844399744</v>
      </c>
      <c r="L15" s="614">
        <v>281.1180639566457</v>
      </c>
      <c r="M15" s="614">
        <v>280.62071290719109</v>
      </c>
      <c r="N15" s="614">
        <v>285.12295315645753</v>
      </c>
    </row>
    <row r="16" spans="1:14">
      <c r="A16" s="613" t="s">
        <v>1207</v>
      </c>
      <c r="B16" s="614">
        <v>0</v>
      </c>
      <c r="C16" s="614">
        <v>0</v>
      </c>
      <c r="D16" s="614">
        <v>0</v>
      </c>
      <c r="E16" s="614">
        <v>0</v>
      </c>
      <c r="F16" s="614">
        <v>0</v>
      </c>
      <c r="G16" s="614">
        <v>0</v>
      </c>
      <c r="H16" s="614">
        <v>0</v>
      </c>
      <c r="I16" s="614">
        <v>0</v>
      </c>
      <c r="J16" s="614">
        <v>0</v>
      </c>
      <c r="K16" s="614">
        <v>0</v>
      </c>
      <c r="L16" s="614">
        <v>0</v>
      </c>
      <c r="M16" s="614">
        <v>0</v>
      </c>
      <c r="N16" s="614">
        <v>0</v>
      </c>
    </row>
    <row r="17" spans="1:14">
      <c r="A17" s="613" t="s">
        <v>1208</v>
      </c>
      <c r="B17" s="614">
        <v>0</v>
      </c>
      <c r="C17" s="614">
        <v>0</v>
      </c>
      <c r="D17" s="614">
        <v>0</v>
      </c>
      <c r="E17" s="614">
        <v>0</v>
      </c>
      <c r="F17" s="614">
        <v>0</v>
      </c>
      <c r="G17" s="614">
        <v>0</v>
      </c>
      <c r="H17" s="614">
        <v>0</v>
      </c>
      <c r="I17" s="614">
        <v>0</v>
      </c>
      <c r="J17" s="614">
        <v>0</v>
      </c>
      <c r="K17" s="614">
        <v>0</v>
      </c>
      <c r="L17" s="614">
        <v>0</v>
      </c>
      <c r="M17" s="614">
        <v>0</v>
      </c>
      <c r="N17" s="614">
        <v>0</v>
      </c>
    </row>
    <row r="18" spans="1:14">
      <c r="A18" s="613" t="s">
        <v>1209</v>
      </c>
      <c r="B18" s="614">
        <v>0</v>
      </c>
      <c r="C18" s="614">
        <v>0</v>
      </c>
      <c r="D18" s="614">
        <v>0</v>
      </c>
      <c r="E18" s="614">
        <v>0</v>
      </c>
      <c r="F18" s="614">
        <v>0</v>
      </c>
      <c r="G18" s="614">
        <v>0</v>
      </c>
      <c r="H18" s="614">
        <v>0</v>
      </c>
      <c r="I18" s="614">
        <v>0</v>
      </c>
      <c r="J18" s="614">
        <v>0</v>
      </c>
      <c r="K18" s="614">
        <v>0</v>
      </c>
      <c r="L18" s="614">
        <v>0</v>
      </c>
      <c r="M18" s="614">
        <v>0</v>
      </c>
      <c r="N18" s="614">
        <v>0</v>
      </c>
    </row>
    <row r="19" spans="1:14">
      <c r="A19" s="613" t="s">
        <v>1210</v>
      </c>
      <c r="B19" s="614">
        <v>0</v>
      </c>
      <c r="C19" s="614">
        <v>0</v>
      </c>
      <c r="D19" s="614">
        <v>0</v>
      </c>
      <c r="E19" s="614">
        <v>0</v>
      </c>
      <c r="F19" s="614">
        <v>0</v>
      </c>
      <c r="G19" s="614">
        <v>0</v>
      </c>
      <c r="H19" s="614">
        <v>0</v>
      </c>
      <c r="I19" s="614">
        <v>0</v>
      </c>
      <c r="J19" s="614">
        <v>0</v>
      </c>
      <c r="K19" s="614">
        <v>0</v>
      </c>
      <c r="L19" s="614">
        <v>0</v>
      </c>
      <c r="M19" s="614">
        <v>0</v>
      </c>
      <c r="N19" s="614">
        <v>0</v>
      </c>
    </row>
    <row r="20" spans="1:14">
      <c r="A20" s="613" t="s">
        <v>1211</v>
      </c>
      <c r="B20" s="614">
        <v>0</v>
      </c>
      <c r="C20" s="614">
        <v>0</v>
      </c>
      <c r="D20" s="614">
        <v>0</v>
      </c>
      <c r="E20" s="614">
        <v>0</v>
      </c>
      <c r="F20" s="614">
        <v>0</v>
      </c>
      <c r="G20" s="614">
        <v>0</v>
      </c>
      <c r="H20" s="614">
        <v>0</v>
      </c>
      <c r="I20" s="614">
        <v>0</v>
      </c>
      <c r="J20" s="614">
        <v>0</v>
      </c>
      <c r="K20" s="614">
        <v>0</v>
      </c>
      <c r="L20" s="614">
        <v>0</v>
      </c>
      <c r="M20" s="614">
        <v>0</v>
      </c>
      <c r="N20" s="614">
        <v>0</v>
      </c>
    </row>
    <row r="21" spans="1:14">
      <c r="A21" s="613" t="s">
        <v>1377</v>
      </c>
      <c r="B21" s="614">
        <v>0</v>
      </c>
      <c r="C21" s="614">
        <v>0</v>
      </c>
      <c r="D21" s="614">
        <v>0</v>
      </c>
      <c r="E21" s="614">
        <v>0</v>
      </c>
      <c r="F21" s="614">
        <v>0</v>
      </c>
      <c r="G21" s="614">
        <v>0</v>
      </c>
      <c r="H21" s="614">
        <v>0</v>
      </c>
      <c r="I21" s="614">
        <v>0</v>
      </c>
      <c r="J21" s="614">
        <v>0</v>
      </c>
      <c r="K21" s="614">
        <v>0</v>
      </c>
      <c r="L21" s="614">
        <v>0</v>
      </c>
      <c r="M21" s="614">
        <v>0</v>
      </c>
      <c r="N21" s="614">
        <v>0</v>
      </c>
    </row>
    <row r="22" spans="1:14">
      <c r="A22" s="613" t="s">
        <v>1212</v>
      </c>
      <c r="B22" s="614">
        <v>0</v>
      </c>
      <c r="C22" s="614">
        <v>0</v>
      </c>
      <c r="D22" s="614">
        <v>0</v>
      </c>
      <c r="E22" s="614">
        <v>0</v>
      </c>
      <c r="F22" s="614">
        <v>0</v>
      </c>
      <c r="G22" s="614">
        <v>0</v>
      </c>
      <c r="H22" s="614">
        <v>0</v>
      </c>
      <c r="I22" s="614">
        <v>0</v>
      </c>
      <c r="J22" s="614">
        <v>0</v>
      </c>
      <c r="K22" s="614">
        <v>0</v>
      </c>
      <c r="L22" s="614">
        <v>0</v>
      </c>
      <c r="M22" s="614">
        <v>0</v>
      </c>
      <c r="N22" s="614">
        <v>0</v>
      </c>
    </row>
    <row r="23" spans="1:14">
      <c r="A23" s="613" t="s">
        <v>1213</v>
      </c>
      <c r="B23" s="614">
        <v>0</v>
      </c>
      <c r="C23" s="614">
        <v>0</v>
      </c>
      <c r="D23" s="614">
        <v>0</v>
      </c>
      <c r="E23" s="614">
        <v>0</v>
      </c>
      <c r="F23" s="614">
        <v>0</v>
      </c>
      <c r="G23" s="614">
        <v>0</v>
      </c>
      <c r="H23" s="614">
        <v>0</v>
      </c>
      <c r="I23" s="614">
        <v>0</v>
      </c>
      <c r="J23" s="614">
        <v>0</v>
      </c>
      <c r="K23" s="614">
        <v>0</v>
      </c>
      <c r="L23" s="614">
        <v>0</v>
      </c>
      <c r="M23" s="614">
        <v>0</v>
      </c>
      <c r="N23" s="614">
        <v>0</v>
      </c>
    </row>
    <row r="24" spans="1:14">
      <c r="A24" s="613" t="s">
        <v>1214</v>
      </c>
      <c r="B24" s="614">
        <v>0</v>
      </c>
      <c r="C24" s="614">
        <v>0</v>
      </c>
      <c r="D24" s="614">
        <v>0</v>
      </c>
      <c r="E24" s="614">
        <v>0</v>
      </c>
      <c r="F24" s="614">
        <v>0</v>
      </c>
      <c r="G24" s="614">
        <v>0</v>
      </c>
      <c r="H24" s="614">
        <v>0</v>
      </c>
      <c r="I24" s="614">
        <v>0</v>
      </c>
      <c r="J24" s="614">
        <v>0</v>
      </c>
      <c r="K24" s="614">
        <v>0</v>
      </c>
      <c r="L24" s="614">
        <v>0</v>
      </c>
      <c r="M24" s="614">
        <v>0</v>
      </c>
      <c r="N24" s="614">
        <v>0</v>
      </c>
    </row>
    <row r="25" spans="1:14" s="88" customFormat="1">
      <c r="A25" s="615" t="s">
        <v>1215</v>
      </c>
      <c r="B25" s="612">
        <v>76.287699509717214</v>
      </c>
      <c r="C25" s="612">
        <v>62.575541871748527</v>
      </c>
      <c r="D25" s="612">
        <v>62.986220296918773</v>
      </c>
      <c r="E25" s="612">
        <v>85.339705730872495</v>
      </c>
      <c r="F25" s="612">
        <v>62.765600390745739</v>
      </c>
      <c r="G25" s="612">
        <v>117.15410115208451</v>
      </c>
      <c r="H25" s="612">
        <v>146.83413213795376</v>
      </c>
      <c r="I25" s="612">
        <v>79.962201909574873</v>
      </c>
      <c r="J25" s="612">
        <v>80.243893102825041</v>
      </c>
      <c r="K25" s="612">
        <v>66.152207406658235</v>
      </c>
      <c r="L25" s="612">
        <v>104.28560491963836</v>
      </c>
      <c r="M25" s="612">
        <v>109.55196328299427</v>
      </c>
      <c r="N25" s="612">
        <v>118.42706056836202</v>
      </c>
    </row>
    <row r="26" spans="1:14">
      <c r="A26" s="613" t="s">
        <v>827</v>
      </c>
      <c r="B26" s="614">
        <v>28.153783956341709</v>
      </c>
      <c r="C26" s="614">
        <v>11.561919667162044</v>
      </c>
      <c r="D26" s="614">
        <v>27.507010093965921</v>
      </c>
      <c r="E26" s="614">
        <v>44.724846306309999</v>
      </c>
      <c r="F26" s="614">
        <v>20.880006229277917</v>
      </c>
      <c r="G26" s="614">
        <v>65.445718064297196</v>
      </c>
      <c r="H26" s="614">
        <v>96.77897742250417</v>
      </c>
      <c r="I26" s="614">
        <v>24.687866008807806</v>
      </c>
      <c r="J26" s="614">
        <v>46.389155559335265</v>
      </c>
      <c r="K26" s="614">
        <v>30.07887312745838</v>
      </c>
      <c r="L26" s="614">
        <v>54.502182707397942</v>
      </c>
      <c r="M26" s="614">
        <v>54.665803673770007</v>
      </c>
      <c r="N26" s="614">
        <v>62.676932959913273</v>
      </c>
    </row>
    <row r="27" spans="1:14">
      <c r="A27" s="613" t="s">
        <v>1216</v>
      </c>
      <c r="B27" s="614">
        <v>0</v>
      </c>
      <c r="C27" s="614">
        <v>0</v>
      </c>
      <c r="D27" s="614">
        <v>0</v>
      </c>
      <c r="E27" s="614">
        <v>0</v>
      </c>
      <c r="F27" s="614">
        <v>0</v>
      </c>
      <c r="G27" s="614">
        <v>0</v>
      </c>
      <c r="H27" s="614">
        <v>0</v>
      </c>
      <c r="I27" s="614">
        <v>0</v>
      </c>
      <c r="J27" s="614">
        <v>0</v>
      </c>
      <c r="K27" s="614">
        <v>0</v>
      </c>
      <c r="L27" s="614">
        <v>0</v>
      </c>
      <c r="M27" s="614">
        <v>0</v>
      </c>
      <c r="N27" s="614">
        <v>0</v>
      </c>
    </row>
    <row r="28" spans="1:14">
      <c r="A28" s="613" t="s">
        <v>1217</v>
      </c>
      <c r="B28" s="614">
        <v>0</v>
      </c>
      <c r="C28" s="614">
        <v>0</v>
      </c>
      <c r="D28" s="614">
        <v>0</v>
      </c>
      <c r="E28" s="614">
        <v>0</v>
      </c>
      <c r="F28" s="614">
        <v>0</v>
      </c>
      <c r="G28" s="614">
        <v>0</v>
      </c>
      <c r="H28" s="614">
        <v>0</v>
      </c>
      <c r="I28" s="614">
        <v>0</v>
      </c>
      <c r="J28" s="614">
        <v>0</v>
      </c>
      <c r="K28" s="614">
        <v>0</v>
      </c>
      <c r="L28" s="614">
        <v>0</v>
      </c>
      <c r="M28" s="614">
        <v>0</v>
      </c>
      <c r="N28" s="614">
        <v>0</v>
      </c>
    </row>
    <row r="29" spans="1:14">
      <c r="A29" s="613" t="s">
        <v>1218</v>
      </c>
      <c r="B29" s="614">
        <v>45.599739693098968</v>
      </c>
      <c r="C29" s="614">
        <v>42.517806423499934</v>
      </c>
      <c r="D29" s="614">
        <v>28.708893570706305</v>
      </c>
      <c r="E29" s="614">
        <v>34.077971299139705</v>
      </c>
      <c r="F29" s="614">
        <v>37.182894777981275</v>
      </c>
      <c r="G29" s="614">
        <v>45.850262929340758</v>
      </c>
      <c r="H29" s="614">
        <v>49.65225946336961</v>
      </c>
      <c r="I29" s="614">
        <v>46.924759957240518</v>
      </c>
      <c r="J29" s="614">
        <v>32.66287706002322</v>
      </c>
      <c r="K29" s="614">
        <v>34.876344641743309</v>
      </c>
      <c r="L29" s="614">
        <v>48.543524839703863</v>
      </c>
      <c r="M29" s="614">
        <v>52.358143790061064</v>
      </c>
      <c r="N29" s="614">
        <v>54.773665086582199</v>
      </c>
    </row>
    <row r="30" spans="1:14">
      <c r="A30" s="613" t="s">
        <v>1219</v>
      </c>
      <c r="B30" s="614">
        <v>2.5341758602765387</v>
      </c>
      <c r="C30" s="614">
        <v>8.4958157810865504</v>
      </c>
      <c r="D30" s="614">
        <v>6.7703166322465496</v>
      </c>
      <c r="E30" s="614">
        <v>6.5368881254227924</v>
      </c>
      <c r="F30" s="614">
        <v>4.7026993834865491</v>
      </c>
      <c r="G30" s="614">
        <v>5.8581201584465497</v>
      </c>
      <c r="H30" s="614">
        <v>0.40289525207999999</v>
      </c>
      <c r="I30" s="614">
        <v>8.3495759435265509</v>
      </c>
      <c r="J30" s="614">
        <v>1.1918604834665496</v>
      </c>
      <c r="K30" s="614">
        <v>1.1969896374565501</v>
      </c>
      <c r="L30" s="614">
        <v>1.2398973725365501</v>
      </c>
      <c r="M30" s="614">
        <v>2.5280158191632025</v>
      </c>
      <c r="N30" s="614">
        <v>0.97646252186654992</v>
      </c>
    </row>
    <row r="31" spans="1:14" s="88" customFormat="1">
      <c r="A31" s="615" t="s">
        <v>1220</v>
      </c>
      <c r="B31" s="612">
        <v>2.8504462620847573</v>
      </c>
      <c r="C31" s="612">
        <v>10.367184989299787</v>
      </c>
      <c r="D31" s="612">
        <v>17.975967432449792</v>
      </c>
      <c r="E31" s="612">
        <v>12.256618546301041</v>
      </c>
      <c r="F31" s="612">
        <v>10.050780504975457</v>
      </c>
      <c r="G31" s="612">
        <v>4.4169436275767833</v>
      </c>
      <c r="H31" s="612">
        <v>3.9087926734164533</v>
      </c>
      <c r="I31" s="612">
        <v>4.6369674462559525</v>
      </c>
      <c r="J31" s="612">
        <v>24.218441807608613</v>
      </c>
      <c r="K31" s="612">
        <v>2.0546469577678339</v>
      </c>
      <c r="L31" s="612">
        <v>4.0323412915942436</v>
      </c>
      <c r="M31" s="612">
        <v>3.6611202869879178</v>
      </c>
      <c r="N31" s="612">
        <v>3.3911931219010438</v>
      </c>
    </row>
    <row r="32" spans="1:14">
      <c r="A32" s="613" t="s">
        <v>1228</v>
      </c>
      <c r="B32" s="614">
        <v>0.52584238392778548</v>
      </c>
      <c r="C32" s="614">
        <v>1.2814776630321874</v>
      </c>
      <c r="D32" s="614">
        <v>0.1520141766221024</v>
      </c>
      <c r="E32" s="614">
        <v>0.2063327694369716</v>
      </c>
      <c r="F32" s="614">
        <v>0.69897199211352279</v>
      </c>
      <c r="G32" s="614">
        <v>0.63721739814801981</v>
      </c>
      <c r="H32" s="614">
        <v>1.1178607464787047</v>
      </c>
      <c r="I32" s="614">
        <v>0.32195329708683096</v>
      </c>
      <c r="J32" s="614">
        <v>0.25202056922775351</v>
      </c>
      <c r="K32" s="614">
        <v>0</v>
      </c>
      <c r="L32" s="614">
        <v>0.6933557309735634</v>
      </c>
      <c r="M32" s="614">
        <v>5.072779186714834E-2</v>
      </c>
      <c r="N32" s="614">
        <v>0.6475877987154518</v>
      </c>
    </row>
    <row r="33" spans="1:14">
      <c r="A33" s="613" t="s">
        <v>1229</v>
      </c>
      <c r="B33" s="614">
        <v>0</v>
      </c>
      <c r="C33" s="614">
        <v>0.30358000000000002</v>
      </c>
      <c r="D33" s="614">
        <v>0.30358000000000002</v>
      </c>
      <c r="E33" s="614">
        <v>0.30358000000000002</v>
      </c>
      <c r="F33" s="614">
        <v>0</v>
      </c>
      <c r="G33" s="614">
        <v>0</v>
      </c>
      <c r="H33" s="614">
        <v>0</v>
      </c>
      <c r="I33" s="614">
        <v>0</v>
      </c>
      <c r="J33" s="614">
        <v>0</v>
      </c>
      <c r="K33" s="614">
        <v>0</v>
      </c>
      <c r="L33" s="614">
        <v>0</v>
      </c>
      <c r="M33" s="614">
        <v>0</v>
      </c>
      <c r="N33" s="614">
        <v>0</v>
      </c>
    </row>
    <row r="34" spans="1:14">
      <c r="A34" s="613" t="s">
        <v>1221</v>
      </c>
      <c r="B34" s="614">
        <v>0</v>
      </c>
      <c r="C34" s="614">
        <v>0</v>
      </c>
      <c r="D34" s="614">
        <v>0</v>
      </c>
      <c r="E34" s="614">
        <v>0</v>
      </c>
      <c r="F34" s="614">
        <v>0</v>
      </c>
      <c r="G34" s="614">
        <v>0</v>
      </c>
      <c r="H34" s="614">
        <v>0</v>
      </c>
      <c r="I34" s="614">
        <v>0</v>
      </c>
      <c r="J34" s="614">
        <v>0</v>
      </c>
      <c r="K34" s="614">
        <v>0</v>
      </c>
      <c r="L34" s="614">
        <v>0</v>
      </c>
      <c r="M34" s="614">
        <v>0</v>
      </c>
      <c r="N34" s="614">
        <v>0</v>
      </c>
    </row>
    <row r="35" spans="1:14">
      <c r="A35" s="613" t="s">
        <v>1222</v>
      </c>
      <c r="B35" s="614">
        <v>1.6300112427766333</v>
      </c>
      <c r="C35" s="614">
        <v>1.521876436944078</v>
      </c>
      <c r="D35" s="614">
        <v>1.5800602518174947</v>
      </c>
      <c r="E35" s="614">
        <v>1.5267786525451208</v>
      </c>
      <c r="F35" s="614">
        <v>1.5384439488074011</v>
      </c>
      <c r="G35" s="614">
        <v>1.5957313655071668</v>
      </c>
      <c r="H35" s="614">
        <v>1.5542350823956945</v>
      </c>
      <c r="I35" s="614">
        <v>1.5670382351238514</v>
      </c>
      <c r="J35" s="614">
        <v>1.5417644331896014</v>
      </c>
      <c r="K35" s="614">
        <v>1.5645720237978338</v>
      </c>
      <c r="L35" s="614">
        <v>1.5884462601032077</v>
      </c>
      <c r="M35" s="614">
        <v>1.5390195027977172</v>
      </c>
      <c r="N35" s="614">
        <v>1.607943728241453</v>
      </c>
    </row>
    <row r="36" spans="1:14">
      <c r="A36" s="613" t="s">
        <v>1227</v>
      </c>
      <c r="B36" s="614">
        <v>0.69459263538033866</v>
      </c>
      <c r="C36" s="614">
        <v>7.2602508893235225</v>
      </c>
      <c r="D36" s="614">
        <v>15.940313004010196</v>
      </c>
      <c r="E36" s="614">
        <v>10.21992712431895</v>
      </c>
      <c r="F36" s="614">
        <v>7.8133645640545328</v>
      </c>
      <c r="G36" s="614">
        <v>2.1839948639215967</v>
      </c>
      <c r="H36" s="614">
        <v>1.2366968445420541</v>
      </c>
      <c r="I36" s="614">
        <v>2.74797591404527</v>
      </c>
      <c r="J36" s="614">
        <v>22.424656805191258</v>
      </c>
      <c r="K36" s="614">
        <v>0.49007493397000002</v>
      </c>
      <c r="L36" s="614">
        <v>1.7505393005174723</v>
      </c>
      <c r="M36" s="614">
        <v>2.0713729923230524</v>
      </c>
      <c r="N36" s="614">
        <v>1.1356615949441391</v>
      </c>
    </row>
    <row r="37" spans="1:14" s="88" customFormat="1">
      <c r="A37" s="615" t="s">
        <v>1223</v>
      </c>
      <c r="B37" s="612">
        <v>58.330908098742405</v>
      </c>
      <c r="C37" s="612">
        <v>46.490028125618707</v>
      </c>
      <c r="D37" s="612">
        <v>58.21401055614551</v>
      </c>
      <c r="E37" s="612">
        <v>67.086515723074641</v>
      </c>
      <c r="F37" s="612">
        <v>67.455947763397901</v>
      </c>
      <c r="G37" s="612">
        <v>86.42029514661597</v>
      </c>
      <c r="H37" s="612">
        <v>97.127428594933988</v>
      </c>
      <c r="I37" s="612">
        <v>106.26577419803353</v>
      </c>
      <c r="J37" s="612">
        <v>118.87632265479789</v>
      </c>
      <c r="K37" s="612">
        <v>144.27154678124759</v>
      </c>
      <c r="L37" s="612">
        <v>35.404223852388192</v>
      </c>
      <c r="M37" s="612">
        <v>56.692876731140899</v>
      </c>
      <c r="N37" s="612">
        <v>64.438939879960003</v>
      </c>
    </row>
    <row r="38" spans="1:14" s="88" customFormat="1">
      <c r="A38" s="615" t="s">
        <v>1230</v>
      </c>
      <c r="B38" s="612">
        <v>-79.045720365601312</v>
      </c>
      <c r="C38" s="612">
        <v>-123.83303525414794</v>
      </c>
      <c r="D38" s="612">
        <v>-178.8545177250883</v>
      </c>
      <c r="E38" s="612">
        <v>-229.14250399340511</v>
      </c>
      <c r="F38" s="612">
        <v>-123.85813191546706</v>
      </c>
      <c r="G38" s="612">
        <v>-159.20650207481756</v>
      </c>
      <c r="H38" s="612">
        <v>-204.1521070843479</v>
      </c>
      <c r="I38" s="612">
        <v>-248.09610303943333</v>
      </c>
      <c r="J38" s="612">
        <v>-233.5966039973066</v>
      </c>
      <c r="K38" s="612">
        <v>-253.45445543076539</v>
      </c>
      <c r="L38" s="612">
        <v>12.19255339958465</v>
      </c>
      <c r="M38" s="612">
        <v>72.006841930280132</v>
      </c>
      <c r="N38" s="612">
        <v>124.45488759453231</v>
      </c>
    </row>
    <row r="39" spans="1:14" s="88" customFormat="1">
      <c r="A39" s="615" t="s">
        <v>1247</v>
      </c>
      <c r="B39" s="616">
        <v>186853</v>
      </c>
      <c r="C39" s="616">
        <v>186930</v>
      </c>
      <c r="D39" s="616">
        <v>186700</v>
      </c>
      <c r="E39" s="616">
        <v>186531</v>
      </c>
      <c r="F39" s="616">
        <v>186269.05</v>
      </c>
      <c r="G39" s="616">
        <v>186596.05</v>
      </c>
      <c r="H39" s="616">
        <v>187745</v>
      </c>
      <c r="I39" s="616">
        <v>188529</v>
      </c>
      <c r="J39" s="616">
        <v>187268</v>
      </c>
      <c r="K39" s="616">
        <v>184525</v>
      </c>
      <c r="L39" s="616">
        <v>184966.05</v>
      </c>
      <c r="M39" s="612">
        <v>184765.05</v>
      </c>
      <c r="N39" s="612">
        <v>185352</v>
      </c>
    </row>
    <row r="40" spans="1:14">
      <c r="A40" s="373"/>
      <c r="B40" s="503"/>
      <c r="C40" s="503"/>
      <c r="D40" s="503"/>
      <c r="E40" s="503"/>
      <c r="F40" s="503"/>
      <c r="G40" s="503"/>
      <c r="H40" s="503"/>
      <c r="I40" s="503"/>
      <c r="J40" s="503"/>
      <c r="K40" s="503"/>
      <c r="L40" s="503"/>
      <c r="M40" s="503"/>
      <c r="N40" s="503"/>
    </row>
  </sheetData>
  <customSheetViews>
    <customSheetView guid="{D1897E30-A26D-4F90-93C2-C61456FDB70A}" showPageBreaks="1" printArea="1" view="pageBreakPreview">
      <selection activeCell="Q13" sqref="Q13"/>
      <pageMargins left="0.7" right="0.7" top="0.75" bottom="0.75" header="0.3" footer="0.3"/>
      <pageSetup paperSize="9" scale="54" orientation="portrait" r:id="rId1"/>
    </customSheetView>
    <customSheetView guid="{0A4A6AE3-1FFA-40BD-BC03-A4BC47D93628}" showPageBreaks="1" printArea="1" view="pageBreakPreview">
      <selection activeCell="Q13" sqref="Q13"/>
      <pageMargins left="0.7" right="0.7" top="0.75" bottom="0.75" header="0.3" footer="0.3"/>
      <pageSetup paperSize="9" scale="54" orientation="portrait" r:id="rId2"/>
    </customSheetView>
    <customSheetView guid="{D8C5A984-543E-4707-B504-B74A64840F53}" showPageBreaks="1" printArea="1" view="pageBreakPreview">
      <selection activeCell="Q13" sqref="Q13"/>
      <pageMargins left="0.7" right="0.7" top="0.75" bottom="0.75" header="0.3" footer="0.3"/>
      <pageSetup paperSize="9" scale="54" orientation="portrait" r:id="rId3"/>
    </customSheetView>
    <customSheetView guid="{D05C7363-D748-4E5D-B121-E30B6E64A380}" showPageBreaks="1" printArea="1" view="pageBreakPreview">
      <selection activeCell="Q13" sqref="Q13"/>
      <pageMargins left="0.7" right="0.7" top="0.75" bottom="0.75" header="0.3" footer="0.3"/>
      <pageSetup paperSize="9" scale="54" orientation="portrait" r:id="rId4"/>
    </customSheetView>
    <customSheetView guid="{A346EDBB-8F5D-48AE-8CF0-8B5C084A1557}" showPageBreaks="1" printArea="1" view="pageBreakPreview">
      <selection activeCell="Q13" sqref="Q13"/>
      <pageMargins left="0.7" right="0.7" top="0.75" bottom="0.75" header="0.3" footer="0.3"/>
      <pageSetup paperSize="9" scale="54" orientation="portrait" r:id="rId5"/>
    </customSheetView>
  </customSheetViews>
  <mergeCells count="1">
    <mergeCell ref="A1:N1"/>
  </mergeCells>
  <pageMargins left="0.7" right="0.7" top="0.75" bottom="0.75" header="0.3" footer="0.3"/>
  <pageSetup paperSize="9" scale="42" orientation="portrait" r:id="rId6"/>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A74E0D02D8F9F4A925FD33C7A925C6C" ma:contentTypeVersion="1" ma:contentTypeDescription="Create a new document." ma:contentTypeScope="" ma:versionID="f7beff529e94fee4fed7cc292190543e">
  <xsd:schema xmlns:xsd="http://www.w3.org/2001/XMLSchema" xmlns:xs="http://www.w3.org/2001/XMLSchema" xmlns:p="http://schemas.microsoft.com/office/2006/metadata/properties" xmlns:ns1="http://schemas.microsoft.com/sharepoint/v3" targetNamespace="http://schemas.microsoft.com/office/2006/metadata/properties" ma:root="true" ma:fieldsID="55d3c2ff1dfae606d6f8168c38786798"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9"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AE93CCD1-6237-41BE-9484-69E4E5E1C9ED}"/>
</file>

<file path=customXml/itemProps2.xml><?xml version="1.0" encoding="utf-8"?>
<ds:datastoreItem xmlns:ds="http://schemas.openxmlformats.org/officeDocument/2006/customXml" ds:itemID="{F360BFD2-241F-4B1F-850F-41F7D78AEC6B}"/>
</file>

<file path=customXml/itemProps3.xml><?xml version="1.0" encoding="utf-8"?>
<ds:datastoreItem xmlns:ds="http://schemas.openxmlformats.org/officeDocument/2006/customXml" ds:itemID="{B6FB0969-6009-4E41-8110-25C381CFDEF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53</vt:i4>
      </vt:variant>
      <vt:variant>
        <vt:lpstr>Named Ranges</vt:lpstr>
      </vt:variant>
      <vt:variant>
        <vt:i4>67</vt:i4>
      </vt:variant>
    </vt:vector>
  </HeadingPairs>
  <TitlesOfParts>
    <vt:vector size="120" baseType="lpstr">
      <vt:lpstr>Cover</vt:lpstr>
      <vt:lpstr>Notes</vt:lpstr>
      <vt:lpstr>Table Of Content</vt:lpstr>
      <vt:lpstr>Glosary</vt:lpstr>
      <vt:lpstr>Tabel 1</vt:lpstr>
      <vt:lpstr>Tabel 2</vt:lpstr>
      <vt:lpstr>Tabel 5.1.a</vt:lpstr>
      <vt:lpstr>Tabel 5.1.b</vt:lpstr>
      <vt:lpstr>Tabel 5.1.c</vt:lpstr>
      <vt:lpstr>Tabel 5.2.a</vt:lpstr>
      <vt:lpstr>Tabel 5.2.b</vt:lpstr>
      <vt:lpstr>Tabel 5.3.a</vt:lpstr>
      <vt:lpstr>Tabel 5.3.b</vt:lpstr>
      <vt:lpstr>Tabel 3</vt:lpstr>
      <vt:lpstr>Tabel 3.1</vt:lpstr>
      <vt:lpstr>Tabel 3.2</vt:lpstr>
      <vt:lpstr>Tabel 3.3</vt:lpstr>
      <vt:lpstr>Tabel 4</vt:lpstr>
      <vt:lpstr>Tabel 4.1</vt:lpstr>
      <vt:lpstr>Tabel 4.2</vt:lpstr>
      <vt:lpstr>Tabel 4.3</vt:lpstr>
      <vt:lpstr>Tabel 5</vt:lpstr>
      <vt:lpstr>Tabel 5.1</vt:lpstr>
      <vt:lpstr>Tabel 5.2</vt:lpstr>
      <vt:lpstr>Tabel 5.3</vt:lpstr>
      <vt:lpstr>Tabel 6.1</vt:lpstr>
      <vt:lpstr>Tabel 6.2</vt:lpstr>
      <vt:lpstr>Tabel 6.3</vt:lpstr>
      <vt:lpstr>Table 7</vt:lpstr>
      <vt:lpstr>Table 8</vt:lpstr>
      <vt:lpstr>Tabel 9</vt:lpstr>
      <vt:lpstr>Tabel 10</vt:lpstr>
      <vt:lpstr>Tabel 11</vt:lpstr>
      <vt:lpstr>Tabel 12</vt:lpstr>
      <vt:lpstr>Tabel 13</vt:lpstr>
      <vt:lpstr>Tabel 14</vt:lpstr>
      <vt:lpstr>Tabel 15</vt:lpstr>
      <vt:lpstr>Tabel 16</vt:lpstr>
      <vt:lpstr>Tabel 17</vt:lpstr>
      <vt:lpstr>Tabel 17 (2)</vt:lpstr>
      <vt:lpstr>Tabel 18</vt:lpstr>
      <vt:lpstr>Tabel 19</vt:lpstr>
      <vt:lpstr>Tabel 20</vt:lpstr>
      <vt:lpstr>Tabel 21satuan penuh</vt:lpstr>
      <vt:lpstr>Tabel 21</vt:lpstr>
      <vt:lpstr>Tabel 22satuan penuh</vt:lpstr>
      <vt:lpstr>Tabel 23satuan penuh</vt:lpstr>
      <vt:lpstr>Tabel 21 lama (satuan utuh)</vt:lpstr>
      <vt:lpstr>Tabel 21_lama</vt:lpstr>
      <vt:lpstr>Tabel 22</vt:lpstr>
      <vt:lpstr>Tabel 25satuan penuh</vt:lpstr>
      <vt:lpstr>Tabel 23</vt:lpstr>
      <vt:lpstr>Tabel 24</vt:lpstr>
      <vt:lpstr>'Tabel 9'!_Toc442958249</vt:lpstr>
      <vt:lpstr>'Tabel 11'!_Toc442958261</vt:lpstr>
      <vt:lpstr>'Tabel 3'!_Toc444196293</vt:lpstr>
      <vt:lpstr>'Tabel 3.1'!_Toc444196294</vt:lpstr>
      <vt:lpstr>'Tabel 3.2'!_Toc444196295</vt:lpstr>
      <vt:lpstr>'Tabel 3.3'!_Toc444196296</vt:lpstr>
      <vt:lpstr>'Tabel 4'!_Toc444196297</vt:lpstr>
      <vt:lpstr>'Tabel 4.1'!_Toc444196298</vt:lpstr>
      <vt:lpstr>'Tabel 4.2'!_Toc444196299</vt:lpstr>
      <vt:lpstr>'Tabel 4.3'!_Toc444196300</vt:lpstr>
      <vt:lpstr>'Tabel 5'!_Toc444196301</vt:lpstr>
      <vt:lpstr>'Tabel 5.1.a'!_Toc444196303</vt:lpstr>
      <vt:lpstr>'Tabel 5.1.b'!_Toc444196304</vt:lpstr>
      <vt:lpstr>'Tabel 5.1.c'!_Toc444196305</vt:lpstr>
      <vt:lpstr>'Tabel 5.2.a'!_Toc444196307</vt:lpstr>
      <vt:lpstr>'Tabel 5.2.b'!_Toc444196308</vt:lpstr>
      <vt:lpstr>'Tabel 5.3'!_Toc444196309</vt:lpstr>
      <vt:lpstr>'Tabel 5.3.a'!_Toc444196310</vt:lpstr>
      <vt:lpstr>'Tabel 5.3.b'!_Toc444196311</vt:lpstr>
      <vt:lpstr>'Tabel 6.1'!_Toc444196313</vt:lpstr>
      <vt:lpstr>'Tabel 6.2'!_Toc444196314</vt:lpstr>
      <vt:lpstr>'Tabel 6.3'!_Toc444196315</vt:lpstr>
      <vt:lpstr>'Tabel 14'!_Toc444196328</vt:lpstr>
      <vt:lpstr>'Tabel 16'!_Toc444196329</vt:lpstr>
      <vt:lpstr>'Tabel 17 (2)'!_Toc444196329</vt:lpstr>
      <vt:lpstr>'Tabel 15'!_Toc444196331</vt:lpstr>
      <vt:lpstr>'Tabel 17'!_Toc444196332</vt:lpstr>
      <vt:lpstr>'Tabel 20'!_Toc444196334</vt:lpstr>
      <vt:lpstr>'Tabel 10'!Print_Area</vt:lpstr>
      <vt:lpstr>'Tabel 11'!Print_Area</vt:lpstr>
      <vt:lpstr>'Tabel 12'!Print_Area</vt:lpstr>
      <vt:lpstr>'Tabel 13'!Print_Area</vt:lpstr>
      <vt:lpstr>'Tabel 14'!Print_Area</vt:lpstr>
      <vt:lpstr>'Tabel 15'!Print_Area</vt:lpstr>
      <vt:lpstr>'Tabel 16'!Print_Area</vt:lpstr>
      <vt:lpstr>'Tabel 17'!Print_Area</vt:lpstr>
      <vt:lpstr>'Tabel 18'!Print_Area</vt:lpstr>
      <vt:lpstr>'Tabel 20'!Print_Area</vt:lpstr>
      <vt:lpstr>'Tabel 21'!Print_Area</vt:lpstr>
      <vt:lpstr>'Tabel 22'!Print_Area</vt:lpstr>
      <vt:lpstr>'Tabel 23'!Print_Area</vt:lpstr>
      <vt:lpstr>'Tabel 24'!Print_Area</vt:lpstr>
      <vt:lpstr>'Tabel 3'!Print_Area</vt:lpstr>
      <vt:lpstr>'Tabel 3.1'!Print_Area</vt:lpstr>
      <vt:lpstr>'Tabel 3.2'!Print_Area</vt:lpstr>
      <vt:lpstr>'Tabel 3.3'!Print_Area</vt:lpstr>
      <vt:lpstr>'Tabel 5'!Print_Area</vt:lpstr>
      <vt:lpstr>'Tabel 5.1'!Print_Area</vt:lpstr>
      <vt:lpstr>'Tabel 5.1.a'!Print_Area</vt:lpstr>
      <vt:lpstr>'Tabel 5.1.b'!Print_Area</vt:lpstr>
      <vt:lpstr>'Tabel 5.1.c'!Print_Area</vt:lpstr>
      <vt:lpstr>'Tabel 5.2'!Print_Area</vt:lpstr>
      <vt:lpstr>'Tabel 5.2.b'!Print_Area</vt:lpstr>
      <vt:lpstr>'Tabel 5.3'!Print_Area</vt:lpstr>
      <vt:lpstr>'Tabel 5.3.a'!Print_Area</vt:lpstr>
      <vt:lpstr>'Tabel 5.3.b'!Print_Area</vt:lpstr>
      <vt:lpstr>'Tabel 6.1'!Print_Area</vt:lpstr>
      <vt:lpstr>'Tabel 6.2'!Print_Area</vt:lpstr>
      <vt:lpstr>'Tabel 6.3'!Print_Area</vt:lpstr>
      <vt:lpstr>'Tabel 9'!Print_Area</vt:lpstr>
      <vt:lpstr>'Table Of Content'!Print_Area</vt:lpstr>
      <vt:lpstr>'Tabel 5'!Print_Titles</vt:lpstr>
      <vt:lpstr>'Tabel 5.1'!Print_Titles</vt:lpstr>
      <vt:lpstr>'Tabel 5.2'!Print_Titles</vt:lpstr>
      <vt:lpstr>'Tabel 5.3'!Print_Titles</vt:lpstr>
      <vt:lpstr>'Tabel 5.3.a'!Print_Titles</vt:lpstr>
      <vt:lpstr>'Tabel 5.3.b'!Print_Titles</vt:lpstr>
    </vt:vector>
  </TitlesOfParts>
  <Company>home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Phi-Ka</dc:creator>
  <cp:lastModifiedBy>Meita Kurnia Warnaningsih</cp:lastModifiedBy>
  <dcterms:created xsi:type="dcterms:W3CDTF">2016-02-26T02:39:42Z</dcterms:created>
  <dcterms:modified xsi:type="dcterms:W3CDTF">2023-06-22T03:39:26Z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0x0101002A74E0D02D8F9F4A925FD33C7A925C6C</vt:lpwstr>
  </property>
</Properties>
</file>