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57E1EC24-3192-4FE6-8724-F74E40E0DF4C}" xr6:coauthVersionLast="47" xr6:coauthVersionMax="47" xr10:uidLastSave="{00000000-0000-0000-0000-000000000000}"/>
  <bookViews>
    <workbookView xWindow="-120" yWindow="-120" windowWidth="29040" windowHeight="16440" activeTab="1"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Pelapor'!$B$1:$AD$24</definedName>
    <definedName name="_xlnm.Print_Area" localSheetId="1">'Jml Permintaan iDeb Pelapor'!$B$1:$AE$25</definedName>
  </definedNames>
  <calcPr calcId="191029"/>
</workbook>
</file>

<file path=xl/calcChain.xml><?xml version="1.0" encoding="utf-8"?>
<calcChain xmlns="http://schemas.openxmlformats.org/spreadsheetml/2006/main">
  <c r="CE21" i="1" l="1"/>
  <c r="CF22" i="7"/>
  <c r="CD21" i="1" l="1"/>
  <c r="CE22" i="7" l="1"/>
  <c r="CD22" i="7"/>
  <c r="CC21" i="1"/>
  <c r="CB21" i="1"/>
  <c r="CC22" i="7" l="1"/>
  <c r="CB22" i="7"/>
  <c r="CA22" i="7"/>
  <c r="BZ22" i="7"/>
  <c r="CA21" i="1" l="1"/>
  <c r="BZ21" i="1" l="1"/>
  <c r="BY21" i="1" l="1"/>
  <c r="BX22" i="7" l="1"/>
  <c r="BW21" i="1"/>
  <c r="BY22" i="7"/>
  <c r="BX21" i="1"/>
  <c r="BV21" i="1" l="1"/>
  <c r="BU21" i="1"/>
  <c r="BW22" i="7"/>
  <c r="BV22" i="7"/>
  <c r="BU22" i="7"/>
  <c r="BT21" i="1" l="1"/>
  <c r="BT22" i="7" l="1"/>
  <c r="BS21" i="1"/>
  <c r="BR21" i="1" l="1"/>
  <c r="BS22" i="7"/>
  <c r="BR22" i="7" l="1"/>
  <c r="BQ21" i="1" l="1"/>
  <c r="BQ22" i="7" l="1"/>
  <c r="BP21" i="1"/>
  <c r="BP22" i="7" l="1"/>
  <c r="BO21" i="1"/>
  <c r="BN21" i="1" l="1"/>
  <c r="BO22" i="7"/>
  <c r="BN22" i="7" l="1"/>
  <c r="BM21" i="1"/>
  <c r="BM22" i="7" l="1"/>
  <c r="BL21" i="1"/>
  <c r="BL22" i="7" l="1"/>
  <c r="BK21" i="1"/>
  <c r="BK22" i="7" l="1"/>
  <c r="BJ21" i="1"/>
  <c r="BJ22" i="7" l="1"/>
  <c r="BI21" i="1"/>
  <c r="BH21" i="1" l="1"/>
  <c r="BI22" i="7"/>
  <c r="BG21" i="1" l="1"/>
  <c r="BF21" i="1"/>
  <c r="BH22" i="7"/>
  <c r="BG22" i="7"/>
  <c r="BF22" i="7" l="1"/>
  <c r="BE21" i="1"/>
  <c r="BE22" i="7" l="1"/>
  <c r="BD21" i="1" l="1"/>
  <c r="BD22" i="7" l="1"/>
  <c r="BC21" i="1"/>
  <c r="BB21" i="1"/>
  <c r="BA21" i="1"/>
  <c r="AZ21" i="1"/>
  <c r="AY21" i="1"/>
  <c r="BC22" i="7"/>
  <c r="BB22" i="7"/>
  <c r="BA22" i="7"/>
  <c r="AZ22" i="7" l="1"/>
  <c r="AY22" i="7" l="1"/>
  <c r="AX21" i="1"/>
  <c r="AV22" i="7" l="1"/>
  <c r="AX22" i="7" l="1"/>
  <c r="AW22" i="7"/>
  <c r="AU22" i="7"/>
  <c r="AT22" i="7"/>
  <c r="AS22" i="7"/>
  <c r="AR22" i="7"/>
  <c r="AQ22" i="7"/>
  <c r="AP22" i="7"/>
  <c r="AO22" i="7"/>
  <c r="AN22" i="7"/>
  <c r="AM22" i="7"/>
  <c r="AL22" i="7"/>
  <c r="AK22" i="7"/>
  <c r="AJ22" i="7"/>
  <c r="AI22" i="7"/>
  <c r="AH22" i="7"/>
  <c r="AG22" i="7"/>
  <c r="AF22" i="7"/>
  <c r="AJ8" i="1" l="1"/>
  <c r="AK8" i="1" s="1"/>
  <c r="AW21" i="1"/>
  <c r="AV21" i="1"/>
  <c r="AI21" i="1"/>
  <c r="AH21" i="1"/>
  <c r="AG21" i="1"/>
  <c r="AF21" i="1"/>
  <c r="AE21" i="1"/>
  <c r="AJ21" i="1" l="1"/>
  <c r="AK21" i="1"/>
  <c r="AL8" i="1"/>
  <c r="AM8" i="1" l="1"/>
  <c r="AL21" i="1"/>
  <c r="AM21" i="1" l="1"/>
  <c r="AN8" i="1"/>
  <c r="AN21" i="1" l="1"/>
  <c r="AO8" i="1"/>
  <c r="AP8" i="1" l="1"/>
  <c r="AQ8" i="1" s="1"/>
  <c r="AR8" i="1" s="1"/>
  <c r="AS8" i="1" s="1"/>
  <c r="AT8" i="1" s="1"/>
  <c r="AU8" i="1" s="1"/>
  <c r="AO21" i="1"/>
  <c r="AP21" i="1" l="1"/>
  <c r="AE22" i="7"/>
  <c r="AD22" i="7"/>
  <c r="AA21" i="1"/>
  <c r="AB21" i="1"/>
  <c r="AC21" i="1"/>
  <c r="AD21" i="1"/>
  <c r="AQ21" i="1" l="1"/>
  <c r="AC22" i="7"/>
  <c r="AR21" i="1" l="1"/>
  <c r="AB22" i="7"/>
  <c r="AS21" i="1" l="1"/>
  <c r="Z21" i="1"/>
  <c r="AA22" i="7"/>
  <c r="AU21" i="1" l="1"/>
  <c r="AT21" i="1"/>
  <c r="Z22" i="7"/>
  <c r="Y22" i="7"/>
  <c r="X21" i="1"/>
  <c r="W21" i="1"/>
  <c r="Y21" i="1" l="1"/>
  <c r="V21" i="1" l="1"/>
  <c r="U21" i="1"/>
  <c r="X22" i="7" l="1"/>
  <c r="W22" i="7" l="1"/>
  <c r="V22" i="7" l="1"/>
  <c r="U22" i="7" l="1"/>
  <c r="T21" i="1" l="1"/>
  <c r="T22" i="7" l="1"/>
  <c r="S21" i="1"/>
  <c r="R21" i="1" l="1"/>
  <c r="S22" i="7"/>
  <c r="R22" i="7" l="1"/>
  <c r="Q22" i="7" l="1"/>
  <c r="E22" i="7" l="1"/>
  <c r="F22" i="7"/>
  <c r="G22" i="7"/>
  <c r="H22" i="7"/>
  <c r="I22" i="7"/>
  <c r="J22" i="7"/>
  <c r="K22" i="7"/>
  <c r="L22" i="7"/>
  <c r="M22" i="7"/>
  <c r="N22" i="7"/>
  <c r="O22" i="7"/>
  <c r="D22" i="7"/>
  <c r="P22" i="7"/>
</calcChain>
</file>

<file path=xl/sharedStrings.xml><?xml version="1.0" encoding="utf-8"?>
<sst xmlns="http://schemas.openxmlformats.org/spreadsheetml/2006/main" count="392" uniqueCount="130">
  <si>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</si>
  <si>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</si>
  <si>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</si>
  <si>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</si>
  <si>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</si>
  <si>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</si>
  <si>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</si>
  <si>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</si>
  <si>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</si>
  <si>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</si>
  <si>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</si>
  <si>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</si>
  <si>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</si>
  <si>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</si>
  <si>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</si>
  <si>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</si>
  <si>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</si>
  <si>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</si>
  <si>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</si>
  <si>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</si>
  <si>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</si>
  <si>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</si>
  <si>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</si>
  <si>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</si>
  <si>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</si>
  <si>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</si>
  <si>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</si>
  <si>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</si>
  <si>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</si>
  <si>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</si>
  <si>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</si>
  <si>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</si>
  <si>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</si>
  <si>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</si>
  <si>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</si>
  <si>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</si>
  <si>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</si>
  <si>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</si>
  <si>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</si>
  <si>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</si>
  <si>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</si>
  <si>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</si>
  <si>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</si>
  <si>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</si>
  <si>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</si>
  <si>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</si>
  <si>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</si>
  <si>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</si>
  <si>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</si>
  <si>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</si>
  <si>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</si>
  <si>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</si>
  <si>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</si>
  <si>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</si>
  <si>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</si>
  <si>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</si>
  <si>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</si>
  <si>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</si>
  <si>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</si>
  <si>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</si>
  <si>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</si>
  <si>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</si>
  <si>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</si>
  <si>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</si>
  <si>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</si>
  <si>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</si>
  <si>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</si>
  <si>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</si>
  <si>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</si>
  <si>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</si>
  <si>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</si>
  <si>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</si>
  <si>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</si>
  <si>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</si>
  <si>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</si>
  <si>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</si>
  <si>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</si>
  <si>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</si>
  <si>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</si>
  <si>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</si>
  <si>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</si>
  <si>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</si>
  <si>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</si>
  <si>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</si>
  <si>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</si>
  <si>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</si>
  <si>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</si>
  <si>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</si>
  <si>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</si>
  <si>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</si>
  <si>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</si>
  <si>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</si>
  <si>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</si>
  <si>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</si>
  <si>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</si>
  <si>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</si>
  <si>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</si>
  <si>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</si>
  <si>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</si>
  <si>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</si>
  <si>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</si>
  <si>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</si>
  <si>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</si>
  <si>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</si>
  <si>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</si>
  <si>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</si>
  <si>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</si>
  <si>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</si>
  <si>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</si>
  <si>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</si>
  <si>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</si>
  <si>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</si>
  <si>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</si>
  <si>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</si>
  <si>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</si>
  <si>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</si>
  <si>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</si>
  <si>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</si>
  <si>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</si>
  <si>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</si>
  <si>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</si>
  <si>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</si>
  <si>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</si>
  <si>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r>
      <rPr>
        <sz val="18"/>
        <rFont val="Arial Narrow"/>
        <family val="2"/>
      </rPr>
      <t>Perkembangan Jumlah Pelapor</t>
    </r>
    <r>
      <rPr>
        <sz val="14"/>
        <rFont val="Arial Narrow"/>
        <family val="2"/>
      </rPr>
      <t xml:space="preserve"> 
</t>
    </r>
    <r>
      <rPr>
        <sz val="13"/>
        <rFont val="Arial Narrow"/>
        <family val="2"/>
      </rPr>
      <t>Sistem Layanan Informasi Keuangan
Periode Januari 2018 -  Juli 2024</t>
    </r>
  </si>
  <si>
    <t>Perkembangan Jumlah Permintaan Informasi Debitur (IDeb) oleh Pelapor 
Sistem Layanan Informasi Keuangan
Periode Januari 2018 - Juli 2024</t>
  </si>
  <si>
    <t>Juli-24</t>
  </si>
  <si>
    <t>Jul-24</t>
  </si>
  <si>
    <t>Agt-24</t>
  </si>
  <si>
    <t>Sep-24</t>
  </si>
  <si>
    <t>Sept-24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</si>
</sst>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3"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164" fontId="15" fillId="0" borderId="0" applyFont="0" applyFill="0" applyBorder="0" applyAlignment="0" applyProtection="0"/>
  </cellStyleXfs>
  <cellXfs count="87">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5" fontId="7" fillId="4" borderId="0" xfId="1" applyNumberFormat="1" applyFont="1" applyFill="1" applyBorder="1" applyAlignment="1" applyProtection="1">
      <alignment horizontal="right" vertical="center" wrapText="1"/>
    </xf>
    <xf numFmtId="165" fontId="7" fillId="6" borderId="0" xfId="1" applyNumberFormat="1" applyFont="1" applyFill="1" applyBorder="1" applyAlignment="1" applyProtection="1">
      <alignment horizontal="right" vertical="center" wrapText="1"/>
    </xf>
    <xf numFmtId="165"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17" fontId="6" fillId="2" borderId="0" xfId="0" quotePrefix="1" applyNumberFormat="1" applyFont="1" applyFill="1" applyAlignment="1">
      <alignment horizontal="center" vertical="center" wrapText="1" readingOrder="1"/>
    </xf>
    <xf numFmtId="3" fontId="12" fillId="3" borderId="0" xfId="0" applyNumberFormat="1" applyFont="1" applyFill="1" applyAlignment="1">
      <alignment horizontal="center" vertical="center" wrapText="1" readingOrder="1"/>
    </xf>
    <xf numFmtId="3" fontId="12" fillId="0" borderId="0" xfId="0" applyNumberFormat="1" applyFont="1" applyAlignment="1">
      <alignment horizontal="center" vertical="center" wrapText="1" readingOrder="1"/>
    </xf>
    <xf numFmtId="3" fontId="12" fillId="7" borderId="0" xfId="0" applyNumberFormat="1" applyFont="1" applyFill="1" applyAlignment="1">
      <alignment horizontal="center" vertical="center" wrapText="1" readingOrder="1"/>
    </xf>
    <xf numFmtId="0" fontId="3" fillId="0" borderId="0" xfId="0" applyFont="1" applyAlignment="1">
      <alignment horizontal="left" vertical="top" wrapText="1"/>
    </xf>
    <xf numFmtId="0" fontId="18" fillId="0" borderId="0" xfId="0" applyFont="1" applyAlignment="1">
      <alignment vertical="top" wrapText="1"/>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xf numFmtId="0" fontId="0" fillId="0" borderId="0" xfId="0" applyFill="1"/>
    <xf numFmtId="0" fontId="5" fillId="0" borderId="0" xfId="0" applyFont="1" applyFill="1"/>
    <xf numFmtId="0" fontId="5" fillId="0" borderId="0" xfId="0" applyFont="1" applyFill="1" applyAlignment="1">
      <alignment horizontal="center"/>
    </xf>
    <xf numFmtId="3" fontId="7" fillId="0" borderId="0" xfId="0" applyNumberFormat="1" applyFont="1" applyFill="1" applyAlignment="1">
      <alignment horizontal="right" vertic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302235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24"/>
  <sheetViews>
    <sheetView zoomScale="70" zoomScaleNormal="70" zoomScaleSheetLayoutView="70" workbookViewId="0">
      <pane xSplit="2" ySplit="4" topLeftCell="BW5" activePane="bottomRight" state="frozen"/>
      <selection pane="topRight" activeCell="B1" sqref="B1"/>
      <selection pane="bottomLeft" activeCell="A5" sqref="A5"/>
      <selection pane="bottomRight" activeCell="CG7" sqref="CG7"/>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79" width="9.42578125" customWidth="1"/>
    <col min="80" max="82" width="9.28515625" customWidth="1"/>
    <col min="83" max="83" width="9.42578125" customWidth="1"/>
    <col min="84" max="84" width="6.42578125" bestFit="1" customWidth="1"/>
    <col min="85" max="85" width="6.5703125" bestFit="1" customWidth="1"/>
    <col min="86" max="86" width="6.28515625" bestFit="1" customWidth="1"/>
  </cols>
  <sheetData>
    <row r="1" spans="1:83" ht="63" customHeight="1" x14ac:dyDescent="0.25">
      <c r="A1" s="74" t="s">
        <v>123</v>
      </c>
      <c r="B1" s="74"/>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83" x14ac:dyDescent="0.25">
      <c r="B3" s="2"/>
      <c r="C3" s="2"/>
      <c r="D3" s="2"/>
      <c r="E3" s="2"/>
      <c r="F3" s="2"/>
      <c r="G3" s="2"/>
      <c r="H3" s="2"/>
      <c r="I3" s="2"/>
      <c r="J3" s="2"/>
      <c r="K3" s="2"/>
      <c r="L3" s="2"/>
      <c r="M3" s="2"/>
      <c r="N3" s="2"/>
      <c r="O3" s="2"/>
    </row>
    <row r="4" spans="1:83" ht="31.35" customHeight="1" x14ac:dyDescent="0.25">
      <c r="A4" s="57" t="s">
        <v>101</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100</v>
      </c>
      <c r="BK4" s="32" t="s">
        <v>102</v>
      </c>
      <c r="BL4" s="32" t="s">
        <v>103</v>
      </c>
      <c r="BM4" s="32" t="s">
        <v>104</v>
      </c>
      <c r="BN4" s="32" t="s">
        <v>105</v>
      </c>
      <c r="BO4" s="32" t="s">
        <v>106</v>
      </c>
      <c r="BP4" s="32" t="s">
        <v>107</v>
      </c>
      <c r="BQ4" s="32" t="s">
        <v>108</v>
      </c>
      <c r="BR4" s="32" t="s">
        <v>109</v>
      </c>
      <c r="BS4" s="32" t="s">
        <v>110</v>
      </c>
      <c r="BT4" s="32" t="s">
        <v>111</v>
      </c>
      <c r="BU4" s="32" t="s">
        <v>112</v>
      </c>
      <c r="BV4" s="32" t="s">
        <v>113</v>
      </c>
      <c r="BW4" s="32" t="s">
        <v>114</v>
      </c>
      <c r="BX4" s="32" t="s">
        <v>115</v>
      </c>
      <c r="BY4" s="32" t="s">
        <v>116</v>
      </c>
      <c r="BZ4" s="69">
        <v>45406</v>
      </c>
      <c r="CA4" s="32" t="s">
        <v>120</v>
      </c>
      <c r="CB4" s="32" t="s">
        <v>122</v>
      </c>
      <c r="CC4" s="32" t="s">
        <v>125</v>
      </c>
      <c r="CD4" s="32" t="s">
        <v>127</v>
      </c>
      <c r="CE4" s="32" t="s">
        <v>129</v>
      </c>
    </row>
    <row r="5" spans="1:83"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c r="BZ5" s="70">
        <v>92</v>
      </c>
      <c r="CA5" s="70">
        <v>92</v>
      </c>
      <c r="CB5" s="70">
        <v>92</v>
      </c>
      <c r="CC5" s="70">
        <v>92</v>
      </c>
      <c r="CD5" s="70">
        <v>92</v>
      </c>
      <c r="CE5" s="70">
        <v>92</v>
      </c>
    </row>
    <row r="6" spans="1:83" ht="29.1" customHeight="1" x14ac:dyDescent="0.25">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c r="BZ6" s="71">
        <v>14</v>
      </c>
      <c r="CA6" s="71">
        <v>14</v>
      </c>
      <c r="CB6" s="71">
        <v>14</v>
      </c>
      <c r="CC6" s="71">
        <v>14</v>
      </c>
      <c r="CD6" s="71">
        <v>14</v>
      </c>
      <c r="CE6" s="71">
        <v>14</v>
      </c>
    </row>
    <row r="7" spans="1:83" ht="27.6" customHeight="1" x14ac:dyDescent="0.25">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c r="BZ7" s="70">
        <v>19</v>
      </c>
      <c r="CA7" s="70">
        <v>19</v>
      </c>
      <c r="CB7" s="70">
        <v>19</v>
      </c>
      <c r="CC7" s="70">
        <v>19</v>
      </c>
      <c r="CD7" s="70">
        <v>19</v>
      </c>
      <c r="CE7" s="70">
        <v>19</v>
      </c>
    </row>
    <row r="8" spans="1:83" ht="29.1" customHeight="1" x14ac:dyDescent="0.25">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c r="BZ8" s="71">
        <v>1389</v>
      </c>
      <c r="CA8" s="71">
        <v>1388</v>
      </c>
      <c r="CB8" s="71">
        <v>1384</v>
      </c>
      <c r="CC8" s="71">
        <v>1381</v>
      </c>
      <c r="CD8" s="71">
        <v>1378</v>
      </c>
      <c r="CE8" s="71">
        <v>1376</v>
      </c>
    </row>
    <row r="9" spans="1:83"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c r="BZ9" s="70">
        <v>173</v>
      </c>
      <c r="CA9" s="70">
        <v>173</v>
      </c>
      <c r="CB9" s="70">
        <v>173</v>
      </c>
      <c r="CC9" s="70">
        <v>173</v>
      </c>
      <c r="CD9" s="70">
        <v>174</v>
      </c>
      <c r="CE9" s="70">
        <v>174</v>
      </c>
    </row>
    <row r="10" spans="1:83" ht="29.45" customHeight="1" x14ac:dyDescent="0.25">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144</v>
      </c>
      <c r="BX10" s="36">
        <v>144</v>
      </c>
      <c r="BY10" s="36">
        <v>144</v>
      </c>
      <c r="BZ10" s="71">
        <v>145</v>
      </c>
      <c r="CA10" s="71">
        <v>145</v>
      </c>
      <c r="CB10" s="71">
        <v>144</v>
      </c>
      <c r="CC10" s="71">
        <v>144</v>
      </c>
      <c r="CD10" s="71">
        <v>144</v>
      </c>
      <c r="CE10" s="71">
        <v>144</v>
      </c>
    </row>
    <row r="11" spans="1:83"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c r="BZ11" s="70">
        <v>49</v>
      </c>
      <c r="CA11" s="70">
        <v>49</v>
      </c>
      <c r="CB11" s="70">
        <v>49</v>
      </c>
      <c r="CC11" s="70">
        <v>49</v>
      </c>
      <c r="CD11" s="70">
        <v>49</v>
      </c>
      <c r="CE11" s="70">
        <v>49</v>
      </c>
    </row>
    <row r="12" spans="1:83" ht="29.1" customHeight="1" x14ac:dyDescent="0.25">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c r="BZ12" s="71">
        <v>2</v>
      </c>
      <c r="CA12" s="71">
        <v>2</v>
      </c>
      <c r="CB12" s="71">
        <v>2</v>
      </c>
      <c r="CC12" s="71">
        <v>2</v>
      </c>
      <c r="CD12" s="71">
        <v>2</v>
      </c>
      <c r="CE12" s="71">
        <v>2</v>
      </c>
    </row>
    <row r="13" spans="1:83" ht="29.1" customHeight="1" x14ac:dyDescent="0.25">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34</v>
      </c>
      <c r="BP13" s="37">
        <v>34</v>
      </c>
      <c r="BQ13" s="37">
        <v>32</v>
      </c>
      <c r="BR13" s="37">
        <v>32</v>
      </c>
      <c r="BS13" s="37">
        <v>32</v>
      </c>
      <c r="BT13" s="37">
        <v>32</v>
      </c>
      <c r="BU13" s="37">
        <v>31</v>
      </c>
      <c r="BV13" s="37">
        <v>31</v>
      </c>
      <c r="BW13" s="37">
        <v>31</v>
      </c>
      <c r="BX13" s="37">
        <v>31</v>
      </c>
      <c r="BY13" s="37">
        <v>31</v>
      </c>
      <c r="BZ13" s="70">
        <v>31</v>
      </c>
      <c r="CA13" s="70">
        <v>31</v>
      </c>
      <c r="CB13" s="37">
        <v>29</v>
      </c>
      <c r="CC13" s="37">
        <v>29</v>
      </c>
      <c r="CD13" s="37">
        <v>29</v>
      </c>
      <c r="CE13" s="37">
        <v>29</v>
      </c>
    </row>
    <row r="14" spans="1:83" ht="28.35" customHeight="1" x14ac:dyDescent="0.25">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c r="BZ14" s="71">
        <v>6</v>
      </c>
      <c r="CA14" s="71">
        <v>6</v>
      </c>
      <c r="CB14" s="71">
        <v>6</v>
      </c>
      <c r="CC14" s="71">
        <v>6</v>
      </c>
      <c r="CD14" s="71">
        <v>6</v>
      </c>
      <c r="CE14" s="71">
        <v>6</v>
      </c>
    </row>
    <row r="15" spans="1:83" ht="28.35" customHeight="1" x14ac:dyDescent="0.25">
      <c r="A15" s="62" t="s">
        <v>96</v>
      </c>
      <c r="B15" s="58" t="s">
        <v>97</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c r="BZ15" s="72">
        <v>1</v>
      </c>
      <c r="CA15" s="72">
        <v>1</v>
      </c>
      <c r="CB15" s="72">
        <v>1</v>
      </c>
      <c r="CC15" s="72">
        <v>1</v>
      </c>
      <c r="CD15" s="72">
        <v>1</v>
      </c>
      <c r="CE15" s="72">
        <v>1</v>
      </c>
    </row>
    <row r="16" spans="1:83" ht="29.45" customHeight="1" x14ac:dyDescent="0.25">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c r="BZ16" s="71">
        <v>3</v>
      </c>
      <c r="CA16" s="71">
        <v>3</v>
      </c>
      <c r="CB16" s="71">
        <v>3</v>
      </c>
      <c r="CC16" s="71">
        <v>3</v>
      </c>
      <c r="CD16" s="71">
        <v>3</v>
      </c>
      <c r="CE16" s="71">
        <v>3</v>
      </c>
    </row>
    <row r="17" spans="1:83" ht="28.35" customHeight="1" x14ac:dyDescent="0.25">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c r="BZ17" s="72">
        <v>2</v>
      </c>
      <c r="CA17" s="72">
        <v>2</v>
      </c>
      <c r="CB17" s="72">
        <v>2</v>
      </c>
      <c r="CC17" s="72">
        <v>2</v>
      </c>
      <c r="CD17" s="72">
        <v>2</v>
      </c>
      <c r="CE17" s="72">
        <v>2</v>
      </c>
    </row>
    <row r="18" spans="1:83" ht="28.35" customHeight="1" x14ac:dyDescent="0.25">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c r="BZ18" s="71">
        <v>116</v>
      </c>
      <c r="CA18" s="71">
        <v>116</v>
      </c>
      <c r="CB18" s="71">
        <v>116</v>
      </c>
      <c r="CC18" s="71">
        <v>116</v>
      </c>
      <c r="CD18" s="71">
        <v>116</v>
      </c>
      <c r="CE18" s="71">
        <v>116</v>
      </c>
    </row>
    <row r="19" spans="1:83" ht="28.35" customHeight="1" x14ac:dyDescent="0.25">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c r="BZ19" s="72">
        <v>1</v>
      </c>
      <c r="CA19" s="72">
        <v>1</v>
      </c>
      <c r="CB19" s="72">
        <v>1</v>
      </c>
      <c r="CC19" s="72">
        <v>1</v>
      </c>
      <c r="CD19" s="72">
        <v>1</v>
      </c>
      <c r="CE19" s="72">
        <v>1</v>
      </c>
    </row>
    <row r="20" spans="1:83" ht="29.1" customHeight="1" x14ac:dyDescent="0.25">
      <c r="A20" s="20" t="s">
        <v>67</v>
      </c>
      <c r="B20" s="19" t="s">
        <v>13</v>
      </c>
      <c r="C20" s="20">
        <v>1</v>
      </c>
      <c r="D20" s="28">
        <v>1</v>
      </c>
      <c r="E20" s="28">
        <v>1</v>
      </c>
      <c r="F20" s="28">
        <v>1</v>
      </c>
      <c r="G20" s="28">
        <v>1</v>
      </c>
      <c r="H20" s="28">
        <v>1</v>
      </c>
      <c r="I20" s="28">
        <v>1</v>
      </c>
      <c r="J20" s="28">
        <v>2</v>
      </c>
      <c r="K20" s="28">
        <v>2</v>
      </c>
      <c r="L20" s="28">
        <v>3</v>
      </c>
      <c r="M20" s="28">
        <v>3</v>
      </c>
      <c r="N20" s="28">
        <v>3</v>
      </c>
      <c r="O20" s="28">
        <v>3</v>
      </c>
      <c r="P20" s="28">
        <v>3</v>
      </c>
      <c r="Q20" s="28">
        <v>3</v>
      </c>
      <c r="R20" s="36">
        <v>4</v>
      </c>
      <c r="S20" s="36">
        <v>4</v>
      </c>
      <c r="T20" s="36">
        <v>4</v>
      </c>
      <c r="U20" s="36">
        <v>4</v>
      </c>
      <c r="V20" s="36">
        <v>4</v>
      </c>
      <c r="W20" s="36">
        <v>4</v>
      </c>
      <c r="X20" s="36">
        <v>4</v>
      </c>
      <c r="Y20" s="36">
        <v>4</v>
      </c>
      <c r="Z20" s="36">
        <v>4</v>
      </c>
      <c r="AA20" s="36">
        <v>4</v>
      </c>
      <c r="AB20" s="36">
        <v>4</v>
      </c>
      <c r="AC20" s="36">
        <v>4</v>
      </c>
      <c r="AD20" s="36">
        <v>4</v>
      </c>
      <c r="AE20" s="36">
        <v>4</v>
      </c>
      <c r="AF20" s="36">
        <v>4</v>
      </c>
      <c r="AG20" s="36">
        <v>4</v>
      </c>
      <c r="AH20" s="36">
        <v>4</v>
      </c>
      <c r="AI20" s="36">
        <v>4</v>
      </c>
      <c r="AJ20" s="36">
        <v>4</v>
      </c>
      <c r="AK20" s="36">
        <v>4</v>
      </c>
      <c r="AL20" s="36">
        <v>4</v>
      </c>
      <c r="AM20" s="36">
        <v>4</v>
      </c>
      <c r="AN20" s="36">
        <v>4</v>
      </c>
      <c r="AO20" s="36">
        <v>4</v>
      </c>
      <c r="AP20" s="36">
        <v>4</v>
      </c>
      <c r="AQ20" s="36">
        <v>4</v>
      </c>
      <c r="AR20" s="36">
        <v>4</v>
      </c>
      <c r="AS20" s="36">
        <v>4</v>
      </c>
      <c r="AT20" s="36">
        <v>4</v>
      </c>
      <c r="AU20" s="36">
        <v>4</v>
      </c>
      <c r="AV20" s="36">
        <v>4</v>
      </c>
      <c r="AW20" s="36">
        <v>4</v>
      </c>
      <c r="AX20" s="36">
        <v>4</v>
      </c>
      <c r="AY20" s="36">
        <v>4</v>
      </c>
      <c r="AZ20" s="36">
        <v>4</v>
      </c>
      <c r="BA20" s="36">
        <v>4</v>
      </c>
      <c r="BB20" s="36">
        <v>4</v>
      </c>
      <c r="BC20" s="36">
        <v>4</v>
      </c>
      <c r="BD20" s="36">
        <v>4</v>
      </c>
      <c r="BE20" s="36">
        <v>4</v>
      </c>
      <c r="BF20" s="36">
        <v>4</v>
      </c>
      <c r="BG20" s="36">
        <v>4</v>
      </c>
      <c r="BH20" s="36">
        <v>4</v>
      </c>
      <c r="BI20" s="36">
        <v>4</v>
      </c>
      <c r="BJ20" s="36">
        <v>4</v>
      </c>
      <c r="BK20" s="36">
        <v>4</v>
      </c>
      <c r="BL20" s="36">
        <v>4</v>
      </c>
      <c r="BM20" s="36">
        <v>4</v>
      </c>
      <c r="BN20" s="36">
        <v>4</v>
      </c>
      <c r="BO20" s="36">
        <v>4</v>
      </c>
      <c r="BP20" s="36">
        <v>4</v>
      </c>
      <c r="BQ20" s="36">
        <v>4</v>
      </c>
      <c r="BR20" s="36">
        <v>4</v>
      </c>
      <c r="BS20" s="36">
        <v>4</v>
      </c>
      <c r="BT20" s="36">
        <v>4</v>
      </c>
      <c r="BU20" s="36">
        <v>4</v>
      </c>
      <c r="BV20" s="36">
        <v>4</v>
      </c>
      <c r="BW20" s="36">
        <v>4</v>
      </c>
      <c r="BX20" s="36">
        <v>4</v>
      </c>
      <c r="BY20" s="36">
        <v>4</v>
      </c>
      <c r="BZ20" s="71">
        <v>4</v>
      </c>
      <c r="CA20" s="71">
        <v>4</v>
      </c>
      <c r="CB20" s="71">
        <v>4</v>
      </c>
      <c r="CC20" s="71">
        <v>4</v>
      </c>
      <c r="CD20" s="71">
        <v>4</v>
      </c>
      <c r="CE20" s="71">
        <v>4</v>
      </c>
    </row>
    <row r="21" spans="1:83" ht="29.1" customHeight="1" x14ac:dyDescent="0.25">
      <c r="B21" s="45" t="s">
        <v>14</v>
      </c>
      <c r="C21" s="59">
        <v>1649</v>
      </c>
      <c r="D21" s="59">
        <v>1651</v>
      </c>
      <c r="E21" s="59">
        <v>1646</v>
      </c>
      <c r="F21" s="59">
        <v>1659</v>
      </c>
      <c r="G21" s="59">
        <v>1672</v>
      </c>
      <c r="H21" s="59">
        <v>1672</v>
      </c>
      <c r="I21" s="59">
        <v>1675</v>
      </c>
      <c r="J21" s="59">
        <v>1696</v>
      </c>
      <c r="K21" s="59">
        <v>1698</v>
      </c>
      <c r="L21" s="59">
        <v>1719</v>
      </c>
      <c r="M21" s="59">
        <v>1717</v>
      </c>
      <c r="N21" s="59">
        <v>2131</v>
      </c>
      <c r="O21" s="59">
        <v>2126</v>
      </c>
      <c r="P21" s="59">
        <v>2125</v>
      </c>
      <c r="Q21" s="59">
        <v>2125</v>
      </c>
      <c r="R21" s="60">
        <f t="shared" ref="R21:T21" si="0">SUM(R5:R20)</f>
        <v>2114</v>
      </c>
      <c r="S21" s="60">
        <f t="shared" si="0"/>
        <v>2110</v>
      </c>
      <c r="T21" s="60">
        <f t="shared" si="0"/>
        <v>2109</v>
      </c>
      <c r="U21" s="60">
        <f>SUM(U6:U20)+98</f>
        <v>2107</v>
      </c>
      <c r="V21" s="60">
        <f>SUM(V6:V20)+98</f>
        <v>2107</v>
      </c>
      <c r="W21" s="60">
        <f>SUM(W5:W20)+9</f>
        <v>2106</v>
      </c>
      <c r="X21" s="60">
        <f>SUM(X5:X20)+9</f>
        <v>2081</v>
      </c>
      <c r="Y21" s="60">
        <f t="shared" ref="Y21:Z21" si="1">SUM(Y5:Y20)</f>
        <v>2080</v>
      </c>
      <c r="Z21" s="60">
        <f t="shared" si="1"/>
        <v>2070</v>
      </c>
      <c r="AA21" s="60">
        <f>SUM(AA5:AA20)</f>
        <v>2068</v>
      </c>
      <c r="AB21" s="60">
        <f>SUM(AB5:AB20)</f>
        <v>2066</v>
      </c>
      <c r="AC21" s="60">
        <f>SUM(AC5:AC20)</f>
        <v>2061</v>
      </c>
      <c r="AD21" s="60">
        <f>SUM(AD5:AD20)</f>
        <v>2057</v>
      </c>
      <c r="AE21" s="60">
        <f t="shared" ref="AE21:AW21" si="2">SUM(AE5:AE20)</f>
        <v>2057</v>
      </c>
      <c r="AF21" s="60">
        <f t="shared" si="2"/>
        <v>2049</v>
      </c>
      <c r="AG21" s="60">
        <f t="shared" si="2"/>
        <v>2047</v>
      </c>
      <c r="AH21" s="60">
        <f t="shared" si="2"/>
        <v>2044</v>
      </c>
      <c r="AI21" s="60">
        <f t="shared" si="2"/>
        <v>2038</v>
      </c>
      <c r="AJ21" s="60">
        <f t="shared" si="2"/>
        <v>2037</v>
      </c>
      <c r="AK21" s="60">
        <f t="shared" si="2"/>
        <v>2035</v>
      </c>
      <c r="AL21" s="60">
        <f t="shared" si="2"/>
        <v>2026</v>
      </c>
      <c r="AM21" s="60">
        <f t="shared" si="2"/>
        <v>2021</v>
      </c>
      <c r="AN21" s="60">
        <f t="shared" si="2"/>
        <v>2140</v>
      </c>
      <c r="AO21" s="60">
        <f t="shared" si="2"/>
        <v>2139</v>
      </c>
      <c r="AP21" s="60">
        <f t="shared" si="2"/>
        <v>2134</v>
      </c>
      <c r="AQ21" s="60">
        <f t="shared" si="2"/>
        <v>2130</v>
      </c>
      <c r="AR21" s="60">
        <f t="shared" si="2"/>
        <v>2125</v>
      </c>
      <c r="AS21" s="60">
        <f t="shared" si="2"/>
        <v>2121</v>
      </c>
      <c r="AT21" s="60">
        <f t="shared" si="2"/>
        <v>2119</v>
      </c>
      <c r="AU21" s="60">
        <f t="shared" si="2"/>
        <v>2117</v>
      </c>
      <c r="AV21" s="60">
        <f t="shared" si="2"/>
        <v>2107</v>
      </c>
      <c r="AW21" s="60">
        <f t="shared" si="2"/>
        <v>2106</v>
      </c>
      <c r="AX21" s="60">
        <f>SUM(AX5:AX20)</f>
        <v>2106</v>
      </c>
      <c r="AY21" s="60">
        <f t="shared" ref="AY21:BC21" si="3">SUM(AY5:AY20)</f>
        <v>2102</v>
      </c>
      <c r="AZ21" s="60">
        <f t="shared" si="3"/>
        <v>2099</v>
      </c>
      <c r="BA21" s="60">
        <f t="shared" si="3"/>
        <v>2100</v>
      </c>
      <c r="BB21" s="60">
        <f t="shared" si="3"/>
        <v>2087</v>
      </c>
      <c r="BC21" s="60">
        <f t="shared" si="3"/>
        <v>2080</v>
      </c>
      <c r="BD21" s="60">
        <f>SUM(BD5:BD20)</f>
        <v>2079</v>
      </c>
      <c r="BE21" s="60">
        <f>SUM(BE5:BE20)</f>
        <v>2079</v>
      </c>
      <c r="BF21" s="61">
        <f t="shared" ref="BF21:BG21" si="4">SUM(BF5:BF20)</f>
        <v>2075</v>
      </c>
      <c r="BG21" s="60">
        <f t="shared" si="4"/>
        <v>2069</v>
      </c>
      <c r="BH21" s="60">
        <f t="shared" ref="BH21:BI21" si="5">SUM(BH5:BH20)</f>
        <v>2069</v>
      </c>
      <c r="BI21" s="60">
        <f t="shared" si="5"/>
        <v>2065</v>
      </c>
      <c r="BJ21" s="60">
        <f t="shared" ref="BJ21:BK21" si="6">SUM(BJ5:BJ20)</f>
        <v>2100</v>
      </c>
      <c r="BK21" s="60">
        <f t="shared" si="6"/>
        <v>2092</v>
      </c>
      <c r="BL21" s="60">
        <f t="shared" ref="BL21:BM21" si="7">SUM(BL5:BL20)</f>
        <v>2091</v>
      </c>
      <c r="BM21" s="60">
        <f t="shared" si="7"/>
        <v>2090</v>
      </c>
      <c r="BN21" s="60">
        <f t="shared" ref="BN21:BO21" si="8">SUM(BN5:BN20)</f>
        <v>2088</v>
      </c>
      <c r="BO21" s="60">
        <f t="shared" si="8"/>
        <v>2079</v>
      </c>
      <c r="BP21" s="60">
        <f t="shared" ref="BP21:BQ21" si="9">SUM(BP5:BP20)</f>
        <v>2077</v>
      </c>
      <c r="BQ21" s="60">
        <f t="shared" si="9"/>
        <v>2073</v>
      </c>
      <c r="BR21" s="60">
        <f t="shared" ref="BR21:BS21" si="10">SUM(BR5:BR20)</f>
        <v>2074</v>
      </c>
      <c r="BS21" s="60">
        <f t="shared" si="10"/>
        <v>2072</v>
      </c>
      <c r="BT21" s="60">
        <f t="shared" ref="BT21" si="11">SUM(BT5:BT20)</f>
        <v>2068</v>
      </c>
      <c r="BU21" s="60">
        <f t="shared" ref="BU21:BZ21" si="12">SUM(BU5:BU20)</f>
        <v>2065</v>
      </c>
      <c r="BV21" s="60">
        <f t="shared" si="12"/>
        <v>2064</v>
      </c>
      <c r="BW21" s="60">
        <f t="shared" si="12"/>
        <v>2057</v>
      </c>
      <c r="BX21" s="60">
        <f t="shared" si="12"/>
        <v>2051</v>
      </c>
      <c r="BY21" s="60">
        <f t="shared" si="12"/>
        <v>2050</v>
      </c>
      <c r="BZ21" s="60">
        <f t="shared" si="12"/>
        <v>2047</v>
      </c>
      <c r="CA21" s="60">
        <f t="shared" ref="CA21:CB21" si="13">SUM(CA5:CA20)</f>
        <v>2046</v>
      </c>
      <c r="CB21" s="60">
        <f t="shared" si="13"/>
        <v>2039</v>
      </c>
      <c r="CC21" s="60">
        <f t="shared" ref="CC21:CE21" si="14">SUM(CC5:CC20)</f>
        <v>2036</v>
      </c>
      <c r="CD21" s="60">
        <f t="shared" si="14"/>
        <v>2034</v>
      </c>
      <c r="CE21" s="60">
        <f t="shared" si="14"/>
        <v>2032</v>
      </c>
    </row>
    <row r="22" spans="1:83" x14ac:dyDescent="0.25">
      <c r="B22" s="24"/>
      <c r="C22" s="25"/>
      <c r="D22" s="25"/>
      <c r="E22" s="25"/>
      <c r="F22" s="25"/>
      <c r="G22" s="25"/>
      <c r="H22" s="25"/>
      <c r="I22" s="25"/>
      <c r="J22" s="25"/>
      <c r="K22" s="25"/>
      <c r="L22" s="25"/>
      <c r="M22" s="25"/>
      <c r="N22" s="25"/>
      <c r="O22" s="25"/>
      <c r="BY22" s="68"/>
      <c r="BZ22" s="68"/>
      <c r="CA22" s="68"/>
    </row>
    <row r="23" spans="1:83" x14ac:dyDescent="0.25">
      <c r="B23" s="1" t="s">
        <v>27</v>
      </c>
      <c r="BY23" s="68"/>
      <c r="BZ23" s="68"/>
      <c r="CA23" s="68"/>
    </row>
    <row r="24" spans="1:83" ht="42.75" customHeight="1" x14ac:dyDescent="0.25">
      <c r="B24" s="73" t="s">
        <v>117</v>
      </c>
      <c r="C24" s="73"/>
      <c r="D24" s="73"/>
      <c r="E24" s="73"/>
      <c r="F24" s="73"/>
      <c r="G24" s="73"/>
      <c r="H24" s="73"/>
      <c r="I24" s="73"/>
      <c r="J24" s="73"/>
      <c r="K24" s="73"/>
      <c r="L24" s="73"/>
      <c r="M24" s="73"/>
      <c r="N24" s="73"/>
      <c r="O24" s="73"/>
      <c r="P24" s="73"/>
      <c r="Q24" s="73"/>
      <c r="R24" s="73"/>
      <c r="S24" s="73"/>
      <c r="T24" s="73"/>
      <c r="U24" s="73"/>
      <c r="V24" s="73"/>
      <c r="W24" s="73"/>
    </row>
  </sheetData>
  <mergeCells count="2">
    <mergeCell ref="B24:W24"/>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H25"/>
  <sheetViews>
    <sheetView tabSelected="1" zoomScale="90" zoomScaleNormal="90" zoomScaleSheetLayoutView="70" workbookViewId="0">
      <pane xSplit="3" ySplit="4" topLeftCell="BR5" activePane="bottomRight" state="frozen"/>
      <selection pane="topRight" activeCell="D1" sqref="D1"/>
      <selection pane="bottomLeft" activeCell="A5" sqref="A5"/>
      <selection pane="bottomRight" activeCell="CK5" sqref="CK5"/>
    </sheetView>
  </sheetViews>
  <sheetFormatPr defaultColWidth="8.85546875" defaultRowHeight="14.25" x14ac:dyDescent="0.2"/>
  <cols>
    <col min="1" max="1" width="6.42578125" style="2" bestFit="1" customWidth="1"/>
    <col min="2" max="2" width="10.5703125" style="2" bestFit="1" customWidth="1"/>
    <col min="3" max="3" width="24.140625" style="2" customWidth="1"/>
    <col min="4" max="4" width="11" style="2" bestFit="1" customWidth="1"/>
    <col min="5" max="5" width="10.5703125" style="2" bestFit="1" customWidth="1"/>
    <col min="6" max="6" width="11.140625" style="2" bestFit="1" customWidth="1"/>
    <col min="7" max="7" width="11" style="2" bestFit="1" customWidth="1"/>
    <col min="8" max="8" width="11.140625" style="2" bestFit="1" customWidth="1"/>
    <col min="9" max="9" width="10.5703125" style="2" bestFit="1" customWidth="1"/>
    <col min="10" max="10" width="10.42578125" style="2" bestFit="1" customWidth="1"/>
    <col min="11" max="11" width="11.140625" style="2" bestFit="1" customWidth="1"/>
    <col min="12" max="12" width="10.5703125" style="2" bestFit="1" customWidth="1"/>
    <col min="13" max="13" width="11.140625" style="2" bestFit="1" customWidth="1"/>
    <col min="14" max="14" width="10.5703125" style="2" bestFit="1" customWidth="1"/>
    <col min="15" max="16" width="11" style="2" bestFit="1" customWidth="1"/>
    <col min="17" max="17" width="10.140625" style="2" bestFit="1" customWidth="1"/>
    <col min="18" max="18" width="10.5703125" style="2" bestFit="1" customWidth="1"/>
    <col min="19" max="21" width="11.140625" style="2" bestFit="1" customWidth="1"/>
    <col min="22" max="22" width="10.42578125" style="2" bestFit="1" customWidth="1"/>
    <col min="23" max="23" width="11.5703125" style="2" bestFit="1" customWidth="1"/>
    <col min="24" max="24" width="11.42578125" style="2" bestFit="1" customWidth="1"/>
    <col min="25" max="27" width="11.140625" style="2" bestFit="1" customWidth="1"/>
    <col min="28" max="29" width="10.5703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5703125" style="2" bestFit="1" customWidth="1"/>
    <col min="36" max="38" width="12" style="2" bestFit="1" customWidth="1"/>
    <col min="39" max="39" width="12.42578125" style="2" bestFit="1" customWidth="1"/>
    <col min="40" max="40" width="11.5703125" style="2" bestFit="1" customWidth="1"/>
    <col min="41" max="41" width="12.140625" style="2" bestFit="1" customWidth="1"/>
    <col min="42" max="42" width="11.5703125" style="2" bestFit="1" customWidth="1"/>
    <col min="43" max="43" width="12.42578125" style="2" bestFit="1" customWidth="1"/>
    <col min="44" max="44" width="12" style="2" bestFit="1" customWidth="1"/>
    <col min="45" max="45" width="11.140625" style="2" bestFit="1" customWidth="1"/>
    <col min="46" max="48" width="11.5703125" style="2" bestFit="1" customWidth="1"/>
    <col min="49" max="49" width="12" style="2" bestFit="1" customWidth="1"/>
    <col min="50" max="50" width="11.42578125" style="2" bestFit="1" customWidth="1"/>
    <col min="51" max="53" width="12.85546875" style="2" bestFit="1" customWidth="1"/>
    <col min="54" max="54" width="12.5703125" style="2" bestFit="1" customWidth="1"/>
    <col min="55" max="55" width="12.42578125" style="2" bestFit="1" customWidth="1"/>
    <col min="56" max="56" width="13.5703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5703125" style="2" customWidth="1"/>
    <col min="69" max="72" width="10.85546875" style="2" bestFit="1" customWidth="1"/>
    <col min="73" max="73" width="10.85546875" style="2" customWidth="1"/>
    <col min="74" max="74" width="11.140625" style="2" bestFit="1" customWidth="1"/>
    <col min="75" max="75" width="9.85546875" style="2" bestFit="1" customWidth="1"/>
    <col min="76" max="82" width="11.140625" style="2" bestFit="1" customWidth="1"/>
    <col min="83" max="84" width="11.140625" style="2" customWidth="1"/>
    <col min="85" max="85" width="8.85546875" style="2"/>
    <col min="86" max="86" width="8.85546875" style="84"/>
    <col min="87" max="16384" width="8.85546875" style="2"/>
  </cols>
  <sheetData>
    <row r="1" spans="1:86" customFormat="1" ht="83.1" customHeight="1" x14ac:dyDescent="0.25">
      <c r="A1" s="74" t="s">
        <v>124</v>
      </c>
      <c r="B1" s="74"/>
      <c r="C1" s="74"/>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CH1" s="83"/>
    </row>
    <row r="2" spans="1:86" ht="10.35" customHeight="1" x14ac:dyDescent="0.2">
      <c r="B2" s="9"/>
      <c r="C2" s="3"/>
      <c r="D2" s="3"/>
      <c r="E2" s="3"/>
      <c r="F2" s="3"/>
      <c r="G2" s="3"/>
      <c r="H2" s="3"/>
      <c r="I2" s="3"/>
      <c r="J2" s="3"/>
      <c r="K2" s="3"/>
      <c r="L2" s="3"/>
      <c r="M2" s="3"/>
      <c r="N2" s="3"/>
      <c r="O2" s="3"/>
      <c r="P2" s="3"/>
    </row>
    <row r="3" spans="1:86" ht="10.35" customHeight="1" thickBot="1" x14ac:dyDescent="0.25">
      <c r="B3" s="10"/>
      <c r="C3" s="3"/>
      <c r="D3" s="3"/>
      <c r="E3" s="3"/>
      <c r="F3" s="3"/>
      <c r="G3" s="3"/>
      <c r="H3" s="3"/>
      <c r="I3" s="3"/>
      <c r="J3" s="3"/>
      <c r="K3" s="3"/>
      <c r="L3" s="3"/>
      <c r="M3" s="3"/>
      <c r="N3" s="3"/>
      <c r="O3" s="3"/>
      <c r="P3" s="3"/>
    </row>
    <row r="4" spans="1:86" s="4" customFormat="1" ht="28.35" customHeight="1" x14ac:dyDescent="0.2">
      <c r="A4" s="67"/>
      <c r="B4" s="79" t="s">
        <v>0</v>
      </c>
      <c r="C4" s="80"/>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100</v>
      </c>
      <c r="BL4" s="42" t="s">
        <v>102</v>
      </c>
      <c r="BM4" s="42" t="s">
        <v>103</v>
      </c>
      <c r="BN4" s="42" t="s">
        <v>104</v>
      </c>
      <c r="BO4" s="42" t="s">
        <v>105</v>
      </c>
      <c r="BP4" s="42" t="s">
        <v>106</v>
      </c>
      <c r="BQ4" s="42" t="s">
        <v>107</v>
      </c>
      <c r="BR4" s="42" t="s">
        <v>108</v>
      </c>
      <c r="BS4" s="42" t="s">
        <v>109</v>
      </c>
      <c r="BT4" s="42" t="s">
        <v>110</v>
      </c>
      <c r="BU4" s="42" t="s">
        <v>111</v>
      </c>
      <c r="BV4" s="42" t="s">
        <v>112</v>
      </c>
      <c r="BW4" s="42" t="s">
        <v>113</v>
      </c>
      <c r="BX4" s="42" t="s">
        <v>114</v>
      </c>
      <c r="BY4" s="42" t="s">
        <v>115</v>
      </c>
      <c r="BZ4" s="42" t="s">
        <v>118</v>
      </c>
      <c r="CA4" s="42" t="s">
        <v>119</v>
      </c>
      <c r="CB4" s="42" t="s">
        <v>120</v>
      </c>
      <c r="CC4" s="42" t="s">
        <v>121</v>
      </c>
      <c r="CD4" s="42" t="s">
        <v>126</v>
      </c>
      <c r="CE4" s="42" t="s">
        <v>127</v>
      </c>
      <c r="CF4" s="42" t="s">
        <v>128</v>
      </c>
      <c r="CH4" s="85"/>
    </row>
    <row r="5" spans="1:86" ht="28.35" customHeight="1" x14ac:dyDescent="0.2">
      <c r="A5" s="55" t="s">
        <v>55</v>
      </c>
      <c r="B5" s="75" t="s">
        <v>2</v>
      </c>
      <c r="C5" s="76"/>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c r="CA5" s="51">
        <v>10982974</v>
      </c>
      <c r="CB5" s="51">
        <v>13214734</v>
      </c>
      <c r="CC5" s="51">
        <v>12815033</v>
      </c>
      <c r="CD5" s="51">
        <v>13497526</v>
      </c>
      <c r="CE5" s="51">
        <v>13771826</v>
      </c>
      <c r="CF5" s="51">
        <v>14429189</v>
      </c>
      <c r="CH5" s="53"/>
    </row>
    <row r="6" spans="1:86" ht="28.35" customHeight="1" x14ac:dyDescent="0.2">
      <c r="A6" s="44" t="s">
        <v>56</v>
      </c>
      <c r="B6" s="77" t="s">
        <v>3</v>
      </c>
      <c r="C6" s="78"/>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c r="CA6" s="52">
        <v>330273</v>
      </c>
      <c r="CB6" s="52">
        <v>452541</v>
      </c>
      <c r="CC6" s="52">
        <v>433143</v>
      </c>
      <c r="CD6" s="52">
        <v>479102</v>
      </c>
      <c r="CE6" s="52">
        <v>516666</v>
      </c>
      <c r="CF6" s="52">
        <v>496544</v>
      </c>
      <c r="CH6" s="53"/>
    </row>
    <row r="7" spans="1:86" ht="28.35" customHeight="1" x14ac:dyDescent="0.2">
      <c r="A7" s="44" t="s">
        <v>57</v>
      </c>
      <c r="B7" s="75" t="s">
        <v>4</v>
      </c>
      <c r="C7" s="76"/>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c r="CA7" s="51">
        <v>277981</v>
      </c>
      <c r="CB7" s="51">
        <v>383618</v>
      </c>
      <c r="CC7" s="51">
        <v>359506</v>
      </c>
      <c r="CD7" s="51">
        <v>427709</v>
      </c>
      <c r="CE7" s="51">
        <v>408578</v>
      </c>
      <c r="CF7" s="51">
        <v>384756</v>
      </c>
      <c r="CH7" s="53"/>
    </row>
    <row r="8" spans="1:86" ht="28.35" customHeight="1" x14ac:dyDescent="0.2">
      <c r="A8" s="44" t="s">
        <v>58</v>
      </c>
      <c r="B8" s="77" t="s">
        <v>5</v>
      </c>
      <c r="C8" s="78"/>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c r="CA8" s="52">
        <v>25731</v>
      </c>
      <c r="CB8" s="52">
        <v>41802</v>
      </c>
      <c r="CC8" s="52">
        <v>37208</v>
      </c>
      <c r="CD8" s="52">
        <v>45785</v>
      </c>
      <c r="CE8" s="52">
        <v>38914</v>
      </c>
      <c r="CF8" s="52">
        <v>36950</v>
      </c>
      <c r="CH8" s="53"/>
    </row>
    <row r="9" spans="1:86" ht="28.35" customHeight="1" x14ac:dyDescent="0.2">
      <c r="A9" s="44" t="s">
        <v>59</v>
      </c>
      <c r="B9" s="75" t="s">
        <v>6</v>
      </c>
      <c r="C9" s="76"/>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c r="CA9" s="51">
        <v>5096700</v>
      </c>
      <c r="CB9" s="51">
        <v>5327872</v>
      </c>
      <c r="CC9" s="51">
        <v>5054226</v>
      </c>
      <c r="CD9" s="51">
        <v>5254754</v>
      </c>
      <c r="CE9" s="51">
        <v>5535014</v>
      </c>
      <c r="CF9" s="51">
        <v>6542062</v>
      </c>
      <c r="CH9" s="53"/>
    </row>
    <row r="10" spans="1:86" ht="28.35" customHeight="1" x14ac:dyDescent="0.2">
      <c r="A10" s="44" t="s">
        <v>60</v>
      </c>
      <c r="B10" s="77" t="s">
        <v>7</v>
      </c>
      <c r="C10" s="78"/>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c r="CA10" s="52">
        <v>82641</v>
      </c>
      <c r="CB10" s="52">
        <v>198226</v>
      </c>
      <c r="CC10" s="52">
        <v>162186</v>
      </c>
      <c r="CD10" s="52">
        <v>203675</v>
      </c>
      <c r="CE10" s="52">
        <v>210885</v>
      </c>
      <c r="CF10" s="52">
        <v>181832</v>
      </c>
      <c r="CH10" s="53"/>
    </row>
    <row r="11" spans="1:86" ht="28.35" customHeight="1" x14ac:dyDescent="0.2">
      <c r="A11" s="44" t="s">
        <v>61</v>
      </c>
      <c r="B11" s="75" t="s">
        <v>8</v>
      </c>
      <c r="C11" s="76"/>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c r="CA11" s="40">
        <v>378</v>
      </c>
      <c r="CB11" s="40">
        <v>433</v>
      </c>
      <c r="CC11" s="40">
        <v>344</v>
      </c>
      <c r="CD11" s="40">
        <v>371</v>
      </c>
      <c r="CE11" s="40">
        <v>389</v>
      </c>
      <c r="CF11" s="40">
        <v>362</v>
      </c>
      <c r="CH11" s="86"/>
    </row>
    <row r="12" spans="1:86" ht="28.35" customHeight="1" x14ac:dyDescent="0.2">
      <c r="A12" s="44" t="s">
        <v>62</v>
      </c>
      <c r="B12" s="77" t="s">
        <v>9</v>
      </c>
      <c r="C12" s="78"/>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c r="CA12" s="52">
        <v>91884</v>
      </c>
      <c r="CB12" s="52">
        <v>94087</v>
      </c>
      <c r="CC12" s="52">
        <v>94569</v>
      </c>
      <c r="CD12" s="52">
        <v>102884</v>
      </c>
      <c r="CE12" s="52">
        <v>112227</v>
      </c>
      <c r="CF12" s="52">
        <v>123550</v>
      </c>
      <c r="CH12" s="53"/>
    </row>
    <row r="13" spans="1:86" ht="28.35" customHeight="1" x14ac:dyDescent="0.2">
      <c r="A13" s="44" t="s">
        <v>63</v>
      </c>
      <c r="B13" s="75" t="s">
        <v>10</v>
      </c>
      <c r="C13" s="76"/>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c r="CA13" s="51">
        <v>29684</v>
      </c>
      <c r="CB13" s="51">
        <v>102870</v>
      </c>
      <c r="CC13" s="51">
        <v>75313</v>
      </c>
      <c r="CD13" s="51">
        <v>96185</v>
      </c>
      <c r="CE13" s="51">
        <v>94487</v>
      </c>
      <c r="CF13" s="51">
        <v>82827</v>
      </c>
      <c r="CH13" s="53"/>
    </row>
    <row r="14" spans="1:86" ht="28.35" customHeight="1" x14ac:dyDescent="0.2">
      <c r="A14" s="44" t="s">
        <v>96</v>
      </c>
      <c r="B14" s="77" t="s">
        <v>97</v>
      </c>
      <c r="C14" s="78"/>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c r="CA14" s="49">
        <v>19</v>
      </c>
      <c r="CB14" s="49">
        <v>23</v>
      </c>
      <c r="CC14" s="49">
        <v>20</v>
      </c>
      <c r="CD14" s="49">
        <v>59</v>
      </c>
      <c r="CE14" s="49">
        <v>32</v>
      </c>
      <c r="CF14" s="49">
        <v>64</v>
      </c>
      <c r="CH14" s="86"/>
    </row>
    <row r="15" spans="1:86" ht="28.35" customHeight="1" x14ac:dyDescent="0.2">
      <c r="A15" s="44" t="s">
        <v>64</v>
      </c>
      <c r="B15" s="75" t="s">
        <v>11</v>
      </c>
      <c r="C15" s="76"/>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c r="CA15" s="51">
        <v>45347</v>
      </c>
      <c r="CB15" s="51">
        <v>45296</v>
      </c>
      <c r="CC15" s="51">
        <v>53657</v>
      </c>
      <c r="CD15" s="51">
        <v>48882</v>
      </c>
      <c r="CE15" s="51">
        <v>49194</v>
      </c>
      <c r="CF15" s="51">
        <v>56039</v>
      </c>
      <c r="CH15" s="53"/>
    </row>
    <row r="16" spans="1:86" ht="28.35" customHeight="1" x14ac:dyDescent="0.2">
      <c r="A16" s="44" t="s">
        <v>65</v>
      </c>
      <c r="B16" s="77" t="s">
        <v>12</v>
      </c>
      <c r="C16" s="78"/>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c r="CA16" s="53">
        <v>1815</v>
      </c>
      <c r="CB16" s="53">
        <v>653</v>
      </c>
      <c r="CC16" s="53">
        <v>1748</v>
      </c>
      <c r="CD16" s="53">
        <v>1277</v>
      </c>
      <c r="CE16" s="53">
        <v>137</v>
      </c>
      <c r="CF16" s="53">
        <v>1588</v>
      </c>
      <c r="CH16" s="53"/>
    </row>
    <row r="17" spans="1:86" ht="28.35" customHeight="1" x14ac:dyDescent="0.2">
      <c r="A17" s="44" t="s">
        <v>66</v>
      </c>
      <c r="B17" s="75" t="s">
        <v>54</v>
      </c>
      <c r="C17" s="76"/>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40">
        <v>170</v>
      </c>
      <c r="CF17" s="40">
        <v>194</v>
      </c>
      <c r="CH17" s="86"/>
    </row>
    <row r="18" spans="1:86" ht="28.35" customHeight="1" x14ac:dyDescent="0.2">
      <c r="A18" s="44" t="s">
        <v>70</v>
      </c>
      <c r="B18" s="77" t="s">
        <v>71</v>
      </c>
      <c r="C18" s="78"/>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c r="CA18" s="49">
        <v>0</v>
      </c>
      <c r="CB18" s="49">
        <v>0</v>
      </c>
      <c r="CC18" s="49">
        <v>0</v>
      </c>
      <c r="CD18" s="49">
        <v>0</v>
      </c>
      <c r="CE18" s="49">
        <v>0</v>
      </c>
      <c r="CF18" s="49">
        <v>0</v>
      </c>
      <c r="CH18" s="86"/>
    </row>
    <row r="19" spans="1:86" ht="28.35" customHeight="1" x14ac:dyDescent="0.2">
      <c r="A19" s="44" t="s">
        <v>81</v>
      </c>
      <c r="B19" s="81" t="s">
        <v>98</v>
      </c>
      <c r="C19" s="82"/>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40">
        <v>0</v>
      </c>
      <c r="CF19" s="40">
        <v>0</v>
      </c>
      <c r="CH19" s="86"/>
    </row>
    <row r="20" spans="1:86" ht="28.35" customHeight="1" x14ac:dyDescent="0.2">
      <c r="A20" s="44" t="s">
        <v>82</v>
      </c>
      <c r="B20" s="77" t="s">
        <v>99</v>
      </c>
      <c r="C20" s="78"/>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c r="CA20" s="49">
        <v>0</v>
      </c>
      <c r="CB20" s="49">
        <v>0</v>
      </c>
      <c r="CC20" s="49">
        <v>0</v>
      </c>
      <c r="CD20" s="49">
        <v>0</v>
      </c>
      <c r="CE20" s="49">
        <v>0</v>
      </c>
      <c r="CF20" s="49">
        <v>0</v>
      </c>
      <c r="CH20" s="86"/>
    </row>
    <row r="21" spans="1:86" ht="28.35" customHeight="1" x14ac:dyDescent="0.2">
      <c r="A21" s="44" t="s">
        <v>67</v>
      </c>
      <c r="B21" s="75" t="s">
        <v>13</v>
      </c>
      <c r="C21" s="76"/>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c r="CB21" s="6">
        <v>9891</v>
      </c>
      <c r="CC21" s="6">
        <v>8838</v>
      </c>
      <c r="CD21" s="6">
        <v>11075</v>
      </c>
      <c r="CE21" s="40">
        <v>11970</v>
      </c>
      <c r="CF21" s="40">
        <v>9018</v>
      </c>
      <c r="CH21" s="86"/>
    </row>
    <row r="22" spans="1:86" ht="28.35" customHeight="1" x14ac:dyDescent="0.2">
      <c r="B22" s="77" t="s">
        <v>14</v>
      </c>
      <c r="C22" s="78"/>
      <c r="D22" s="56">
        <f>SUM(D5:D21)</f>
        <v>2770070</v>
      </c>
      <c r="E22" s="56">
        <f t="shared" ref="E22:O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ref="P22:V22" si="1">SUM(P5:P21)</f>
        <v>5260219</v>
      </c>
      <c r="Q22" s="56">
        <f t="shared" si="1"/>
        <v>5540511</v>
      </c>
      <c r="R22" s="56">
        <f t="shared" si="1"/>
        <v>5174205</v>
      </c>
      <c r="S22" s="56">
        <f t="shared" si="1"/>
        <v>5088533</v>
      </c>
      <c r="T22" s="56">
        <f t="shared" si="1"/>
        <v>5899852</v>
      </c>
      <c r="U22" s="56">
        <f t="shared" si="1"/>
        <v>4982910</v>
      </c>
      <c r="V22" s="56">
        <f t="shared" si="1"/>
        <v>6406111</v>
      </c>
      <c r="W22" s="56">
        <f t="shared" ref="W22:X22" si="2">SUM(W5:W21)</f>
        <v>6309283</v>
      </c>
      <c r="X22" s="56">
        <f t="shared" si="2"/>
        <v>6086645</v>
      </c>
      <c r="Y22" s="56">
        <f>SUM(Y6:Y21)+4315943</f>
        <v>6429527</v>
      </c>
      <c r="Z22" s="56">
        <f t="shared" ref="Z22:AY22" si="3">SUM(Z5:Z21)</f>
        <v>6347279</v>
      </c>
      <c r="AA22" s="56">
        <f t="shared" si="3"/>
        <v>6097335</v>
      </c>
      <c r="AB22" s="56">
        <f t="shared" si="3"/>
        <v>7594576</v>
      </c>
      <c r="AC22" s="56">
        <f t="shared" si="3"/>
        <v>7709567</v>
      </c>
      <c r="AD22" s="56">
        <f t="shared" si="3"/>
        <v>6459942</v>
      </c>
      <c r="AE22" s="56">
        <f t="shared" si="3"/>
        <v>5074073</v>
      </c>
      <c r="AF22" s="56">
        <f t="shared" si="3"/>
        <v>8099815</v>
      </c>
      <c r="AG22" s="56">
        <f t="shared" si="3"/>
        <v>9835382</v>
      </c>
      <c r="AH22" s="56">
        <f t="shared" si="3"/>
        <v>10129643</v>
      </c>
      <c r="AI22" s="56">
        <f t="shared" si="3"/>
        <v>10055527</v>
      </c>
      <c r="AJ22" s="56">
        <f t="shared" si="3"/>
        <v>15070420</v>
      </c>
      <c r="AK22" s="56">
        <f t="shared" si="3"/>
        <v>13907835</v>
      </c>
      <c r="AL22" s="56">
        <f t="shared" si="3"/>
        <v>15335336</v>
      </c>
      <c r="AM22" s="56">
        <f t="shared" si="3"/>
        <v>16240866</v>
      </c>
      <c r="AN22" s="56">
        <f t="shared" si="3"/>
        <v>15431786</v>
      </c>
      <c r="AO22" s="56">
        <f t="shared" si="3"/>
        <v>13788948</v>
      </c>
      <c r="AP22" s="56">
        <f t="shared" si="3"/>
        <v>13173068</v>
      </c>
      <c r="AQ22" s="56">
        <f t="shared" si="3"/>
        <v>14946488</v>
      </c>
      <c r="AR22" s="56">
        <f t="shared" si="3"/>
        <v>11090902</v>
      </c>
      <c r="AS22" s="56">
        <f t="shared" si="3"/>
        <v>12671179</v>
      </c>
      <c r="AT22" s="56">
        <f t="shared" si="3"/>
        <v>13042167</v>
      </c>
      <c r="AU22" s="56">
        <f t="shared" si="3"/>
        <v>15326750</v>
      </c>
      <c r="AV22" s="56">
        <f>SUM(AV5:AV21)</f>
        <v>15403179</v>
      </c>
      <c r="AW22" s="56">
        <f t="shared" si="3"/>
        <v>14692641</v>
      </c>
      <c r="AX22" s="56">
        <f t="shared" si="3"/>
        <v>14546181</v>
      </c>
      <c r="AY22" s="56">
        <f t="shared" si="3"/>
        <v>12147050</v>
      </c>
      <c r="AZ22" s="56">
        <f t="shared" ref="AZ22:BC22" si="4">SUM(AZ5:AZ21)</f>
        <v>12147050</v>
      </c>
      <c r="BA22" s="56">
        <f t="shared" si="4"/>
        <v>14517639</v>
      </c>
      <c r="BB22" s="56">
        <f t="shared" si="4"/>
        <v>15161234</v>
      </c>
      <c r="BC22" s="56">
        <f t="shared" si="4"/>
        <v>13231155</v>
      </c>
      <c r="BD22" s="56">
        <f t="shared" ref="BD22" si="5">SUM(BD5:BD21)</f>
        <v>13043892</v>
      </c>
      <c r="BE22" s="56">
        <f>SUM(BE5:BE21)</f>
        <v>14555972</v>
      </c>
      <c r="BF22" s="56">
        <f>SUM(BF5:BF21)</f>
        <v>14438087</v>
      </c>
      <c r="BG22" s="56">
        <f t="shared" ref="BG22:BH22" si="6">SUM(BG5:BG21)</f>
        <v>14396650</v>
      </c>
      <c r="BH22" s="56">
        <f t="shared" si="6"/>
        <v>15614843</v>
      </c>
      <c r="BI22" s="56">
        <f t="shared" ref="BI22:BJ22" si="7">SUM(BI5:BI21)</f>
        <v>16474228</v>
      </c>
      <c r="BJ22" s="56">
        <f t="shared" si="7"/>
        <v>16800974</v>
      </c>
      <c r="BK22" s="56">
        <f t="shared" ref="BK22:BL22" si="8">SUM(BK5:BK21)</f>
        <v>18727771</v>
      </c>
      <c r="BL22" s="56">
        <f t="shared" si="8"/>
        <v>17369591</v>
      </c>
      <c r="BM22" s="56">
        <f t="shared" ref="BM22:BN22" si="9">SUM(BM5:BM21)</f>
        <v>16306270</v>
      </c>
      <c r="BN22" s="56">
        <f t="shared" si="9"/>
        <v>19131262</v>
      </c>
      <c r="BO22" s="56">
        <f t="shared" ref="BO22" si="10">SUM(BO5:BO21)</f>
        <v>17757308</v>
      </c>
      <c r="BP22" s="56">
        <f t="shared" ref="BP22:BT22" si="11">SUM(BP5:BP21)</f>
        <v>18950207</v>
      </c>
      <c r="BQ22" s="56">
        <f t="shared" si="11"/>
        <v>17952315</v>
      </c>
      <c r="BR22" s="56">
        <f t="shared" si="11"/>
        <v>18997440</v>
      </c>
      <c r="BS22" s="56">
        <f t="shared" si="11"/>
        <v>19308198</v>
      </c>
      <c r="BT22" s="56">
        <f t="shared" si="11"/>
        <v>20829693</v>
      </c>
      <c r="BU22" s="56">
        <f>SUM(BU5:BU21)</f>
        <v>18658338</v>
      </c>
      <c r="BV22" s="56">
        <f>SUM(BV5:BV21)</f>
        <v>17433505</v>
      </c>
      <c r="BW22" s="56">
        <f>SUM(BW5:BW21)</f>
        <v>22385464</v>
      </c>
      <c r="BX22" s="56">
        <f>SUM(BX5:BX21)</f>
        <v>18628827</v>
      </c>
      <c r="BY22" s="56">
        <f>SUM(BY5:BY21)</f>
        <v>17197972</v>
      </c>
      <c r="BZ22" s="56">
        <f t="shared" ref="BZ22:CB22" si="12">SUM(BZ5:BZ21)</f>
        <v>19348219</v>
      </c>
      <c r="CA22" s="56">
        <f t="shared" si="12"/>
        <v>16973236</v>
      </c>
      <c r="CB22" s="56">
        <f t="shared" si="12"/>
        <v>19872242</v>
      </c>
      <c r="CC22" s="56">
        <f t="shared" ref="CC22:CE22" si="13">SUM(CC5:CC21)</f>
        <v>19095887</v>
      </c>
      <c r="CD22" s="56">
        <f t="shared" si="13"/>
        <v>20169471</v>
      </c>
      <c r="CE22" s="56">
        <f t="shared" si="13"/>
        <v>20750489</v>
      </c>
      <c r="CF22" s="56">
        <f t="shared" ref="CF22" si="14">SUM(CF5:CF21)</f>
        <v>22344975</v>
      </c>
    </row>
    <row r="23" spans="1:86" ht="14.1" customHeight="1" x14ac:dyDescent="0.2">
      <c r="B23" s="11"/>
      <c r="C23" s="11"/>
      <c r="D23" s="12"/>
      <c r="E23" s="12"/>
      <c r="F23" s="12"/>
      <c r="G23" s="12"/>
      <c r="H23" s="12"/>
      <c r="I23" s="12"/>
      <c r="J23" s="12"/>
      <c r="K23" s="12"/>
      <c r="L23" s="12"/>
      <c r="M23" s="12"/>
      <c r="N23" s="11"/>
      <c r="O23" s="11"/>
      <c r="P23" s="11"/>
    </row>
    <row r="24" spans="1:86" ht="15" x14ac:dyDescent="0.25">
      <c r="B24" s="1" t="s">
        <v>27</v>
      </c>
      <c r="C24"/>
      <c r="D24"/>
      <c r="E24"/>
      <c r="F24"/>
      <c r="G24"/>
      <c r="H24"/>
      <c r="I24"/>
      <c r="J24"/>
      <c r="K24"/>
      <c r="L24"/>
      <c r="M24"/>
      <c r="N24"/>
      <c r="O24"/>
      <c r="P24" s="13"/>
    </row>
    <row r="25" spans="1:86" ht="38.1" customHeight="1" x14ac:dyDescent="0.2">
      <c r="B25" s="73" t="s">
        <v>29</v>
      </c>
      <c r="C25" s="73"/>
      <c r="D25" s="73"/>
      <c r="E25" s="73"/>
      <c r="F25" s="73"/>
      <c r="G25" s="73"/>
      <c r="H25" s="73"/>
      <c r="I25" s="73"/>
      <c r="J25" s="73"/>
      <c r="K25" s="73"/>
      <c r="L25" s="73"/>
      <c r="M25" s="73"/>
      <c r="N25" s="73"/>
      <c r="O25" s="73"/>
      <c r="P25" s="73"/>
      <c r="Q25" s="73"/>
      <c r="R25" s="73"/>
      <c r="S25" s="73"/>
      <c r="T25" s="73"/>
      <c r="U25" s="73"/>
      <c r="V25" s="73"/>
      <c r="W25" s="73"/>
    </row>
  </sheetData>
  <mergeCells count="21">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 ref="B17:C17"/>
    <mergeCell ref="B8:C8"/>
    <mergeCell ref="B4:C4"/>
    <mergeCell ref="B5:C5"/>
    <mergeCell ref="B6:C6"/>
  </mergeCells>
  <phoneticPr fontId="22"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4" t="s">
        <v>77</v>
      </c>
      <c r="B1" s="54" t="s">
        <v>78</v>
      </c>
      <c r="C1" t="s">
        <v>79</v>
      </c>
      <c r="F1" s="54" t="s">
        <v>78</v>
      </c>
      <c r="G1" s="54" t="s">
        <v>77</v>
      </c>
      <c r="H1" t="s">
        <v>79</v>
      </c>
      <c r="K1" s="54" t="s">
        <v>78</v>
      </c>
      <c r="L1" s="54" t="s">
        <v>77</v>
      </c>
      <c r="M1" t="s">
        <v>79</v>
      </c>
      <c r="O1" s="54" t="s">
        <v>78</v>
      </c>
      <c r="P1" s="54" t="s">
        <v>77</v>
      </c>
      <c r="Q1" t="s">
        <v>79</v>
      </c>
    </row>
    <row r="2" spans="1:17" x14ac:dyDescent="0.25">
      <c r="A2" s="54" t="s">
        <v>80</v>
      </c>
      <c r="B2" s="54" t="s">
        <v>55</v>
      </c>
      <c r="C2">
        <v>8553317</v>
      </c>
      <c r="F2" s="54" t="s">
        <v>55</v>
      </c>
      <c r="G2" s="54" t="s">
        <v>85</v>
      </c>
      <c r="H2">
        <v>8126285</v>
      </c>
      <c r="K2" s="54" t="s">
        <v>55</v>
      </c>
      <c r="L2" s="54" t="s">
        <v>87</v>
      </c>
      <c r="M2">
        <v>9521355</v>
      </c>
      <c r="O2" s="54" t="s">
        <v>55</v>
      </c>
      <c r="P2" s="54" t="s">
        <v>89</v>
      </c>
      <c r="Q2">
        <v>9267582</v>
      </c>
    </row>
    <row r="3" spans="1:17" x14ac:dyDescent="0.25">
      <c r="A3" s="54" t="s">
        <v>80</v>
      </c>
      <c r="B3" s="54" t="s">
        <v>56</v>
      </c>
      <c r="C3">
        <v>410182</v>
      </c>
      <c r="F3" s="54" t="s">
        <v>56</v>
      </c>
      <c r="G3" s="54" t="s">
        <v>85</v>
      </c>
      <c r="H3">
        <v>604708</v>
      </c>
      <c r="K3" s="54" t="s">
        <v>56</v>
      </c>
      <c r="L3" s="54" t="s">
        <v>87</v>
      </c>
      <c r="M3">
        <v>743781</v>
      </c>
      <c r="O3" s="54" t="s">
        <v>56</v>
      </c>
      <c r="P3" s="54" t="s">
        <v>89</v>
      </c>
      <c r="Q3">
        <v>684035</v>
      </c>
    </row>
    <row r="4" spans="1:17" x14ac:dyDescent="0.25">
      <c r="A4" s="54" t="s">
        <v>80</v>
      </c>
      <c r="B4" s="54" t="s">
        <v>57</v>
      </c>
      <c r="C4">
        <v>306994</v>
      </c>
      <c r="F4" s="54" t="s">
        <v>57</v>
      </c>
      <c r="G4" s="54" t="s">
        <v>85</v>
      </c>
      <c r="H4">
        <v>227729</v>
      </c>
      <c r="K4" s="54" t="s">
        <v>57</v>
      </c>
      <c r="L4" s="54" t="s">
        <v>87</v>
      </c>
      <c r="M4">
        <v>334876</v>
      </c>
      <c r="O4" s="54" t="s">
        <v>57</v>
      </c>
      <c r="P4" s="54" t="s">
        <v>89</v>
      </c>
      <c r="Q4">
        <v>379689</v>
      </c>
    </row>
    <row r="5" spans="1:17" x14ac:dyDescent="0.25">
      <c r="A5" s="54" t="s">
        <v>80</v>
      </c>
      <c r="B5" s="54" t="s">
        <v>58</v>
      </c>
      <c r="C5">
        <v>36737</v>
      </c>
      <c r="F5" s="54" t="s">
        <v>58</v>
      </c>
      <c r="G5" s="54" t="s">
        <v>85</v>
      </c>
      <c r="H5">
        <v>25731</v>
      </c>
      <c r="K5" s="54" t="s">
        <v>58</v>
      </c>
      <c r="L5" s="54" t="s">
        <v>87</v>
      </c>
      <c r="M5">
        <v>40431</v>
      </c>
      <c r="O5" s="54" t="s">
        <v>58</v>
      </c>
      <c r="P5" s="54" t="s">
        <v>89</v>
      </c>
      <c r="Q5">
        <v>41602</v>
      </c>
    </row>
    <row r="6" spans="1:17" x14ac:dyDescent="0.25">
      <c r="A6" s="54" t="s">
        <v>80</v>
      </c>
      <c r="B6" s="54" t="s">
        <v>59</v>
      </c>
      <c r="C6">
        <v>4997849</v>
      </c>
      <c r="F6" s="54" t="s">
        <v>59</v>
      </c>
      <c r="G6" s="54" t="s">
        <v>85</v>
      </c>
      <c r="H6">
        <v>3897515</v>
      </c>
      <c r="K6" s="54" t="s">
        <v>59</v>
      </c>
      <c r="L6" s="54" t="s">
        <v>87</v>
      </c>
      <c r="M6">
        <v>3658077</v>
      </c>
      <c r="O6" s="54" t="s">
        <v>59</v>
      </c>
      <c r="P6" s="54" t="s">
        <v>89</v>
      </c>
      <c r="Q6">
        <v>3878442</v>
      </c>
    </row>
    <row r="7" spans="1:17" x14ac:dyDescent="0.25">
      <c r="A7" s="54" t="s">
        <v>80</v>
      </c>
      <c r="B7" s="54" t="s">
        <v>60</v>
      </c>
      <c r="C7">
        <v>58608</v>
      </c>
      <c r="F7" s="54" t="s">
        <v>60</v>
      </c>
      <c r="G7" s="54" t="s">
        <v>85</v>
      </c>
      <c r="H7">
        <v>40774</v>
      </c>
      <c r="K7" s="54" t="s">
        <v>60</v>
      </c>
      <c r="L7" s="54" t="s">
        <v>87</v>
      </c>
      <c r="M7">
        <v>72091</v>
      </c>
      <c r="O7" s="54" t="s">
        <v>60</v>
      </c>
      <c r="P7" s="54" t="s">
        <v>89</v>
      </c>
      <c r="Q7">
        <v>66278</v>
      </c>
    </row>
    <row r="8" spans="1:17" x14ac:dyDescent="0.25">
      <c r="A8" s="54" t="s">
        <v>80</v>
      </c>
      <c r="B8" s="54" t="s">
        <v>62</v>
      </c>
      <c r="C8">
        <v>94821</v>
      </c>
      <c r="F8" s="54" t="s">
        <v>62</v>
      </c>
      <c r="G8" s="54" t="s">
        <v>85</v>
      </c>
      <c r="H8">
        <v>60240</v>
      </c>
      <c r="K8" s="54" t="s">
        <v>62</v>
      </c>
      <c r="L8" s="54" t="s">
        <v>87</v>
      </c>
      <c r="M8">
        <v>90023</v>
      </c>
      <c r="O8" s="54" t="s">
        <v>62</v>
      </c>
      <c r="P8" s="54" t="s">
        <v>89</v>
      </c>
      <c r="Q8">
        <v>66931</v>
      </c>
    </row>
    <row r="9" spans="1:17" x14ac:dyDescent="0.25">
      <c r="A9" s="54" t="s">
        <v>80</v>
      </c>
      <c r="B9" s="54" t="s">
        <v>63</v>
      </c>
      <c r="C9">
        <v>11950</v>
      </c>
      <c r="F9" s="54" t="s">
        <v>63</v>
      </c>
      <c r="G9" s="54" t="s">
        <v>85</v>
      </c>
      <c r="H9">
        <v>5945</v>
      </c>
      <c r="K9" s="54" t="s">
        <v>63</v>
      </c>
      <c r="L9" s="54" t="s">
        <v>87</v>
      </c>
      <c r="M9">
        <v>17190</v>
      </c>
      <c r="O9" s="54" t="s">
        <v>63</v>
      </c>
      <c r="P9" s="54" t="s">
        <v>89</v>
      </c>
      <c r="Q9">
        <v>14634</v>
      </c>
    </row>
    <row r="10" spans="1:17" x14ac:dyDescent="0.25">
      <c r="A10" s="54" t="s">
        <v>80</v>
      </c>
      <c r="B10" s="54" t="s">
        <v>64</v>
      </c>
      <c r="C10">
        <v>38844</v>
      </c>
      <c r="F10" s="54" t="s">
        <v>64</v>
      </c>
      <c r="G10" s="54" t="s">
        <v>85</v>
      </c>
      <c r="H10">
        <v>41469</v>
      </c>
      <c r="K10" s="54" t="s">
        <v>64</v>
      </c>
      <c r="L10" s="54" t="s">
        <v>87</v>
      </c>
      <c r="M10">
        <v>65550</v>
      </c>
      <c r="O10" s="54" t="s">
        <v>64</v>
      </c>
      <c r="P10" s="54" t="s">
        <v>89</v>
      </c>
      <c r="Q10">
        <v>28228</v>
      </c>
    </row>
    <row r="11" spans="1:17" x14ac:dyDescent="0.25">
      <c r="A11" s="54" t="s">
        <v>80</v>
      </c>
      <c r="B11" s="54" t="s">
        <v>65</v>
      </c>
      <c r="C11">
        <v>90</v>
      </c>
      <c r="F11" s="54" t="s">
        <v>65</v>
      </c>
      <c r="G11" s="54" t="s">
        <v>85</v>
      </c>
      <c r="H11">
        <v>7010</v>
      </c>
      <c r="K11" s="54" t="s">
        <v>65</v>
      </c>
      <c r="L11" s="54" t="s">
        <v>87</v>
      </c>
      <c r="M11">
        <v>2254</v>
      </c>
      <c r="O11" s="54" t="s">
        <v>65</v>
      </c>
      <c r="P11" s="54" t="s">
        <v>89</v>
      </c>
      <c r="Q11">
        <v>2052</v>
      </c>
    </row>
    <row r="12" spans="1:17" x14ac:dyDescent="0.25">
      <c r="A12" s="54" t="s">
        <v>80</v>
      </c>
      <c r="B12" s="54" t="s">
        <v>66</v>
      </c>
      <c r="C12">
        <v>10</v>
      </c>
      <c r="F12" s="54" t="s">
        <v>66</v>
      </c>
      <c r="G12" s="54" t="s">
        <v>85</v>
      </c>
      <c r="H12">
        <v>9</v>
      </c>
      <c r="K12" s="54" t="s">
        <v>66</v>
      </c>
      <c r="L12" s="54" t="s">
        <v>87</v>
      </c>
      <c r="M12">
        <v>23</v>
      </c>
      <c r="O12" s="54" t="s">
        <v>66</v>
      </c>
      <c r="P12" s="54" t="s">
        <v>89</v>
      </c>
      <c r="Q12">
        <v>16</v>
      </c>
    </row>
    <row r="13" spans="1:17" x14ac:dyDescent="0.25">
      <c r="A13" s="54" t="s">
        <v>80</v>
      </c>
      <c r="B13" s="54" t="s">
        <v>70</v>
      </c>
      <c r="C13">
        <v>0</v>
      </c>
      <c r="F13" s="54" t="s">
        <v>70</v>
      </c>
      <c r="G13" s="54" t="s">
        <v>85</v>
      </c>
      <c r="H13">
        <v>0</v>
      </c>
      <c r="K13" s="54" t="s">
        <v>70</v>
      </c>
      <c r="L13" s="54" t="s">
        <v>87</v>
      </c>
      <c r="M13">
        <v>0</v>
      </c>
      <c r="O13" s="54" t="s">
        <v>70</v>
      </c>
      <c r="P13" s="54" t="s">
        <v>89</v>
      </c>
      <c r="Q13">
        <v>0</v>
      </c>
    </row>
    <row r="14" spans="1:17" x14ac:dyDescent="0.25">
      <c r="A14" s="54" t="s">
        <v>80</v>
      </c>
      <c r="B14" s="54" t="s">
        <v>81</v>
      </c>
      <c r="C14">
        <v>0</v>
      </c>
      <c r="F14" s="54" t="s">
        <v>81</v>
      </c>
      <c r="G14" s="54" t="s">
        <v>85</v>
      </c>
      <c r="H14">
        <v>0</v>
      </c>
      <c r="K14" s="54" t="s">
        <v>81</v>
      </c>
      <c r="L14" s="54" t="s">
        <v>87</v>
      </c>
      <c r="M14">
        <v>0</v>
      </c>
      <c r="O14" s="54" t="s">
        <v>81</v>
      </c>
      <c r="P14" s="54" t="s">
        <v>89</v>
      </c>
      <c r="Q14">
        <v>0</v>
      </c>
    </row>
    <row r="15" spans="1:17" x14ac:dyDescent="0.25">
      <c r="A15" s="54" t="s">
        <v>80</v>
      </c>
      <c r="B15" s="54" t="s">
        <v>82</v>
      </c>
      <c r="C15">
        <v>0</v>
      </c>
      <c r="F15" s="54" t="s">
        <v>82</v>
      </c>
      <c r="G15" s="54" t="s">
        <v>85</v>
      </c>
      <c r="H15">
        <v>0</v>
      </c>
      <c r="K15" s="54" t="s">
        <v>82</v>
      </c>
      <c r="L15" s="54" t="s">
        <v>87</v>
      </c>
      <c r="M15">
        <v>0</v>
      </c>
      <c r="O15" s="54" t="s">
        <v>82</v>
      </c>
      <c r="P15" s="54" t="s">
        <v>89</v>
      </c>
      <c r="Q15">
        <v>0</v>
      </c>
    </row>
    <row r="16" spans="1:17" x14ac:dyDescent="0.25">
      <c r="A16" s="54" t="s">
        <v>80</v>
      </c>
      <c r="B16" s="54" t="s">
        <v>67</v>
      </c>
      <c r="C16">
        <v>8237</v>
      </c>
      <c r="F16" s="54" t="s">
        <v>67</v>
      </c>
      <c r="G16" s="54" t="s">
        <v>85</v>
      </c>
      <c r="H16">
        <v>6477</v>
      </c>
      <c r="K16" s="54" t="s">
        <v>67</v>
      </c>
      <c r="L16" s="54" t="s">
        <v>87</v>
      </c>
      <c r="M16">
        <v>10321</v>
      </c>
      <c r="O16" s="54" t="s">
        <v>67</v>
      </c>
      <c r="P16" s="54" t="s">
        <v>89</v>
      </c>
      <c r="Q16">
        <v>8598</v>
      </c>
    </row>
    <row r="17" spans="1:3" x14ac:dyDescent="0.25">
      <c r="A17" s="54" t="s">
        <v>83</v>
      </c>
      <c r="B17" s="54" t="s">
        <v>55</v>
      </c>
      <c r="C17">
        <v>9733125</v>
      </c>
    </row>
    <row r="18" spans="1:3" x14ac:dyDescent="0.25">
      <c r="A18" s="54" t="s">
        <v>83</v>
      </c>
      <c r="B18" s="54" t="s">
        <v>56</v>
      </c>
      <c r="C18">
        <v>485907</v>
      </c>
    </row>
    <row r="19" spans="1:3" x14ac:dyDescent="0.25">
      <c r="A19" s="54" t="s">
        <v>83</v>
      </c>
      <c r="B19" s="54" t="s">
        <v>57</v>
      </c>
      <c r="C19">
        <v>371431</v>
      </c>
    </row>
    <row r="20" spans="1:3" x14ac:dyDescent="0.25">
      <c r="A20" s="54" t="s">
        <v>83</v>
      </c>
      <c r="B20" s="54" t="s">
        <v>58</v>
      </c>
      <c r="C20">
        <v>45494</v>
      </c>
    </row>
    <row r="21" spans="1:3" x14ac:dyDescent="0.25">
      <c r="A21" s="54" t="s">
        <v>83</v>
      </c>
      <c r="B21" s="54" t="s">
        <v>59</v>
      </c>
      <c r="C21">
        <v>4313247</v>
      </c>
    </row>
    <row r="22" spans="1:3" x14ac:dyDescent="0.25">
      <c r="A22" s="54" t="s">
        <v>83</v>
      </c>
      <c r="B22" s="54" t="s">
        <v>60</v>
      </c>
      <c r="C22">
        <v>84406</v>
      </c>
    </row>
    <row r="23" spans="1:3" x14ac:dyDescent="0.25">
      <c r="A23" s="54" t="s">
        <v>83</v>
      </c>
      <c r="B23" s="54" t="s">
        <v>62</v>
      </c>
      <c r="C23">
        <v>55113</v>
      </c>
    </row>
    <row r="24" spans="1:3" x14ac:dyDescent="0.25">
      <c r="A24" s="54" t="s">
        <v>83</v>
      </c>
      <c r="B24" s="54" t="s">
        <v>63</v>
      </c>
      <c r="C24">
        <v>16993</v>
      </c>
    </row>
    <row r="25" spans="1:3" x14ac:dyDescent="0.25">
      <c r="A25" s="54" t="s">
        <v>83</v>
      </c>
      <c r="B25" s="54" t="s">
        <v>64</v>
      </c>
      <c r="C25">
        <v>44553</v>
      </c>
    </row>
    <row r="26" spans="1:3" x14ac:dyDescent="0.25">
      <c r="A26" s="54" t="s">
        <v>83</v>
      </c>
      <c r="B26" s="54" t="s">
        <v>65</v>
      </c>
      <c r="C26">
        <v>1810</v>
      </c>
    </row>
    <row r="27" spans="1:3" x14ac:dyDescent="0.25">
      <c r="A27" s="54" t="s">
        <v>83</v>
      </c>
      <c r="B27" s="54" t="s">
        <v>66</v>
      </c>
      <c r="C27">
        <v>23</v>
      </c>
    </row>
    <row r="28" spans="1:3" x14ac:dyDescent="0.25">
      <c r="A28" s="54" t="s">
        <v>83</v>
      </c>
      <c r="B28" s="54" t="s">
        <v>70</v>
      </c>
      <c r="C28">
        <v>0</v>
      </c>
    </row>
    <row r="29" spans="1:3" x14ac:dyDescent="0.25">
      <c r="A29" s="54" t="s">
        <v>83</v>
      </c>
      <c r="B29" s="54" t="s">
        <v>81</v>
      </c>
      <c r="C29">
        <v>0</v>
      </c>
    </row>
    <row r="30" spans="1:3" x14ac:dyDescent="0.25">
      <c r="A30" s="54" t="s">
        <v>83</v>
      </c>
      <c r="B30" s="54" t="s">
        <v>82</v>
      </c>
      <c r="C30">
        <v>0</v>
      </c>
    </row>
    <row r="31" spans="1:3" x14ac:dyDescent="0.25">
      <c r="A31" s="54" t="s">
        <v>83</v>
      </c>
      <c r="B31" s="54" t="s">
        <v>67</v>
      </c>
      <c r="C31">
        <v>9132</v>
      </c>
    </row>
    <row r="32" spans="1:3" x14ac:dyDescent="0.25">
      <c r="A32" s="54" t="s">
        <v>84</v>
      </c>
      <c r="B32" s="54" t="s">
        <v>55</v>
      </c>
      <c r="C32">
        <v>8750650</v>
      </c>
    </row>
    <row r="33" spans="1:3" x14ac:dyDescent="0.25">
      <c r="A33" s="54" t="s">
        <v>84</v>
      </c>
      <c r="B33" s="54" t="s">
        <v>56</v>
      </c>
      <c r="C33">
        <v>410140</v>
      </c>
    </row>
    <row r="34" spans="1:3" x14ac:dyDescent="0.25">
      <c r="A34" s="54" t="s">
        <v>84</v>
      </c>
      <c r="B34" s="54" t="s">
        <v>57</v>
      </c>
      <c r="C34">
        <v>314811</v>
      </c>
    </row>
    <row r="35" spans="1:3" x14ac:dyDescent="0.25">
      <c r="A35" s="54" t="s">
        <v>84</v>
      </c>
      <c r="B35" s="54" t="s">
        <v>58</v>
      </c>
      <c r="C35">
        <v>35288</v>
      </c>
    </row>
    <row r="36" spans="1:3" x14ac:dyDescent="0.25">
      <c r="A36" s="54" t="s">
        <v>84</v>
      </c>
      <c r="B36" s="54" t="s">
        <v>59</v>
      </c>
      <c r="C36">
        <v>3551588</v>
      </c>
    </row>
    <row r="37" spans="1:3" x14ac:dyDescent="0.25">
      <c r="A37" s="54" t="s">
        <v>84</v>
      </c>
      <c r="B37" s="54" t="s">
        <v>60</v>
      </c>
      <c r="C37">
        <v>48985</v>
      </c>
    </row>
    <row r="38" spans="1:3" x14ac:dyDescent="0.25">
      <c r="A38" s="54" t="s">
        <v>84</v>
      </c>
      <c r="B38" s="54" t="s">
        <v>62</v>
      </c>
      <c r="C38">
        <v>50124</v>
      </c>
    </row>
    <row r="39" spans="1:3" x14ac:dyDescent="0.25">
      <c r="A39" s="54" t="s">
        <v>84</v>
      </c>
      <c r="B39" s="54" t="s">
        <v>63</v>
      </c>
      <c r="C39">
        <v>7479</v>
      </c>
    </row>
    <row r="40" spans="1:3" x14ac:dyDescent="0.25">
      <c r="A40" s="54" t="s">
        <v>84</v>
      </c>
      <c r="B40" s="54" t="s">
        <v>64</v>
      </c>
      <c r="C40">
        <v>46296</v>
      </c>
    </row>
    <row r="41" spans="1:3" x14ac:dyDescent="0.25">
      <c r="A41" s="54" t="s">
        <v>84</v>
      </c>
      <c r="B41" s="54" t="s">
        <v>65</v>
      </c>
      <c r="C41">
        <v>5232</v>
      </c>
    </row>
    <row r="42" spans="1:3" x14ac:dyDescent="0.25">
      <c r="A42" s="54" t="s">
        <v>84</v>
      </c>
      <c r="B42" s="54" t="s">
        <v>66</v>
      </c>
      <c r="C42">
        <v>11</v>
      </c>
    </row>
    <row r="43" spans="1:3" x14ac:dyDescent="0.25">
      <c r="A43" s="54" t="s">
        <v>84</v>
      </c>
      <c r="B43" s="54" t="s">
        <v>70</v>
      </c>
      <c r="C43">
        <v>0</v>
      </c>
    </row>
    <row r="44" spans="1:3" x14ac:dyDescent="0.25">
      <c r="A44" s="54" t="s">
        <v>84</v>
      </c>
      <c r="B44" s="54" t="s">
        <v>81</v>
      </c>
      <c r="C44">
        <v>0</v>
      </c>
    </row>
    <row r="45" spans="1:3" x14ac:dyDescent="0.25">
      <c r="A45" s="54" t="s">
        <v>84</v>
      </c>
      <c r="B45" s="54" t="s">
        <v>82</v>
      </c>
      <c r="C45">
        <v>0</v>
      </c>
    </row>
    <row r="46" spans="1:3" x14ac:dyDescent="0.25">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B9282-6CC5-4B49-A276-E96166FCD035}">
  <ds:schemaRefs>
    <ds:schemaRef ds:uri="http://purl.org/dc/terms/"/>
    <ds:schemaRef ds:uri="http://schemas.microsoft.com/sharepoint/v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105B8E-2A45-4559-93C9-3B9384239C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2024-12-10T06:07:57Z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