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3.bin" ContentType="application/vnd.openxmlformats-officedocument.spreadsheetml.customProperty"/>
  <Override PartName="/xl/drawings/drawing7.xml" ContentType="application/vnd.openxmlformats-officedocument.drawing+xml"/>
  <Override PartName="/xl/customProperty4.bin" ContentType="application/vnd.openxmlformats-officedocument.spreadsheetml.customProperty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ustomProperty5.bin" ContentType="application/vnd.openxmlformats-officedocument.spreadsheetml.customProperty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ustomProperty6.bin" ContentType="application/vnd.openxmlformats-officedocument.spreadsheetml.customProperty"/>
  <Override PartName="/xl/drawings/drawing14.xml" ContentType="application/vnd.openxmlformats-officedocument.drawing+xml"/>
  <Override PartName="/xl/drawings/drawing15.xml" ContentType="application/vnd.openxmlformats-officedocument.drawing+xml"/>
  <Override PartName="/xl/customProperty7.bin" ContentType="application/vnd.openxmlformats-officedocument.spreadsheetml.customProperty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ulia\OJK\Penugasan 1 DPPM-DAIM\Laporan Mingguan\"/>
    </mc:Choice>
  </mc:AlternateContent>
  <xr:revisionPtr revIDLastSave="0" documentId="13_ncr:1_{1091593F-8474-40AD-AB0E-302B81D8300C}" xr6:coauthVersionLast="47" xr6:coauthVersionMax="47" xr10:uidLastSave="{00000000-0000-0000-0000-000000000000}"/>
  <bookViews>
    <workbookView xWindow="-108" yWindow="-108" windowWidth="23256" windowHeight="12456" firstSheet="10" activeTab="12" xr2:uid="{3C8FF715-0948-4E16-BC33-772771BCE558}"/>
  </bookViews>
  <sheets>
    <sheet name="Cover" sheetId="42" r:id="rId1"/>
    <sheet name="Daftar Isi" sheetId="31" r:id="rId2"/>
    <sheet name="Summary" sheetId="73" r:id="rId3"/>
    <sheet name="Hal 1" sheetId="74" r:id="rId4"/>
    <sheet name="Hal 2" sheetId="75" r:id="rId5"/>
    <sheet name="Hal 3" sheetId="76" r:id="rId6"/>
    <sheet name="Hal 4" sheetId="27" r:id="rId7"/>
    <sheet name="Hal 5" sheetId="63" r:id="rId8"/>
    <sheet name="Hal 6" sheetId="68" r:id="rId9"/>
    <sheet name="Hal 7" sheetId="67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64" r:id="rId17"/>
    <sheet name="Hal 15" sheetId="72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6" hidden="1">'Hal 14'!$B$38:$O$47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 localSheetId="2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Cover!$A$1:$J$45</definedName>
    <definedName name="_xlnm.Print_Area" localSheetId="3">'Hal 1'!$A$1:$K$56</definedName>
    <definedName name="_xlnm.Print_Area" localSheetId="12">'Hal 10'!$A$1:$G$64</definedName>
    <definedName name="_xlnm.Print_Area" localSheetId="13">'Hal 11'!$A$1:$K$64</definedName>
    <definedName name="_xlnm.Print_Area" localSheetId="16">'Hal 14'!$A$1:$O$130</definedName>
    <definedName name="_xlnm.Print_Area" localSheetId="17">'Hal 15'!$A$1:$O$118</definedName>
    <definedName name="_xlnm.Print_Area" localSheetId="4">'Hal 2'!$A$1:$K$56</definedName>
    <definedName name="_xlnm.Print_Area" localSheetId="5">'Hal 3'!$A$1:$L$56</definedName>
    <definedName name="_xlnm.Print_Area" localSheetId="6">'Hal 4'!$A$1:$J$59</definedName>
    <definedName name="_xlnm.Print_Area" localSheetId="7">'Hal 5'!$A$1:$P$37</definedName>
    <definedName name="_xlnm.Print_Area" localSheetId="8">'Hal 6'!$A$1:$P$37</definedName>
    <definedName name="_xlnm.Print_Area" localSheetId="9">'Hal 7'!$A$1:$J$37</definedName>
    <definedName name="_xlnm.Print_Area" localSheetId="10">'Hal 8'!$A$1:$J$75</definedName>
    <definedName name="_xlnm.Print_Area" localSheetId="11">'Hal 9'!$A$1:$I$65</definedName>
    <definedName name="_xlnm.Print_Area" localSheetId="2">Summary!$A$1:$I$62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 localSheetId="2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 localSheetId="2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 localSheetId="2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64" l="1"/>
  <c r="N71" i="72"/>
  <c r="L71" i="72"/>
  <c r="N61" i="72"/>
  <c r="N69" i="72"/>
  <c r="O77" i="64" l="1"/>
  <c r="F8" i="27"/>
  <c r="G37" i="69"/>
  <c r="D13" i="70"/>
</calcChain>
</file>

<file path=xl/sharedStrings.xml><?xml version="1.0" encoding="utf-8"?>
<sst xmlns="http://schemas.openxmlformats.org/spreadsheetml/2006/main" count="824" uniqueCount="417">
  <si>
    <t>Asing</t>
  </si>
  <si>
    <t>Domestik</t>
  </si>
  <si>
    <t>Periode</t>
  </si>
  <si>
    <t>Akhir</t>
  </si>
  <si>
    <t>Januari</t>
  </si>
  <si>
    <t>Right</t>
  </si>
  <si>
    <t>Nilai</t>
  </si>
  <si>
    <t>Februari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</si>
  <si>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</si>
  <si>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</si>
  <si>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</si>
  <si>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</si>
  <si>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</si>
  <si>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</si>
  <si>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</si>
  <si>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</si>
  <si>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</si>
  <si>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</si>
  <si>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</si>
  <si>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</si>
  <si>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</si>
  <si>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</si>
  <si>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</si>
  <si>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</si>
  <si>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</si>
  <si>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</si>
  <si>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</si>
  <si>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</si>
  <si>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</si>
  <si>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</si>
  <si>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</si>
  <si>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</si>
  <si>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</si>
  <si>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</si>
  <si>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</si>
  <si>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</si>
  <si>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</si>
  <si>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</si>
  <si>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</si>
  <si>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</si>
  <si>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</si>
  <si>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</si>
  <si>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</si>
  <si>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</si>
  <si>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</si>
  <si>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</si>
  <si>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</si>
  <si>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</si>
  <si>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</si>
  <si>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</si>
  <si>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</si>
  <si>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</si>
  <si>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</si>
  <si>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</si>
  <si>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</si>
  <si>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</si>
  <si>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</si>
  <si>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</si>
  <si>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</si>
  <si>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</si>
  <si>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</si>
  <si>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</si>
  <si>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</si>
  <si>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</si>
  <si>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</si>
  <si>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</si>
  <si>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</si>
  <si>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</si>
  <si>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</si>
  <si>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</si>
  <si>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</si>
  <si>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</si>
  <si>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</si>
  <si>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</si>
  <si>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</si>
  <si>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</si>
  <si>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</si>
  <si>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</si>
  <si>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</si>
  <si>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</si>
  <si>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</si>
  <si>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</si>
  <si>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</si>
  <si>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</si>
  <si>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</si>
  <si>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</si>
  <si>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</si>
  <si>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</si>
  <si>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</si>
  <si>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</si>
  <si>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</si>
  <si>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</si>
  <si>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</si>
  <si>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</si>
  <si>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</si>
  <si>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</si>
  <si>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</si>
  <si>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</si>
  <si>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</si>
  <si>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</si>
  <si>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</si>
  <si>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</si>
  <si>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</si>
  <si>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</si>
  <si>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</si>
  <si>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</si>
  <si>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</si>
  <si>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</si>
  <si>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</si>
  <si>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</si>
  <si>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</si>
  <si>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</si>
  <si>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</si>
  <si>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</si>
  <si>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</si>
  <si>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</si>
  <si>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</si>
  <si>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</si>
  <si>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</si>
  <si>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</si>
  <si>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</si>
  <si>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</si>
  <si>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</si>
  <si>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</si>
  <si>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</si>
  <si>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</si>
  <si>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</si>
  <si>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</si>
  <si>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</si>
  <si>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</si>
  <si>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</si>
  <si>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</si>
  <si>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</si>
  <si>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</si>
  <si>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</si>
  <si>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</si>
  <si>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</si>
  <si>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</si>
  <si>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</si>
  <si>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</si>
  <si>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</si>
  <si>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</si>
  <si>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</si>
  <si>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</si>
  <si>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</si>
  <si>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</si>
  <si>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</si>
  <si>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</si>
  <si>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</si>
  <si>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</si>
  <si>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</si>
  <si>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</si>
  <si>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</si>
  <si>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</si>
  <si>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</si>
  <si>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</si>
  <si>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</si>
  <si>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</si>
  <si>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</si>
  <si>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</si>
  <si>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</si>
  <si>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</si>
  <si>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</si>
  <si>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</si>
  <si>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</si>
  <si>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</si>
  <si>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</si>
  <si>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</si>
  <si>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</si>
  <si>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</si>
  <si>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</si>
  <si>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</si>
  <si>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</si>
  <si>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</si>
  <si>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</si>
  <si>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</si>
  <si>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</si>
  <si>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</si>
  <si>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</si>
  <si>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</si>
  <si>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</si>
  <si>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</si>
  <si>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</si>
  <si>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</si>
  <si>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</si>
  <si>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</si>
  <si>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</si>
  <si>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</si>
  <si>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</si>
  <si>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</si>
  <si>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</si>
  <si>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</si>
  <si>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</si>
  <si>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</si>
  <si>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</si>
  <si>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</si>
  <si>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</si>
  <si>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</si>
  <si>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</si>
  <si>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</si>
  <si>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</si>
  <si>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</si>
  <si>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</si>
  <si>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</si>
  <si>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</si>
  <si>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</si>
  <si>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</si>
  <si>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</si>
  <si>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</si>
  <si>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</si>
  <si>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</si>
  <si>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</si>
  <si>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</si>
  <si>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</si>
  <si>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</si>
  <si>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</si>
  <si>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</si>
  <si>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</si>
  <si>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</si>
  <si>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</si>
  <si>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</si>
  <si>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</si>
  <si>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</si>
  <si>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</si>
  <si>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</si>
  <si>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</si>
  <si>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</si>
  <si>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</si>
  <si>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</si>
  <si>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</si>
  <si>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</si>
  <si>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</si>
  <si>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</si>
  <si>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</si>
  <si>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</si>
  <si>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</si>
  <si>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</si>
  <si>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</si>
  <si>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</si>
  <si>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</si>
  <si>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</si>
  <si>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</si>
  <si>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</si>
  <si>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</si>
  <si>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</si>
  <si>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</si>
  <si>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</si>
  <si>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</si>
  <si>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</si>
  <si>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</si>
  <si>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</si>
  <si>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</si>
  <si>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</si>
  <si>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</si>
  <si>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</si>
  <si>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</si>
  <si>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</si>
  <si>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</si>
  <si>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</si>
  <si>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</si>
  <si>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</si>
  <si>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</si>
  <si>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</si>
  <si>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</si>
  <si>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</si>
  <si>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</si>
  <si>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</si>
  <si>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</si>
  <si>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</si>
  <si>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</si>
  <si>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</si>
  <si>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</si>
  <si>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</si>
  <si>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</si>
  <si>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</si>
  <si>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</si>
  <si>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</si>
  <si>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</si>
  <si>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</si>
  <si>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</si>
  <si>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</si>
  <si>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</si>
  <si>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</si>
  <si>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</si>
  <si>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</si>
  <si>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</si>
  <si>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</si>
  <si>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</si>
  <si>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</si>
  <si>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</si>
  <si>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</si>
  <si>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</si>
  <si>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</si>
  <si>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</si>
  <si>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</si>
  <si>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</si>
  <si>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</si>
  <si>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</si>
  <si>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</si>
  <si>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</si>
  <si>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</si>
  <si>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</si>
  <si>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</si>
  <si>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</si>
  <si>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</si>
  <si>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</si>
  <si>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</si>
  <si>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</si>
  <si>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</si>
  <si>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</si>
  <si>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</si>
  <si>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</si>
  <si>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</si>
  <si>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</si>
  <si>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</si>
  <si>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</si>
  <si>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</si>
  <si>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</si>
  <si>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</si>
  <si>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</si>
  <si>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</si>
  <si>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</si>
  <si>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</si>
  <si>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</si>
  <si>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</si>
  <si>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</si>
  <si>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</si>
  <si>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</si>
  <si>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</si>
  <si>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</si>
  <si>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</si>
  <si>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</si>
  <si>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</si>
  <si>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</si>
  <si>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</si>
  <si>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</si>
  <si>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</si>
  <si>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</si>
  <si>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</si>
  <si>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</si>
  <si>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</si>
  <si>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</si>
  <si>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</si>
  <si>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</si>
  <si>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</si>
  <si>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</si>
  <si>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</si>
  <si>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 xml:space="preserve">   Kapitalisasi Pasar Saham IDX (Rp Triliun)</t>
  </si>
  <si>
    <t xml:space="preserve">   Kapitalisasi Pasar Saham IDX (Miliar US$)**</t>
  </si>
  <si>
    <t>IDX</t>
  </si>
  <si>
    <t>PT Penta Valent Tbk</t>
  </si>
  <si>
    <t>PT Batavia Prosperindo Trans</t>
  </si>
  <si>
    <t>PT Jasa Berdikari Logistics Tbk</t>
  </si>
  <si>
    <t>PT Sentul City Tbk</t>
  </si>
  <si>
    <t>PERKEMBANGAN PERDAGANGAN SAHAM SEKTORAL</t>
  </si>
  <si>
    <t>PT Wijaya Cahaya Timber Tbk</t>
  </si>
  <si>
    <t>PT BFI Finance Indonesia Tbk</t>
  </si>
  <si>
    <t>PT Indah Kiat Pulp &amp; Paper Tbk</t>
  </si>
  <si>
    <t>PT  Voksel Electric Tbk</t>
  </si>
  <si>
    <t>24-25 Jan-23</t>
  </si>
  <si>
    <t>PUB Obligasi III Tahap IV</t>
  </si>
  <si>
    <t>PUB Sukuk Mudharabah II Tahap IV</t>
  </si>
  <si>
    <t>PUB Obligasi I Tahap II</t>
  </si>
  <si>
    <t xml:space="preserve">PT Kokoh Inti Arebama Tbk </t>
  </si>
  <si>
    <t>Perubahaan Kegiatan Usaha Utama</t>
  </si>
  <si>
    <t>PUB Obligasi V Tahap III</t>
  </si>
  <si>
    <t>PT Vastland Indonesia Tbk</t>
  </si>
  <si>
    <t>PT Haloni Jane Tbk</t>
  </si>
  <si>
    <t>PT Pelita Teknologi Global Tbk</t>
  </si>
  <si>
    <t>PT Aviana Sinar Abadi Tbk</t>
  </si>
  <si>
    <t>PT Hassana Boga Sejahtera Tbk</t>
  </si>
  <si>
    <t>PT Solusi Kemasan Digital Tbk</t>
  </si>
  <si>
    <t>PT Kimia Farma Tbk</t>
  </si>
  <si>
    <t>PT MNC Digital Entertainment Tbk</t>
  </si>
  <si>
    <t>PT Bank Nationalnobu Tbk</t>
  </si>
  <si>
    <t>PT CIMB Niaga Auto Finance</t>
  </si>
  <si>
    <t xml:space="preserve">PT Danareksa (Persero) </t>
  </si>
  <si>
    <t>Obligasi</t>
  </si>
  <si>
    <t xml:space="preserve">PT Barito Pacific Tbk </t>
  </si>
  <si>
    <t>PT Sinar Mas Multifinance</t>
  </si>
  <si>
    <t>30 Jan - 3 Feb</t>
  </si>
  <si>
    <t>WAPERD***</t>
  </si>
  <si>
    <t>6 - 10 Feb</t>
  </si>
  <si>
    <t>13 - 17 Feb</t>
  </si>
  <si>
    <t>WMI</t>
  </si>
  <si>
    <t>***WAPERD status aktif</t>
  </si>
  <si>
    <t>PT Hoffmen Cleanindo Tbk</t>
  </si>
  <si>
    <t>PT Pertamina Geothermal Energy Tbk</t>
  </si>
  <si>
    <t>PT Lini Imaji Kreasi Ekosistem Tbk</t>
  </si>
  <si>
    <t>PT Sarana Multigriya Finansial</t>
  </si>
  <si>
    <t>15-17 Feb-23</t>
  </si>
  <si>
    <t>PUB Obligasi VI Tahap IV</t>
  </si>
  <si>
    <t>PT Intan Baru Prana</t>
  </si>
  <si>
    <t>PT Bali Towerindo Sentra Tbk.</t>
  </si>
  <si>
    <t>** Kurs BI tanggal 24 Februari 2023 Rp 15.187,-</t>
  </si>
  <si>
    <t>20 - 24 Feb</t>
  </si>
  <si>
    <t>20 Feb</t>
  </si>
  <si>
    <t>21 Feb</t>
  </si>
  <si>
    <t>22 Feb</t>
  </si>
  <si>
    <t>23 Feb</t>
  </si>
  <si>
    <t>24 Feb</t>
  </si>
  <si>
    <t>* per tanggal 24 Februari 2023  terdapat PE yang memiliki izin PPE &amp; PEE, PPE &amp; MI, dan PPE &amp; PEE &amp; MI sebanyak 80</t>
  </si>
  <si>
    <t>**per tanggal 24 Februari 2023 terdapat PE yang memiliki izin PPE &amp; PEE dan PPE &amp; PEE &amp; MI sebanyak 79</t>
  </si>
  <si>
    <t>PT Hillcon Tbk</t>
  </si>
  <si>
    <t>PT Berdikari Pondasi Perkasa Tbk</t>
  </si>
  <si>
    <t>PT Mitra Pack Tbk</t>
  </si>
  <si>
    <t>PT TBS Energi Utama Tbk d.h. PT Toba Bara Sejahtra Tbk</t>
  </si>
  <si>
    <t>PT Federal International Finance</t>
  </si>
  <si>
    <t>20-21 Feb-23</t>
  </si>
  <si>
    <t>PUB Obligasi V Tahap V</t>
  </si>
  <si>
    <t>PT Astrindo Nusantara Infrastruktur Tbk</t>
  </si>
  <si>
    <t>KOMPOSISI KEPEMILIKAN EFEK USD YANG TERCATAT DI KSEI (24 Februari 2023)</t>
  </si>
  <si>
    <t>KOMPOSISI KEPEMILIKAN EFEK IDR YANG TERCATAT DI KSEI (24 Februari 2023)</t>
  </si>
  <si>
    <t>PT Tower Bersama Infrastructure Tbk</t>
  </si>
  <si>
    <t>PUB Obligasi V Tahap VI</t>
  </si>
  <si>
    <t>PT Chandra Asri Petrochemical</t>
  </si>
  <si>
    <t>PUB Obligasi IV Tahap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</si>
</sst>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_(* #,##0.00000_);_(* \(#,##0.00000\);_(* &quot;-&quot;??_);_(@_)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21252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0" fillId="0" borderId="0"/>
    <xf numFmtId="164" fontId="10" fillId="0" borderId="0" applyFont="0" applyFill="0" applyBorder="0" applyAlignment="0" applyProtection="0"/>
    <xf numFmtId="0" fontId="4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1" fillId="38" borderId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8" fillId="0" borderId="0"/>
    <xf numFmtId="0" fontId="48" fillId="0" borderId="0"/>
    <xf numFmtId="0" fontId="42" fillId="0" borderId="0"/>
    <xf numFmtId="0" fontId="49" fillId="0" borderId="0"/>
    <xf numFmtId="0" fontId="40" fillId="0" borderId="0"/>
    <xf numFmtId="0" fontId="40" fillId="0" borderId="0"/>
    <xf numFmtId="0" fontId="40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19" applyNumberFormat="0" applyAlignment="0" applyProtection="0"/>
    <xf numFmtId="0" fontId="34" fillId="11" borderId="20" applyNumberFormat="0" applyAlignment="0" applyProtection="0"/>
    <xf numFmtId="0" fontId="35" fillId="11" borderId="19" applyNumberFormat="0" applyAlignment="0" applyProtection="0"/>
    <xf numFmtId="0" fontId="36" fillId="0" borderId="21" applyNumberFormat="0" applyFill="0" applyAlignment="0" applyProtection="0"/>
    <xf numFmtId="0" fontId="14" fillId="12" borderId="22" applyNumberFormat="0" applyAlignment="0" applyProtection="0"/>
    <xf numFmtId="0" fontId="37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0" fillId="0" borderId="0"/>
    <xf numFmtId="0" fontId="9" fillId="0" borderId="0"/>
    <xf numFmtId="165" fontId="44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19" applyNumberFormat="0" applyAlignment="0" applyProtection="0"/>
    <xf numFmtId="0" fontId="68" fillId="11" borderId="20" applyNumberFormat="0" applyAlignment="0" applyProtection="0"/>
    <xf numFmtId="0" fontId="69" fillId="11" borderId="19" applyNumberFormat="0" applyAlignment="0" applyProtection="0"/>
    <xf numFmtId="0" fontId="70" fillId="0" borderId="21" applyNumberFormat="0" applyFill="0" applyAlignment="0" applyProtection="0"/>
    <xf numFmtId="0" fontId="71" fillId="12" borderId="22" applyNumberFormat="0" applyAlignment="0" applyProtection="0"/>
    <xf numFmtId="0" fontId="72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24" applyNumberFormat="0" applyFill="0" applyAlignment="0" applyProtection="0"/>
    <xf numFmtId="0" fontId="5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7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19" applyNumberFormat="0" applyAlignment="0" applyProtection="0"/>
    <xf numFmtId="0" fontId="34" fillId="11" borderId="20" applyNumberFormat="0" applyAlignment="0" applyProtection="0"/>
    <xf numFmtId="0" fontId="35" fillId="11" borderId="19" applyNumberFormat="0" applyAlignment="0" applyProtection="0"/>
    <xf numFmtId="0" fontId="36" fillId="0" borderId="21" applyNumberFormat="0" applyFill="0" applyAlignment="0" applyProtection="0"/>
    <xf numFmtId="0" fontId="14" fillId="12" borderId="22" applyNumberFormat="0" applyAlignment="0" applyProtection="0"/>
    <xf numFmtId="0" fontId="37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7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21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2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0" fillId="0" borderId="0" xfId="1" applyFont="1" applyAlignment="1">
      <alignment horizontal="right"/>
    </xf>
    <xf numFmtId="168" fontId="50" fillId="0" borderId="0" xfId="1" applyNumberFormat="1" applyFont="1" applyAlignment="1">
      <alignment horizontal="right"/>
    </xf>
    <xf numFmtId="0" fontId="50" fillId="0" borderId="0" xfId="0" applyFont="1"/>
    <xf numFmtId="165" fontId="13" fillId="0" borderId="0" xfId="1" applyFont="1" applyAlignment="1"/>
    <xf numFmtId="175" fontId="50" fillId="0" borderId="0" xfId="1" applyNumberFormat="1" applyFont="1" applyAlignment="1">
      <alignment horizontal="right"/>
    </xf>
    <xf numFmtId="0" fontId="39" fillId="0" borderId="0" xfId="0" applyFont="1"/>
    <xf numFmtId="0" fontId="37" fillId="0" borderId="0" xfId="0" applyFont="1"/>
    <xf numFmtId="175" fontId="50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0" fillId="0" borderId="0" xfId="1" applyFont="1" applyFill="1"/>
    <xf numFmtId="0" fontId="56" fillId="0" borderId="0" xfId="0" applyFont="1"/>
    <xf numFmtId="0" fontId="53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7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5" fontId="20" fillId="0" borderId="0" xfId="1" applyFont="1" applyFill="1"/>
    <xf numFmtId="2" fontId="50" fillId="0" borderId="0" xfId="0" applyNumberFormat="1" applyFont="1"/>
    <xf numFmtId="165" fontId="50" fillId="0" borderId="0" xfId="1" applyFont="1" applyFill="1" applyBorder="1"/>
    <xf numFmtId="0" fontId="50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4" fillId="0" borderId="0" xfId="0" applyNumberFormat="1" applyFont="1"/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9" fontId="50" fillId="0" borderId="0" xfId="1" applyNumberFormat="1" applyFont="1" applyFill="1"/>
    <xf numFmtId="165" fontId="50" fillId="0" borderId="0" xfId="1" applyFont="1" applyFill="1" applyAlignment="1">
      <alignment horizontal="right"/>
    </xf>
    <xf numFmtId="171" fontId="50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0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0" fillId="40" borderId="0" xfId="0" applyFill="1"/>
    <xf numFmtId="0" fontId="24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6" fillId="0" borderId="0" xfId="1" applyNumberFormat="1" applyFont="1" applyFill="1" applyBorder="1" applyAlignment="1">
      <alignment horizontal="center"/>
    </xf>
    <xf numFmtId="165" fontId="23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0" fontId="0" fillId="0" borderId="0" xfId="0" applyAlignment="1">
      <alignment horizontal="right"/>
    </xf>
    <xf numFmtId="165" fontId="76" fillId="0" borderId="0" xfId="1" applyFont="1" applyFill="1" applyAlignment="1">
      <alignment horizontal="left"/>
    </xf>
    <xf numFmtId="0" fontId="81" fillId="0" borderId="0" xfId="0" applyFont="1" applyAlignment="1">
      <alignment horizontal="left"/>
    </xf>
    <xf numFmtId="0" fontId="24" fillId="0" borderId="15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55" fillId="0" borderId="0" xfId="0" applyFont="1" applyAlignment="1">
      <alignment horizontal="center"/>
    </xf>
    <xf numFmtId="165" fontId="50" fillId="0" borderId="0" xfId="1" applyFont="1"/>
    <xf numFmtId="169" fontId="50" fillId="0" borderId="0" xfId="1" applyNumberFormat="1" applyFont="1"/>
    <xf numFmtId="2" fontId="50" fillId="0" borderId="0" xfId="1" applyNumberFormat="1" applyFont="1" applyAlignment="1">
      <alignment horizontal="right" indent="1"/>
    </xf>
    <xf numFmtId="165" fontId="50" fillId="0" borderId="0" xfId="0" applyNumberFormat="1" applyFont="1"/>
    <xf numFmtId="2" fontId="55" fillId="0" borderId="0" xfId="0" applyNumberFormat="1" applyFont="1"/>
    <xf numFmtId="0" fontId="0" fillId="41" borderId="0" xfId="0" applyFill="1"/>
    <xf numFmtId="0" fontId="23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0" fontId="0" fillId="42" borderId="0" xfId="0" applyFill="1"/>
    <xf numFmtId="0" fontId="0" fillId="43" borderId="0" xfId="0" applyFill="1"/>
    <xf numFmtId="0" fontId="53" fillId="42" borderId="0" xfId="0" applyFont="1" applyFill="1"/>
    <xf numFmtId="15" fontId="0" fillId="0" borderId="0" xfId="0" applyNumberFormat="1"/>
    <xf numFmtId="165" fontId="76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5" fillId="5" borderId="0" xfId="0" applyNumberFormat="1" applyFont="1" applyFill="1"/>
    <xf numFmtId="2" fontId="55" fillId="5" borderId="0" xfId="0" applyNumberFormat="1" applyFont="1" applyFill="1"/>
    <xf numFmtId="1" fontId="59" fillId="5" borderId="0" xfId="0" applyNumberFormat="1" applyFont="1" applyFill="1"/>
    <xf numFmtId="2" fontId="59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5" fillId="0" borderId="0" xfId="0" quotePrefix="1" applyNumberFormat="1" applyFont="1"/>
    <xf numFmtId="0" fontId="21" fillId="5" borderId="0" xfId="0" applyFont="1" applyFill="1"/>
    <xf numFmtId="2" fontId="21" fillId="5" borderId="0" xfId="0" applyNumberFormat="1" applyFont="1" applyFill="1"/>
    <xf numFmtId="0" fontId="81" fillId="0" borderId="0" xfId="0" applyFont="1" applyAlignment="1">
      <alignment vertical="center"/>
    </xf>
    <xf numFmtId="164" fontId="50" fillId="0" borderId="0" xfId="3" applyFont="1" applyBorder="1" applyAlignment="1">
      <alignment horizontal="center" vertical="center"/>
    </xf>
    <xf numFmtId="164" fontId="50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6" fillId="0" borderId="0" xfId="3" applyNumberFormat="1" applyFont="1" applyFill="1" applyAlignment="1"/>
    <xf numFmtId="0" fontId="85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6" xfId="0" applyBorder="1"/>
    <xf numFmtId="0" fontId="50" fillId="4" borderId="0" xfId="0" applyFont="1" applyFill="1"/>
    <xf numFmtId="165" fontId="50" fillId="4" borderId="0" xfId="0" applyNumberFormat="1" applyFont="1" applyFill="1"/>
    <xf numFmtId="0" fontId="50" fillId="5" borderId="0" xfId="0" applyFont="1" applyFill="1"/>
    <xf numFmtId="175" fontId="53" fillId="5" borderId="0" xfId="0" applyNumberFormat="1" applyFont="1" applyFill="1"/>
    <xf numFmtId="16" fontId="50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55" fillId="0" borderId="0" xfId="0" applyFont="1"/>
    <xf numFmtId="167" fontId="15" fillId="39" borderId="5" xfId="0" quotePrefix="1" applyNumberFormat="1" applyFont="1" applyFill="1" applyBorder="1" applyAlignment="1">
      <alignment horizontal="center" vertical="center"/>
    </xf>
    <xf numFmtId="169" fontId="50" fillId="0" borderId="0" xfId="1" quotePrefix="1" applyNumberFormat="1" applyFont="1"/>
    <xf numFmtId="0" fontId="19" fillId="44" borderId="0" xfId="0" applyFont="1" applyFill="1" applyAlignment="1">
      <alignment horizontal="left"/>
    </xf>
    <xf numFmtId="165" fontId="51" fillId="44" borderId="0" xfId="0" applyNumberFormat="1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3" fillId="0" borderId="0" xfId="1" applyFont="1" applyFill="1" applyAlignment="1">
      <alignment horizontal="left"/>
    </xf>
    <xf numFmtId="168" fontId="50" fillId="0" borderId="0" xfId="1" applyNumberFormat="1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165" fontId="76" fillId="0" borderId="0" xfId="1" applyFont="1" applyFill="1" applyBorder="1" applyAlignment="1">
      <alignment horizontal="center"/>
    </xf>
    <xf numFmtId="1" fontId="0" fillId="0" borderId="0" xfId="0" applyNumberFormat="1"/>
    <xf numFmtId="2" fontId="55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0" fillId="0" borderId="26" xfId="3" applyNumberFormat="1" applyFont="1" applyFill="1" applyBorder="1" applyAlignment="1">
      <alignment horizontal="center" vertical="center"/>
    </xf>
    <xf numFmtId="164" fontId="50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3" fillId="0" borderId="0" xfId="1" applyFont="1" applyFill="1" applyAlignment="1">
      <alignment horizontal="center"/>
    </xf>
    <xf numFmtId="171" fontId="23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8" fontId="76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0" fillId="0" borderId="40" xfId="0" applyFont="1" applyBorder="1" applyAlignment="1">
      <alignment vertical="center"/>
    </xf>
    <xf numFmtId="0" fontId="50" fillId="0" borderId="40" xfId="0" applyFont="1" applyBorder="1" applyAlignment="1">
      <alignment horizontal="right" vertical="center"/>
    </xf>
    <xf numFmtId="165" fontId="86" fillId="0" borderId="0" xfId="1" applyFont="1" applyFill="1"/>
    <xf numFmtId="168" fontId="13" fillId="0" borderId="0" xfId="0" applyNumberFormat="1" applyFont="1" applyAlignment="1">
      <alignment horizontal="left"/>
    </xf>
    <xf numFmtId="0" fontId="5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0" fillId="0" borderId="0" xfId="1" applyNumberFormat="1" applyFont="1" applyFill="1" applyAlignment="1">
      <alignment horizontal="right"/>
    </xf>
    <xf numFmtId="169" fontId="50" fillId="0" borderId="0" xfId="1" applyNumberFormat="1" applyFont="1" applyAlignment="1">
      <alignment horizontal="center"/>
    </xf>
    <xf numFmtId="16" fontId="55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5" fillId="0" borderId="0" xfId="0" applyNumberFormat="1" applyFont="1" applyAlignment="1">
      <alignment horizontal="left"/>
    </xf>
    <xf numFmtId="165" fontId="55" fillId="0" borderId="0" xfId="1" quotePrefix="1" applyFont="1"/>
    <xf numFmtId="0" fontId="89" fillId="39" borderId="8" xfId="0" applyFont="1" applyFill="1" applyBorder="1" applyAlignment="1">
      <alignment horizontal="center"/>
    </xf>
    <xf numFmtId="0" fontId="91" fillId="0" borderId="0" xfId="0" applyFont="1"/>
    <xf numFmtId="165" fontId="51" fillId="41" borderId="0" xfId="0" applyNumberFormat="1" applyFont="1" applyFill="1"/>
    <xf numFmtId="0" fontId="88" fillId="0" borderId="0" xfId="0" applyFont="1" applyAlignment="1">
      <alignment horizontal="left"/>
    </xf>
    <xf numFmtId="0" fontId="95" fillId="39" borderId="3" xfId="0" applyFont="1" applyFill="1" applyBorder="1" applyAlignment="1">
      <alignment horizontal="center" vertical="center"/>
    </xf>
    <xf numFmtId="171" fontId="77" fillId="0" borderId="0" xfId="3" applyNumberFormat="1" applyFont="1" applyFill="1" applyAlignment="1"/>
    <xf numFmtId="165" fontId="23" fillId="2" borderId="0" xfId="1" applyFont="1" applyFill="1" applyAlignment="1">
      <alignment horizontal="right" vertical="center" wrapText="1"/>
    </xf>
    <xf numFmtId="164" fontId="96" fillId="0" borderId="0" xfId="1" applyNumberFormat="1" applyFont="1" applyFill="1" applyBorder="1" applyAlignment="1"/>
    <xf numFmtId="171" fontId="76" fillId="0" borderId="0" xfId="3" applyNumberFormat="1" applyFont="1" applyFill="1" applyBorder="1" applyAlignment="1">
      <alignment horizontal="right" vertical="top"/>
    </xf>
    <xf numFmtId="15" fontId="97" fillId="0" borderId="0" xfId="0" applyNumberFormat="1" applyFont="1" applyAlignment="1">
      <alignment horizontal="center"/>
    </xf>
    <xf numFmtId="0" fontId="19" fillId="39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3" fillId="0" borderId="0" xfId="0" applyFont="1"/>
    <xf numFmtId="0" fontId="0" fillId="6" borderId="0" xfId="0" applyFill="1"/>
    <xf numFmtId="17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170" fontId="21" fillId="0" borderId="0" xfId="0" applyNumberFormat="1" applyFont="1" applyAlignment="1">
      <alignment horizontal="center"/>
    </xf>
    <xf numFmtId="167" fontId="19" fillId="39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80" fillId="0" borderId="0" xfId="0" applyFont="1"/>
    <xf numFmtId="0" fontId="12" fillId="0" borderId="0" xfId="0" applyFont="1" applyAlignment="1">
      <alignment horizontal="left"/>
    </xf>
    <xf numFmtId="0" fontId="23" fillId="5" borderId="0" xfId="0" applyFont="1" applyFill="1" applyAlignment="1">
      <alignment horizontal="center"/>
    </xf>
    <xf numFmtId="0" fontId="23" fillId="4" borderId="0" xfId="0" applyFont="1" applyFill="1" applyAlignment="1">
      <alignment horizontal="right"/>
    </xf>
    <xf numFmtId="2" fontId="23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71" fontId="50" fillId="0" borderId="0" xfId="11780" applyNumberFormat="1" applyFont="1" applyFill="1" applyBorder="1" applyAlignment="1">
      <alignment horizontal="center" vertical="center"/>
    </xf>
    <xf numFmtId="41" fontId="50" fillId="0" borderId="0" xfId="11780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41" fontId="50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171" fontId="50" fillId="0" borderId="0" xfId="11780" applyNumberFormat="1" applyFont="1" applyBorder="1" applyAlignment="1">
      <alignment horizontal="center" vertical="center"/>
    </xf>
    <xf numFmtId="0" fontId="82" fillId="0" borderId="0" xfId="0" applyFont="1" applyAlignment="1">
      <alignment horizontal="right" vertical="center"/>
    </xf>
    <xf numFmtId="171" fontId="50" fillId="0" borderId="0" xfId="0" applyNumberFormat="1" applyFont="1" applyAlignment="1">
      <alignment horizontal="right" vertical="center"/>
    </xf>
    <xf numFmtId="41" fontId="50" fillId="0" borderId="0" xfId="11780" applyFont="1" applyBorder="1" applyAlignment="1">
      <alignment horizontal="center" vertical="center"/>
    </xf>
    <xf numFmtId="41" fontId="50" fillId="0" borderId="0" xfId="11780" applyFont="1" applyFill="1" applyBorder="1" applyAlignment="1">
      <alignment horizontal="right" vertical="center"/>
    </xf>
    <xf numFmtId="41" fontId="50" fillId="0" borderId="0" xfId="11780" applyFont="1" applyFill="1" applyBorder="1" applyAlignment="1">
      <alignment horizontal="left" vertical="center"/>
    </xf>
    <xf numFmtId="165" fontId="0" fillId="0" borderId="0" xfId="1" applyFont="1" applyFill="1"/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0" fontId="7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6" fillId="0" borderId="0" xfId="0" applyFont="1" applyAlignment="1">
      <alignment horizontal="center" vertical="center"/>
    </xf>
    <xf numFmtId="15" fontId="86" fillId="0" borderId="0" xfId="1" applyNumberFormat="1" applyFont="1" applyFill="1" applyAlignment="1">
      <alignment horizontal="center"/>
    </xf>
    <xf numFmtId="0" fontId="98" fillId="0" borderId="0" xfId="0" applyFont="1"/>
    <xf numFmtId="15" fontId="0" fillId="0" borderId="0" xfId="0" applyNumberFormat="1" applyAlignment="1">
      <alignment horizontal="center"/>
    </xf>
    <xf numFmtId="2" fontId="58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6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0" fillId="0" borderId="0" xfId="0" applyNumberFormat="1" applyFont="1" applyAlignment="1">
      <alignment horizontal="right" vertical="center"/>
    </xf>
    <xf numFmtId="2" fontId="101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103" fillId="0" borderId="0" xfId="0" applyFont="1"/>
    <xf numFmtId="15" fontId="76" fillId="0" borderId="0" xfId="1" applyNumberFormat="1" applyFont="1" applyFill="1" applyAlignment="1">
      <alignment horizontal="center"/>
    </xf>
    <xf numFmtId="0" fontId="104" fillId="0" borderId="0" xfId="0" applyFont="1"/>
    <xf numFmtId="168" fontId="13" fillId="0" borderId="0" xfId="1" applyNumberFormat="1" applyFont="1" applyAlignment="1">
      <alignment horizontal="right"/>
    </xf>
    <xf numFmtId="165" fontId="12" fillId="0" borderId="0" xfId="1" applyFont="1" applyBorder="1"/>
    <xf numFmtId="165" fontId="101" fillId="0" borderId="0" xfId="1" applyFont="1" applyBorder="1" applyAlignment="1">
      <alignment vertical="center"/>
    </xf>
    <xf numFmtId="165" fontId="101" fillId="0" borderId="0" xfId="1" applyFont="1" applyFill="1" applyBorder="1" applyAlignment="1">
      <alignment vertical="center"/>
    </xf>
    <xf numFmtId="4" fontId="58" fillId="0" borderId="0" xfId="0" applyNumberFormat="1" applyFont="1" applyAlignment="1">
      <alignment horizontal="right" vertical="center" wrapText="1"/>
    </xf>
    <xf numFmtId="164" fontId="76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Font="1" applyFill="1" applyBorder="1"/>
    <xf numFmtId="165" fontId="55" fillId="0" borderId="0" xfId="1" applyFont="1" applyFill="1" applyBorder="1"/>
    <xf numFmtId="164" fontId="55" fillId="0" borderId="0" xfId="3" applyFont="1" applyFill="1" applyBorder="1"/>
    <xf numFmtId="165" fontId="55" fillId="0" borderId="0" xfId="1" applyFont="1" applyFill="1" applyBorder="1" applyAlignment="1">
      <alignment horizontal="center"/>
    </xf>
    <xf numFmtId="165" fontId="81" fillId="0" borderId="0" xfId="1" applyFont="1" applyFill="1" applyBorder="1"/>
    <xf numFmtId="164" fontId="81" fillId="0" borderId="0" xfId="3" applyFont="1" applyFill="1" applyBorder="1"/>
    <xf numFmtId="165" fontId="81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8" fontId="18" fillId="0" borderId="0" xfId="1" applyNumberFormat="1" applyFont="1" applyFill="1" applyBorder="1"/>
    <xf numFmtId="168" fontId="55" fillId="0" borderId="0" xfId="1" applyNumberFormat="1" applyFont="1" applyFill="1" applyBorder="1"/>
    <xf numFmtId="168" fontId="55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1" fontId="76" fillId="0" borderId="0" xfId="3" applyNumberFormat="1" applyFont="1" applyFill="1" applyBorder="1" applyAlignment="1"/>
    <xf numFmtId="1" fontId="21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7" fontId="15" fillId="39" borderId="12" xfId="0" applyNumberFormat="1" applyFont="1" applyFill="1" applyBorder="1" applyAlignment="1">
      <alignment horizontal="center" vertical="center"/>
    </xf>
    <xf numFmtId="1" fontId="76" fillId="0" borderId="0" xfId="1" applyNumberFormat="1" applyFont="1" applyFill="1" applyBorder="1" applyAlignment="1">
      <alignment horizontal="center" vertical="center"/>
    </xf>
    <xf numFmtId="0" fontId="105" fillId="0" borderId="0" xfId="0" applyFont="1"/>
    <xf numFmtId="0" fontId="16" fillId="0" borderId="0" xfId="0" applyFont="1" applyAlignment="1">
      <alignment horizontal="center"/>
    </xf>
    <xf numFmtId="171" fontId="54" fillId="0" borderId="0" xfId="11780" applyNumberFormat="1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165" fontId="13" fillId="0" borderId="0" xfId="1" applyFont="1" applyFill="1" applyAlignment="1">
      <alignment vertical="center"/>
    </xf>
    <xf numFmtId="176" fontId="13" fillId="0" borderId="0" xfId="1" applyNumberFormat="1" applyFont="1" applyFill="1"/>
    <xf numFmtId="164" fontId="50" fillId="0" borderId="26" xfId="3" applyFont="1" applyFill="1" applyBorder="1" applyAlignment="1">
      <alignment horizontal="right" vertical="center"/>
    </xf>
    <xf numFmtId="164" fontId="50" fillId="0" borderId="37" xfId="3" applyFont="1" applyFill="1" applyBorder="1" applyAlignment="1">
      <alignment horizontal="right" vertical="center"/>
    </xf>
    <xf numFmtId="165" fontId="18" fillId="0" borderId="0" xfId="1" applyFont="1" applyFill="1" applyBorder="1" applyAlignment="1">
      <alignment horizontal="center"/>
    </xf>
    <xf numFmtId="4" fontId="50" fillId="0" borderId="26" xfId="0" applyNumberFormat="1" applyFont="1" applyBorder="1" applyAlignment="1">
      <alignment horizontal="right" vertical="center"/>
    </xf>
    <xf numFmtId="0" fontId="82" fillId="0" borderId="26" xfId="0" applyFont="1" applyBorder="1" applyAlignment="1">
      <alignment horizontal="right" vertical="center"/>
    </xf>
    <xf numFmtId="164" fontId="50" fillId="0" borderId="37" xfId="3" applyFont="1" applyFill="1" applyBorder="1" applyAlignment="1">
      <alignment horizontal="center" vertical="center"/>
    </xf>
    <xf numFmtId="171" fontId="50" fillId="0" borderId="26" xfId="0" applyNumberFormat="1" applyFont="1" applyBorder="1" applyAlignment="1">
      <alignment horizontal="right" vertical="center"/>
    </xf>
    <xf numFmtId="171" fontId="13" fillId="0" borderId="26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 wrapText="1"/>
    </xf>
    <xf numFmtId="4" fontId="107" fillId="0" borderId="0" xfId="0" applyNumberFormat="1" applyFont="1" applyAlignment="1">
      <alignment vertical="center" wrapText="1"/>
    </xf>
    <xf numFmtId="0" fontId="14" fillId="0" borderId="0" xfId="0" applyFont="1"/>
    <xf numFmtId="168" fontId="50" fillId="0" borderId="0" xfId="1" applyNumberFormat="1" applyFont="1" applyFill="1" applyBorder="1" applyAlignment="1">
      <alignment horizontal="center"/>
    </xf>
    <xf numFmtId="171" fontId="12" fillId="0" borderId="0" xfId="3" applyNumberFormat="1" applyFont="1"/>
    <xf numFmtId="15" fontId="12" fillId="0" borderId="0" xfId="1" applyNumberFormat="1" applyFont="1" applyFill="1" applyAlignment="1">
      <alignment horizontal="center" vertical="top" wrapText="1"/>
    </xf>
    <xf numFmtId="171" fontId="101" fillId="0" borderId="0" xfId="3" applyNumberFormat="1" applyFont="1" applyAlignment="1">
      <alignment vertical="center"/>
    </xf>
    <xf numFmtId="0" fontId="110" fillId="0" borderId="0" xfId="0" applyFont="1"/>
    <xf numFmtId="165" fontId="12" fillId="0" borderId="0" xfId="0" applyNumberFormat="1" applyFont="1" applyAlignment="1">
      <alignment horizontal="center"/>
    </xf>
    <xf numFmtId="2" fontId="12" fillId="6" borderId="0" xfId="0" applyNumberFormat="1" applyFont="1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4" fontId="50" fillId="0" borderId="32" xfId="0" applyNumberFormat="1" applyFont="1" applyBorder="1" applyAlignment="1">
      <alignment horizontal="left" vertical="center"/>
    </xf>
    <xf numFmtId="4" fontId="50" fillId="0" borderId="0" xfId="0" applyNumberFormat="1" applyFont="1" applyAlignment="1">
      <alignment horizontal="left" vertical="center"/>
    </xf>
    <xf numFmtId="4" fontId="50" fillId="0" borderId="33" xfId="0" applyNumberFormat="1" applyFont="1" applyBorder="1" applyAlignment="1">
      <alignment horizontal="left" vertical="center"/>
    </xf>
    <xf numFmtId="0" fontId="78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8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2" fillId="39" borderId="5" xfId="0" applyFont="1" applyFill="1" applyBorder="1" applyAlignment="1">
      <alignment horizontal="center" vertical="center"/>
    </xf>
    <xf numFmtId="168" fontId="50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7" fontId="15" fillId="39" borderId="14" xfId="0" applyNumberFormat="1" applyFont="1" applyFill="1" applyBorder="1" applyAlignment="1">
      <alignment horizontal="center" vertical="center"/>
    </xf>
    <xf numFmtId="167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1" fillId="39" borderId="4" xfId="0" applyFont="1" applyFill="1" applyBorder="1" applyAlignment="1">
      <alignment horizontal="center" vertical="center" wrapText="1"/>
    </xf>
    <xf numFmtId="0" fontId="51" fillId="39" borderId="8" xfId="0" applyFont="1" applyFill="1" applyBorder="1" applyAlignment="1">
      <alignment horizontal="center" vertical="center"/>
    </xf>
    <xf numFmtId="0" fontId="51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7" fontId="14" fillId="39" borderId="5" xfId="0" applyNumberFormat="1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167" fontId="14" fillId="39" borderId="12" xfId="0" applyNumberFormat="1" applyFont="1" applyFill="1" applyBorder="1" applyAlignment="1">
      <alignment horizontal="center" vertical="center"/>
    </xf>
    <xf numFmtId="167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8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3" fillId="39" borderId="11" xfId="0" applyFont="1" applyFill="1" applyBorder="1" applyAlignment="1">
      <alignment horizontal="center" vertical="center" wrapText="1"/>
    </xf>
    <xf numFmtId="0" fontId="93" fillId="39" borderId="8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15" fontId="76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Border="1" applyAlignment="1">
      <alignment horizontal="center" wrapText="1"/>
    </xf>
    <xf numFmtId="15" fontId="12" fillId="0" borderId="0" xfId="1" applyNumberFormat="1" applyFont="1" applyFill="1" applyBorder="1" applyAlignment="1">
      <alignment horizontal="center"/>
    </xf>
    <xf numFmtId="165" fontId="23" fillId="2" borderId="8" xfId="1" applyFont="1" applyFill="1" applyBorder="1" applyAlignment="1">
      <alignment horizontal="center"/>
    </xf>
    <xf numFmtId="171" fontId="23" fillId="2" borderId="3" xfId="1" applyNumberFormat="1" applyFont="1" applyFill="1" applyBorder="1" applyAlignment="1">
      <alignment horizontal="center"/>
    </xf>
    <xf numFmtId="171" fontId="23" fillId="2" borderId="9" xfId="1" applyNumberFormat="1" applyFont="1" applyFill="1" applyBorder="1" applyAlignment="1">
      <alignment horizontal="center"/>
    </xf>
    <xf numFmtId="165" fontId="23" fillId="2" borderId="1" xfId="1" applyFont="1" applyFill="1" applyBorder="1" applyAlignment="1">
      <alignment horizontal="center"/>
    </xf>
    <xf numFmtId="171" fontId="23" fillId="2" borderId="5" xfId="1" applyNumberFormat="1" applyFont="1" applyFill="1" applyBorder="1" applyAlignment="1">
      <alignment horizontal="center"/>
    </xf>
    <xf numFmtId="171" fontId="23" fillId="2" borderId="7" xfId="1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102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15" fontId="12" fillId="0" borderId="0" xfId="1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 vertical="center"/>
    </xf>
    <xf numFmtId="165" fontId="23" fillId="2" borderId="0" xfId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75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65" fontId="77" fillId="2" borderId="0" xfId="1" applyFont="1" applyFill="1" applyAlignment="1">
      <alignment horizontal="center"/>
    </xf>
    <xf numFmtId="15" fontId="76" fillId="0" borderId="0" xfId="1" quotePrefix="1" applyNumberFormat="1" applyFont="1" applyBorder="1" applyAlignment="1">
      <alignment horizontal="center"/>
    </xf>
    <xf numFmtId="171" fontId="23" fillId="2" borderId="0" xfId="1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3" fillId="5" borderId="0" xfId="1" applyNumberFormat="1" applyFont="1" applyFill="1" applyAlignment="1">
      <alignment horizontal="center"/>
    </xf>
    <xf numFmtId="171" fontId="23" fillId="5" borderId="0" xfId="1" applyNumberFormat="1" applyFont="1" applyFill="1" applyAlignment="1">
      <alignment horizontal="center"/>
    </xf>
    <xf numFmtId="1" fontId="23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64" fontId="12" fillId="0" borderId="10" xfId="3" applyFont="1" applyFill="1" applyBorder="1" applyAlignment="1">
      <alignment horizontal="right"/>
    </xf>
    <xf numFmtId="171" fontId="12" fillId="0" borderId="10" xfId="1" applyNumberFormat="1" applyFont="1" applyFill="1" applyBorder="1" applyAlignment="1">
      <alignment horizontal="right"/>
    </xf>
    <xf numFmtId="164" fontId="76" fillId="0" borderId="0" xfId="1" applyNumberFormat="1" applyFont="1" applyFill="1" applyBorder="1" applyAlignment="1">
      <alignment horizontal="center"/>
    </xf>
    <xf numFmtId="171" fontId="76" fillId="0" borderId="0" xfId="1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164" fontId="23" fillId="5" borderId="0" xfId="1" applyNumberFormat="1" applyFont="1" applyFill="1" applyAlignment="1">
      <alignment horizontal="right"/>
    </xf>
    <xf numFmtId="171" fontId="23" fillId="5" borderId="0" xfId="0" applyNumberFormat="1" applyFont="1" applyFill="1" applyAlignment="1">
      <alignment horizontal="right"/>
    </xf>
    <xf numFmtId="164" fontId="23" fillId="5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50469</xdr:colOff>
      <xdr:row>45</xdr:row>
      <xdr:rowOff>46182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922F8D-55E3-3F50-5FF3-BB03C9D53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065650" cy="85898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123215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CE9F4-AE3F-4E52-8374-82DC7D3D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E60A3D-0EFD-4820-A2E1-05C96DB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750846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65999-A9AC-4B7A-B8F4-FEAC740E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750846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55BFCC-0056-4B04-AECE-E2737DE3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709386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181973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A10242-6F7C-4EBC-832A-5C1B425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F2F428-454D-4E28-8D09-30F7680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3375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556846</xdr:colOff>
      <xdr:row>3</xdr:row>
      <xdr:rowOff>53731</xdr:rowOff>
    </xdr:from>
    <xdr:to>
      <xdr:col>7</xdr:col>
      <xdr:colOff>363647</xdr:colOff>
      <xdr:row>16</xdr:row>
      <xdr:rowOff>78709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00D1146-E447-46D0-A05B-93C66533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0546" y="491881"/>
          <a:ext cx="4658201" cy="2203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136548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D47D4-2A0C-4FA3-8828-A7595115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8071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83794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E36C7D-8ABB-44DF-92C9-2C09ED84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883894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420979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746EB-7EC4-43DE-92B6-587C485F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87182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212115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382E2-832E-4090-A82D-2FA35C07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ri's\21%20Riri%20Kantor%202022\DSIM%202022\15%20Statistik%20Mingguan\4%20Statistik%20Minggu%20ke%203%20Feb%2023\Statistik%20Minggu%20Ke-4%20Feb%2023-rumus%20RS.xlsx" TargetMode="External"/><Relationship Id="rId1" Type="http://schemas.openxmlformats.org/officeDocument/2006/relationships/externalLinkPath" Target="/Riri's/21%20Riri%20Kantor%202022/DSIM%202022/15%20Statistik%20Mingguan/4%20Statistik%20Minggu%20ke%203%20Feb%2023/Statistik%20Minggu%20Ke-4%20Feb%2023-rumus%20R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ri's\21%20Riri%20Kantor%202022\DSIM%202022\15%20Statistik%20Mingguan\4%20Statistik%20Minggu%20ke%203%20Feb%2023\Master%20Data%20DSIM%2020230227%20RevIndex.xlsm" TargetMode="External"/><Relationship Id="rId1" Type="http://schemas.openxmlformats.org/officeDocument/2006/relationships/externalLinkPath" Target="/Riri's/21%20Riri%20Kantor%202022/DSIM%202022/15%20Statistik%20Mingguan/4%20Statistik%20Minggu%20ke%203%20Feb%2023/Master%20Data%20DSIM%2020230227%20RevInd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Daftar Isi"/>
      <sheetName val="Summary"/>
      <sheetName val="Hal 1-3"/>
      <sheetName val="Hal 4"/>
      <sheetName val="Hal 5 - 7"/>
      <sheetName val="Hal 8"/>
      <sheetName val="Hal 9 - 11"/>
      <sheetName val="Hal 12 - 13"/>
      <sheetName val="Hal 14 - 15"/>
      <sheetName val="input"/>
      <sheetName val="Data khusus"/>
      <sheetName val="Data Kepemilikan Efek"/>
      <sheetName val="chart data summary"/>
      <sheetName val="PPE  PPE 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B39">
            <v>20230220</v>
          </cell>
        </row>
        <row r="40">
          <cell r="B40">
            <v>20230221</v>
          </cell>
        </row>
        <row r="41">
          <cell r="B41">
            <v>20230222</v>
          </cell>
        </row>
        <row r="42">
          <cell r="B42">
            <v>20230223</v>
          </cell>
        </row>
        <row r="43">
          <cell r="B43">
            <v>20230224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ek error"/>
      <sheetName val="Otomasiweb"/>
      <sheetName val="Menu 2"/>
      <sheetName val="Validasi"/>
      <sheetName val="Dimensi Calendar"/>
      <sheetName val="Volume"/>
      <sheetName val="Price"/>
      <sheetName val="Nilai"/>
      <sheetName val="Macro1"/>
      <sheetName val="Data Harian"/>
      <sheetName val="Lembaga Efek"/>
      <sheetName val="Kepemilikan SBN"/>
      <sheetName val="PM Syariah"/>
      <sheetName val="Reksa Dana"/>
      <sheetName val="Dimensi"/>
      <sheetName val="Data Bulanan"/>
      <sheetName val="Data Tahunan"/>
      <sheetName val="Yield Korporasi"/>
      <sheetName val="Staging"/>
      <sheetName val="Penawaran Umum"/>
      <sheetName val="Produk PI"/>
      <sheetName val="Market Indices"/>
      <sheetName val="Recapitulation"/>
      <sheetName val="Investor Type"/>
      <sheetName val="Trading By Board"/>
      <sheetName val="Top Broker"/>
      <sheetName val="Trading Board Tunai"/>
      <sheetName val="Trading Board RG"/>
      <sheetName val="Trading Board NG"/>
      <sheetName val="Indeks Regional"/>
      <sheetName val="Nilai Tukar"/>
      <sheetName val="Bloomberg"/>
      <sheetName val="IBPA"/>
      <sheetName val="ICBI"/>
      <sheetName val="Sheet2"/>
      <sheetName val="Obligasi"/>
      <sheetName val="Bid Ask"/>
      <sheetName val="Kepemilikan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20221230</v>
          </cell>
          <cell r="C4" t="str">
            <v>30 Desember 2022</v>
          </cell>
          <cell r="D4" t="str">
            <v>Jumat</v>
          </cell>
          <cell r="E4">
            <v>1</v>
          </cell>
          <cell r="F4">
            <v>44925</v>
          </cell>
        </row>
        <row r="5">
          <cell r="B5">
            <v>20230102</v>
          </cell>
          <cell r="C5" t="str">
            <v>2 Januari 2023</v>
          </cell>
          <cell r="D5" t="str">
            <v>Senin</v>
          </cell>
          <cell r="E5">
            <v>2</v>
          </cell>
          <cell r="F5">
            <v>44928</v>
          </cell>
        </row>
        <row r="6">
          <cell r="B6">
            <v>20230103</v>
          </cell>
          <cell r="C6" t="str">
            <v>3 Januari 2023</v>
          </cell>
          <cell r="D6" t="str">
            <v>Selasa</v>
          </cell>
          <cell r="E6">
            <v>3</v>
          </cell>
          <cell r="F6">
            <v>44929</v>
          </cell>
        </row>
        <row r="7">
          <cell r="B7">
            <v>20230104</v>
          </cell>
          <cell r="C7" t="str">
            <v>4 Januari 2023</v>
          </cell>
          <cell r="D7" t="str">
            <v>Rabu</v>
          </cell>
          <cell r="E7">
            <v>4</v>
          </cell>
          <cell r="F7">
            <v>44930</v>
          </cell>
        </row>
        <row r="8">
          <cell r="B8">
            <v>20230105</v>
          </cell>
          <cell r="C8" t="str">
            <v>5 Januari 2023</v>
          </cell>
          <cell r="D8" t="str">
            <v>Kamis</v>
          </cell>
          <cell r="E8">
            <v>5</v>
          </cell>
          <cell r="F8">
            <v>44931</v>
          </cell>
        </row>
        <row r="9">
          <cell r="B9">
            <v>20230106</v>
          </cell>
          <cell r="C9" t="str">
            <v>6 Januari 2023</v>
          </cell>
          <cell r="D9" t="str">
            <v>Jumat</v>
          </cell>
          <cell r="E9">
            <v>6</v>
          </cell>
          <cell r="F9">
            <v>44932</v>
          </cell>
        </row>
        <row r="10">
          <cell r="B10">
            <v>20230109</v>
          </cell>
          <cell r="C10" t="str">
            <v>9 Januari 2023</v>
          </cell>
          <cell r="D10" t="str">
            <v>Senin</v>
          </cell>
          <cell r="E10">
            <v>7</v>
          </cell>
          <cell r="F10">
            <v>44935</v>
          </cell>
        </row>
        <row r="11">
          <cell r="B11">
            <v>20230110</v>
          </cell>
          <cell r="C11" t="str">
            <v>10 Januari 2023</v>
          </cell>
          <cell r="D11" t="str">
            <v>Selasa</v>
          </cell>
          <cell r="E11">
            <v>8</v>
          </cell>
          <cell r="F11">
            <v>44936</v>
          </cell>
        </row>
        <row r="12">
          <cell r="B12">
            <v>20230111</v>
          </cell>
          <cell r="C12" t="str">
            <v>11 Januari 2023</v>
          </cell>
          <cell r="D12" t="str">
            <v>Rabu</v>
          </cell>
          <cell r="E12">
            <v>9</v>
          </cell>
          <cell r="F12">
            <v>44937</v>
          </cell>
        </row>
        <row r="13">
          <cell r="B13">
            <v>20230112</v>
          </cell>
          <cell r="C13" t="str">
            <v>12 Januari 2023</v>
          </cell>
          <cell r="D13" t="str">
            <v>Kamis</v>
          </cell>
          <cell r="E13">
            <v>10</v>
          </cell>
          <cell r="F13">
            <v>44938</v>
          </cell>
        </row>
        <row r="14">
          <cell r="B14">
            <v>20230113</v>
          </cell>
          <cell r="C14" t="str">
            <v>13 Januari 2023</v>
          </cell>
          <cell r="D14" t="str">
            <v>Jumat</v>
          </cell>
          <cell r="E14">
            <v>11</v>
          </cell>
          <cell r="F14">
            <v>44939</v>
          </cell>
        </row>
        <row r="15">
          <cell r="B15">
            <v>20230116</v>
          </cell>
          <cell r="C15" t="str">
            <v>16 Januari 2023</v>
          </cell>
          <cell r="D15" t="str">
            <v>Senin</v>
          </cell>
          <cell r="E15">
            <v>12</v>
          </cell>
          <cell r="F15">
            <v>44942</v>
          </cell>
        </row>
        <row r="16">
          <cell r="B16">
            <v>20230117</v>
          </cell>
          <cell r="C16" t="str">
            <v>17 Januari 2023</v>
          </cell>
          <cell r="D16" t="str">
            <v>Selasa</v>
          </cell>
          <cell r="E16">
            <v>13</v>
          </cell>
          <cell r="F16">
            <v>44943</v>
          </cell>
        </row>
        <row r="17">
          <cell r="B17">
            <v>20230118</v>
          </cell>
          <cell r="C17" t="str">
            <v>18 Januari 2023</v>
          </cell>
          <cell r="D17" t="str">
            <v>Rabu</v>
          </cell>
          <cell r="E17">
            <v>14</v>
          </cell>
          <cell r="F17">
            <v>44944</v>
          </cell>
        </row>
        <row r="18">
          <cell r="B18">
            <v>20230119</v>
          </cell>
          <cell r="C18" t="str">
            <v>19 Januari 2023</v>
          </cell>
          <cell r="D18" t="str">
            <v>Kamis</v>
          </cell>
          <cell r="E18">
            <v>15</v>
          </cell>
          <cell r="F18">
            <v>44945</v>
          </cell>
        </row>
        <row r="19">
          <cell r="B19">
            <v>20230120</v>
          </cell>
          <cell r="C19" t="str">
            <v>20 Januari 2023</v>
          </cell>
          <cell r="D19" t="str">
            <v>Jumat</v>
          </cell>
          <cell r="E19">
            <v>16</v>
          </cell>
          <cell r="F19">
            <v>44946</v>
          </cell>
        </row>
        <row r="20">
          <cell r="B20">
            <v>20230124</v>
          </cell>
          <cell r="C20" t="str">
            <v>24 Januari 2023</v>
          </cell>
          <cell r="D20" t="str">
            <v>Selasa</v>
          </cell>
          <cell r="E20">
            <v>17</v>
          </cell>
          <cell r="F20">
            <v>44950</v>
          </cell>
        </row>
        <row r="21">
          <cell r="B21">
            <v>20230125</v>
          </cell>
          <cell r="C21" t="str">
            <v>25 Januari 2023</v>
          </cell>
          <cell r="D21" t="str">
            <v>Rabu</v>
          </cell>
          <cell r="E21">
            <v>18</v>
          </cell>
          <cell r="F21">
            <v>44951</v>
          </cell>
        </row>
        <row r="22">
          <cell r="B22">
            <v>20230126</v>
          </cell>
          <cell r="C22" t="str">
            <v>26 Januari 2023</v>
          </cell>
          <cell r="D22" t="str">
            <v>Kamis</v>
          </cell>
          <cell r="E22">
            <v>19</v>
          </cell>
          <cell r="F22">
            <v>44952</v>
          </cell>
        </row>
        <row r="23">
          <cell r="B23">
            <v>20230127</v>
          </cell>
          <cell r="C23" t="str">
            <v>27 Januari 2023</v>
          </cell>
          <cell r="D23" t="str">
            <v>Jumat</v>
          </cell>
          <cell r="E23">
            <v>20</v>
          </cell>
          <cell r="F23">
            <v>44953</v>
          </cell>
        </row>
        <row r="24">
          <cell r="B24">
            <v>20230130</v>
          </cell>
          <cell r="C24" t="str">
            <v>30 Januari 2023</v>
          </cell>
          <cell r="D24" t="str">
            <v>Senin</v>
          </cell>
          <cell r="E24">
            <v>21</v>
          </cell>
          <cell r="F24">
            <v>44956</v>
          </cell>
        </row>
        <row r="25">
          <cell r="B25">
            <v>20230131</v>
          </cell>
          <cell r="C25" t="str">
            <v>31 Januari 2023</v>
          </cell>
          <cell r="D25" t="str">
            <v>Selasa</v>
          </cell>
          <cell r="E25">
            <v>22</v>
          </cell>
          <cell r="F25">
            <v>44957</v>
          </cell>
        </row>
        <row r="26">
          <cell r="B26">
            <v>20230201</v>
          </cell>
          <cell r="C26" t="str">
            <v>1 Februari 2023</v>
          </cell>
          <cell r="D26" t="str">
            <v>Rabu</v>
          </cell>
          <cell r="E26">
            <v>23</v>
          </cell>
          <cell r="F26">
            <v>44958</v>
          </cell>
        </row>
        <row r="27">
          <cell r="B27">
            <v>20230202</v>
          </cell>
          <cell r="C27" t="str">
            <v>2 Februari 2023</v>
          </cell>
          <cell r="D27" t="str">
            <v>Kamis</v>
          </cell>
          <cell r="E27">
            <v>24</v>
          </cell>
          <cell r="F27">
            <v>44959</v>
          </cell>
        </row>
        <row r="28">
          <cell r="B28">
            <v>20230203</v>
          </cell>
          <cell r="C28" t="str">
            <v>3 Februari 2023</v>
          </cell>
          <cell r="D28" t="str">
            <v>Jumat</v>
          </cell>
          <cell r="E28">
            <v>25</v>
          </cell>
          <cell r="F28">
            <v>44960</v>
          </cell>
        </row>
        <row r="29">
          <cell r="B29">
            <v>20230206</v>
          </cell>
          <cell r="C29" t="str">
            <v>6 Februari 2023</v>
          </cell>
          <cell r="D29" t="str">
            <v>Senin</v>
          </cell>
          <cell r="E29">
            <v>26</v>
          </cell>
          <cell r="F29">
            <v>44963</v>
          </cell>
        </row>
        <row r="30">
          <cell r="B30">
            <v>20230207</v>
          </cell>
          <cell r="C30" t="str">
            <v>7 Februari 2023</v>
          </cell>
          <cell r="D30" t="str">
            <v>Selasa</v>
          </cell>
          <cell r="E30">
            <v>27</v>
          </cell>
          <cell r="F30">
            <v>44964</v>
          </cell>
        </row>
        <row r="31">
          <cell r="B31">
            <v>20230208</v>
          </cell>
          <cell r="C31" t="str">
            <v>8 Februari 2023</v>
          </cell>
          <cell r="D31" t="str">
            <v>Rabu</v>
          </cell>
          <cell r="E31">
            <v>28</v>
          </cell>
          <cell r="F31">
            <v>44965</v>
          </cell>
        </row>
        <row r="32">
          <cell r="B32">
            <v>20230209</v>
          </cell>
          <cell r="C32" t="str">
            <v>9 Februari 2023</v>
          </cell>
          <cell r="D32" t="str">
            <v>Kamis</v>
          </cell>
          <cell r="E32">
            <v>29</v>
          </cell>
          <cell r="F32">
            <v>44966</v>
          </cell>
        </row>
        <row r="33">
          <cell r="B33">
            <v>20230210</v>
          </cell>
          <cell r="C33" t="str">
            <v>10 Februari 2023</v>
          </cell>
          <cell r="D33" t="str">
            <v>Jumat</v>
          </cell>
          <cell r="E33">
            <v>30</v>
          </cell>
          <cell r="F33">
            <v>44967</v>
          </cell>
        </row>
        <row r="34">
          <cell r="B34">
            <v>20230213</v>
          </cell>
          <cell r="C34" t="str">
            <v>13 Februari 2023</v>
          </cell>
          <cell r="D34" t="str">
            <v>Senin</v>
          </cell>
          <cell r="E34">
            <v>31</v>
          </cell>
          <cell r="F34">
            <v>44970</v>
          </cell>
        </row>
        <row r="35">
          <cell r="B35">
            <v>20230214</v>
          </cell>
          <cell r="C35" t="str">
            <v>14 Februari 2023</v>
          </cell>
          <cell r="D35" t="str">
            <v>Selasa</v>
          </cell>
          <cell r="E35">
            <v>32</v>
          </cell>
          <cell r="F35">
            <v>44971</v>
          </cell>
        </row>
        <row r="36">
          <cell r="B36">
            <v>20230215</v>
          </cell>
          <cell r="C36" t="str">
            <v>15 Februari 2023</v>
          </cell>
          <cell r="D36" t="str">
            <v>Rabu</v>
          </cell>
          <cell r="E36">
            <v>33</v>
          </cell>
          <cell r="F36">
            <v>44972</v>
          </cell>
        </row>
        <row r="37">
          <cell r="B37">
            <v>20230216</v>
          </cell>
          <cell r="C37" t="str">
            <v>16 Februari 2023</v>
          </cell>
          <cell r="D37" t="str">
            <v>Kamis</v>
          </cell>
          <cell r="E37">
            <v>34</v>
          </cell>
          <cell r="F37">
            <v>44973</v>
          </cell>
        </row>
        <row r="38">
          <cell r="B38">
            <v>20230217</v>
          </cell>
          <cell r="C38" t="str">
            <v>17 Februari 2023</v>
          </cell>
          <cell r="D38" t="str">
            <v>Jumat</v>
          </cell>
          <cell r="E38">
            <v>35</v>
          </cell>
          <cell r="F38">
            <v>44974</v>
          </cell>
        </row>
        <row r="39">
          <cell r="B39">
            <v>20230220</v>
          </cell>
          <cell r="C39" t="str">
            <v>20 Februari 2023</v>
          </cell>
          <cell r="D39" t="str">
            <v>Senin</v>
          </cell>
          <cell r="E39">
            <v>36</v>
          </cell>
          <cell r="F39">
            <v>44977</v>
          </cell>
        </row>
        <row r="40">
          <cell r="B40">
            <v>20230221</v>
          </cell>
          <cell r="C40" t="str">
            <v>21 Februari 2023</v>
          </cell>
          <cell r="D40" t="str">
            <v>Selasa</v>
          </cell>
          <cell r="E40">
            <v>37</v>
          </cell>
          <cell r="F40">
            <v>44978</v>
          </cell>
        </row>
        <row r="41">
          <cell r="B41">
            <v>20230222</v>
          </cell>
          <cell r="C41" t="str">
            <v>22 Februari 2023</v>
          </cell>
          <cell r="D41" t="str">
            <v>Rabu</v>
          </cell>
          <cell r="E41">
            <v>38</v>
          </cell>
          <cell r="F41">
            <v>44979</v>
          </cell>
        </row>
        <row r="42">
          <cell r="B42">
            <v>20230223</v>
          </cell>
          <cell r="C42" t="str">
            <v>23 Februari 2023</v>
          </cell>
          <cell r="D42" t="str">
            <v>Kamis</v>
          </cell>
          <cell r="E42">
            <v>39</v>
          </cell>
          <cell r="F42">
            <v>44980</v>
          </cell>
        </row>
        <row r="43">
          <cell r="B43">
            <v>20230224</v>
          </cell>
          <cell r="C43" t="str">
            <v>24 Februari 2023</v>
          </cell>
          <cell r="D43" t="str">
            <v>Jumat</v>
          </cell>
          <cell r="E43">
            <v>40</v>
          </cell>
          <cell r="F43">
            <v>44981</v>
          </cell>
        </row>
        <row r="44">
          <cell r="B44">
            <v>20230227</v>
          </cell>
          <cell r="C44" t="str">
            <v>27 Februari 2023</v>
          </cell>
          <cell r="D44" t="str">
            <v>Senin</v>
          </cell>
          <cell r="E44">
            <v>41</v>
          </cell>
          <cell r="F44">
            <v>44984</v>
          </cell>
        </row>
        <row r="45">
          <cell r="B45">
            <v>20230228</v>
          </cell>
          <cell r="C45" t="str">
            <v>28 Februari 2023</v>
          </cell>
          <cell r="D45" t="str">
            <v>Selasa</v>
          </cell>
          <cell r="E45">
            <v>42</v>
          </cell>
          <cell r="F45">
            <v>44985</v>
          </cell>
        </row>
        <row r="46">
          <cell r="B46">
            <v>20230301</v>
          </cell>
          <cell r="C46" t="str">
            <v>1 Maret 2023</v>
          </cell>
          <cell r="D46" t="str">
            <v>Rabu</v>
          </cell>
          <cell r="E46">
            <v>43</v>
          </cell>
          <cell r="F46">
            <v>44986</v>
          </cell>
        </row>
        <row r="47">
          <cell r="B47">
            <v>20230302</v>
          </cell>
          <cell r="C47" t="str">
            <v>2 Maret 2023</v>
          </cell>
          <cell r="D47" t="str">
            <v>Kamis</v>
          </cell>
          <cell r="E47">
            <v>44</v>
          </cell>
          <cell r="F47">
            <v>44987</v>
          </cell>
        </row>
        <row r="48">
          <cell r="B48">
            <v>20230303</v>
          </cell>
          <cell r="C48" t="str">
            <v>3 Maret 2023</v>
          </cell>
          <cell r="D48" t="str">
            <v>Jumat</v>
          </cell>
          <cell r="E48">
            <v>45</v>
          </cell>
          <cell r="F48">
            <v>44988</v>
          </cell>
        </row>
        <row r="49">
          <cell r="B49">
            <v>20230306</v>
          </cell>
          <cell r="C49" t="str">
            <v>6 Maret 2023</v>
          </cell>
          <cell r="D49" t="str">
            <v>Senin</v>
          </cell>
          <cell r="E49">
            <v>46</v>
          </cell>
          <cell r="F49">
            <v>44991</v>
          </cell>
        </row>
        <row r="50">
          <cell r="B50">
            <v>20230307</v>
          </cell>
          <cell r="C50" t="str">
            <v>7 Maret 2023</v>
          </cell>
          <cell r="D50" t="str">
            <v>Selasa</v>
          </cell>
          <cell r="E50">
            <v>47</v>
          </cell>
          <cell r="F50">
            <v>44992</v>
          </cell>
        </row>
        <row r="51">
          <cell r="B51">
            <v>20230308</v>
          </cell>
          <cell r="C51" t="str">
            <v>8 Maret 2023</v>
          </cell>
          <cell r="D51" t="str">
            <v>Rabu</v>
          </cell>
          <cell r="E51">
            <v>48</v>
          </cell>
          <cell r="F51">
            <v>44993</v>
          </cell>
        </row>
        <row r="52">
          <cell r="B52">
            <v>20230309</v>
          </cell>
          <cell r="C52" t="str">
            <v>9 Maret 2023</v>
          </cell>
          <cell r="D52" t="str">
            <v>Kamis</v>
          </cell>
          <cell r="E52">
            <v>49</v>
          </cell>
          <cell r="F52">
            <v>44994</v>
          </cell>
        </row>
        <row r="53">
          <cell r="B53">
            <v>20230310</v>
          </cell>
          <cell r="C53" t="str">
            <v>10 Maret 2023</v>
          </cell>
          <cell r="D53" t="str">
            <v>Jumat</v>
          </cell>
          <cell r="E53">
            <v>50</v>
          </cell>
          <cell r="F53">
            <v>44995</v>
          </cell>
        </row>
        <row r="54">
          <cell r="B54">
            <v>20230313</v>
          </cell>
          <cell r="C54" t="str">
            <v>13 Maret 2023</v>
          </cell>
          <cell r="D54" t="str">
            <v>Senin</v>
          </cell>
          <cell r="E54">
            <v>51</v>
          </cell>
          <cell r="F54">
            <v>44998</v>
          </cell>
        </row>
        <row r="55">
          <cell r="B55">
            <v>20230314</v>
          </cell>
          <cell r="C55" t="str">
            <v>14 Maret 2023</v>
          </cell>
          <cell r="D55" t="str">
            <v>Selasa</v>
          </cell>
          <cell r="E55">
            <v>52</v>
          </cell>
          <cell r="F55">
            <v>44999</v>
          </cell>
        </row>
        <row r="56">
          <cell r="B56">
            <v>20230315</v>
          </cell>
          <cell r="C56" t="str">
            <v>15 Maret 2023</v>
          </cell>
          <cell r="D56" t="str">
            <v>Rabu</v>
          </cell>
          <cell r="E56">
            <v>53</v>
          </cell>
          <cell r="F56">
            <v>45000</v>
          </cell>
        </row>
        <row r="57">
          <cell r="B57">
            <v>20230316</v>
          </cell>
          <cell r="C57" t="str">
            <v>16 Maret 2023</v>
          </cell>
          <cell r="D57" t="str">
            <v>Kamis</v>
          </cell>
          <cell r="E57">
            <v>54</v>
          </cell>
          <cell r="F57">
            <v>45001</v>
          </cell>
        </row>
        <row r="58">
          <cell r="B58">
            <v>20230317</v>
          </cell>
          <cell r="C58" t="str">
            <v>17 Maret 2023</v>
          </cell>
          <cell r="D58" t="str">
            <v>Jumat</v>
          </cell>
          <cell r="E58">
            <v>55</v>
          </cell>
          <cell r="F58">
            <v>45002</v>
          </cell>
        </row>
        <row r="59">
          <cell r="B59">
            <v>20230320</v>
          </cell>
          <cell r="C59" t="str">
            <v>20 Maret 2023</v>
          </cell>
          <cell r="D59" t="str">
            <v>Senin</v>
          </cell>
          <cell r="E59">
            <v>56</v>
          </cell>
          <cell r="F59">
            <v>45005</v>
          </cell>
        </row>
        <row r="60">
          <cell r="B60">
            <v>20230321</v>
          </cell>
          <cell r="C60" t="str">
            <v>21 Maret 2023</v>
          </cell>
          <cell r="D60" t="str">
            <v>Selasa</v>
          </cell>
          <cell r="E60">
            <v>57</v>
          </cell>
          <cell r="F60">
            <v>45006</v>
          </cell>
        </row>
        <row r="61">
          <cell r="B61">
            <v>20230324</v>
          </cell>
          <cell r="C61" t="str">
            <v>24 Maret 2023</v>
          </cell>
          <cell r="D61" t="str">
            <v>Jumat</v>
          </cell>
          <cell r="E61">
            <v>58</v>
          </cell>
          <cell r="F61">
            <v>45009</v>
          </cell>
        </row>
        <row r="62">
          <cell r="B62">
            <v>20230327</v>
          </cell>
          <cell r="C62" t="str">
            <v>27 Maret 2023</v>
          </cell>
          <cell r="D62" t="str">
            <v>Senin</v>
          </cell>
          <cell r="E62">
            <v>59</v>
          </cell>
          <cell r="F62">
            <v>45012</v>
          </cell>
        </row>
        <row r="63">
          <cell r="B63">
            <v>20230328</v>
          </cell>
          <cell r="C63" t="str">
            <v>28 Maret 2023</v>
          </cell>
          <cell r="D63" t="str">
            <v>Selasa</v>
          </cell>
          <cell r="E63">
            <v>60</v>
          </cell>
          <cell r="F63">
            <v>45013</v>
          </cell>
        </row>
        <row r="64">
          <cell r="B64">
            <v>20230329</v>
          </cell>
          <cell r="C64" t="str">
            <v>29 Maret 2023</v>
          </cell>
          <cell r="D64" t="str">
            <v>Rabu</v>
          </cell>
          <cell r="E64">
            <v>61</v>
          </cell>
          <cell r="F64">
            <v>45014</v>
          </cell>
        </row>
        <row r="65">
          <cell r="B65">
            <v>20230330</v>
          </cell>
          <cell r="C65" t="str">
            <v>30 Maret 2023</v>
          </cell>
          <cell r="D65" t="str">
            <v>Kamis</v>
          </cell>
          <cell r="E65">
            <v>62</v>
          </cell>
          <cell r="F65">
            <v>45015</v>
          </cell>
        </row>
        <row r="66">
          <cell r="B66">
            <v>20230331</v>
          </cell>
          <cell r="C66" t="str">
            <v>31 Maret 2023</v>
          </cell>
          <cell r="D66" t="str">
            <v>Jumat</v>
          </cell>
          <cell r="E66">
            <v>63</v>
          </cell>
          <cell r="F66">
            <v>45016</v>
          </cell>
        </row>
        <row r="67">
          <cell r="B67">
            <v>20230403</v>
          </cell>
          <cell r="C67" t="str">
            <v>3 April 2023</v>
          </cell>
          <cell r="D67" t="str">
            <v>Senin</v>
          </cell>
          <cell r="E67">
            <v>64</v>
          </cell>
          <cell r="F67">
            <v>45019</v>
          </cell>
        </row>
        <row r="68">
          <cell r="B68">
            <v>20230404</v>
          </cell>
          <cell r="C68" t="str">
            <v>4 April 2023</v>
          </cell>
          <cell r="D68" t="str">
            <v>Selasa</v>
          </cell>
          <cell r="E68">
            <v>65</v>
          </cell>
          <cell r="F68">
            <v>45020</v>
          </cell>
        </row>
        <row r="69">
          <cell r="B69">
            <v>20230405</v>
          </cell>
          <cell r="C69" t="str">
            <v>5 April 2023</v>
          </cell>
          <cell r="D69" t="str">
            <v>Rabu</v>
          </cell>
          <cell r="E69">
            <v>66</v>
          </cell>
          <cell r="F69">
            <v>45021</v>
          </cell>
        </row>
        <row r="70">
          <cell r="B70">
            <v>20230406</v>
          </cell>
          <cell r="C70" t="str">
            <v>6 April 2023</v>
          </cell>
          <cell r="D70" t="str">
            <v>Kamis</v>
          </cell>
          <cell r="E70">
            <v>67</v>
          </cell>
          <cell r="F70">
            <v>45022</v>
          </cell>
        </row>
        <row r="71">
          <cell r="B71">
            <v>20230410</v>
          </cell>
          <cell r="C71" t="str">
            <v>10 April 2023</v>
          </cell>
          <cell r="D71" t="str">
            <v>Senin</v>
          </cell>
          <cell r="E71">
            <v>68</v>
          </cell>
          <cell r="F71">
            <v>45026</v>
          </cell>
        </row>
        <row r="72">
          <cell r="B72">
            <v>20230411</v>
          </cell>
          <cell r="C72" t="str">
            <v>11 April 2023</v>
          </cell>
          <cell r="D72" t="str">
            <v>Selasa</v>
          </cell>
          <cell r="E72">
            <v>69</v>
          </cell>
          <cell r="F72">
            <v>45027</v>
          </cell>
        </row>
        <row r="73">
          <cell r="B73">
            <v>20230412</v>
          </cell>
          <cell r="C73" t="str">
            <v>12 April 2023</v>
          </cell>
          <cell r="D73" t="str">
            <v>Rabu</v>
          </cell>
          <cell r="E73">
            <v>70</v>
          </cell>
          <cell r="F73">
            <v>45028</v>
          </cell>
        </row>
        <row r="74">
          <cell r="B74">
            <v>20230413</v>
          </cell>
          <cell r="C74" t="str">
            <v>13 April 2023</v>
          </cell>
          <cell r="D74" t="str">
            <v>Kamis</v>
          </cell>
          <cell r="E74">
            <v>71</v>
          </cell>
          <cell r="F74">
            <v>45029</v>
          </cell>
        </row>
        <row r="75">
          <cell r="B75">
            <v>20230414</v>
          </cell>
          <cell r="C75" t="str">
            <v>14 April 2023</v>
          </cell>
          <cell r="D75" t="str">
            <v>Jumat</v>
          </cell>
          <cell r="E75">
            <v>72</v>
          </cell>
          <cell r="F75">
            <v>45030</v>
          </cell>
        </row>
        <row r="76">
          <cell r="B76">
            <v>20230417</v>
          </cell>
          <cell r="C76" t="str">
            <v>17 April 2023</v>
          </cell>
          <cell r="D76" t="str">
            <v>Senin</v>
          </cell>
          <cell r="E76">
            <v>73</v>
          </cell>
          <cell r="F76">
            <v>45033</v>
          </cell>
        </row>
        <row r="77">
          <cell r="B77">
            <v>20230418</v>
          </cell>
          <cell r="C77" t="str">
            <v>18 April 2023</v>
          </cell>
          <cell r="D77" t="str">
            <v>Selasa</v>
          </cell>
          <cell r="E77">
            <v>74</v>
          </cell>
          <cell r="F77">
            <v>45034</v>
          </cell>
        </row>
        <row r="78">
          <cell r="B78">
            <v>20230419</v>
          </cell>
          <cell r="C78" t="str">
            <v>19 April 2023</v>
          </cell>
          <cell r="D78" t="str">
            <v>Rabu</v>
          </cell>
          <cell r="E78">
            <v>75</v>
          </cell>
          <cell r="F78">
            <v>45035</v>
          </cell>
        </row>
        <row r="79">
          <cell r="B79">
            <v>20230420</v>
          </cell>
          <cell r="C79" t="str">
            <v>20 April 2023</v>
          </cell>
          <cell r="D79" t="str">
            <v>Kamis</v>
          </cell>
          <cell r="E79">
            <v>76</v>
          </cell>
          <cell r="F79">
            <v>45036</v>
          </cell>
        </row>
        <row r="80">
          <cell r="B80">
            <v>20230427</v>
          </cell>
          <cell r="C80" t="str">
            <v>27 April 2023</v>
          </cell>
          <cell r="D80" t="str">
            <v>Kamis</v>
          </cell>
          <cell r="E80">
            <v>77</v>
          </cell>
          <cell r="F80">
            <v>45043</v>
          </cell>
        </row>
        <row r="81">
          <cell r="B81">
            <v>20230428</v>
          </cell>
          <cell r="C81" t="str">
            <v>28 April 2023</v>
          </cell>
          <cell r="D81" t="str">
            <v>Jumat</v>
          </cell>
          <cell r="E81">
            <v>78</v>
          </cell>
          <cell r="F81">
            <v>45044</v>
          </cell>
        </row>
        <row r="82">
          <cell r="B82">
            <v>20230502</v>
          </cell>
          <cell r="C82" t="str">
            <v>2 Mei 2023</v>
          </cell>
          <cell r="D82" t="str">
            <v>Selasa</v>
          </cell>
          <cell r="E82">
            <v>79</v>
          </cell>
          <cell r="F82">
            <v>45048</v>
          </cell>
        </row>
        <row r="83">
          <cell r="B83">
            <v>20230503</v>
          </cell>
          <cell r="C83" t="str">
            <v>3 Mei 2023</v>
          </cell>
          <cell r="D83" t="str">
            <v>Rabu</v>
          </cell>
          <cell r="E83">
            <v>80</v>
          </cell>
          <cell r="F83">
            <v>45049</v>
          </cell>
        </row>
        <row r="84">
          <cell r="B84">
            <v>20230504</v>
          </cell>
          <cell r="C84" t="str">
            <v>4 Mei 2023</v>
          </cell>
          <cell r="D84" t="str">
            <v>Kamis</v>
          </cell>
          <cell r="E84">
            <v>81</v>
          </cell>
          <cell r="F84">
            <v>45050</v>
          </cell>
        </row>
        <row r="85">
          <cell r="B85">
            <v>20230505</v>
          </cell>
          <cell r="C85" t="str">
            <v>5 Mei 2023</v>
          </cell>
          <cell r="D85" t="str">
            <v>Jumat</v>
          </cell>
          <cell r="E85">
            <v>82</v>
          </cell>
          <cell r="F85">
            <v>45051</v>
          </cell>
        </row>
        <row r="86">
          <cell r="B86">
            <v>20230508</v>
          </cell>
          <cell r="C86" t="str">
            <v>8 Mei 2023</v>
          </cell>
          <cell r="D86" t="str">
            <v>Senin</v>
          </cell>
          <cell r="E86">
            <v>83</v>
          </cell>
          <cell r="F86">
            <v>45054</v>
          </cell>
        </row>
        <row r="87">
          <cell r="B87">
            <v>20230509</v>
          </cell>
          <cell r="C87" t="str">
            <v>9 Mei 2023</v>
          </cell>
          <cell r="D87" t="str">
            <v>Selasa</v>
          </cell>
          <cell r="E87">
            <v>84</v>
          </cell>
          <cell r="F87">
            <v>45055</v>
          </cell>
        </row>
        <row r="88">
          <cell r="B88">
            <v>20230510</v>
          </cell>
          <cell r="C88" t="str">
            <v>10 Mei 2023</v>
          </cell>
          <cell r="D88" t="str">
            <v>Rabu</v>
          </cell>
          <cell r="E88">
            <v>85</v>
          </cell>
          <cell r="F88">
            <v>45056</v>
          </cell>
        </row>
        <row r="89">
          <cell r="B89">
            <v>20230511</v>
          </cell>
          <cell r="C89" t="str">
            <v>11 Mei 2023</v>
          </cell>
          <cell r="D89" t="str">
            <v>Kamis</v>
          </cell>
          <cell r="E89">
            <v>86</v>
          </cell>
          <cell r="F89">
            <v>45057</v>
          </cell>
        </row>
        <row r="90">
          <cell r="B90">
            <v>20230512</v>
          </cell>
          <cell r="C90" t="str">
            <v>12 Mei 2023</v>
          </cell>
          <cell r="D90" t="str">
            <v>Jumat</v>
          </cell>
          <cell r="E90">
            <v>87</v>
          </cell>
          <cell r="F90">
            <v>45058</v>
          </cell>
        </row>
        <row r="91">
          <cell r="B91">
            <v>20230515</v>
          </cell>
          <cell r="C91" t="str">
            <v>15 Mei 2023</v>
          </cell>
          <cell r="D91" t="str">
            <v>Senin</v>
          </cell>
          <cell r="E91">
            <v>88</v>
          </cell>
          <cell r="F91">
            <v>45061</v>
          </cell>
        </row>
        <row r="92">
          <cell r="B92">
            <v>20230516</v>
          </cell>
          <cell r="C92" t="str">
            <v>16 Mei 2023</v>
          </cell>
          <cell r="D92" t="str">
            <v>Selasa</v>
          </cell>
          <cell r="E92">
            <v>89</v>
          </cell>
          <cell r="F92">
            <v>45062</v>
          </cell>
        </row>
        <row r="93">
          <cell r="B93">
            <v>20230517</v>
          </cell>
          <cell r="C93" t="str">
            <v>17 Mei 2023</v>
          </cell>
          <cell r="D93" t="str">
            <v>Rabu</v>
          </cell>
          <cell r="E93">
            <v>90</v>
          </cell>
          <cell r="F93">
            <v>45063</v>
          </cell>
        </row>
        <row r="94">
          <cell r="B94">
            <v>20230519</v>
          </cell>
          <cell r="C94" t="str">
            <v>19 Mei 2023</v>
          </cell>
          <cell r="D94" t="str">
            <v>Jumat</v>
          </cell>
          <cell r="E94">
            <v>91</v>
          </cell>
          <cell r="F94">
            <v>45065</v>
          </cell>
        </row>
        <row r="95">
          <cell r="B95">
            <v>20230522</v>
          </cell>
          <cell r="C95" t="str">
            <v>22 Mei 2023</v>
          </cell>
          <cell r="D95" t="str">
            <v>Senin</v>
          </cell>
          <cell r="E95">
            <v>92</v>
          </cell>
          <cell r="F95">
            <v>45068</v>
          </cell>
        </row>
        <row r="96">
          <cell r="B96">
            <v>20230523</v>
          </cell>
          <cell r="C96" t="str">
            <v>23 Mei 2023</v>
          </cell>
          <cell r="D96" t="str">
            <v>Selasa</v>
          </cell>
          <cell r="E96">
            <v>93</v>
          </cell>
          <cell r="F96">
            <v>45069</v>
          </cell>
        </row>
        <row r="97">
          <cell r="B97">
            <v>20230524</v>
          </cell>
          <cell r="C97" t="str">
            <v>24 Mei 2023</v>
          </cell>
          <cell r="D97" t="str">
            <v>Rabu</v>
          </cell>
          <cell r="E97">
            <v>94</v>
          </cell>
          <cell r="F97">
            <v>45070</v>
          </cell>
        </row>
        <row r="98">
          <cell r="B98">
            <v>20230525</v>
          </cell>
          <cell r="C98" t="str">
            <v>25 Mei 2023</v>
          </cell>
          <cell r="D98" t="str">
            <v>Kamis</v>
          </cell>
          <cell r="E98">
            <v>95</v>
          </cell>
          <cell r="F98">
            <v>45071</v>
          </cell>
        </row>
        <row r="99">
          <cell r="B99">
            <v>20230526</v>
          </cell>
          <cell r="C99" t="str">
            <v>26 Mei 2023</v>
          </cell>
          <cell r="D99" t="str">
            <v>Jumat</v>
          </cell>
          <cell r="E99">
            <v>96</v>
          </cell>
          <cell r="F99">
            <v>45072</v>
          </cell>
        </row>
        <row r="100">
          <cell r="B100">
            <v>20230529</v>
          </cell>
          <cell r="C100" t="str">
            <v>29 Mei 2023</v>
          </cell>
          <cell r="D100" t="str">
            <v>Senin</v>
          </cell>
          <cell r="E100">
            <v>97</v>
          </cell>
          <cell r="F100">
            <v>45075</v>
          </cell>
        </row>
        <row r="101">
          <cell r="B101">
            <v>20230530</v>
          </cell>
          <cell r="C101" t="str">
            <v>30 Mei 2023</v>
          </cell>
          <cell r="D101" t="str">
            <v>Selasa</v>
          </cell>
          <cell r="E101">
            <v>98</v>
          </cell>
          <cell r="F101">
            <v>45076</v>
          </cell>
        </row>
        <row r="102">
          <cell r="B102">
            <v>20230531</v>
          </cell>
          <cell r="C102" t="str">
            <v>31 Mei 2023</v>
          </cell>
          <cell r="D102" t="str">
            <v>Rabu</v>
          </cell>
          <cell r="E102">
            <v>99</v>
          </cell>
          <cell r="F102">
            <v>45077</v>
          </cell>
        </row>
        <row r="103">
          <cell r="B103">
            <v>20230605</v>
          </cell>
          <cell r="C103" t="str">
            <v>5 Juni 2023</v>
          </cell>
          <cell r="D103" t="str">
            <v>Senin</v>
          </cell>
          <cell r="E103">
            <v>100</v>
          </cell>
          <cell r="F103">
            <v>45082</v>
          </cell>
        </row>
        <row r="104">
          <cell r="B104">
            <v>20230606</v>
          </cell>
          <cell r="C104" t="str">
            <v>6 Juni 2023</v>
          </cell>
          <cell r="D104" t="str">
            <v>Selasa</v>
          </cell>
          <cell r="E104">
            <v>101</v>
          </cell>
          <cell r="F104">
            <v>45083</v>
          </cell>
        </row>
        <row r="105">
          <cell r="B105">
            <v>20230607</v>
          </cell>
          <cell r="C105" t="str">
            <v>7 Juni 2023</v>
          </cell>
          <cell r="D105" t="str">
            <v>Rabu</v>
          </cell>
          <cell r="E105">
            <v>102</v>
          </cell>
          <cell r="F105">
            <v>45084</v>
          </cell>
        </row>
        <row r="106">
          <cell r="B106">
            <v>20230608</v>
          </cell>
          <cell r="C106" t="str">
            <v>8 Juni 2023</v>
          </cell>
          <cell r="D106" t="str">
            <v>Kamis</v>
          </cell>
          <cell r="E106">
            <v>103</v>
          </cell>
          <cell r="F106">
            <v>45085</v>
          </cell>
        </row>
        <row r="107">
          <cell r="B107">
            <v>20230609</v>
          </cell>
          <cell r="C107" t="str">
            <v>9 Juni 2023</v>
          </cell>
          <cell r="D107" t="str">
            <v>Jumat</v>
          </cell>
          <cell r="E107">
            <v>104</v>
          </cell>
          <cell r="F107">
            <v>45086</v>
          </cell>
        </row>
        <row r="108">
          <cell r="B108">
            <v>20230612</v>
          </cell>
          <cell r="C108" t="str">
            <v>12 Juni 2023</v>
          </cell>
          <cell r="D108" t="str">
            <v>Senin</v>
          </cell>
          <cell r="E108">
            <v>105</v>
          </cell>
          <cell r="F108">
            <v>45089</v>
          </cell>
        </row>
        <row r="109">
          <cell r="B109">
            <v>20230613</v>
          </cell>
          <cell r="C109" t="str">
            <v>13 Juni 2023</v>
          </cell>
          <cell r="D109" t="str">
            <v>Selasa</v>
          </cell>
          <cell r="E109">
            <v>106</v>
          </cell>
          <cell r="F109">
            <v>45090</v>
          </cell>
        </row>
        <row r="110">
          <cell r="B110">
            <v>20230614</v>
          </cell>
          <cell r="C110" t="str">
            <v>14 Juni 2023</v>
          </cell>
          <cell r="D110" t="str">
            <v>Rabu</v>
          </cell>
          <cell r="E110">
            <v>107</v>
          </cell>
          <cell r="F110">
            <v>45091</v>
          </cell>
        </row>
        <row r="111">
          <cell r="B111">
            <v>20230615</v>
          </cell>
          <cell r="C111" t="str">
            <v>15 Juni 2023</v>
          </cell>
          <cell r="D111" t="str">
            <v>Kamis</v>
          </cell>
          <cell r="E111">
            <v>108</v>
          </cell>
          <cell r="F111">
            <v>45092</v>
          </cell>
        </row>
        <row r="112">
          <cell r="B112">
            <v>20230616</v>
          </cell>
          <cell r="C112" t="str">
            <v>16 Juni 2023</v>
          </cell>
          <cell r="D112" t="str">
            <v>Jumat</v>
          </cell>
          <cell r="E112">
            <v>109</v>
          </cell>
          <cell r="F112">
            <v>45093</v>
          </cell>
        </row>
        <row r="113">
          <cell r="B113">
            <v>20230619</v>
          </cell>
          <cell r="C113" t="str">
            <v>19 Juni 2023</v>
          </cell>
          <cell r="D113" t="str">
            <v>Senin</v>
          </cell>
          <cell r="E113">
            <v>110</v>
          </cell>
          <cell r="F113">
            <v>45096</v>
          </cell>
        </row>
        <row r="114">
          <cell r="B114">
            <v>20230620</v>
          </cell>
          <cell r="C114" t="str">
            <v>20 Juni 2023</v>
          </cell>
          <cell r="D114" t="str">
            <v>Selasa</v>
          </cell>
          <cell r="E114">
            <v>111</v>
          </cell>
          <cell r="F114">
            <v>45097</v>
          </cell>
        </row>
        <row r="115">
          <cell r="B115">
            <v>20230621</v>
          </cell>
          <cell r="C115" t="str">
            <v>21 Juni 2023</v>
          </cell>
          <cell r="D115" t="str">
            <v>Rabu</v>
          </cell>
          <cell r="E115">
            <v>112</v>
          </cell>
          <cell r="F115">
            <v>45098</v>
          </cell>
        </row>
        <row r="116">
          <cell r="B116">
            <v>20230622</v>
          </cell>
          <cell r="C116" t="str">
            <v>22 Juni 2023</v>
          </cell>
          <cell r="D116" t="str">
            <v>Kamis</v>
          </cell>
          <cell r="E116">
            <v>113</v>
          </cell>
          <cell r="F116">
            <v>45099</v>
          </cell>
        </row>
        <row r="117">
          <cell r="B117">
            <v>20230623</v>
          </cell>
          <cell r="C117" t="str">
            <v>23 Juni 2023</v>
          </cell>
          <cell r="D117" t="str">
            <v>Jumat</v>
          </cell>
          <cell r="E117">
            <v>114</v>
          </cell>
          <cell r="F117">
            <v>45100</v>
          </cell>
        </row>
        <row r="118">
          <cell r="B118">
            <v>20230626</v>
          </cell>
          <cell r="C118" t="str">
            <v>26 Juni 2023</v>
          </cell>
          <cell r="D118" t="str">
            <v>Senin</v>
          </cell>
          <cell r="E118">
            <v>115</v>
          </cell>
          <cell r="F118">
            <v>45103</v>
          </cell>
        </row>
        <row r="119">
          <cell r="B119">
            <v>20230627</v>
          </cell>
          <cell r="C119" t="str">
            <v>27 Juni 2023</v>
          </cell>
          <cell r="D119" t="str">
            <v>Selasa</v>
          </cell>
          <cell r="E119">
            <v>116</v>
          </cell>
          <cell r="F119">
            <v>45104</v>
          </cell>
        </row>
        <row r="120">
          <cell r="B120">
            <v>20230628</v>
          </cell>
          <cell r="C120" t="str">
            <v>28 Juni 2023</v>
          </cell>
          <cell r="D120" t="str">
            <v>Rabu</v>
          </cell>
          <cell r="E120">
            <v>117</v>
          </cell>
          <cell r="F120">
            <v>45105</v>
          </cell>
        </row>
        <row r="121">
          <cell r="B121">
            <v>20230630</v>
          </cell>
          <cell r="C121" t="str">
            <v>30 Juni 2023</v>
          </cell>
          <cell r="D121" t="str">
            <v>Jumat</v>
          </cell>
          <cell r="E121">
            <v>118</v>
          </cell>
          <cell r="F121">
            <v>45107</v>
          </cell>
        </row>
        <row r="122">
          <cell r="B122">
            <v>20230703</v>
          </cell>
          <cell r="C122" t="str">
            <v>3 Juli 2023</v>
          </cell>
          <cell r="D122" t="str">
            <v>Senin</v>
          </cell>
          <cell r="E122">
            <v>119</v>
          </cell>
          <cell r="F122">
            <v>45110</v>
          </cell>
        </row>
        <row r="123">
          <cell r="B123">
            <v>20230704</v>
          </cell>
          <cell r="C123" t="str">
            <v>4 Juli 2023</v>
          </cell>
          <cell r="D123" t="str">
            <v>Selasa</v>
          </cell>
          <cell r="E123">
            <v>120</v>
          </cell>
          <cell r="F123">
            <v>45111</v>
          </cell>
        </row>
        <row r="124">
          <cell r="B124">
            <v>20230705</v>
          </cell>
          <cell r="C124" t="str">
            <v>5 Juli 2023</v>
          </cell>
          <cell r="D124" t="str">
            <v>Rabu</v>
          </cell>
          <cell r="E124">
            <v>121</v>
          </cell>
          <cell r="F124">
            <v>45112</v>
          </cell>
        </row>
        <row r="125">
          <cell r="B125">
            <v>20230706</v>
          </cell>
          <cell r="C125" t="str">
            <v>6 Juli 2023</v>
          </cell>
          <cell r="D125" t="str">
            <v>Kamis</v>
          </cell>
          <cell r="E125">
            <v>122</v>
          </cell>
          <cell r="F125">
            <v>45113</v>
          </cell>
        </row>
        <row r="126">
          <cell r="B126">
            <v>20230707</v>
          </cell>
          <cell r="C126" t="str">
            <v>7 Juli 2023</v>
          </cell>
          <cell r="D126" t="str">
            <v>Jumat</v>
          </cell>
          <cell r="E126">
            <v>123</v>
          </cell>
          <cell r="F126">
            <v>45114</v>
          </cell>
        </row>
        <row r="127">
          <cell r="B127">
            <v>20230710</v>
          </cell>
          <cell r="C127" t="str">
            <v>10 Juli 2023</v>
          </cell>
          <cell r="D127" t="str">
            <v>Senin</v>
          </cell>
          <cell r="E127">
            <v>124</v>
          </cell>
          <cell r="F127">
            <v>45117</v>
          </cell>
        </row>
        <row r="128">
          <cell r="B128">
            <v>20230711</v>
          </cell>
          <cell r="C128" t="str">
            <v>11 Juli 2023</v>
          </cell>
          <cell r="D128" t="str">
            <v>Selasa</v>
          </cell>
          <cell r="E128">
            <v>125</v>
          </cell>
          <cell r="F128">
            <v>45118</v>
          </cell>
        </row>
        <row r="129">
          <cell r="B129">
            <v>20230712</v>
          </cell>
          <cell r="C129" t="str">
            <v>12 Juli 2023</v>
          </cell>
          <cell r="D129" t="str">
            <v>Rabu</v>
          </cell>
          <cell r="E129">
            <v>126</v>
          </cell>
          <cell r="F129">
            <v>45119</v>
          </cell>
        </row>
        <row r="130">
          <cell r="B130">
            <v>20230713</v>
          </cell>
          <cell r="C130" t="str">
            <v>13 Juli 2023</v>
          </cell>
          <cell r="D130" t="str">
            <v>Kamis</v>
          </cell>
          <cell r="E130">
            <v>127</v>
          </cell>
          <cell r="F130">
            <v>45120</v>
          </cell>
        </row>
        <row r="131">
          <cell r="B131">
            <v>20230714</v>
          </cell>
          <cell r="C131" t="str">
            <v>14 Juli 2023</v>
          </cell>
          <cell r="D131" t="str">
            <v>Jumat</v>
          </cell>
          <cell r="E131">
            <v>128</v>
          </cell>
          <cell r="F131">
            <v>45121</v>
          </cell>
        </row>
        <row r="132">
          <cell r="B132">
            <v>20230717</v>
          </cell>
          <cell r="C132" t="str">
            <v>17 Juli 2023</v>
          </cell>
          <cell r="D132" t="str">
            <v>Senin</v>
          </cell>
          <cell r="E132">
            <v>129</v>
          </cell>
          <cell r="F132">
            <v>45124</v>
          </cell>
        </row>
        <row r="133">
          <cell r="B133">
            <v>20230718</v>
          </cell>
          <cell r="C133" t="str">
            <v>18 Juli 2023</v>
          </cell>
          <cell r="D133" t="str">
            <v>Selasa</v>
          </cell>
          <cell r="E133">
            <v>130</v>
          </cell>
          <cell r="F133">
            <v>45125</v>
          </cell>
        </row>
        <row r="134">
          <cell r="B134">
            <v>20230720</v>
          </cell>
          <cell r="C134" t="str">
            <v>20 Juli 2023</v>
          </cell>
          <cell r="D134" t="str">
            <v>Kamis</v>
          </cell>
          <cell r="E134">
            <v>131</v>
          </cell>
          <cell r="F134">
            <v>45127</v>
          </cell>
        </row>
        <row r="135">
          <cell r="B135">
            <v>20230721</v>
          </cell>
          <cell r="C135" t="str">
            <v>21 Juli 2023</v>
          </cell>
          <cell r="D135" t="str">
            <v>Jumat</v>
          </cell>
          <cell r="E135">
            <v>132</v>
          </cell>
          <cell r="F135">
            <v>45128</v>
          </cell>
        </row>
        <row r="136">
          <cell r="B136">
            <v>20230724</v>
          </cell>
          <cell r="C136" t="str">
            <v>24 Juli 2023</v>
          </cell>
          <cell r="D136" t="str">
            <v>Senin</v>
          </cell>
          <cell r="E136">
            <v>133</v>
          </cell>
          <cell r="F136">
            <v>45131</v>
          </cell>
        </row>
        <row r="137">
          <cell r="B137">
            <v>20230725</v>
          </cell>
          <cell r="C137" t="str">
            <v>25 Juli 2023</v>
          </cell>
          <cell r="D137" t="str">
            <v>Selasa</v>
          </cell>
          <cell r="E137">
            <v>134</v>
          </cell>
          <cell r="F137">
            <v>45132</v>
          </cell>
        </row>
        <row r="138">
          <cell r="B138">
            <v>20230726</v>
          </cell>
          <cell r="C138" t="str">
            <v>26 Juli 2023</v>
          </cell>
          <cell r="D138" t="str">
            <v>Rabu</v>
          </cell>
          <cell r="E138">
            <v>135</v>
          </cell>
          <cell r="F138">
            <v>45133</v>
          </cell>
        </row>
        <row r="139">
          <cell r="B139">
            <v>20230727</v>
          </cell>
          <cell r="C139" t="str">
            <v>27 Juli 2023</v>
          </cell>
          <cell r="D139" t="str">
            <v>Kamis</v>
          </cell>
          <cell r="E139">
            <v>136</v>
          </cell>
          <cell r="F139">
            <v>45134</v>
          </cell>
        </row>
        <row r="140">
          <cell r="B140">
            <v>20230728</v>
          </cell>
          <cell r="C140" t="str">
            <v>28 Juli 2023</v>
          </cell>
          <cell r="D140" t="str">
            <v>Jumat</v>
          </cell>
          <cell r="E140">
            <v>137</v>
          </cell>
          <cell r="F140">
            <v>45135</v>
          </cell>
        </row>
        <row r="141">
          <cell r="B141">
            <v>20230731</v>
          </cell>
          <cell r="C141" t="str">
            <v>31 Juli 2023</v>
          </cell>
          <cell r="D141" t="str">
            <v>Senin</v>
          </cell>
          <cell r="E141">
            <v>138</v>
          </cell>
          <cell r="F141">
            <v>45138</v>
          </cell>
        </row>
        <row r="142">
          <cell r="B142">
            <v>20230801</v>
          </cell>
          <cell r="C142" t="str">
            <v>1 Agustus 2023</v>
          </cell>
          <cell r="D142" t="str">
            <v>Selasa</v>
          </cell>
          <cell r="E142">
            <v>139</v>
          </cell>
          <cell r="F142">
            <v>45139</v>
          </cell>
        </row>
        <row r="143">
          <cell r="B143">
            <v>20230802</v>
          </cell>
          <cell r="C143" t="str">
            <v>2 Agustus 2023</v>
          </cell>
          <cell r="D143" t="str">
            <v>Rabu</v>
          </cell>
          <cell r="E143">
            <v>140</v>
          </cell>
          <cell r="F143">
            <v>45140</v>
          </cell>
        </row>
        <row r="144">
          <cell r="B144">
            <v>20230803</v>
          </cell>
          <cell r="C144" t="str">
            <v>3 Agustus 2023</v>
          </cell>
          <cell r="D144" t="str">
            <v>Kamis</v>
          </cell>
          <cell r="E144">
            <v>141</v>
          </cell>
          <cell r="F144">
            <v>45141</v>
          </cell>
        </row>
        <row r="145">
          <cell r="B145">
            <v>20230804</v>
          </cell>
          <cell r="C145" t="str">
            <v>4 Agustus 2023</v>
          </cell>
          <cell r="D145" t="str">
            <v>Jumat</v>
          </cell>
          <cell r="E145">
            <v>142</v>
          </cell>
          <cell r="F145">
            <v>45142</v>
          </cell>
        </row>
        <row r="146">
          <cell r="B146">
            <v>20230807</v>
          </cell>
          <cell r="C146" t="str">
            <v>7 Agustus 2023</v>
          </cell>
          <cell r="D146" t="str">
            <v>Senin</v>
          </cell>
          <cell r="E146">
            <v>143</v>
          </cell>
          <cell r="F146">
            <v>45145</v>
          </cell>
        </row>
        <row r="147">
          <cell r="B147">
            <v>20230808</v>
          </cell>
          <cell r="C147" t="str">
            <v>8 Agustus 2023</v>
          </cell>
          <cell r="D147" t="str">
            <v>Selasa</v>
          </cell>
          <cell r="E147">
            <v>144</v>
          </cell>
          <cell r="F147">
            <v>45146</v>
          </cell>
        </row>
        <row r="148">
          <cell r="B148">
            <v>20230809</v>
          </cell>
          <cell r="C148" t="str">
            <v>9 Agustus 2023</v>
          </cell>
          <cell r="D148" t="str">
            <v>Rabu</v>
          </cell>
          <cell r="E148">
            <v>145</v>
          </cell>
          <cell r="F148">
            <v>45147</v>
          </cell>
        </row>
        <row r="149">
          <cell r="B149">
            <v>20230810</v>
          </cell>
          <cell r="C149" t="str">
            <v>10 Agustus 2023</v>
          </cell>
          <cell r="D149" t="str">
            <v>Kamis</v>
          </cell>
          <cell r="E149">
            <v>146</v>
          </cell>
          <cell r="F149">
            <v>45148</v>
          </cell>
        </row>
        <row r="150">
          <cell r="B150">
            <v>20230811</v>
          </cell>
          <cell r="C150" t="str">
            <v>11 Agustus 2023</v>
          </cell>
          <cell r="D150" t="str">
            <v>Jumat</v>
          </cell>
          <cell r="E150">
            <v>147</v>
          </cell>
          <cell r="F150">
            <v>45149</v>
          </cell>
        </row>
        <row r="151">
          <cell r="B151">
            <v>20230814</v>
          </cell>
          <cell r="C151" t="str">
            <v>14 Agustus 2023</v>
          </cell>
          <cell r="D151" t="str">
            <v>Senin</v>
          </cell>
          <cell r="E151">
            <v>148</v>
          </cell>
          <cell r="F151">
            <v>45152</v>
          </cell>
        </row>
        <row r="152">
          <cell r="B152">
            <v>20230815</v>
          </cell>
          <cell r="C152" t="str">
            <v>15 Agustus 2023</v>
          </cell>
          <cell r="D152" t="str">
            <v>Selasa</v>
          </cell>
          <cell r="E152">
            <v>149</v>
          </cell>
          <cell r="F152">
            <v>45153</v>
          </cell>
        </row>
        <row r="153">
          <cell r="B153">
            <v>20230816</v>
          </cell>
          <cell r="C153" t="str">
            <v>16 Agustus 2023</v>
          </cell>
          <cell r="D153" t="str">
            <v>Rabu</v>
          </cell>
          <cell r="E153">
            <v>150</v>
          </cell>
          <cell r="F153">
            <v>45154</v>
          </cell>
        </row>
        <row r="154">
          <cell r="B154">
            <v>20230818</v>
          </cell>
          <cell r="C154" t="str">
            <v>18 Agustus 2023</v>
          </cell>
          <cell r="D154" t="str">
            <v>Jumat</v>
          </cell>
          <cell r="E154">
            <v>151</v>
          </cell>
          <cell r="F154">
            <v>45156</v>
          </cell>
        </row>
        <row r="155">
          <cell r="B155">
            <v>20230821</v>
          </cell>
          <cell r="C155" t="str">
            <v>21 Agustus 2023</v>
          </cell>
          <cell r="D155" t="str">
            <v>Senin</v>
          </cell>
          <cell r="E155">
            <v>152</v>
          </cell>
          <cell r="F155">
            <v>45159</v>
          </cell>
        </row>
        <row r="156">
          <cell r="B156">
            <v>20230822</v>
          </cell>
          <cell r="C156" t="str">
            <v>22 Agustus 2023</v>
          </cell>
          <cell r="D156" t="str">
            <v>Selasa</v>
          </cell>
          <cell r="E156">
            <v>153</v>
          </cell>
          <cell r="F156">
            <v>45160</v>
          </cell>
        </row>
        <row r="157">
          <cell r="B157">
            <v>20230823</v>
          </cell>
          <cell r="C157" t="str">
            <v>23 Agustus 2023</v>
          </cell>
          <cell r="D157" t="str">
            <v>Rabu</v>
          </cell>
          <cell r="E157">
            <v>154</v>
          </cell>
          <cell r="F157">
            <v>45161</v>
          </cell>
        </row>
        <row r="158">
          <cell r="B158">
            <v>20230824</v>
          </cell>
          <cell r="C158" t="str">
            <v>24 Agustus 2023</v>
          </cell>
          <cell r="D158" t="str">
            <v>Kamis</v>
          </cell>
          <cell r="E158">
            <v>155</v>
          </cell>
          <cell r="F158">
            <v>45162</v>
          </cell>
        </row>
        <row r="159">
          <cell r="B159">
            <v>20230825</v>
          </cell>
          <cell r="C159" t="str">
            <v>25 Agustus 2023</v>
          </cell>
          <cell r="D159" t="str">
            <v>Jumat</v>
          </cell>
          <cell r="E159">
            <v>156</v>
          </cell>
          <cell r="F159">
            <v>45163</v>
          </cell>
        </row>
        <row r="160">
          <cell r="B160">
            <v>20230828</v>
          </cell>
          <cell r="C160" t="str">
            <v>28 Agustus 2023</v>
          </cell>
          <cell r="D160" t="str">
            <v>Senin</v>
          </cell>
          <cell r="E160">
            <v>157</v>
          </cell>
          <cell r="F160">
            <v>45166</v>
          </cell>
        </row>
        <row r="161">
          <cell r="B161">
            <v>20230829</v>
          </cell>
          <cell r="C161" t="str">
            <v>29 Agustus 2023</v>
          </cell>
          <cell r="D161" t="str">
            <v>Selasa</v>
          </cell>
          <cell r="E161">
            <v>158</v>
          </cell>
          <cell r="F161">
            <v>45167</v>
          </cell>
        </row>
        <row r="162">
          <cell r="B162">
            <v>20230830</v>
          </cell>
          <cell r="C162" t="str">
            <v>30 Agustus 2023</v>
          </cell>
          <cell r="D162" t="str">
            <v>Rabu</v>
          </cell>
          <cell r="E162">
            <v>159</v>
          </cell>
          <cell r="F162">
            <v>45168</v>
          </cell>
        </row>
        <row r="163">
          <cell r="B163">
            <v>20230831</v>
          </cell>
          <cell r="C163" t="str">
            <v>31 Agustus 2023</v>
          </cell>
          <cell r="D163" t="str">
            <v>Kamis</v>
          </cell>
          <cell r="E163">
            <v>160</v>
          </cell>
          <cell r="F163">
            <v>45169</v>
          </cell>
        </row>
        <row r="164">
          <cell r="B164">
            <v>20230901</v>
          </cell>
          <cell r="C164" t="str">
            <v>1 September 2023</v>
          </cell>
          <cell r="D164" t="str">
            <v>Jumat</v>
          </cell>
          <cell r="E164">
            <v>161</v>
          </cell>
          <cell r="F164">
            <v>45170</v>
          </cell>
        </row>
        <row r="165">
          <cell r="B165">
            <v>20230904</v>
          </cell>
          <cell r="C165" t="str">
            <v>4 September 2023</v>
          </cell>
          <cell r="D165" t="str">
            <v>Senin</v>
          </cell>
          <cell r="E165">
            <v>162</v>
          </cell>
          <cell r="F165">
            <v>45173</v>
          </cell>
        </row>
        <row r="166">
          <cell r="B166">
            <v>20230905</v>
          </cell>
          <cell r="C166" t="str">
            <v>5 September 2023</v>
          </cell>
          <cell r="D166" t="str">
            <v>Selasa</v>
          </cell>
          <cell r="E166">
            <v>163</v>
          </cell>
          <cell r="F166">
            <v>45174</v>
          </cell>
        </row>
        <row r="167">
          <cell r="B167">
            <v>20230906</v>
          </cell>
          <cell r="C167" t="str">
            <v>6 September 2023</v>
          </cell>
          <cell r="D167" t="str">
            <v>Rabu</v>
          </cell>
          <cell r="E167">
            <v>164</v>
          </cell>
          <cell r="F167">
            <v>45175</v>
          </cell>
        </row>
        <row r="168">
          <cell r="B168">
            <v>20230907</v>
          </cell>
          <cell r="C168" t="str">
            <v>7 September 2023</v>
          </cell>
          <cell r="D168" t="str">
            <v>Kamis</v>
          </cell>
          <cell r="E168">
            <v>165</v>
          </cell>
          <cell r="F168">
            <v>45176</v>
          </cell>
        </row>
        <row r="169">
          <cell r="B169">
            <v>20230908</v>
          </cell>
          <cell r="C169" t="str">
            <v>8 September 2023</v>
          </cell>
          <cell r="D169" t="str">
            <v>Jumat</v>
          </cell>
          <cell r="E169">
            <v>166</v>
          </cell>
          <cell r="F169">
            <v>45177</v>
          </cell>
        </row>
        <row r="170">
          <cell r="B170">
            <v>20230911</v>
          </cell>
          <cell r="C170" t="str">
            <v>11 September 2023</v>
          </cell>
          <cell r="D170" t="str">
            <v>Senin</v>
          </cell>
          <cell r="E170">
            <v>167</v>
          </cell>
          <cell r="F170">
            <v>45180</v>
          </cell>
        </row>
        <row r="171">
          <cell r="B171">
            <v>20230912</v>
          </cell>
          <cell r="C171" t="str">
            <v>12 September 2023</v>
          </cell>
          <cell r="D171" t="str">
            <v>Selasa</v>
          </cell>
          <cell r="E171">
            <v>168</v>
          </cell>
          <cell r="F171">
            <v>45181</v>
          </cell>
        </row>
        <row r="172">
          <cell r="B172">
            <v>20230913</v>
          </cell>
          <cell r="C172" t="str">
            <v>13 September 2023</v>
          </cell>
          <cell r="D172" t="str">
            <v>Rabu</v>
          </cell>
          <cell r="E172">
            <v>169</v>
          </cell>
          <cell r="F172">
            <v>45182</v>
          </cell>
        </row>
        <row r="173">
          <cell r="B173">
            <v>20230914</v>
          </cell>
          <cell r="C173" t="str">
            <v>14 September 2023</v>
          </cell>
          <cell r="D173" t="str">
            <v>Kamis</v>
          </cell>
          <cell r="E173">
            <v>170</v>
          </cell>
          <cell r="F173">
            <v>45183</v>
          </cell>
        </row>
        <row r="174">
          <cell r="B174">
            <v>20230915</v>
          </cell>
          <cell r="C174" t="str">
            <v>15 September 2023</v>
          </cell>
          <cell r="D174" t="str">
            <v>Jumat</v>
          </cell>
          <cell r="E174">
            <v>171</v>
          </cell>
          <cell r="F174">
            <v>45184</v>
          </cell>
        </row>
        <row r="175">
          <cell r="B175">
            <v>20230918</v>
          </cell>
          <cell r="C175" t="str">
            <v>18 September 2023</v>
          </cell>
          <cell r="D175" t="str">
            <v>Senin</v>
          </cell>
          <cell r="E175">
            <v>172</v>
          </cell>
          <cell r="F175">
            <v>45187</v>
          </cell>
        </row>
        <row r="176">
          <cell r="B176">
            <v>20230919</v>
          </cell>
          <cell r="C176" t="str">
            <v>19 September 2023</v>
          </cell>
          <cell r="D176" t="str">
            <v>Selasa</v>
          </cell>
          <cell r="E176">
            <v>173</v>
          </cell>
          <cell r="F176">
            <v>45188</v>
          </cell>
        </row>
        <row r="177">
          <cell r="B177">
            <v>20230920</v>
          </cell>
          <cell r="C177" t="str">
            <v>20 September 2023</v>
          </cell>
          <cell r="D177" t="str">
            <v>Rabu</v>
          </cell>
          <cell r="E177">
            <v>174</v>
          </cell>
          <cell r="F177">
            <v>45189</v>
          </cell>
        </row>
        <row r="178">
          <cell r="B178">
            <v>20230921</v>
          </cell>
          <cell r="C178" t="str">
            <v>21 September 2023</v>
          </cell>
          <cell r="D178" t="str">
            <v>Kamis</v>
          </cell>
          <cell r="E178">
            <v>175</v>
          </cell>
          <cell r="F178">
            <v>45190</v>
          </cell>
        </row>
        <row r="179">
          <cell r="B179">
            <v>20230922</v>
          </cell>
          <cell r="C179" t="str">
            <v>22 September 2023</v>
          </cell>
          <cell r="D179" t="str">
            <v>Jumat</v>
          </cell>
          <cell r="E179">
            <v>176</v>
          </cell>
          <cell r="F179">
            <v>45191</v>
          </cell>
        </row>
        <row r="180">
          <cell r="B180">
            <v>20230925</v>
          </cell>
          <cell r="C180" t="str">
            <v>25 September 2023</v>
          </cell>
          <cell r="D180" t="str">
            <v>Senin</v>
          </cell>
          <cell r="E180">
            <v>177</v>
          </cell>
          <cell r="F180">
            <v>45194</v>
          </cell>
        </row>
        <row r="181">
          <cell r="B181">
            <v>20230926</v>
          </cell>
          <cell r="C181" t="str">
            <v>26 September 2023</v>
          </cell>
          <cell r="D181" t="str">
            <v>Selasa</v>
          </cell>
          <cell r="E181">
            <v>178</v>
          </cell>
          <cell r="F181">
            <v>45195</v>
          </cell>
        </row>
        <row r="182">
          <cell r="B182">
            <v>20230927</v>
          </cell>
          <cell r="C182" t="str">
            <v>27 September 2023</v>
          </cell>
          <cell r="D182" t="str">
            <v>Rabu</v>
          </cell>
          <cell r="E182">
            <v>179</v>
          </cell>
          <cell r="F182">
            <v>45196</v>
          </cell>
        </row>
        <row r="183">
          <cell r="B183">
            <v>20230929</v>
          </cell>
          <cell r="C183" t="str">
            <v>29 September 2023</v>
          </cell>
          <cell r="D183" t="str">
            <v>Jumat</v>
          </cell>
          <cell r="E183">
            <v>180</v>
          </cell>
          <cell r="F183">
            <v>45198</v>
          </cell>
        </row>
        <row r="184">
          <cell r="B184">
            <v>20231002</v>
          </cell>
          <cell r="C184" t="str">
            <v>2 Oktober 2023</v>
          </cell>
          <cell r="D184" t="str">
            <v>Senin</v>
          </cell>
          <cell r="E184">
            <v>181</v>
          </cell>
          <cell r="F184">
            <v>45201</v>
          </cell>
        </row>
        <row r="185">
          <cell r="B185">
            <v>20231003</v>
          </cell>
          <cell r="C185" t="str">
            <v>3 Oktober 2023</v>
          </cell>
          <cell r="D185" t="str">
            <v>Selasa</v>
          </cell>
          <cell r="E185">
            <v>182</v>
          </cell>
          <cell r="F185">
            <v>45202</v>
          </cell>
        </row>
        <row r="186">
          <cell r="B186">
            <v>20231004</v>
          </cell>
          <cell r="C186" t="str">
            <v>4 Oktober 2023</v>
          </cell>
          <cell r="D186" t="str">
            <v>Rabu</v>
          </cell>
          <cell r="E186">
            <v>183</v>
          </cell>
          <cell r="F186">
            <v>45203</v>
          </cell>
        </row>
        <row r="187">
          <cell r="B187">
            <v>20231005</v>
          </cell>
          <cell r="C187" t="str">
            <v>5 Oktober 2023</v>
          </cell>
          <cell r="D187" t="str">
            <v>Kamis</v>
          </cell>
          <cell r="E187">
            <v>184</v>
          </cell>
          <cell r="F187">
            <v>45204</v>
          </cell>
        </row>
        <row r="188">
          <cell r="B188">
            <v>20231006</v>
          </cell>
          <cell r="C188" t="str">
            <v>6 Oktober 2023</v>
          </cell>
          <cell r="D188" t="str">
            <v>Jumat</v>
          </cell>
          <cell r="E188">
            <v>185</v>
          </cell>
          <cell r="F188">
            <v>45205</v>
          </cell>
        </row>
        <row r="189">
          <cell r="B189">
            <v>20231009</v>
          </cell>
          <cell r="C189" t="str">
            <v>9 Oktober 2023</v>
          </cell>
          <cell r="D189" t="str">
            <v>Senin</v>
          </cell>
          <cell r="E189">
            <v>186</v>
          </cell>
          <cell r="F189">
            <v>45208</v>
          </cell>
        </row>
        <row r="190">
          <cell r="B190">
            <v>20231010</v>
          </cell>
          <cell r="C190" t="str">
            <v>10 Oktober 2023</v>
          </cell>
          <cell r="D190" t="str">
            <v>Selasa</v>
          </cell>
          <cell r="E190">
            <v>187</v>
          </cell>
          <cell r="F190">
            <v>45209</v>
          </cell>
        </row>
        <row r="191">
          <cell r="B191">
            <v>20231011</v>
          </cell>
          <cell r="C191" t="str">
            <v>11 Oktober 2023</v>
          </cell>
          <cell r="D191" t="str">
            <v>Rabu</v>
          </cell>
          <cell r="E191">
            <v>188</v>
          </cell>
          <cell r="F191">
            <v>45210</v>
          </cell>
        </row>
        <row r="192">
          <cell r="B192">
            <v>20231012</v>
          </cell>
          <cell r="C192" t="str">
            <v>12 Oktober 2023</v>
          </cell>
          <cell r="D192" t="str">
            <v>Kamis</v>
          </cell>
          <cell r="E192">
            <v>189</v>
          </cell>
          <cell r="F192">
            <v>45211</v>
          </cell>
        </row>
        <row r="193">
          <cell r="B193">
            <v>20231013</v>
          </cell>
          <cell r="C193" t="str">
            <v>13 Oktober 2023</v>
          </cell>
          <cell r="D193" t="str">
            <v>Jumat</v>
          </cell>
          <cell r="E193">
            <v>190</v>
          </cell>
          <cell r="F193">
            <v>45212</v>
          </cell>
        </row>
        <row r="194">
          <cell r="B194">
            <v>20231016</v>
          </cell>
          <cell r="C194" t="str">
            <v>16 Oktober 2023</v>
          </cell>
          <cell r="D194" t="str">
            <v>Senin</v>
          </cell>
          <cell r="E194">
            <v>191</v>
          </cell>
          <cell r="F194">
            <v>45215</v>
          </cell>
        </row>
        <row r="195">
          <cell r="B195">
            <v>20231017</v>
          </cell>
          <cell r="C195" t="str">
            <v>17 Oktober 2023</v>
          </cell>
          <cell r="D195" t="str">
            <v>Selasa</v>
          </cell>
          <cell r="E195">
            <v>192</v>
          </cell>
          <cell r="F195">
            <v>45216</v>
          </cell>
        </row>
        <row r="196">
          <cell r="B196">
            <v>20231018</v>
          </cell>
          <cell r="C196" t="str">
            <v>18 Oktober 2023</v>
          </cell>
          <cell r="D196" t="str">
            <v>Rabu</v>
          </cell>
          <cell r="E196">
            <v>193</v>
          </cell>
          <cell r="F196">
            <v>45217</v>
          </cell>
        </row>
        <row r="197">
          <cell r="B197">
            <v>20231019</v>
          </cell>
          <cell r="C197" t="str">
            <v>19 Oktober 2023</v>
          </cell>
          <cell r="D197" t="str">
            <v>Kamis</v>
          </cell>
          <cell r="E197">
            <v>194</v>
          </cell>
          <cell r="F197">
            <v>45218</v>
          </cell>
        </row>
        <row r="198">
          <cell r="B198">
            <v>20231020</v>
          </cell>
          <cell r="C198" t="str">
            <v>20 Oktober 2023</v>
          </cell>
          <cell r="D198" t="str">
            <v>Jumat</v>
          </cell>
          <cell r="E198">
            <v>195</v>
          </cell>
          <cell r="F198">
            <v>45219</v>
          </cell>
        </row>
        <row r="199">
          <cell r="B199">
            <v>20231023</v>
          </cell>
          <cell r="C199" t="str">
            <v>23 Oktober 2023</v>
          </cell>
          <cell r="D199" t="str">
            <v>Senin</v>
          </cell>
          <cell r="E199">
            <v>196</v>
          </cell>
          <cell r="F199">
            <v>45222</v>
          </cell>
        </row>
        <row r="200">
          <cell r="B200">
            <v>20231024</v>
          </cell>
          <cell r="C200" t="str">
            <v>24 Oktober 2023</v>
          </cell>
          <cell r="D200" t="str">
            <v>Selasa</v>
          </cell>
          <cell r="E200">
            <v>197</v>
          </cell>
          <cell r="F200">
            <v>45223</v>
          </cell>
        </row>
        <row r="201">
          <cell r="B201">
            <v>20231025</v>
          </cell>
          <cell r="C201" t="str">
            <v>25 Oktober 2023</v>
          </cell>
          <cell r="D201" t="str">
            <v>Rabu</v>
          </cell>
          <cell r="E201">
            <v>198</v>
          </cell>
          <cell r="F201">
            <v>45224</v>
          </cell>
        </row>
        <row r="202">
          <cell r="B202">
            <v>20231026</v>
          </cell>
          <cell r="C202" t="str">
            <v>26 Oktober 2023</v>
          </cell>
          <cell r="D202" t="str">
            <v>Kamis</v>
          </cell>
          <cell r="E202">
            <v>199</v>
          </cell>
          <cell r="F202">
            <v>45225</v>
          </cell>
        </row>
        <row r="203">
          <cell r="B203">
            <v>20231027</v>
          </cell>
          <cell r="C203" t="str">
            <v>27 Oktober 2023</v>
          </cell>
          <cell r="D203" t="str">
            <v>Jumat</v>
          </cell>
          <cell r="E203">
            <v>200</v>
          </cell>
          <cell r="F203">
            <v>45226</v>
          </cell>
        </row>
        <row r="204">
          <cell r="B204">
            <v>20231030</v>
          </cell>
          <cell r="C204" t="str">
            <v>30 Oktober 2023</v>
          </cell>
          <cell r="D204" t="str">
            <v>Senin</v>
          </cell>
          <cell r="E204">
            <v>201</v>
          </cell>
          <cell r="F204">
            <v>45229</v>
          </cell>
        </row>
        <row r="205">
          <cell r="B205">
            <v>20231031</v>
          </cell>
          <cell r="C205" t="str">
            <v>31 Oktober 2023</v>
          </cell>
          <cell r="D205" t="str">
            <v>Selasa</v>
          </cell>
          <cell r="E205">
            <v>202</v>
          </cell>
          <cell r="F205">
            <v>45230</v>
          </cell>
        </row>
        <row r="206">
          <cell r="B206">
            <v>20231101</v>
          </cell>
          <cell r="C206" t="str">
            <v>1 November 2023</v>
          </cell>
          <cell r="D206" t="str">
            <v>Rabu</v>
          </cell>
          <cell r="E206">
            <v>203</v>
          </cell>
          <cell r="F206">
            <v>45231</v>
          </cell>
        </row>
        <row r="207">
          <cell r="B207">
            <v>20231102</v>
          </cell>
          <cell r="C207" t="str">
            <v>2 November 2023</v>
          </cell>
          <cell r="D207" t="str">
            <v>Kamis</v>
          </cell>
          <cell r="E207">
            <v>204</v>
          </cell>
          <cell r="F207">
            <v>45232</v>
          </cell>
        </row>
        <row r="208">
          <cell r="B208">
            <v>20231103</v>
          </cell>
          <cell r="C208" t="str">
            <v>3 November 2023</v>
          </cell>
          <cell r="D208" t="str">
            <v>Jumat</v>
          </cell>
          <cell r="E208">
            <v>205</v>
          </cell>
          <cell r="F208">
            <v>45233</v>
          </cell>
        </row>
        <row r="209">
          <cell r="B209">
            <v>20231106</v>
          </cell>
          <cell r="C209" t="str">
            <v>6 November 2023</v>
          </cell>
          <cell r="D209" t="str">
            <v>Senin</v>
          </cell>
          <cell r="E209">
            <v>206</v>
          </cell>
          <cell r="F209">
            <v>45236</v>
          </cell>
        </row>
        <row r="210">
          <cell r="B210">
            <v>20231107</v>
          </cell>
          <cell r="C210" t="str">
            <v>7 November 2023</v>
          </cell>
          <cell r="D210" t="str">
            <v>Selasa</v>
          </cell>
          <cell r="E210">
            <v>207</v>
          </cell>
          <cell r="F210">
            <v>45237</v>
          </cell>
        </row>
        <row r="211">
          <cell r="B211">
            <v>20231108</v>
          </cell>
          <cell r="C211" t="str">
            <v>8 November 2023</v>
          </cell>
          <cell r="D211" t="str">
            <v>Rabu</v>
          </cell>
          <cell r="E211">
            <v>208</v>
          </cell>
          <cell r="F211">
            <v>45238</v>
          </cell>
        </row>
        <row r="212">
          <cell r="B212">
            <v>20231109</v>
          </cell>
          <cell r="C212" t="str">
            <v>9 November 2023</v>
          </cell>
          <cell r="D212" t="str">
            <v>Kamis</v>
          </cell>
          <cell r="E212">
            <v>209</v>
          </cell>
          <cell r="F212">
            <v>45239</v>
          </cell>
        </row>
        <row r="213">
          <cell r="B213">
            <v>20231110</v>
          </cell>
          <cell r="C213" t="str">
            <v>10 November 2023</v>
          </cell>
          <cell r="D213" t="str">
            <v>Jumat</v>
          </cell>
          <cell r="E213">
            <v>210</v>
          </cell>
          <cell r="F213">
            <v>45240</v>
          </cell>
        </row>
        <row r="214">
          <cell r="B214">
            <v>20231113</v>
          </cell>
          <cell r="C214" t="str">
            <v>13 November 2023</v>
          </cell>
          <cell r="D214" t="str">
            <v>Senin</v>
          </cell>
          <cell r="E214">
            <v>211</v>
          </cell>
          <cell r="F214">
            <v>45243</v>
          </cell>
        </row>
        <row r="215">
          <cell r="B215">
            <v>20231114</v>
          </cell>
          <cell r="C215" t="str">
            <v>14 November 2023</v>
          </cell>
          <cell r="D215" t="str">
            <v>Selasa</v>
          </cell>
          <cell r="E215">
            <v>212</v>
          </cell>
          <cell r="F215">
            <v>45244</v>
          </cell>
        </row>
        <row r="216">
          <cell r="B216">
            <v>20231115</v>
          </cell>
          <cell r="C216" t="str">
            <v>15 November 2023</v>
          </cell>
          <cell r="D216" t="str">
            <v>Rabu</v>
          </cell>
          <cell r="E216">
            <v>213</v>
          </cell>
          <cell r="F216">
            <v>45245</v>
          </cell>
        </row>
        <row r="217">
          <cell r="B217">
            <v>20231116</v>
          </cell>
          <cell r="C217" t="str">
            <v>16 November 2023</v>
          </cell>
          <cell r="D217" t="str">
            <v>Kamis</v>
          </cell>
          <cell r="E217">
            <v>214</v>
          </cell>
          <cell r="F217">
            <v>45246</v>
          </cell>
        </row>
        <row r="218">
          <cell r="B218">
            <v>20231117</v>
          </cell>
          <cell r="C218" t="str">
            <v>17 November 2023</v>
          </cell>
          <cell r="D218" t="str">
            <v>Jumat</v>
          </cell>
          <cell r="E218">
            <v>215</v>
          </cell>
          <cell r="F218">
            <v>45247</v>
          </cell>
        </row>
        <row r="219">
          <cell r="B219">
            <v>20231120</v>
          </cell>
          <cell r="C219" t="str">
            <v>20 November 2023</v>
          </cell>
          <cell r="D219" t="str">
            <v>Senin</v>
          </cell>
          <cell r="E219">
            <v>216</v>
          </cell>
          <cell r="F219">
            <v>45250</v>
          </cell>
        </row>
        <row r="220">
          <cell r="B220">
            <v>20231121</v>
          </cell>
          <cell r="C220" t="str">
            <v>21 November 2023</v>
          </cell>
          <cell r="D220" t="str">
            <v>Selasa</v>
          </cell>
          <cell r="E220">
            <v>217</v>
          </cell>
          <cell r="F220">
            <v>45251</v>
          </cell>
        </row>
        <row r="221">
          <cell r="B221">
            <v>20231122</v>
          </cell>
          <cell r="C221" t="str">
            <v>22 November 2023</v>
          </cell>
          <cell r="D221" t="str">
            <v>Rabu</v>
          </cell>
          <cell r="E221">
            <v>218</v>
          </cell>
          <cell r="F221">
            <v>45252</v>
          </cell>
        </row>
        <row r="222">
          <cell r="B222">
            <v>20231123</v>
          </cell>
          <cell r="C222" t="str">
            <v>23 November 2023</v>
          </cell>
          <cell r="D222" t="str">
            <v>Kamis</v>
          </cell>
          <cell r="E222">
            <v>219</v>
          </cell>
          <cell r="F222">
            <v>45253</v>
          </cell>
        </row>
        <row r="223">
          <cell r="B223">
            <v>20231124</v>
          </cell>
          <cell r="C223" t="str">
            <v>24 November 2023</v>
          </cell>
          <cell r="D223" t="str">
            <v>Jumat</v>
          </cell>
          <cell r="E223">
            <v>220</v>
          </cell>
          <cell r="F223">
            <v>45254</v>
          </cell>
        </row>
        <row r="224">
          <cell r="B224">
            <v>20231127</v>
          </cell>
          <cell r="C224" t="str">
            <v>27 November 2023</v>
          </cell>
          <cell r="D224" t="str">
            <v>Senin</v>
          </cell>
          <cell r="E224">
            <v>221</v>
          </cell>
          <cell r="F224">
            <v>45257</v>
          </cell>
        </row>
        <row r="225">
          <cell r="B225">
            <v>20231128</v>
          </cell>
          <cell r="C225" t="str">
            <v>28 November 2023</v>
          </cell>
          <cell r="D225" t="str">
            <v>Selasa</v>
          </cell>
          <cell r="E225">
            <v>222</v>
          </cell>
          <cell r="F225">
            <v>45258</v>
          </cell>
        </row>
        <row r="226">
          <cell r="B226">
            <v>20231129</v>
          </cell>
          <cell r="C226" t="str">
            <v>29 November 2023</v>
          </cell>
          <cell r="D226" t="str">
            <v>Rabu</v>
          </cell>
          <cell r="E226">
            <v>223</v>
          </cell>
          <cell r="F226">
            <v>45259</v>
          </cell>
        </row>
        <row r="227">
          <cell r="B227">
            <v>20231130</v>
          </cell>
          <cell r="C227" t="str">
            <v>30 November 2023</v>
          </cell>
          <cell r="D227" t="str">
            <v>Kamis</v>
          </cell>
          <cell r="E227">
            <v>224</v>
          </cell>
          <cell r="F227">
            <v>45260</v>
          </cell>
        </row>
        <row r="228">
          <cell r="B228">
            <v>20231201</v>
          </cell>
          <cell r="C228" t="str">
            <v>1 Desember 2023</v>
          </cell>
          <cell r="D228" t="str">
            <v>Jumat</v>
          </cell>
          <cell r="E228">
            <v>225</v>
          </cell>
          <cell r="F228">
            <v>45261</v>
          </cell>
        </row>
        <row r="229">
          <cell r="B229">
            <v>20231204</v>
          </cell>
          <cell r="C229" t="str">
            <v>4 Desember 2023</v>
          </cell>
          <cell r="D229" t="str">
            <v>Senin</v>
          </cell>
          <cell r="E229">
            <v>226</v>
          </cell>
          <cell r="F229">
            <v>45264</v>
          </cell>
        </row>
        <row r="230">
          <cell r="B230">
            <v>20231205</v>
          </cell>
          <cell r="C230" t="str">
            <v>5 Desember 2023</v>
          </cell>
          <cell r="D230" t="str">
            <v>Selasa</v>
          </cell>
          <cell r="E230">
            <v>227</v>
          </cell>
          <cell r="F230">
            <v>45265</v>
          </cell>
        </row>
        <row r="231">
          <cell r="B231">
            <v>20231206</v>
          </cell>
          <cell r="C231" t="str">
            <v>6 Desember 2023</v>
          </cell>
          <cell r="D231" t="str">
            <v>Rabu</v>
          </cell>
          <cell r="E231">
            <v>228</v>
          </cell>
          <cell r="F231">
            <v>45266</v>
          </cell>
        </row>
        <row r="232">
          <cell r="B232">
            <v>20231207</v>
          </cell>
          <cell r="C232" t="str">
            <v>7 Desember 2023</v>
          </cell>
          <cell r="D232" t="str">
            <v>Kamis</v>
          </cell>
          <cell r="E232">
            <v>229</v>
          </cell>
          <cell r="F232">
            <v>45267</v>
          </cell>
        </row>
        <row r="233">
          <cell r="B233">
            <v>20231208</v>
          </cell>
          <cell r="C233" t="str">
            <v>8 Desember 2023</v>
          </cell>
          <cell r="D233" t="str">
            <v>Jumat</v>
          </cell>
          <cell r="E233">
            <v>230</v>
          </cell>
          <cell r="F233">
            <v>45268</v>
          </cell>
        </row>
        <row r="234">
          <cell r="B234">
            <v>20231211</v>
          </cell>
          <cell r="C234" t="str">
            <v>11 Desember 2023</v>
          </cell>
          <cell r="D234" t="str">
            <v>Senin</v>
          </cell>
          <cell r="E234">
            <v>231</v>
          </cell>
          <cell r="F234">
            <v>45271</v>
          </cell>
        </row>
        <row r="235">
          <cell r="B235">
            <v>20231212</v>
          </cell>
          <cell r="C235" t="str">
            <v>12 Desember 2023</v>
          </cell>
          <cell r="D235" t="str">
            <v>Selasa</v>
          </cell>
          <cell r="E235">
            <v>232</v>
          </cell>
          <cell r="F235">
            <v>45272</v>
          </cell>
        </row>
        <row r="236">
          <cell r="B236">
            <v>20231213</v>
          </cell>
          <cell r="C236" t="str">
            <v>13 Desember 2023</v>
          </cell>
          <cell r="D236" t="str">
            <v>Rabu</v>
          </cell>
          <cell r="E236">
            <v>233</v>
          </cell>
          <cell r="F236">
            <v>45273</v>
          </cell>
        </row>
        <row r="237">
          <cell r="B237">
            <v>20231214</v>
          </cell>
          <cell r="C237" t="str">
            <v>14 Desember 2023</v>
          </cell>
          <cell r="D237" t="str">
            <v>Kamis</v>
          </cell>
          <cell r="E237">
            <v>234</v>
          </cell>
          <cell r="F237">
            <v>45274</v>
          </cell>
        </row>
        <row r="238">
          <cell r="B238">
            <v>20231215</v>
          </cell>
          <cell r="C238" t="str">
            <v>15 Desember 2023</v>
          </cell>
          <cell r="D238" t="str">
            <v>Jumat</v>
          </cell>
          <cell r="E238">
            <v>235</v>
          </cell>
          <cell r="F238">
            <v>45275</v>
          </cell>
        </row>
        <row r="239">
          <cell r="B239">
            <v>20231218</v>
          </cell>
          <cell r="C239" t="str">
            <v>18 Desember 2023</v>
          </cell>
          <cell r="D239" t="str">
            <v>Senin</v>
          </cell>
          <cell r="E239">
            <v>236</v>
          </cell>
          <cell r="F239">
            <v>45278</v>
          </cell>
        </row>
        <row r="240">
          <cell r="B240">
            <v>20231219</v>
          </cell>
          <cell r="C240" t="str">
            <v>19 Desember 2023</v>
          </cell>
          <cell r="D240" t="str">
            <v>Selasa</v>
          </cell>
          <cell r="E240">
            <v>237</v>
          </cell>
          <cell r="F240">
            <v>45279</v>
          </cell>
        </row>
        <row r="241">
          <cell r="B241">
            <v>20231220</v>
          </cell>
          <cell r="C241" t="str">
            <v>20 Desember 2023</v>
          </cell>
          <cell r="D241" t="str">
            <v>Rabu</v>
          </cell>
          <cell r="E241">
            <v>238</v>
          </cell>
          <cell r="F241">
            <v>45280</v>
          </cell>
        </row>
        <row r="242">
          <cell r="B242">
            <v>20231221</v>
          </cell>
          <cell r="C242" t="str">
            <v>21 Desember 2023</v>
          </cell>
          <cell r="D242" t="str">
            <v>Kamis</v>
          </cell>
          <cell r="E242">
            <v>239</v>
          </cell>
          <cell r="F242">
            <v>45281</v>
          </cell>
        </row>
        <row r="243">
          <cell r="B243">
            <v>20231222</v>
          </cell>
          <cell r="C243" t="str">
            <v>22 Desember 2023</v>
          </cell>
          <cell r="D243" t="str">
            <v>Jumat</v>
          </cell>
          <cell r="E243">
            <v>240</v>
          </cell>
          <cell r="F243">
            <v>45282</v>
          </cell>
        </row>
        <row r="244">
          <cell r="B244">
            <v>20231227</v>
          </cell>
          <cell r="C244" t="str">
            <v>27 Desember 2023</v>
          </cell>
          <cell r="D244" t="str">
            <v>Rabu</v>
          </cell>
          <cell r="E244">
            <v>241</v>
          </cell>
          <cell r="F244">
            <v>45287</v>
          </cell>
        </row>
        <row r="245">
          <cell r="B245">
            <v>20231228</v>
          </cell>
          <cell r="C245" t="str">
            <v>28 Desember 2023</v>
          </cell>
          <cell r="D245" t="str">
            <v>Kamis</v>
          </cell>
          <cell r="E245">
            <v>242</v>
          </cell>
          <cell r="F245">
            <v>45288</v>
          </cell>
        </row>
        <row r="246">
          <cell r="B246">
            <v>20231229</v>
          </cell>
          <cell r="C246" t="str">
            <v>29 Desember 2023</v>
          </cell>
          <cell r="D246" t="str">
            <v>Jumat</v>
          </cell>
          <cell r="E246">
            <v>243</v>
          </cell>
          <cell r="F246">
            <v>45289</v>
          </cell>
        </row>
        <row r="247">
          <cell r="C247"/>
          <cell r="D247"/>
          <cell r="F247"/>
        </row>
        <row r="248">
          <cell r="B248"/>
          <cell r="C248"/>
          <cell r="D248"/>
          <cell r="F248"/>
        </row>
        <row r="249">
          <cell r="C249"/>
          <cell r="D249"/>
          <cell r="F249"/>
        </row>
        <row r="250">
          <cell r="B250"/>
          <cell r="C250"/>
          <cell r="D250"/>
          <cell r="F250"/>
        </row>
        <row r="251">
          <cell r="C251"/>
          <cell r="D251"/>
          <cell r="F251"/>
        </row>
        <row r="252">
          <cell r="C252"/>
          <cell r="D252"/>
          <cell r="E252"/>
          <cell r="F252"/>
        </row>
        <row r="253">
          <cell r="B253"/>
          <cell r="C253"/>
          <cell r="D253"/>
          <cell r="E253"/>
          <cell r="F253"/>
        </row>
        <row r="254">
          <cell r="C254"/>
          <cell r="D254"/>
          <cell r="E254"/>
          <cell r="F254"/>
        </row>
        <row r="255">
          <cell r="C255"/>
          <cell r="D255"/>
          <cell r="F255"/>
        </row>
        <row r="256">
          <cell r="C256"/>
          <cell r="D256"/>
          <cell r="F256"/>
        </row>
        <row r="257">
          <cell r="C257"/>
          <cell r="D257"/>
          <cell r="F257"/>
        </row>
        <row r="258">
          <cell r="C258"/>
          <cell r="D258"/>
          <cell r="F258"/>
        </row>
        <row r="259">
          <cell r="C259"/>
          <cell r="D259"/>
          <cell r="F259"/>
        </row>
        <row r="260">
          <cell r="C260"/>
          <cell r="D260"/>
          <cell r="F260"/>
        </row>
        <row r="261">
          <cell r="C261"/>
          <cell r="D261"/>
          <cell r="F261"/>
        </row>
        <row r="262">
          <cell r="C262"/>
          <cell r="D262"/>
          <cell r="F262"/>
        </row>
        <row r="263">
          <cell r="C263"/>
          <cell r="D263"/>
          <cell r="F263"/>
        </row>
        <row r="264">
          <cell r="C264"/>
          <cell r="D264"/>
          <cell r="F264"/>
        </row>
        <row r="265">
          <cell r="C265"/>
          <cell r="D265"/>
          <cell r="F265"/>
        </row>
        <row r="266">
          <cell r="C266"/>
          <cell r="D266"/>
          <cell r="F266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9"/>
  <sheetViews>
    <sheetView view="pageBreakPreview" topLeftCell="A17" zoomScale="55" zoomScaleNormal="100" zoomScaleSheetLayoutView="55" workbookViewId="0">
      <selection activeCell="O46" sqref="O46"/>
    </sheetView>
  </sheetViews>
  <sheetFormatPr defaultColWidth="9.21875" defaultRowHeight="14.4" x14ac:dyDescent="0.3"/>
  <cols>
    <col min="1" max="1" width="2.77734375" customWidth="1"/>
    <col min="2" max="2" width="6.77734375" customWidth="1"/>
    <col min="3" max="4" width="10.77734375" bestFit="1" customWidth="1"/>
    <col min="5" max="5" width="6.77734375" customWidth="1"/>
    <col min="6" max="6" width="11.21875" customWidth="1"/>
    <col min="7" max="7" width="14" customWidth="1"/>
    <col min="8" max="8" width="9.77734375" bestFit="1" customWidth="1"/>
    <col min="9" max="9" width="7.77734375" customWidth="1"/>
    <col min="10" max="10" width="5.44140625" customWidth="1"/>
    <col min="11" max="11" width="10.77734375" customWidth="1"/>
  </cols>
  <sheetData>
    <row r="1" spans="1:11" x14ac:dyDescent="0.3">
      <c r="A1" s="2"/>
    </row>
    <row r="2" spans="1:11" x14ac:dyDescent="0.3">
      <c r="A2" s="2"/>
      <c r="G2" s="48"/>
      <c r="H2" s="288"/>
      <c r="I2" s="288"/>
      <c r="J2" s="288"/>
      <c r="K2" s="288"/>
    </row>
    <row r="3" spans="1:11" ht="7.5" customHeight="1" x14ac:dyDescent="0.3"/>
    <row r="5" spans="1:11" ht="6.75" customHeight="1" x14ac:dyDescent="0.3">
      <c r="A5" s="289"/>
      <c r="B5" s="289"/>
      <c r="C5" s="289"/>
      <c r="D5" s="289"/>
      <c r="E5" s="289"/>
      <c r="F5" s="289"/>
      <c r="G5" s="289"/>
      <c r="H5" s="289"/>
      <c r="I5" s="289"/>
    </row>
    <row r="6" spans="1:11" ht="15" customHeight="1" x14ac:dyDescent="0.3">
      <c r="E6" s="91"/>
      <c r="F6" s="79"/>
      <c r="G6" s="79"/>
      <c r="H6" s="90"/>
    </row>
    <row r="7" spans="1:11" ht="15" customHeight="1" x14ac:dyDescent="0.3">
      <c r="E7" s="91"/>
      <c r="F7" s="79"/>
      <c r="G7" s="79"/>
      <c r="H7" s="90"/>
    </row>
    <row r="8" spans="1:11" ht="15" customHeight="1" x14ac:dyDescent="0.3">
      <c r="E8" s="91"/>
      <c r="F8" s="79"/>
      <c r="G8" s="79"/>
      <c r="H8" s="90"/>
    </row>
    <row r="9" spans="1:11" ht="6.75" customHeight="1" x14ac:dyDescent="0.3">
      <c r="E9" s="91"/>
      <c r="F9" s="79"/>
      <c r="G9" s="79"/>
      <c r="H9" s="90"/>
    </row>
    <row r="10" spans="1:11" ht="59.25" customHeight="1" x14ac:dyDescent="0.3">
      <c r="B10" s="290"/>
      <c r="C10" s="290"/>
      <c r="D10" s="291"/>
      <c r="E10" s="292"/>
      <c r="F10" s="290"/>
      <c r="G10" s="290"/>
      <c r="H10" s="290"/>
      <c r="I10" s="290"/>
    </row>
    <row r="11" spans="1:11" ht="15" customHeight="1" x14ac:dyDescent="0.3">
      <c r="B11" s="79"/>
      <c r="C11" s="79"/>
      <c r="D11" s="90"/>
      <c r="E11" s="91"/>
      <c r="F11" s="79"/>
      <c r="G11" s="79"/>
      <c r="H11" s="90"/>
    </row>
    <row r="12" spans="1:11" ht="15" customHeight="1" x14ac:dyDescent="0.3">
      <c r="B12" s="79"/>
      <c r="C12" s="79"/>
      <c r="D12" s="90"/>
      <c r="E12" s="91"/>
      <c r="F12" s="79"/>
      <c r="G12" s="79"/>
      <c r="H12" s="90"/>
    </row>
    <row r="13" spans="1:11" ht="15" customHeight="1" x14ac:dyDescent="0.3">
      <c r="B13" s="79"/>
      <c r="C13" s="79"/>
      <c r="D13" s="90"/>
      <c r="E13" s="91"/>
      <c r="F13" s="79"/>
      <c r="G13" s="79"/>
      <c r="H13" s="90"/>
    </row>
    <row r="45" spans="9:9" ht="6.6" customHeight="1" x14ac:dyDescent="0.3">
      <c r="I45" s="5"/>
    </row>
    <row r="46" spans="9:9" x14ac:dyDescent="0.3">
      <c r="I46" s="5"/>
    </row>
    <row r="48" spans="9:9" ht="20.25" customHeight="1" x14ac:dyDescent="0.3"/>
    <row r="49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D70A-9DA8-4B47-A6F9-F9341C3C3626}">
  <sheetPr>
    <tabColor theme="9" tint="-0.249977111117893"/>
  </sheetPr>
  <dimension ref="A2:J37"/>
  <sheetViews>
    <sheetView view="pageBreakPreview" topLeftCell="A30" zoomScaleNormal="145" zoomScaleSheetLayoutView="100" workbookViewId="0">
      <selection activeCell="A24" sqref="A24:I28"/>
    </sheetView>
  </sheetViews>
  <sheetFormatPr defaultColWidth="8.77734375" defaultRowHeight="14.4" x14ac:dyDescent="0.3"/>
  <cols>
    <col min="1" max="1" width="11" customWidth="1"/>
    <col min="2" max="2" width="13.77734375" customWidth="1"/>
    <col min="3" max="7" width="15.77734375" customWidth="1"/>
    <col min="8" max="9" width="10" customWidth="1"/>
    <col min="10" max="10" width="4.77734375" customWidth="1"/>
    <col min="11" max="11" width="2.21875" customWidth="1"/>
  </cols>
  <sheetData>
    <row r="2" spans="1:10" x14ac:dyDescent="0.3">
      <c r="J2" s="99" t="s">
        <v>337</v>
      </c>
    </row>
    <row r="3" spans="1:1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7.5" customHeight="1" x14ac:dyDescent="0.3"/>
    <row r="5" spans="1:10" x14ac:dyDescent="0.3">
      <c r="A5" s="12"/>
      <c r="B5" s="289" t="s">
        <v>52</v>
      </c>
      <c r="C5" s="289"/>
      <c r="D5" s="289"/>
      <c r="E5" s="289"/>
      <c r="F5" s="289"/>
      <c r="G5" s="289"/>
      <c r="H5" s="12"/>
      <c r="I5" s="13" t="s">
        <v>262</v>
      </c>
      <c r="J5" s="12"/>
    </row>
    <row r="6" spans="1:10" ht="7.5" customHeight="1" x14ac:dyDescent="0.3"/>
    <row r="7" spans="1:10" ht="14.25" customHeight="1" x14ac:dyDescent="0.3">
      <c r="A7" s="314" t="s">
        <v>2</v>
      </c>
      <c r="B7" s="314" t="s">
        <v>17</v>
      </c>
      <c r="C7" s="342" t="s">
        <v>1</v>
      </c>
      <c r="D7" s="344"/>
      <c r="E7" s="342" t="s">
        <v>0</v>
      </c>
      <c r="F7" s="344"/>
      <c r="G7" s="345" t="s">
        <v>304</v>
      </c>
      <c r="H7" s="342" t="s">
        <v>10</v>
      </c>
      <c r="I7" s="343"/>
    </row>
    <row r="8" spans="1:10" ht="21.6" customHeight="1" x14ac:dyDescent="0.3">
      <c r="A8" s="315"/>
      <c r="B8" s="315"/>
      <c r="C8" s="52" t="s">
        <v>8</v>
      </c>
      <c r="D8" s="52" t="s">
        <v>9</v>
      </c>
      <c r="E8" s="52" t="s">
        <v>8</v>
      </c>
      <c r="F8" s="52" t="s">
        <v>9</v>
      </c>
      <c r="G8" s="337"/>
      <c r="H8" s="52" t="s">
        <v>1</v>
      </c>
      <c r="I8" s="52" t="s">
        <v>0</v>
      </c>
    </row>
    <row r="9" spans="1:10" ht="14.25" customHeight="1" x14ac:dyDescent="0.3">
      <c r="A9" s="19">
        <v>2018</v>
      </c>
      <c r="B9" s="21">
        <v>2040086.3446788802</v>
      </c>
      <c r="C9" s="4">
        <v>1311149.6164409921</v>
      </c>
      <c r="D9" s="4">
        <v>1260403.779974848</v>
      </c>
      <c r="E9" s="4">
        <v>728936.72823788796</v>
      </c>
      <c r="F9" s="4">
        <v>779682.56470403203</v>
      </c>
      <c r="G9" s="93">
        <v>-50745.836466144072</v>
      </c>
      <c r="H9" s="4">
        <v>63.025601909526415</v>
      </c>
      <c r="I9" s="4">
        <v>36.974398090473578</v>
      </c>
    </row>
    <row r="10" spans="1:10" ht="14.25" customHeight="1" x14ac:dyDescent="0.3">
      <c r="A10" s="68">
        <v>2019</v>
      </c>
      <c r="B10" s="96">
        <v>2230919.1716577141</v>
      </c>
      <c r="C10" s="93">
        <v>1482994.3013984971</v>
      </c>
      <c r="D10" s="93">
        <v>1532189.4846902371</v>
      </c>
      <c r="E10" s="93">
        <v>747924.87025921699</v>
      </c>
      <c r="F10" s="93">
        <v>698729.68696747697</v>
      </c>
      <c r="G10" s="93">
        <v>49195.183291740017</v>
      </c>
      <c r="H10" s="4">
        <v>67.577163359268226</v>
      </c>
      <c r="I10" s="4">
        <v>32.422836640731767</v>
      </c>
    </row>
    <row r="11" spans="1:10" ht="14.25" customHeight="1" x14ac:dyDescent="0.3">
      <c r="A11" s="68">
        <v>2020</v>
      </c>
      <c r="B11" s="96">
        <v>2229231.693650391</v>
      </c>
      <c r="C11" s="93">
        <v>1551295.958268855</v>
      </c>
      <c r="D11" s="93">
        <v>1503418.259680151</v>
      </c>
      <c r="E11" s="93">
        <v>677935.73538153595</v>
      </c>
      <c r="F11" s="93">
        <v>725813.43397023994</v>
      </c>
      <c r="G11" s="93">
        <v>-47877.698588703992</v>
      </c>
      <c r="H11" s="4">
        <v>68.514955772651845</v>
      </c>
      <c r="I11" s="4">
        <v>31.485044227348158</v>
      </c>
    </row>
    <row r="12" spans="1:10" s="48" customFormat="1" ht="14.25" customHeight="1" x14ac:dyDescent="0.3">
      <c r="A12" s="68">
        <v>2021</v>
      </c>
      <c r="B12" s="96">
        <v>3302816.1858592229</v>
      </c>
      <c r="C12" s="93">
        <v>2452020.8140273341</v>
      </c>
      <c r="D12" s="93">
        <v>2489995.3516566362</v>
      </c>
      <c r="E12" s="93">
        <v>850795.37183188903</v>
      </c>
      <c r="F12" s="93">
        <v>812820.83420258702</v>
      </c>
      <c r="G12" s="93">
        <v>37974.537629302009</v>
      </c>
      <c r="H12" s="4">
        <v>74.815186307413455</v>
      </c>
      <c r="I12" s="4">
        <v>25.184813692586538</v>
      </c>
    </row>
    <row r="13" spans="1:10" s="48" customFormat="1" ht="14.25" customHeight="1" x14ac:dyDescent="0.3">
      <c r="A13" s="68">
        <v>2022</v>
      </c>
      <c r="B13" s="96">
        <v>3617897.011134157</v>
      </c>
      <c r="C13" s="93">
        <v>2405498.719258985</v>
      </c>
      <c r="D13" s="93">
        <v>2466074.1346513922</v>
      </c>
      <c r="E13" s="93">
        <v>1212398.2918751719</v>
      </c>
      <c r="F13" s="93">
        <v>1151822.876482765</v>
      </c>
      <c r="G13" s="93">
        <v>60575.415392406983</v>
      </c>
      <c r="H13" s="4">
        <v>67.326029996404074</v>
      </c>
      <c r="I13" s="4">
        <v>32.67397000359594</v>
      </c>
    </row>
    <row r="14" spans="1:10" s="48" customFormat="1" ht="14.25" customHeight="1" x14ac:dyDescent="0.3">
      <c r="A14" s="68">
        <v>2023</v>
      </c>
      <c r="B14" s="96">
        <v>386420.34363800602</v>
      </c>
      <c r="C14" s="93">
        <v>251485.573124894</v>
      </c>
      <c r="D14" s="93">
        <v>251648.33655242901</v>
      </c>
      <c r="E14" s="93">
        <v>134934.77051311199</v>
      </c>
      <c r="F14" s="93">
        <v>134772.007085577</v>
      </c>
      <c r="G14" s="93">
        <v>162.76342753498466</v>
      </c>
      <c r="H14" s="4">
        <v>65.101892014858947</v>
      </c>
      <c r="I14" s="4">
        <v>34.898107985141053</v>
      </c>
    </row>
    <row r="15" spans="1:10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3">
      <c r="A16" s="63" t="s">
        <v>4</v>
      </c>
      <c r="B16" s="4">
        <v>216199.62604573701</v>
      </c>
      <c r="C16" s="4">
        <v>140838.51845380801</v>
      </c>
      <c r="D16" s="4">
        <v>137625.121016905</v>
      </c>
      <c r="E16" s="4">
        <v>75361.107591929002</v>
      </c>
      <c r="F16" s="4">
        <v>78574.505028832005</v>
      </c>
      <c r="G16" s="4">
        <v>-3213.3974369030038</v>
      </c>
      <c r="H16" s="4">
        <v>64.399657983636843</v>
      </c>
      <c r="I16" s="4">
        <v>35.600342016363143</v>
      </c>
    </row>
    <row r="17" spans="1:9" s="48" customFormat="1" ht="14.25" customHeight="1" x14ac:dyDescent="0.3">
      <c r="A17" s="63" t="s">
        <v>7</v>
      </c>
      <c r="B17" s="4">
        <v>170220.71759226901</v>
      </c>
      <c r="C17" s="4">
        <v>110647.05467108601</v>
      </c>
      <c r="D17" s="4">
        <v>114023.215535524</v>
      </c>
      <c r="E17" s="4">
        <v>59573.662921183</v>
      </c>
      <c r="F17" s="4">
        <v>56197.502056744997</v>
      </c>
      <c r="G17" s="4">
        <v>3376.160864438003</v>
      </c>
      <c r="H17" s="4">
        <v>65.993808916011162</v>
      </c>
      <c r="I17" s="4">
        <v>34.006191083988838</v>
      </c>
    </row>
    <row r="18" spans="1:9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9" s="48" customFormat="1" ht="13.5" customHeight="1" x14ac:dyDescent="0.3">
      <c r="A19" s="135" t="s">
        <v>380</v>
      </c>
      <c r="B19" s="96">
        <v>53677.858083902996</v>
      </c>
      <c r="C19" s="93">
        <v>33194.151853618998</v>
      </c>
      <c r="D19" s="93">
        <v>33980.435913510999</v>
      </c>
      <c r="E19" s="93">
        <v>20483.706230283999</v>
      </c>
      <c r="F19" s="93">
        <v>19697.422170392001</v>
      </c>
      <c r="G19" s="93">
        <v>786.28405989199746</v>
      </c>
      <c r="H19" s="4">
        <v>62.571971167450904</v>
      </c>
      <c r="I19" s="4">
        <v>37.428028832549096</v>
      </c>
    </row>
    <row r="20" spans="1:9" s="48" customFormat="1" ht="13.5" customHeight="1" x14ac:dyDescent="0.3">
      <c r="A20" s="135" t="s">
        <v>382</v>
      </c>
      <c r="B20" s="96">
        <v>48621.671559157003</v>
      </c>
      <c r="C20" s="93">
        <v>31205.639732683001</v>
      </c>
      <c r="D20" s="93">
        <v>34477.161356776996</v>
      </c>
      <c r="E20" s="93">
        <v>17416.031826474002</v>
      </c>
      <c r="F20" s="93">
        <v>14144.510202379999</v>
      </c>
      <c r="G20" s="93">
        <v>3271.5216240940026</v>
      </c>
      <c r="H20" s="4">
        <v>67.544778884807641</v>
      </c>
      <c r="I20" s="4">
        <v>32.455221115192359</v>
      </c>
    </row>
    <row r="21" spans="1:9" s="48" customFormat="1" ht="13.5" customHeight="1" x14ac:dyDescent="0.3">
      <c r="A21" s="135" t="s">
        <v>383</v>
      </c>
      <c r="B21" s="96">
        <v>45484.994419329996</v>
      </c>
      <c r="C21" s="93">
        <v>30651.174581858999</v>
      </c>
      <c r="D21" s="93">
        <v>29270.924876501002</v>
      </c>
      <c r="E21" s="93">
        <v>14833.819837470999</v>
      </c>
      <c r="F21" s="93">
        <v>16214.069542829</v>
      </c>
      <c r="G21" s="93">
        <v>-1380.2497053580009</v>
      </c>
      <c r="H21" s="4">
        <v>65.870184467797358</v>
      </c>
      <c r="I21" s="4">
        <v>34.129815532202656</v>
      </c>
    </row>
    <row r="22" spans="1:9" s="48" customFormat="1" ht="13.5" customHeight="1" x14ac:dyDescent="0.3">
      <c r="A22" s="135" t="s">
        <v>395</v>
      </c>
      <c r="B22" s="96">
        <v>44381.143599850999</v>
      </c>
      <c r="C22" s="93">
        <v>28527.072487893001</v>
      </c>
      <c r="D22" s="93">
        <v>28830.282531944998</v>
      </c>
      <c r="E22" s="93">
        <v>15854.071111957999</v>
      </c>
      <c r="F22" s="93">
        <v>15550.861067906</v>
      </c>
      <c r="G22" s="93">
        <v>303.21004405199892</v>
      </c>
      <c r="H22" s="4">
        <v>64.619059320533779</v>
      </c>
      <c r="I22" s="4">
        <v>35.380940679466221</v>
      </c>
    </row>
    <row r="23" spans="1:9" ht="12" customHeight="1" x14ac:dyDescent="0.3">
      <c r="A23" s="16"/>
      <c r="B23" s="16"/>
      <c r="C23" s="16"/>
      <c r="D23" s="16"/>
      <c r="E23" s="16"/>
      <c r="F23" s="16"/>
      <c r="G23" s="16"/>
      <c r="H23" s="16"/>
      <c r="I23" s="16"/>
    </row>
    <row r="24" spans="1:9" s="48" customFormat="1" ht="14.25" customHeight="1" x14ac:dyDescent="0.3">
      <c r="A24" s="68" t="s">
        <v>396</v>
      </c>
      <c r="B24" s="96">
        <v>8936.049803771999</v>
      </c>
      <c r="C24" s="46">
        <v>5772.9973689099998</v>
      </c>
      <c r="D24" s="46">
        <v>6248.3226852779999</v>
      </c>
      <c r="E24" s="46">
        <v>3163.0524348620002</v>
      </c>
      <c r="F24" s="46">
        <v>2687.727118494</v>
      </c>
      <c r="G24" s="93">
        <v>475.32531636800013</v>
      </c>
      <c r="H24" s="4">
        <v>67.263054247491311</v>
      </c>
      <c r="I24" s="4">
        <v>32.736945752508703</v>
      </c>
    </row>
    <row r="25" spans="1:9" s="48" customFormat="1" ht="14.25" customHeight="1" x14ac:dyDescent="0.3">
      <c r="A25" s="68" t="s">
        <v>397</v>
      </c>
      <c r="B25" s="96">
        <v>7849.2916087970007</v>
      </c>
      <c r="C25" s="46">
        <v>5465.1188929230002</v>
      </c>
      <c r="D25" s="46">
        <v>5233.1796628390002</v>
      </c>
      <c r="E25" s="46">
        <v>2384.172715874</v>
      </c>
      <c r="F25" s="46">
        <v>2616.111945958</v>
      </c>
      <c r="G25" s="93">
        <v>-231.93923008399997</v>
      </c>
      <c r="H25" s="4">
        <v>68.148178771776102</v>
      </c>
      <c r="I25" s="4">
        <v>31.851821228223898</v>
      </c>
    </row>
    <row r="26" spans="1:9" s="48" customFormat="1" ht="14.25" customHeight="1" x14ac:dyDescent="0.3">
      <c r="A26" s="68" t="s">
        <v>398</v>
      </c>
      <c r="B26" s="96">
        <v>8784.4546259849994</v>
      </c>
      <c r="C26" s="46">
        <v>5872.6768042960002</v>
      </c>
      <c r="D26" s="46">
        <v>5834.6408038039999</v>
      </c>
      <c r="E26" s="46">
        <v>2911.7778216890001</v>
      </c>
      <c r="F26" s="46">
        <v>2949.813822181</v>
      </c>
      <c r="G26" s="93">
        <v>-38.036000491999857</v>
      </c>
      <c r="H26" s="4">
        <v>66.636564855540243</v>
      </c>
      <c r="I26" s="4">
        <v>33.363435144459757</v>
      </c>
    </row>
    <row r="27" spans="1:9" s="48" customFormat="1" ht="13.5" customHeight="1" x14ac:dyDescent="0.3">
      <c r="A27" s="68" t="s">
        <v>399</v>
      </c>
      <c r="B27" s="96">
        <v>9906.9027732399991</v>
      </c>
      <c r="C27" s="46">
        <v>5685.8737143790004</v>
      </c>
      <c r="D27" s="46">
        <v>5706.608413039</v>
      </c>
      <c r="E27" s="46">
        <v>4221.0290588609996</v>
      </c>
      <c r="F27" s="46">
        <v>4200.294360201</v>
      </c>
      <c r="G27" s="93">
        <v>20.734698659999594</v>
      </c>
      <c r="H27" s="4">
        <v>57.497698262421473</v>
      </c>
      <c r="I27" s="4">
        <v>42.502301737578527</v>
      </c>
    </row>
    <row r="28" spans="1:9" s="48" customFormat="1" ht="14.25" customHeight="1" x14ac:dyDescent="0.3">
      <c r="A28" s="68" t="s">
        <v>400</v>
      </c>
      <c r="B28" s="96">
        <v>8904.4447880570006</v>
      </c>
      <c r="C28" s="46">
        <v>5730.4057073849999</v>
      </c>
      <c r="D28" s="46">
        <v>5807.5309669850003</v>
      </c>
      <c r="E28" s="46">
        <v>3174.0390806720002</v>
      </c>
      <c r="F28" s="46">
        <v>3096.9138210719998</v>
      </c>
      <c r="G28" s="46">
        <v>77.12525960000039</v>
      </c>
      <c r="H28" s="4">
        <v>64.787513140881885</v>
      </c>
      <c r="I28" s="4">
        <v>35.212486859118123</v>
      </c>
    </row>
    <row r="29" spans="1:9" ht="14.25" customHeight="1" x14ac:dyDescent="0.3">
      <c r="A29" s="25"/>
      <c r="B29" s="21"/>
      <c r="C29" s="4"/>
      <c r="D29" s="4"/>
      <c r="E29" s="4"/>
      <c r="F29" s="4"/>
      <c r="G29" s="4"/>
      <c r="H29" s="23"/>
      <c r="I29" s="21"/>
    </row>
    <row r="30" spans="1:9" ht="14.25" customHeight="1" x14ac:dyDescent="0.3">
      <c r="A30" s="25"/>
      <c r="B30" s="21"/>
      <c r="C30" s="4"/>
      <c r="D30" s="4"/>
      <c r="E30" s="4"/>
      <c r="F30" s="4"/>
      <c r="G30" s="4"/>
      <c r="H30" s="23"/>
      <c r="I30" s="21"/>
    </row>
    <row r="31" spans="1:9" ht="14.25" customHeight="1" x14ac:dyDescent="0.3">
      <c r="A31" s="25"/>
      <c r="B31" s="21"/>
      <c r="C31" s="4"/>
      <c r="D31" s="4"/>
      <c r="E31" s="4"/>
      <c r="F31" s="4"/>
      <c r="G31" s="4"/>
      <c r="H31" s="23"/>
      <c r="I31" s="21"/>
    </row>
    <row r="32" spans="1:9" ht="14.25" customHeight="1" x14ac:dyDescent="0.3">
      <c r="A32" s="25"/>
      <c r="B32" s="21"/>
      <c r="C32" s="4"/>
      <c r="D32" s="4"/>
      <c r="E32" s="4"/>
      <c r="F32" s="4"/>
      <c r="G32" s="4"/>
      <c r="H32" s="23"/>
      <c r="I32" s="21"/>
    </row>
    <row r="33" spans="1:10" ht="14.25" customHeight="1" x14ac:dyDescent="0.3">
      <c r="A33" s="25"/>
      <c r="B33" s="21"/>
      <c r="C33" s="4"/>
      <c r="D33" s="4"/>
      <c r="E33" s="4"/>
      <c r="F33" s="4"/>
      <c r="G33" s="4"/>
      <c r="H33" s="23"/>
      <c r="I33" s="21"/>
    </row>
    <row r="34" spans="1:10" ht="14.25" customHeight="1" x14ac:dyDescent="0.3">
      <c r="A34" s="25"/>
      <c r="B34" s="21"/>
      <c r="C34" s="4"/>
      <c r="D34" s="4"/>
      <c r="E34" s="4"/>
      <c r="F34" s="4"/>
      <c r="G34" s="4"/>
      <c r="H34" s="23"/>
      <c r="I34" s="21"/>
    </row>
    <row r="35" spans="1:10" ht="14.25" customHeight="1" x14ac:dyDescent="0.3">
      <c r="A35" s="25"/>
      <c r="B35" s="21"/>
      <c r="C35" s="4"/>
      <c r="D35" s="4"/>
      <c r="E35" s="4"/>
      <c r="F35" s="4"/>
      <c r="G35" s="4"/>
      <c r="H35" s="23"/>
      <c r="I35" s="21"/>
    </row>
    <row r="36" spans="1:10" ht="7.5" customHeight="1" x14ac:dyDescent="0.3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1.25" customHeight="1" x14ac:dyDescent="0.3">
      <c r="A37" s="15"/>
      <c r="B37" s="15"/>
      <c r="C37" s="15"/>
      <c r="D37" s="98"/>
      <c r="E37" s="98"/>
      <c r="F37" s="98"/>
      <c r="G37" s="98"/>
      <c r="H37" s="98"/>
      <c r="I37" s="100"/>
      <c r="J37" s="103" t="s">
        <v>101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5"/>
  <sheetViews>
    <sheetView view="pageBreakPreview" topLeftCell="O62" zoomScaleNormal="145" zoomScaleSheetLayoutView="100" workbookViewId="0">
      <selection activeCell="A67" sqref="A67:XFD69"/>
    </sheetView>
  </sheetViews>
  <sheetFormatPr defaultColWidth="9.21875" defaultRowHeight="14.4" x14ac:dyDescent="0.3"/>
  <cols>
    <col min="1" max="1" width="5.44140625" customWidth="1"/>
    <col min="2" max="2" width="9.77734375" customWidth="1"/>
    <col min="3" max="3" width="21" bestFit="1" customWidth="1"/>
    <col min="4" max="4" width="16.21875" bestFit="1" customWidth="1"/>
    <col min="5" max="5" width="12.77734375" customWidth="1"/>
    <col min="6" max="6" width="17.44140625" customWidth="1"/>
    <col min="7" max="7" width="14" bestFit="1" customWidth="1"/>
    <col min="8" max="8" width="8.77734375" bestFit="1" customWidth="1"/>
    <col min="9" max="9" width="4.77734375" customWidth="1"/>
    <col min="10" max="33" width="8.77734375" customWidth="1"/>
    <col min="34" max="34" width="5.44140625" customWidth="1"/>
    <col min="35" max="39" width="8.77734375" hidden="1" customWidth="1"/>
    <col min="40" max="54" width="9.21875" hidden="1" customWidth="1"/>
  </cols>
  <sheetData>
    <row r="2" spans="1:39" x14ac:dyDescent="0.3">
      <c r="A2" s="2"/>
      <c r="J2" s="99" t="s">
        <v>337</v>
      </c>
    </row>
    <row r="3" spans="1:39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13" t="s">
        <v>53</v>
      </c>
      <c r="C4" s="313"/>
      <c r="D4" s="313"/>
      <c r="E4" s="313"/>
      <c r="F4" s="313"/>
      <c r="G4" s="313"/>
      <c r="H4" s="313"/>
      <c r="I4" s="7"/>
    </row>
    <row r="5" spans="1:39" x14ac:dyDescent="0.3">
      <c r="B5" s="322" t="s">
        <v>2</v>
      </c>
      <c r="C5" s="346" t="s">
        <v>54</v>
      </c>
      <c r="D5" s="347"/>
      <c r="E5" s="348"/>
      <c r="F5" s="346" t="s">
        <v>307</v>
      </c>
      <c r="G5" s="347"/>
      <c r="H5" s="347"/>
    </row>
    <row r="6" spans="1:39" x14ac:dyDescent="0.3">
      <c r="B6" s="323"/>
      <c r="C6" s="53" t="s">
        <v>308</v>
      </c>
      <c r="D6" s="53" t="s">
        <v>254</v>
      </c>
      <c r="E6" s="53" t="s">
        <v>49</v>
      </c>
      <c r="F6" s="53" t="s">
        <v>308</v>
      </c>
      <c r="G6" s="53" t="s">
        <v>254</v>
      </c>
      <c r="H6" s="53" t="s">
        <v>49</v>
      </c>
    </row>
    <row r="7" spans="1:39" ht="13.5" customHeight="1" x14ac:dyDescent="0.3">
      <c r="B7" s="19">
        <v>2018</v>
      </c>
      <c r="C7" s="36">
        <v>2365350521</v>
      </c>
      <c r="D7" s="36">
        <v>5007798520</v>
      </c>
      <c r="E7" s="37">
        <v>230763</v>
      </c>
      <c r="F7" s="36">
        <v>411857395</v>
      </c>
      <c r="G7" s="36">
        <v>327616844</v>
      </c>
      <c r="H7" s="37">
        <v>30324</v>
      </c>
    </row>
    <row r="8" spans="1:39" ht="13.5" customHeight="1" x14ac:dyDescent="0.3">
      <c r="B8" s="19">
        <v>2019</v>
      </c>
      <c r="C8" s="36">
        <v>2752740926</v>
      </c>
      <c r="D8" s="36">
        <v>6902457248</v>
      </c>
      <c r="E8" s="37">
        <v>276368</v>
      </c>
      <c r="F8" s="36">
        <v>445101358.88865101</v>
      </c>
      <c r="G8" s="36">
        <v>388435483</v>
      </c>
      <c r="H8" s="37">
        <v>36769</v>
      </c>
    </row>
    <row r="9" spans="1:39" ht="13.5" customHeight="1" x14ac:dyDescent="0.3">
      <c r="B9" s="19">
        <v>2020</v>
      </c>
      <c r="C9" s="36">
        <v>3870756831</v>
      </c>
      <c r="D9" s="21">
        <v>10624628430</v>
      </c>
      <c r="E9" s="75">
        <v>468117</v>
      </c>
      <c r="F9" s="36">
        <v>425708853.83999997</v>
      </c>
      <c r="G9" s="21">
        <v>377544298</v>
      </c>
      <c r="H9" s="75">
        <v>37788</v>
      </c>
    </row>
    <row r="10" spans="1:39" ht="13.5" customHeight="1" x14ac:dyDescent="0.3">
      <c r="B10" s="19">
        <v>2021</v>
      </c>
      <c r="C10" s="36">
        <v>4521977429</v>
      </c>
      <c r="D10" s="36">
        <v>13794702276</v>
      </c>
      <c r="E10" s="37">
        <v>539514</v>
      </c>
      <c r="F10" s="36">
        <v>430340718.58543801</v>
      </c>
      <c r="G10" s="36">
        <v>342987085</v>
      </c>
      <c r="H10" s="37">
        <v>32263</v>
      </c>
    </row>
    <row r="11" spans="1:39" s="41" customFormat="1" ht="13.5" customHeight="1" x14ac:dyDescent="0.3">
      <c r="B11" s="19">
        <v>2022</v>
      </c>
      <c r="C11" s="70">
        <v>5309430071</v>
      </c>
      <c r="D11" s="36">
        <v>12203318402</v>
      </c>
      <c r="E11" s="37">
        <v>576423</v>
      </c>
      <c r="F11" s="70">
        <v>445270048.91680002</v>
      </c>
      <c r="G11" s="36">
        <v>488978946</v>
      </c>
      <c r="H11" s="37">
        <v>47436</v>
      </c>
    </row>
    <row r="12" spans="1:39" s="41" customFormat="1" ht="13.5" customHeight="1" x14ac:dyDescent="0.3">
      <c r="B12" s="19">
        <v>2023</v>
      </c>
      <c r="C12" s="70">
        <v>5376036443</v>
      </c>
      <c r="D12" s="36">
        <v>1331186582</v>
      </c>
      <c r="E12" s="37">
        <v>59950</v>
      </c>
      <c r="F12" s="70">
        <v>448770983.91680002</v>
      </c>
      <c r="G12" s="36">
        <v>40152506</v>
      </c>
      <c r="H12" s="37">
        <v>7275</v>
      </c>
    </row>
    <row r="13" spans="1:39" s="41" customFormat="1" ht="13.5" customHeight="1" x14ac:dyDescent="0.3">
      <c r="B13" s="19" t="s">
        <v>4</v>
      </c>
      <c r="C13" s="36">
        <v>5376036443</v>
      </c>
      <c r="D13" s="21">
        <v>1331186582</v>
      </c>
      <c r="E13" s="238">
        <v>59950</v>
      </c>
      <c r="F13" s="36">
        <v>448770983.91680002</v>
      </c>
      <c r="G13" s="77">
        <v>40152506</v>
      </c>
      <c r="H13" s="238">
        <v>7275</v>
      </c>
    </row>
    <row r="14" spans="1:39" ht="13.5" customHeight="1" x14ac:dyDescent="0.3">
      <c r="B14" s="126"/>
      <c r="C14" s="6"/>
      <c r="D14" s="6"/>
      <c r="E14" s="37"/>
      <c r="F14" s="77"/>
      <c r="G14" s="77"/>
      <c r="H14" s="37"/>
    </row>
    <row r="15" spans="1:39" ht="13.5" customHeight="1" x14ac:dyDescent="0.3">
      <c r="B15" s="126" t="s">
        <v>310</v>
      </c>
      <c r="C15" s="36"/>
      <c r="D15" s="36"/>
      <c r="E15" s="37"/>
      <c r="F15" s="71"/>
      <c r="G15" s="71"/>
      <c r="H15" s="74"/>
    </row>
    <row r="16" spans="1:39" x14ac:dyDescent="0.3">
      <c r="B16" s="126" t="s">
        <v>263</v>
      </c>
      <c r="C16" s="20"/>
    </row>
    <row r="17" spans="2:6" x14ac:dyDescent="0.3">
      <c r="B17" s="38"/>
      <c r="C17" s="20"/>
    </row>
    <row r="18" spans="2:6" ht="14.25" customHeight="1" x14ac:dyDescent="0.3">
      <c r="B18" s="38"/>
      <c r="C18" s="313" t="s">
        <v>305</v>
      </c>
      <c r="D18" s="313"/>
      <c r="E18" s="313"/>
      <c r="F18" s="313"/>
    </row>
    <row r="19" spans="2:6" ht="12" customHeight="1" x14ac:dyDescent="0.3">
      <c r="B19" s="20"/>
      <c r="C19" s="314" t="s">
        <v>2</v>
      </c>
      <c r="D19" s="319" t="s">
        <v>290</v>
      </c>
      <c r="E19" s="320"/>
      <c r="F19" s="321"/>
    </row>
    <row r="20" spans="2:6" ht="12" customHeight="1" x14ac:dyDescent="0.3">
      <c r="B20" s="20"/>
      <c r="C20" s="315"/>
      <c r="D20" s="175" t="s">
        <v>176</v>
      </c>
      <c r="E20" s="175" t="s">
        <v>177</v>
      </c>
      <c r="F20" s="175" t="s">
        <v>92</v>
      </c>
    </row>
    <row r="21" spans="2:6" ht="12.75" customHeight="1" x14ac:dyDescent="0.3">
      <c r="B21" s="20"/>
      <c r="C21" s="19">
        <v>2018</v>
      </c>
      <c r="D21" s="168">
        <v>240.90129999999999</v>
      </c>
      <c r="E21" s="168">
        <v>236.34970000000001</v>
      </c>
      <c r="F21" s="168">
        <v>262.67399999999998</v>
      </c>
    </row>
    <row r="22" spans="2:6" ht="12.75" customHeight="1" x14ac:dyDescent="0.3">
      <c r="B22" s="20"/>
      <c r="C22" s="19">
        <v>2019</v>
      </c>
      <c r="D22" s="168">
        <v>274.47579999999999</v>
      </c>
      <c r="E22" s="168">
        <v>269.21690000000001</v>
      </c>
      <c r="F22" s="168">
        <v>299.76600000000002</v>
      </c>
    </row>
    <row r="23" spans="2:6" ht="12.75" customHeight="1" x14ac:dyDescent="0.3">
      <c r="B23" s="20"/>
      <c r="C23" s="68">
        <v>2020</v>
      </c>
      <c r="D23" s="168">
        <v>314.24669999999998</v>
      </c>
      <c r="E23" s="168">
        <v>309.05290000000002</v>
      </c>
      <c r="F23" s="168">
        <v>333.0763</v>
      </c>
    </row>
    <row r="24" spans="2:6" ht="12.75" customHeight="1" x14ac:dyDescent="0.3">
      <c r="B24" s="20"/>
      <c r="C24" s="68">
        <v>2021</v>
      </c>
      <c r="D24" s="168">
        <v>332.80779999999999</v>
      </c>
      <c r="E24" s="168">
        <v>326.11860000000001</v>
      </c>
      <c r="F24" s="168">
        <v>367.97480000000002</v>
      </c>
    </row>
    <row r="25" spans="2:6" ht="12.75" customHeight="1" x14ac:dyDescent="0.3">
      <c r="B25" s="20"/>
      <c r="C25" s="68">
        <v>2022</v>
      </c>
      <c r="D25" s="168">
        <v>344.78160000000003</v>
      </c>
      <c r="E25" s="168">
        <v>337.20490000000001</v>
      </c>
      <c r="F25" s="168">
        <v>392.24529999999999</v>
      </c>
    </row>
    <row r="26" spans="2:6" ht="12.75" customHeight="1" x14ac:dyDescent="0.3">
      <c r="B26" s="20"/>
      <c r="C26" s="68">
        <v>2023</v>
      </c>
      <c r="D26" s="168">
        <v>350.75670000000002</v>
      </c>
      <c r="E26" s="168">
        <v>343.18110000000001</v>
      </c>
      <c r="F26" s="168">
        <v>396.9907</v>
      </c>
    </row>
    <row r="27" spans="2:6" ht="10.5" customHeight="1" x14ac:dyDescent="0.3">
      <c r="B27" s="20"/>
      <c r="C27" s="16"/>
      <c r="D27" s="43"/>
      <c r="E27" s="43"/>
      <c r="F27" s="43"/>
    </row>
    <row r="28" spans="2:6" ht="13.5" customHeight="1" x14ac:dyDescent="0.3">
      <c r="B28" s="20"/>
      <c r="C28" s="63" t="s">
        <v>4</v>
      </c>
      <c r="D28" s="168">
        <v>349.94799999999998</v>
      </c>
      <c r="E28" s="168">
        <v>342.43490000000003</v>
      </c>
      <c r="F28" s="168">
        <v>395.36329999999998</v>
      </c>
    </row>
    <row r="29" spans="2:6" ht="13.5" customHeight="1" x14ac:dyDescent="0.3">
      <c r="B29" s="20"/>
      <c r="C29" s="63" t="s">
        <v>7</v>
      </c>
      <c r="D29" s="168">
        <v>350.07119999999998</v>
      </c>
      <c r="E29" s="168">
        <v>342.44749999999999</v>
      </c>
      <c r="F29" s="168">
        <v>397.21109999999999</v>
      </c>
    </row>
    <row r="30" spans="2:6" ht="9.75" customHeight="1" x14ac:dyDescent="0.3">
      <c r="B30" s="20"/>
      <c r="C30" s="133"/>
      <c r="D30" s="134"/>
      <c r="E30" s="134"/>
      <c r="F30" s="134"/>
    </row>
    <row r="31" spans="2:6" ht="13.5" customHeight="1" x14ac:dyDescent="0.3">
      <c r="B31" s="20"/>
      <c r="C31" s="135" t="s">
        <v>380</v>
      </c>
      <c r="D31" s="168">
        <v>351.15039999999999</v>
      </c>
      <c r="E31" s="168">
        <v>343.64909999999998</v>
      </c>
      <c r="F31" s="168">
        <v>396.12939999999998</v>
      </c>
    </row>
    <row r="32" spans="2:6" ht="13.5" customHeight="1" x14ac:dyDescent="0.3">
      <c r="B32" s="20"/>
      <c r="C32" s="135" t="s">
        <v>382</v>
      </c>
      <c r="D32" s="168">
        <v>350.83460000000002</v>
      </c>
      <c r="E32" s="168">
        <v>343.28710000000001</v>
      </c>
      <c r="F32" s="168">
        <v>396.60950000000003</v>
      </c>
    </row>
    <row r="33" spans="2:7" ht="13.05" customHeight="1" x14ac:dyDescent="0.3">
      <c r="B33" s="20"/>
      <c r="C33" s="135" t="s">
        <v>383</v>
      </c>
      <c r="D33" s="168">
        <v>350.75670000000002</v>
      </c>
      <c r="E33" s="168">
        <v>343.18110000000001</v>
      </c>
      <c r="F33" s="168">
        <v>396.9907</v>
      </c>
    </row>
    <row r="34" spans="2:7" ht="13.05" customHeight="1" x14ac:dyDescent="0.3">
      <c r="B34" s="20"/>
      <c r="C34" s="135" t="s">
        <v>395</v>
      </c>
      <c r="D34" s="168">
        <v>350.07119999999998</v>
      </c>
      <c r="E34" s="168">
        <v>342.44749999999999</v>
      </c>
      <c r="F34" s="168">
        <v>397.21109999999999</v>
      </c>
    </row>
    <row r="35" spans="2:7" x14ac:dyDescent="0.3">
      <c r="B35" s="20"/>
      <c r="C35" s="133"/>
      <c r="D35" s="134"/>
      <c r="E35" s="134"/>
      <c r="F35" s="134"/>
      <c r="G35" s="41"/>
    </row>
    <row r="36" spans="2:7" ht="13.5" customHeight="1" x14ac:dyDescent="0.3">
      <c r="B36" s="20"/>
      <c r="C36" s="68" t="s">
        <v>396</v>
      </c>
      <c r="D36" s="168">
        <v>350.86189999999999</v>
      </c>
      <c r="E36" s="168">
        <v>343.28089999999997</v>
      </c>
      <c r="F36" s="168">
        <v>397.15899999999999</v>
      </c>
    </row>
    <row r="37" spans="2:7" ht="13.5" customHeight="1" x14ac:dyDescent="0.3">
      <c r="B37" s="20"/>
      <c r="C37" s="68" t="s">
        <v>397</v>
      </c>
      <c r="D37" s="168">
        <v>350.58870000000002</v>
      </c>
      <c r="E37" s="168">
        <v>342.98869999999999</v>
      </c>
      <c r="F37" s="168">
        <v>397.24380000000002</v>
      </c>
    </row>
    <row r="38" spans="2:7" ht="13.5" customHeight="1" x14ac:dyDescent="0.3">
      <c r="B38" s="20"/>
      <c r="C38" s="68" t="s">
        <v>398</v>
      </c>
      <c r="D38" s="168">
        <v>350.36200000000002</v>
      </c>
      <c r="E38" s="168">
        <v>342.7525</v>
      </c>
      <c r="F38" s="168">
        <v>397.21480000000003</v>
      </c>
    </row>
    <row r="39" spans="2:7" ht="13.5" customHeight="1" x14ac:dyDescent="0.3">
      <c r="B39" s="20"/>
      <c r="C39" s="68" t="s">
        <v>399</v>
      </c>
      <c r="D39" s="168">
        <v>350.04899999999998</v>
      </c>
      <c r="E39" s="168">
        <v>342.42250000000001</v>
      </c>
      <c r="F39" s="168">
        <v>397.238</v>
      </c>
    </row>
    <row r="40" spans="2:7" ht="13.5" customHeight="1" x14ac:dyDescent="0.3">
      <c r="B40" s="20"/>
      <c r="C40" s="68" t="s">
        <v>400</v>
      </c>
      <c r="D40" s="168">
        <v>350.07119999999998</v>
      </c>
      <c r="E40" s="168">
        <v>342.44749999999999</v>
      </c>
      <c r="F40" s="168">
        <v>397.21109999999999</v>
      </c>
    </row>
    <row r="41" spans="2:7" ht="13.5" customHeight="1" x14ac:dyDescent="0.3">
      <c r="B41" s="20"/>
      <c r="C41" s="68"/>
      <c r="D41" s="168"/>
      <c r="E41" s="168"/>
      <c r="F41" s="168"/>
    </row>
    <row r="42" spans="2:7" ht="13.5" customHeight="1" x14ac:dyDescent="0.3">
      <c r="B42" s="20"/>
      <c r="C42" s="68"/>
      <c r="D42" s="168"/>
      <c r="E42" s="168"/>
      <c r="F42" s="168"/>
    </row>
    <row r="43" spans="2:7" ht="13.5" customHeight="1" x14ac:dyDescent="0.3">
      <c r="B43" s="20"/>
      <c r="C43" s="68"/>
      <c r="D43" s="168"/>
      <c r="E43" s="168"/>
      <c r="F43" s="168"/>
    </row>
    <row r="44" spans="2:7" ht="13.5" customHeight="1" x14ac:dyDescent="0.3">
      <c r="B44" s="20"/>
      <c r="C44" s="68"/>
      <c r="D44" s="40"/>
      <c r="E44" s="40"/>
      <c r="F44" s="40"/>
    </row>
    <row r="45" spans="2:7" ht="13.5" customHeight="1" x14ac:dyDescent="0.3">
      <c r="B45" s="20"/>
      <c r="C45" s="68"/>
      <c r="D45" s="40"/>
      <c r="E45" s="40"/>
      <c r="F45" s="40"/>
    </row>
    <row r="46" spans="2:7" ht="13.5" customHeight="1" x14ac:dyDescent="0.3">
      <c r="B46" s="20"/>
      <c r="C46" s="68"/>
      <c r="D46" s="40"/>
      <c r="E46" s="40"/>
      <c r="F46" s="40"/>
    </row>
    <row r="47" spans="2:7" ht="13.5" customHeight="1" x14ac:dyDescent="0.3">
      <c r="B47" s="20"/>
      <c r="C47" s="68"/>
      <c r="D47" s="40"/>
      <c r="E47" s="40"/>
      <c r="F47" s="40"/>
    </row>
    <row r="48" spans="2:7" ht="13.5" customHeight="1" x14ac:dyDescent="0.3">
      <c r="B48" s="20"/>
      <c r="C48" s="68"/>
      <c r="D48" s="40"/>
      <c r="E48" s="40"/>
      <c r="F48" s="40"/>
    </row>
    <row r="49" spans="2:6" ht="13.5" customHeight="1" x14ac:dyDescent="0.3">
      <c r="B49" s="20"/>
      <c r="C49" s="68"/>
      <c r="D49" s="40"/>
      <c r="E49" s="40"/>
      <c r="F49" s="40"/>
    </row>
    <row r="50" spans="2:6" ht="13.5" customHeight="1" x14ac:dyDescent="0.3">
      <c r="B50" s="20"/>
      <c r="C50" s="68"/>
      <c r="D50" s="40"/>
      <c r="E50" s="40"/>
      <c r="F50" s="40"/>
    </row>
    <row r="51" spans="2:6" ht="13.5" customHeight="1" x14ac:dyDescent="0.3">
      <c r="B51" s="20"/>
      <c r="C51" s="68"/>
      <c r="D51" s="40"/>
      <c r="E51" s="40"/>
      <c r="F51" s="40"/>
    </row>
    <row r="52" spans="2:6" ht="13.5" customHeight="1" x14ac:dyDescent="0.3">
      <c r="B52" s="20"/>
      <c r="C52" s="68"/>
      <c r="D52" s="40"/>
      <c r="E52" s="40"/>
      <c r="F52" s="40"/>
    </row>
    <row r="53" spans="2:6" ht="13.5" customHeight="1" x14ac:dyDescent="0.3">
      <c r="B53" s="20"/>
      <c r="C53" s="68"/>
      <c r="D53" s="40"/>
      <c r="E53" s="40"/>
      <c r="F53" s="40"/>
    </row>
    <row r="54" spans="2:6" ht="13.5" customHeight="1" x14ac:dyDescent="0.3">
      <c r="B54" s="20"/>
      <c r="C54" s="68"/>
      <c r="D54" s="40"/>
      <c r="E54" s="40"/>
      <c r="F54" s="40"/>
    </row>
    <row r="55" spans="2:6" ht="13.5" customHeight="1" x14ac:dyDescent="0.3">
      <c r="B55" s="20"/>
      <c r="C55" s="68"/>
      <c r="D55" s="40"/>
      <c r="E55" s="40"/>
      <c r="F55" s="40"/>
    </row>
    <row r="56" spans="2:6" ht="13.5" customHeight="1" x14ac:dyDescent="0.3">
      <c r="B56" s="20"/>
      <c r="C56" s="68"/>
      <c r="D56" s="40"/>
      <c r="E56" s="40"/>
      <c r="F56" s="40"/>
    </row>
    <row r="57" spans="2:6" ht="13.5" customHeight="1" x14ac:dyDescent="0.3">
      <c r="B57" s="20"/>
      <c r="C57" s="68"/>
      <c r="D57" s="40"/>
      <c r="E57" s="40"/>
      <c r="F57" s="40"/>
    </row>
    <row r="58" spans="2:6" ht="13.5" customHeight="1" x14ac:dyDescent="0.3">
      <c r="B58" s="20"/>
      <c r="C58" s="68"/>
      <c r="D58" s="40"/>
      <c r="E58" s="40"/>
      <c r="F58" s="40"/>
    </row>
    <row r="59" spans="2:6" ht="13.5" customHeight="1" x14ac:dyDescent="0.3">
      <c r="B59" s="20"/>
      <c r="C59" s="68"/>
      <c r="D59" s="40"/>
      <c r="E59" s="40"/>
      <c r="F59" s="40"/>
    </row>
    <row r="60" spans="2:6" ht="13.5" customHeight="1" x14ac:dyDescent="0.3">
      <c r="B60" s="20"/>
      <c r="C60" s="68"/>
      <c r="D60" s="40"/>
      <c r="E60" s="40"/>
      <c r="F60" s="40"/>
    </row>
    <row r="61" spans="2:6" ht="13.5" customHeight="1" x14ac:dyDescent="0.3">
      <c r="B61" s="20"/>
      <c r="C61" s="68"/>
      <c r="D61" s="40"/>
      <c r="E61" s="40"/>
      <c r="F61" s="40"/>
    </row>
    <row r="62" spans="2:6" ht="13.5" customHeight="1" x14ac:dyDescent="0.3">
      <c r="B62" s="20"/>
      <c r="C62" s="68"/>
      <c r="D62" s="40"/>
      <c r="E62" s="40"/>
      <c r="F62" s="40"/>
    </row>
    <row r="63" spans="2:6" ht="13.5" customHeight="1" x14ac:dyDescent="0.3">
      <c r="B63" s="20"/>
      <c r="C63" s="68"/>
      <c r="D63" s="40"/>
      <c r="E63" s="40"/>
      <c r="F63" s="40"/>
    </row>
    <row r="64" spans="2:6" ht="13.5" customHeight="1" x14ac:dyDescent="0.3">
      <c r="B64" s="20"/>
      <c r="C64" s="68"/>
      <c r="D64" s="40"/>
      <c r="E64" s="40"/>
      <c r="F64" s="40"/>
    </row>
    <row r="65" spans="1:39" ht="13.5" customHeight="1" x14ac:dyDescent="0.3">
      <c r="B65" s="20"/>
      <c r="C65" s="68"/>
      <c r="D65" s="40"/>
      <c r="E65" s="40"/>
      <c r="F65" s="40"/>
    </row>
    <row r="67" spans="1:39" ht="13.5" customHeight="1" x14ac:dyDescent="0.3">
      <c r="B67" s="20"/>
      <c r="C67" s="68"/>
      <c r="D67" s="40"/>
      <c r="E67" s="40"/>
      <c r="F67" s="40"/>
    </row>
    <row r="68" spans="1:39" ht="13.5" customHeight="1" x14ac:dyDescent="0.3">
      <c r="B68" s="20"/>
      <c r="C68" s="68"/>
      <c r="D68" s="40"/>
      <c r="E68" s="40"/>
      <c r="F68" s="40"/>
    </row>
    <row r="69" spans="1:39" ht="13.5" customHeight="1" x14ac:dyDescent="0.3">
      <c r="B69" s="20"/>
      <c r="C69" s="68"/>
      <c r="D69" s="40"/>
      <c r="E69" s="40"/>
      <c r="F69" s="40"/>
    </row>
    <row r="70" spans="1:39" ht="13.5" customHeight="1" x14ac:dyDescent="0.3">
      <c r="B70" s="20"/>
      <c r="C70" s="68"/>
      <c r="D70" s="40"/>
      <c r="E70" s="40"/>
      <c r="F70" s="40"/>
    </row>
    <row r="71" spans="1:39" ht="13.5" customHeight="1" x14ac:dyDescent="0.3">
      <c r="B71" s="20"/>
      <c r="C71" s="68"/>
      <c r="D71" s="40"/>
      <c r="E71" s="40"/>
      <c r="F71" s="40"/>
    </row>
    <row r="72" spans="1:39" ht="13.5" customHeight="1" x14ac:dyDescent="0.3">
      <c r="B72" s="20"/>
      <c r="C72" s="68"/>
      <c r="D72" s="40"/>
      <c r="E72" s="40"/>
      <c r="F72" s="40"/>
    </row>
    <row r="73" spans="1:39" ht="13.5" customHeight="1" x14ac:dyDescent="0.3">
      <c r="B73" s="20"/>
      <c r="C73" s="68"/>
      <c r="D73" s="40"/>
      <c r="E73" s="40"/>
      <c r="F73" s="40"/>
    </row>
    <row r="74" spans="1:39" ht="8.25" customHeight="1" x14ac:dyDescent="0.3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39" s="3" customFormat="1" ht="11.25" customHeight="1" x14ac:dyDescent="0.3">
      <c r="A75" s="15"/>
      <c r="B75" s="15"/>
      <c r="C75" s="15"/>
      <c r="D75" s="98"/>
      <c r="E75" s="98"/>
      <c r="F75" s="98"/>
      <c r="G75" s="98"/>
      <c r="H75" s="100"/>
      <c r="I75" s="103"/>
      <c r="J75" s="103" t="s">
        <v>102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</sheetData>
  <mergeCells count="7">
    <mergeCell ref="D19:F19"/>
    <mergeCell ref="B4:H4"/>
    <mergeCell ref="C18:F18"/>
    <mergeCell ref="B5:B6"/>
    <mergeCell ref="C5:E5"/>
    <mergeCell ref="F5:H5"/>
    <mergeCell ref="C19:C20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6061-144A-4530-87BD-E70F2D9E6E11}">
  <sheetPr>
    <tabColor theme="9" tint="-0.249977111117893"/>
  </sheetPr>
  <dimension ref="A2:S78"/>
  <sheetViews>
    <sheetView view="pageBreakPreview" topLeftCell="A54" zoomScaleNormal="115" zoomScaleSheetLayoutView="100" workbookViewId="0">
      <selection activeCell="C62" sqref="C62"/>
    </sheetView>
  </sheetViews>
  <sheetFormatPr defaultColWidth="9.21875" defaultRowHeight="14.4" x14ac:dyDescent="0.3"/>
  <cols>
    <col min="1" max="1" width="4.21875" customWidth="1"/>
    <col min="2" max="2" width="20.77734375" customWidth="1"/>
    <col min="3" max="4" width="11.77734375" customWidth="1"/>
    <col min="5" max="5" width="10.44140625" customWidth="1"/>
    <col min="6" max="6" width="14.21875" customWidth="1"/>
    <col min="7" max="7" width="9.21875" customWidth="1"/>
    <col min="8" max="8" width="17.21875" customWidth="1"/>
    <col min="9" max="9" width="16.21875" customWidth="1"/>
    <col min="10" max="24" width="10.77734375" customWidth="1"/>
  </cols>
  <sheetData>
    <row r="2" spans="1:19" x14ac:dyDescent="0.3">
      <c r="B2" s="2"/>
      <c r="C2" s="5"/>
      <c r="I2" s="87" t="s">
        <v>337</v>
      </c>
    </row>
    <row r="3" spans="1:19" s="3" customFormat="1" ht="7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/>
      <c r="K3"/>
      <c r="L3"/>
      <c r="M3"/>
      <c r="N3"/>
      <c r="O3"/>
      <c r="P3"/>
      <c r="Q3"/>
      <c r="R3"/>
      <c r="S3"/>
    </row>
    <row r="4" spans="1:19" ht="12.75" customHeight="1" x14ac:dyDescent="0.3">
      <c r="B4" s="7"/>
      <c r="C4" s="7" t="s">
        <v>190</v>
      </c>
      <c r="D4" s="7" t="s">
        <v>190</v>
      </c>
      <c r="E4" s="7"/>
      <c r="F4" s="7"/>
      <c r="G4" s="7"/>
      <c r="H4" s="7"/>
      <c r="I4" s="7"/>
    </row>
    <row r="5" spans="1:19" x14ac:dyDescent="0.3">
      <c r="A5" s="12"/>
      <c r="B5" s="289" t="s">
        <v>264</v>
      </c>
      <c r="C5" s="289"/>
      <c r="D5" s="289"/>
      <c r="E5" s="289"/>
      <c r="F5" s="289"/>
      <c r="G5" s="289"/>
      <c r="H5" s="289"/>
      <c r="I5" s="289"/>
    </row>
    <row r="6" spans="1:19" ht="9" customHeight="1" x14ac:dyDescent="0.3"/>
    <row r="7" spans="1:19" ht="15" customHeight="1" x14ac:dyDescent="0.3">
      <c r="B7" s="358" t="s">
        <v>2</v>
      </c>
      <c r="C7" s="357" t="s">
        <v>56</v>
      </c>
      <c r="D7" s="357" t="s">
        <v>265</v>
      </c>
      <c r="E7" s="357"/>
      <c r="F7" s="358" t="s">
        <v>57</v>
      </c>
      <c r="G7" s="358"/>
      <c r="H7" s="357" t="s">
        <v>296</v>
      </c>
      <c r="I7" s="357" t="s">
        <v>297</v>
      </c>
    </row>
    <row r="8" spans="1:19" x14ac:dyDescent="0.3">
      <c r="B8" s="358"/>
      <c r="C8" s="358"/>
      <c r="D8" s="357"/>
      <c r="E8" s="357"/>
      <c r="F8" s="358"/>
      <c r="G8" s="358"/>
      <c r="H8" s="358"/>
      <c r="I8" s="358"/>
    </row>
    <row r="9" spans="1:19" x14ac:dyDescent="0.3">
      <c r="B9" s="67">
        <v>2018</v>
      </c>
      <c r="C9" s="245">
        <v>2099</v>
      </c>
      <c r="D9" s="356">
        <v>505390.3</v>
      </c>
      <c r="E9" s="356"/>
      <c r="F9" s="356">
        <v>373725898271.96997</v>
      </c>
      <c r="G9" s="356"/>
      <c r="H9" s="246">
        <v>613482.30004141876</v>
      </c>
      <c r="I9" s="246">
        <v>541657.24458062567</v>
      </c>
    </row>
    <row r="10" spans="1:19" x14ac:dyDescent="0.3">
      <c r="B10" s="92">
        <v>2019</v>
      </c>
      <c r="C10" s="245">
        <v>2181</v>
      </c>
      <c r="D10" s="356">
        <v>542196.35681352299</v>
      </c>
      <c r="E10" s="356"/>
      <c r="F10" s="356">
        <v>424796068151</v>
      </c>
      <c r="G10" s="356"/>
      <c r="H10" s="247">
        <v>711217.12595921301</v>
      </c>
      <c r="I10" s="247">
        <v>656327.1280383633</v>
      </c>
    </row>
    <row r="11" spans="1:19" x14ac:dyDescent="0.3">
      <c r="B11" s="92">
        <v>2020</v>
      </c>
      <c r="C11" s="248">
        <v>2219</v>
      </c>
      <c r="D11" s="356">
        <v>573542.14526491729</v>
      </c>
      <c r="E11" s="356"/>
      <c r="F11" s="356">
        <v>435143042392</v>
      </c>
      <c r="G11" s="356"/>
      <c r="H11" s="247">
        <v>637504.75700076204</v>
      </c>
      <c r="I11" s="246">
        <v>602143.68699803972</v>
      </c>
    </row>
    <row r="12" spans="1:19" x14ac:dyDescent="0.3">
      <c r="B12" s="92">
        <v>2021</v>
      </c>
      <c r="C12" s="248">
        <v>2198</v>
      </c>
      <c r="D12" s="356">
        <v>578438.28760005767</v>
      </c>
      <c r="E12" s="356"/>
      <c r="F12" s="356">
        <v>420668409068.98853</v>
      </c>
      <c r="G12" s="356"/>
      <c r="H12" s="247">
        <v>830586.38175652293</v>
      </c>
      <c r="I12" s="247">
        <v>835201.60969623807</v>
      </c>
    </row>
    <row r="13" spans="1:19" x14ac:dyDescent="0.3">
      <c r="B13" s="92">
        <v>2022</v>
      </c>
      <c r="C13" s="248">
        <v>2120</v>
      </c>
      <c r="D13" s="356">
        <f>504862418547410/10^9</f>
        <v>504862.41854740999</v>
      </c>
      <c r="E13" s="356"/>
      <c r="F13" s="356">
        <v>376253442869.979</v>
      </c>
      <c r="G13" s="356"/>
      <c r="H13" s="247">
        <v>911906.98600000003</v>
      </c>
      <c r="I13" s="247">
        <v>990241.52599999995</v>
      </c>
    </row>
    <row r="14" spans="1:19" x14ac:dyDescent="0.3">
      <c r="B14" s="92">
        <v>2023</v>
      </c>
      <c r="C14" s="248">
        <v>2029</v>
      </c>
      <c r="D14" s="356">
        <v>509452.61030566657</v>
      </c>
      <c r="E14" s="356"/>
      <c r="F14" s="356">
        <v>382163141391.23584</v>
      </c>
      <c r="G14" s="356"/>
    </row>
    <row r="15" spans="1:19" ht="15" customHeight="1" x14ac:dyDescent="0.3">
      <c r="B15" s="137" t="s">
        <v>4</v>
      </c>
      <c r="C15" s="245">
        <v>2056</v>
      </c>
      <c r="D15" s="356">
        <v>509414.62019840162</v>
      </c>
      <c r="E15" s="356"/>
      <c r="F15" s="356">
        <v>380754537924.17261</v>
      </c>
      <c r="G15" s="356"/>
      <c r="H15" s="247"/>
      <c r="I15" s="247"/>
    </row>
    <row r="16" spans="1:19" ht="15" customHeight="1" x14ac:dyDescent="0.3">
      <c r="B16" s="137" t="s">
        <v>7</v>
      </c>
      <c r="C16" s="245">
        <v>2029</v>
      </c>
      <c r="D16" s="356">
        <v>509452.61030566657</v>
      </c>
      <c r="E16" s="356"/>
      <c r="F16" s="356">
        <v>382163141391.23584</v>
      </c>
      <c r="G16" s="356"/>
      <c r="H16" s="247"/>
      <c r="I16" s="247"/>
    </row>
    <row r="17" spans="1:9" ht="14.25" customHeight="1" x14ac:dyDescent="0.3">
      <c r="B17" s="137"/>
      <c r="C17" s="245"/>
      <c r="D17" s="272"/>
      <c r="E17" s="272"/>
      <c r="F17" s="272"/>
      <c r="G17" s="272"/>
      <c r="H17" s="247"/>
      <c r="I17" s="247"/>
    </row>
    <row r="18" spans="1:9" ht="14.85" customHeight="1" x14ac:dyDescent="0.3">
      <c r="B18" s="137"/>
      <c r="C18" s="251"/>
      <c r="D18" s="252"/>
      <c r="E18" s="252"/>
      <c r="F18" s="252"/>
      <c r="G18" s="252"/>
      <c r="H18" s="250"/>
      <c r="I18" s="250"/>
    </row>
    <row r="19" spans="1:9" ht="14.85" customHeight="1" x14ac:dyDescent="0.3">
      <c r="A19" s="41"/>
      <c r="B19" s="253"/>
      <c r="C19" s="48"/>
      <c r="D19" s="48"/>
      <c r="E19" s="48"/>
      <c r="F19" s="249"/>
      <c r="G19" s="249"/>
      <c r="H19" s="62"/>
      <c r="I19" s="62"/>
    </row>
    <row r="20" spans="1:9" ht="14.85" customHeight="1" x14ac:dyDescent="0.3">
      <c r="A20" s="41"/>
      <c r="B20" s="349" t="s">
        <v>181</v>
      </c>
      <c r="C20" s="349"/>
      <c r="D20" s="349"/>
      <c r="E20" s="349"/>
      <c r="F20" s="349"/>
      <c r="G20" s="349"/>
      <c r="H20" s="349"/>
      <c r="I20" s="349"/>
    </row>
    <row r="21" spans="1:9" ht="14.85" customHeight="1" x14ac:dyDescent="0.3">
      <c r="A21" s="164"/>
      <c r="B21" s="350" t="s">
        <v>61</v>
      </c>
      <c r="C21" s="351"/>
      <c r="D21" s="324">
        <v>2022</v>
      </c>
      <c r="E21" s="326"/>
      <c r="F21" s="354">
        <v>44957</v>
      </c>
      <c r="G21" s="355"/>
      <c r="H21" s="354">
        <v>44981</v>
      </c>
      <c r="I21" s="355"/>
    </row>
    <row r="22" spans="1:9" ht="14.85" customHeight="1" x14ac:dyDescent="0.3">
      <c r="A22" s="164"/>
      <c r="B22" s="352"/>
      <c r="C22" s="353"/>
      <c r="D22" s="227" t="s">
        <v>62</v>
      </c>
      <c r="E22" s="51" t="s">
        <v>172</v>
      </c>
      <c r="F22" s="227" t="s">
        <v>62</v>
      </c>
      <c r="G22" s="51" t="s">
        <v>172</v>
      </c>
      <c r="H22" s="229" t="s">
        <v>62</v>
      </c>
      <c r="I22" s="185" t="s">
        <v>172</v>
      </c>
    </row>
    <row r="23" spans="1:9" ht="14.85" customHeight="1" x14ac:dyDescent="0.3">
      <c r="A23" s="164"/>
      <c r="B23" s="228" t="s">
        <v>213</v>
      </c>
      <c r="C23" s="228"/>
      <c r="D23" s="111"/>
      <c r="E23" s="112"/>
      <c r="F23" s="113"/>
      <c r="G23" s="114"/>
      <c r="H23" s="115"/>
      <c r="I23" s="116"/>
    </row>
    <row r="24" spans="1:9" ht="14.85" customHeight="1" x14ac:dyDescent="0.3">
      <c r="A24" s="164"/>
      <c r="B24" s="117" t="s">
        <v>58</v>
      </c>
      <c r="C24" s="89" t="s">
        <v>214</v>
      </c>
      <c r="D24" s="166">
        <v>268</v>
      </c>
      <c r="E24" s="224">
        <v>105.01460894621501</v>
      </c>
      <c r="F24" s="118">
        <v>266</v>
      </c>
      <c r="G24" s="224">
        <v>104.16528923756259</v>
      </c>
      <c r="H24" s="118">
        <v>264</v>
      </c>
      <c r="I24" s="97">
        <v>103.03057852416357</v>
      </c>
    </row>
    <row r="25" spans="1:9" x14ac:dyDescent="0.3">
      <c r="A25" s="164"/>
      <c r="B25" s="117" t="s">
        <v>179</v>
      </c>
      <c r="C25" s="89" t="s">
        <v>215</v>
      </c>
      <c r="D25" s="166">
        <v>319</v>
      </c>
      <c r="E25" s="224">
        <v>133.394716203294</v>
      </c>
      <c r="F25" s="118">
        <v>309</v>
      </c>
      <c r="G25" s="224">
        <v>136.00552069185457</v>
      </c>
      <c r="H25" s="118">
        <v>306</v>
      </c>
      <c r="I25" s="97">
        <v>134.34641160544828</v>
      </c>
    </row>
    <row r="26" spans="1:9" x14ac:dyDescent="0.3">
      <c r="A26" s="164"/>
      <c r="B26" s="117" t="s">
        <v>48</v>
      </c>
      <c r="C26" s="89" t="s">
        <v>216</v>
      </c>
      <c r="D26" s="166">
        <v>39</v>
      </c>
      <c r="E26" s="224">
        <v>13.032630358720599</v>
      </c>
      <c r="F26" s="118">
        <v>38</v>
      </c>
      <c r="G26" s="224">
        <v>13.327750471238238</v>
      </c>
      <c r="H26" s="118">
        <v>37</v>
      </c>
      <c r="I26" s="97">
        <v>13.84766435713402</v>
      </c>
    </row>
    <row r="27" spans="1:9" x14ac:dyDescent="0.3">
      <c r="A27" s="164"/>
      <c r="B27" s="117" t="s">
        <v>59</v>
      </c>
      <c r="C27" s="89" t="s">
        <v>217</v>
      </c>
      <c r="D27" s="166">
        <v>214</v>
      </c>
      <c r="E27" s="224">
        <v>80.725826602378703</v>
      </c>
      <c r="F27" s="118">
        <v>209</v>
      </c>
      <c r="G27" s="224">
        <v>78.693126797211235</v>
      </c>
      <c r="H27" s="118">
        <v>211</v>
      </c>
      <c r="I27" s="97">
        <v>76.194553720797785</v>
      </c>
    </row>
    <row r="28" spans="1:9" x14ac:dyDescent="0.3">
      <c r="A28" s="164"/>
      <c r="B28" s="117" t="s">
        <v>178</v>
      </c>
      <c r="C28" s="89" t="s">
        <v>218</v>
      </c>
      <c r="D28" s="166">
        <v>177</v>
      </c>
      <c r="E28" s="224">
        <v>21.695553787893601</v>
      </c>
      <c r="F28" s="118">
        <v>173</v>
      </c>
      <c r="G28" s="224">
        <v>22.473055542397525</v>
      </c>
      <c r="H28" s="118">
        <v>172</v>
      </c>
      <c r="I28" s="97">
        <v>23.655934233246487</v>
      </c>
    </row>
    <row r="29" spans="1:9" x14ac:dyDescent="0.3">
      <c r="A29" s="164"/>
      <c r="B29" s="117" t="s">
        <v>60</v>
      </c>
      <c r="C29" s="89" t="s">
        <v>219</v>
      </c>
      <c r="D29" s="166">
        <v>780</v>
      </c>
      <c r="E29" s="224">
        <v>96.669867899980801</v>
      </c>
      <c r="F29" s="118">
        <v>739</v>
      </c>
      <c r="G29" s="224">
        <v>98.22758992859184</v>
      </c>
      <c r="H29" s="118">
        <v>718</v>
      </c>
      <c r="I29" s="97">
        <v>101.47123155282526</v>
      </c>
    </row>
    <row r="30" spans="1:9" x14ac:dyDescent="0.3">
      <c r="A30" s="164"/>
      <c r="B30" s="117" t="s">
        <v>220</v>
      </c>
      <c r="C30" s="89" t="s">
        <v>221</v>
      </c>
      <c r="D30" s="166">
        <v>49</v>
      </c>
      <c r="E30" s="224">
        <v>13.7241091020814</v>
      </c>
      <c r="F30" s="118">
        <v>49</v>
      </c>
      <c r="G30" s="224">
        <v>14.314629130856865</v>
      </c>
      <c r="H30" s="118">
        <v>50</v>
      </c>
      <c r="I30" s="97">
        <v>14.612479640036815</v>
      </c>
    </row>
    <row r="31" spans="1:9" x14ac:dyDescent="0.3">
      <c r="A31" s="2"/>
      <c r="B31" s="228" t="s">
        <v>222</v>
      </c>
      <c r="C31" s="228"/>
      <c r="D31" s="119"/>
      <c r="E31" s="120"/>
      <c r="F31" s="120"/>
      <c r="G31" s="120"/>
      <c r="H31" s="120"/>
      <c r="I31" s="120"/>
    </row>
    <row r="32" spans="1:9" ht="16.5" customHeight="1" x14ac:dyDescent="0.3">
      <c r="A32" s="151"/>
      <c r="B32" s="117" t="s">
        <v>58</v>
      </c>
      <c r="C32" s="89" t="s">
        <v>223</v>
      </c>
      <c r="D32" s="167">
        <v>53</v>
      </c>
      <c r="E32" s="224">
        <v>6.4295080499896908</v>
      </c>
      <c r="F32" s="118">
        <v>53</v>
      </c>
      <c r="G32" s="224">
        <v>6.4727547585856993</v>
      </c>
      <c r="H32" s="118">
        <v>54</v>
      </c>
      <c r="I32" s="97">
        <v>6.4639827502726028</v>
      </c>
    </row>
    <row r="33" spans="1:9" x14ac:dyDescent="0.3">
      <c r="A33" s="151"/>
      <c r="B33" s="117" t="s">
        <v>179</v>
      </c>
      <c r="C33" s="89" t="s">
        <v>224</v>
      </c>
      <c r="D33" s="167">
        <v>39</v>
      </c>
      <c r="E33" s="224">
        <v>4.2025145965856403</v>
      </c>
      <c r="F33" s="118">
        <v>39</v>
      </c>
      <c r="G33" s="224">
        <v>4.8817507703435572</v>
      </c>
      <c r="H33" s="118">
        <v>39</v>
      </c>
      <c r="I33" s="97">
        <v>4.9746895537052778</v>
      </c>
    </row>
    <row r="34" spans="1:9" ht="15" customHeight="1" x14ac:dyDescent="0.3">
      <c r="A34" s="11"/>
      <c r="B34" s="117" t="s">
        <v>225</v>
      </c>
      <c r="C34" s="89" t="s">
        <v>226</v>
      </c>
      <c r="D34" s="167">
        <v>26</v>
      </c>
      <c r="E34" s="224">
        <v>14.3077546805777</v>
      </c>
      <c r="F34" s="118">
        <v>25</v>
      </c>
      <c r="G34" s="224">
        <v>13.881841827155677</v>
      </c>
      <c r="H34" s="118">
        <v>25</v>
      </c>
      <c r="I34" s="97">
        <v>14.025719514160317</v>
      </c>
    </row>
    <row r="35" spans="1:9" x14ac:dyDescent="0.3">
      <c r="A35" s="11"/>
      <c r="B35" s="117" t="s">
        <v>48</v>
      </c>
      <c r="C35" s="89" t="s">
        <v>227</v>
      </c>
      <c r="D35" s="167">
        <v>8</v>
      </c>
      <c r="E35" s="224">
        <v>4.2170197323530001E-2</v>
      </c>
      <c r="F35" s="118">
        <v>8</v>
      </c>
      <c r="G35" s="224">
        <v>4.1744335615260003E-2</v>
      </c>
      <c r="H35" s="118">
        <v>7</v>
      </c>
      <c r="I35" s="97">
        <v>4.0333417350980005E-2</v>
      </c>
    </row>
    <row r="36" spans="1:9" x14ac:dyDescent="0.3">
      <c r="A36" s="11"/>
      <c r="B36" s="117" t="s">
        <v>59</v>
      </c>
      <c r="C36" s="89" t="s">
        <v>228</v>
      </c>
      <c r="D36" s="167">
        <v>71</v>
      </c>
      <c r="E36" s="224">
        <v>8.2487146483320792</v>
      </c>
      <c r="F36" s="118">
        <v>71</v>
      </c>
      <c r="G36" s="224">
        <v>9.0834293590837358</v>
      </c>
      <c r="H36" s="118">
        <v>70</v>
      </c>
      <c r="I36" s="97">
        <v>8.3063969310243078</v>
      </c>
    </row>
    <row r="37" spans="1:9" x14ac:dyDescent="0.3">
      <c r="A37" s="2"/>
      <c r="B37" s="117" t="s">
        <v>178</v>
      </c>
      <c r="C37" s="89" t="s">
        <v>229</v>
      </c>
      <c r="D37" s="167">
        <v>24</v>
      </c>
      <c r="E37" s="225">
        <v>0.70369201525624592</v>
      </c>
      <c r="F37" s="118">
        <v>24</v>
      </c>
      <c r="G37" s="224">
        <v>0.6802445637655602</v>
      </c>
      <c r="H37" s="118">
        <v>24</v>
      </c>
      <c r="I37" s="97">
        <v>0.68021951455769314</v>
      </c>
    </row>
    <row r="38" spans="1:9" ht="15" customHeight="1" x14ac:dyDescent="0.3">
      <c r="A38" s="11"/>
      <c r="B38" s="117" t="s">
        <v>60</v>
      </c>
      <c r="C38" s="89"/>
      <c r="D38" s="167">
        <v>37</v>
      </c>
      <c r="E38" s="224">
        <v>1.8093041947868702</v>
      </c>
      <c r="F38" s="118">
        <v>37</v>
      </c>
      <c r="G38" s="224">
        <v>1.9876643975003867</v>
      </c>
      <c r="H38" s="118">
        <v>36</v>
      </c>
      <c r="I38" s="97">
        <v>2.7303232799853343</v>
      </c>
    </row>
    <row r="39" spans="1:9" x14ac:dyDescent="0.3">
      <c r="A39" s="11"/>
      <c r="B39" s="117" t="s">
        <v>89</v>
      </c>
      <c r="C39" s="89" t="s">
        <v>230</v>
      </c>
      <c r="D39" s="167">
        <v>13</v>
      </c>
      <c r="E39" s="224">
        <v>4.8273808293168399</v>
      </c>
      <c r="F39" s="118">
        <v>13</v>
      </c>
      <c r="G39" s="224">
        <v>5.1495319264609822</v>
      </c>
      <c r="H39" s="118">
        <v>13</v>
      </c>
      <c r="I39" s="97">
        <v>5.0442255560389091</v>
      </c>
    </row>
    <row r="40" spans="1:9" x14ac:dyDescent="0.3">
      <c r="A40" s="11"/>
      <c r="B40" s="117" t="s">
        <v>220</v>
      </c>
      <c r="C40" s="121" t="s">
        <v>231</v>
      </c>
      <c r="D40" s="167">
        <v>3</v>
      </c>
      <c r="E40" s="225">
        <v>3.4066434678070003E-2</v>
      </c>
      <c r="F40" s="118">
        <v>3</v>
      </c>
      <c r="G40" s="224">
        <v>2.86964601779E-2</v>
      </c>
      <c r="H40" s="118">
        <v>3</v>
      </c>
      <c r="I40" s="97">
        <v>2.7866154918940001E-2</v>
      </c>
    </row>
    <row r="41" spans="1:9" x14ac:dyDescent="0.3">
      <c r="A41" s="11"/>
      <c r="B41" s="117"/>
      <c r="C41" s="121"/>
      <c r="D41" s="10"/>
      <c r="E41" s="64"/>
      <c r="F41" s="118"/>
      <c r="G41" s="97"/>
      <c r="H41" s="118"/>
      <c r="I41" s="149"/>
    </row>
    <row r="42" spans="1:9" x14ac:dyDescent="0.3">
      <c r="A42" s="11"/>
      <c r="B42" s="158" t="s">
        <v>171</v>
      </c>
      <c r="D42" s="45"/>
      <c r="E42" s="45"/>
      <c r="F42" s="45"/>
      <c r="G42" s="45"/>
      <c r="H42" s="148"/>
      <c r="I42" s="45"/>
    </row>
    <row r="43" spans="1:9" x14ac:dyDescent="0.3">
      <c r="A43" s="11"/>
      <c r="B43" s="158" t="s">
        <v>161</v>
      </c>
    </row>
    <row r="44" spans="1:9" x14ac:dyDescent="0.3">
      <c r="A44" s="11"/>
      <c r="D44" s="242"/>
    </row>
    <row r="45" spans="1:9" x14ac:dyDescent="0.3">
      <c r="A45" s="11"/>
    </row>
    <row r="46" spans="1:9" x14ac:dyDescent="0.3">
      <c r="B46" s="158"/>
    </row>
    <row r="47" spans="1:9" x14ac:dyDescent="0.3">
      <c r="B47" s="158"/>
    </row>
    <row r="48" spans="1:9" x14ac:dyDescent="0.3">
      <c r="B48" s="158"/>
    </row>
    <row r="49" spans="1:9" x14ac:dyDescent="0.3">
      <c r="B49" s="158"/>
    </row>
    <row r="50" spans="1:9" x14ac:dyDescent="0.3">
      <c r="B50" s="158"/>
    </row>
    <row r="51" spans="1:9" x14ac:dyDescent="0.3">
      <c r="B51" s="158"/>
    </row>
    <row r="52" spans="1:9" x14ac:dyDescent="0.3">
      <c r="B52" s="158"/>
    </row>
    <row r="53" spans="1:9" x14ac:dyDescent="0.3">
      <c r="B53" s="158"/>
    </row>
    <row r="54" spans="1:9" x14ac:dyDescent="0.3">
      <c r="B54" s="158"/>
    </row>
    <row r="55" spans="1:9" x14ac:dyDescent="0.3">
      <c r="B55" s="158"/>
    </row>
    <row r="56" spans="1:9" x14ac:dyDescent="0.3">
      <c r="B56" s="158"/>
    </row>
    <row r="57" spans="1:9" x14ac:dyDescent="0.3">
      <c r="B57" s="158"/>
    </row>
    <row r="58" spans="1:9" x14ac:dyDescent="0.3">
      <c r="B58" s="158"/>
    </row>
    <row r="59" spans="1:9" x14ac:dyDescent="0.3">
      <c r="B59" s="158"/>
    </row>
    <row r="60" spans="1:9" x14ac:dyDescent="0.3">
      <c r="B60" s="158"/>
    </row>
    <row r="61" spans="1:9" x14ac:dyDescent="0.3">
      <c r="B61" s="158"/>
    </row>
    <row r="62" spans="1:9" x14ac:dyDescent="0.3">
      <c r="B62" s="158"/>
    </row>
    <row r="63" spans="1:9" x14ac:dyDescent="0.3">
      <c r="B63" s="158"/>
    </row>
    <row r="64" spans="1:9" x14ac:dyDescent="0.3">
      <c r="A64" s="78"/>
      <c r="B64" s="78"/>
      <c r="C64" s="78"/>
      <c r="D64" s="78"/>
      <c r="E64" s="78"/>
      <c r="F64" s="78"/>
      <c r="G64" s="78"/>
      <c r="H64" s="78"/>
      <c r="I64" s="78"/>
    </row>
    <row r="65" spans="1:9" x14ac:dyDescent="0.3">
      <c r="A65" s="15"/>
      <c r="B65" s="15"/>
      <c r="C65" s="15"/>
      <c r="D65" s="98"/>
      <c r="E65" s="102"/>
      <c r="F65" s="102"/>
      <c r="G65" s="102"/>
      <c r="H65" s="102"/>
      <c r="I65" s="101" t="s">
        <v>103</v>
      </c>
    </row>
    <row r="78" spans="1:9" x14ac:dyDescent="0.3">
      <c r="F78" s="1"/>
    </row>
  </sheetData>
  <mergeCells count="28">
    <mergeCell ref="I7:I8"/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D11:E11"/>
    <mergeCell ref="F11:G11"/>
    <mergeCell ref="D15:E15"/>
    <mergeCell ref="F15:G15"/>
    <mergeCell ref="D16:E16"/>
    <mergeCell ref="F16:G16"/>
    <mergeCell ref="D12:E12"/>
    <mergeCell ref="F12:G12"/>
    <mergeCell ref="D13:E13"/>
    <mergeCell ref="F13:G13"/>
    <mergeCell ref="D14:E14"/>
    <mergeCell ref="F14:G14"/>
    <mergeCell ref="B20:I20"/>
    <mergeCell ref="B21:C22"/>
    <mergeCell ref="D21:E21"/>
    <mergeCell ref="F21:G21"/>
    <mergeCell ref="H21:I21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D67E-2531-41DB-BBF5-9BED0F1F0DFF}">
  <sheetPr>
    <tabColor theme="9" tint="-0.249977111117893"/>
  </sheetPr>
  <dimension ref="A2:Q83"/>
  <sheetViews>
    <sheetView tabSelected="1" view="pageBreakPreview" topLeftCell="A9" zoomScale="85" zoomScaleNormal="115" zoomScaleSheetLayoutView="85" workbookViewId="0">
      <selection activeCell="D22" sqref="D22"/>
    </sheetView>
  </sheetViews>
  <sheetFormatPr defaultColWidth="9.21875" defaultRowHeight="14.4" x14ac:dyDescent="0.3"/>
  <cols>
    <col min="1" max="1" width="16.21875" customWidth="1"/>
    <col min="2" max="2" width="15" customWidth="1"/>
    <col min="3" max="3" width="14.77734375" customWidth="1"/>
    <col min="4" max="5" width="14.44140625" customWidth="1"/>
    <col min="6" max="6" width="17" customWidth="1"/>
    <col min="7" max="7" width="17.77734375" customWidth="1"/>
    <col min="8" max="22" width="10.77734375" customWidth="1"/>
  </cols>
  <sheetData>
    <row r="2" spans="1:17" x14ac:dyDescent="0.3">
      <c r="G2" s="99" t="s">
        <v>337</v>
      </c>
    </row>
    <row r="3" spans="1:17" s="3" customFormat="1" ht="7.5" customHeight="1" x14ac:dyDescent="0.3">
      <c r="A3" s="78"/>
      <c r="B3" s="78"/>
      <c r="C3" s="78"/>
      <c r="D3" s="78"/>
      <c r="E3" s="78"/>
      <c r="F3" s="78"/>
      <c r="G3" s="78"/>
      <c r="H3"/>
      <c r="I3"/>
      <c r="J3"/>
      <c r="K3"/>
      <c r="L3"/>
      <c r="M3"/>
      <c r="N3"/>
      <c r="O3"/>
      <c r="P3"/>
      <c r="Q3"/>
    </row>
    <row r="4" spans="1:17" ht="12.75" customHeight="1" x14ac:dyDescent="0.3">
      <c r="G4" s="12"/>
    </row>
    <row r="5" spans="1:17" x14ac:dyDescent="0.3">
      <c r="B5" s="289" t="s">
        <v>63</v>
      </c>
      <c r="C5" s="289"/>
      <c r="D5" s="289"/>
      <c r="E5" s="289"/>
      <c r="F5" s="289"/>
    </row>
    <row r="6" spans="1:17" ht="9" customHeight="1" x14ac:dyDescent="0.3"/>
    <row r="7" spans="1:17" ht="15" customHeight="1" x14ac:dyDescent="0.3">
      <c r="B7" s="362" t="s">
        <v>64</v>
      </c>
      <c r="C7" s="362"/>
      <c r="D7" s="350">
        <v>2022</v>
      </c>
      <c r="E7" s="360">
        <v>44957</v>
      </c>
      <c r="F7" s="360">
        <v>44981</v>
      </c>
    </row>
    <row r="8" spans="1:17" x14ac:dyDescent="0.3">
      <c r="B8" s="363"/>
      <c r="C8" s="363"/>
      <c r="D8" s="364"/>
      <c r="E8" s="361"/>
      <c r="F8" s="361"/>
    </row>
    <row r="9" spans="1:17" x14ac:dyDescent="0.3">
      <c r="B9" s="25" t="s">
        <v>311</v>
      </c>
      <c r="C9" s="25"/>
      <c r="D9" s="254">
        <v>3</v>
      </c>
      <c r="E9" s="255">
        <v>3</v>
      </c>
      <c r="F9" s="255">
        <v>3</v>
      </c>
    </row>
    <row r="10" spans="1:17" x14ac:dyDescent="0.3">
      <c r="A10" s="81"/>
      <c r="B10" s="25" t="s">
        <v>65</v>
      </c>
      <c r="C10" s="25"/>
      <c r="D10" s="254">
        <v>121</v>
      </c>
      <c r="E10" s="255">
        <v>121</v>
      </c>
      <c r="F10" s="255">
        <v>121</v>
      </c>
    </row>
    <row r="11" spans="1:17" x14ac:dyDescent="0.3">
      <c r="B11" s="25" t="s">
        <v>273</v>
      </c>
      <c r="C11" s="25"/>
      <c r="D11" s="254">
        <v>113</v>
      </c>
      <c r="E11" s="255">
        <v>113</v>
      </c>
      <c r="F11" s="255">
        <v>113</v>
      </c>
    </row>
    <row r="12" spans="1:17" x14ac:dyDescent="0.3">
      <c r="B12" s="25" t="s">
        <v>274</v>
      </c>
      <c r="C12" s="25"/>
      <c r="D12" s="254">
        <v>87</v>
      </c>
      <c r="E12" s="255">
        <v>87</v>
      </c>
      <c r="F12" s="255">
        <v>87</v>
      </c>
    </row>
    <row r="13" spans="1:17" x14ac:dyDescent="0.3">
      <c r="B13" s="25" t="s">
        <v>325</v>
      </c>
      <c r="C13" s="25"/>
      <c r="D13" s="254">
        <v>174</v>
      </c>
      <c r="E13" s="255">
        <v>174</v>
      </c>
      <c r="F13" s="255">
        <v>174</v>
      </c>
    </row>
    <row r="14" spans="1:17" x14ac:dyDescent="0.3">
      <c r="B14" s="25" t="s">
        <v>66</v>
      </c>
      <c r="C14" s="25"/>
      <c r="D14" s="254">
        <v>8041</v>
      </c>
      <c r="E14" s="255">
        <v>8047</v>
      </c>
      <c r="F14" s="255">
        <v>8047</v>
      </c>
    </row>
    <row r="15" spans="1:17" ht="15" customHeight="1" x14ac:dyDescent="0.3">
      <c r="B15" s="25" t="s">
        <v>67</v>
      </c>
      <c r="C15" s="25"/>
      <c r="D15" s="255">
        <v>1261</v>
      </c>
      <c r="E15" s="255">
        <v>1262</v>
      </c>
      <c r="F15" s="255">
        <v>1262</v>
      </c>
    </row>
    <row r="16" spans="1:17" ht="15" customHeight="1" x14ac:dyDescent="0.3">
      <c r="B16" s="25" t="s">
        <v>276</v>
      </c>
      <c r="C16" s="25"/>
      <c r="D16" s="256">
        <v>17122</v>
      </c>
      <c r="E16" s="255">
        <v>17203</v>
      </c>
      <c r="F16" s="255">
        <v>17213</v>
      </c>
    </row>
    <row r="17" spans="1:6" ht="14.25" customHeight="1" x14ac:dyDescent="0.3">
      <c r="B17" s="25" t="s">
        <v>277</v>
      </c>
      <c r="D17" s="256">
        <v>228</v>
      </c>
      <c r="E17" s="255">
        <v>228</v>
      </c>
      <c r="F17" s="255">
        <v>228</v>
      </c>
    </row>
    <row r="18" spans="1:6" ht="14.85" customHeight="1" x14ac:dyDescent="0.3">
      <c r="B18" s="25" t="s">
        <v>68</v>
      </c>
      <c r="D18" s="255">
        <v>36</v>
      </c>
      <c r="E18" s="255">
        <v>36</v>
      </c>
      <c r="F18" s="255">
        <v>36</v>
      </c>
    </row>
    <row r="19" spans="1:6" ht="14.85" customHeight="1" x14ac:dyDescent="0.3">
      <c r="B19" s="25" t="s">
        <v>69</v>
      </c>
      <c r="C19" s="25"/>
      <c r="D19" s="255">
        <v>96</v>
      </c>
      <c r="E19" s="255">
        <v>96</v>
      </c>
      <c r="F19" s="255">
        <v>96</v>
      </c>
    </row>
    <row r="20" spans="1:6" ht="14.85" customHeight="1" x14ac:dyDescent="0.3">
      <c r="B20" s="25" t="s">
        <v>70</v>
      </c>
      <c r="C20" s="25"/>
      <c r="D20" s="255">
        <v>77</v>
      </c>
      <c r="E20" s="255">
        <v>77</v>
      </c>
      <c r="F20" s="255">
        <v>77</v>
      </c>
    </row>
    <row r="21" spans="1:6" ht="14.85" customHeight="1" x14ac:dyDescent="0.3">
      <c r="A21" s="81"/>
      <c r="B21" s="25" t="s">
        <v>384</v>
      </c>
      <c r="C21" s="25"/>
      <c r="D21" s="255">
        <v>2923</v>
      </c>
      <c r="E21" s="255">
        <v>3597</v>
      </c>
      <c r="F21" s="255">
        <v>2988</v>
      </c>
    </row>
    <row r="22" spans="1:6" ht="14.85" customHeight="1" x14ac:dyDescent="0.3">
      <c r="A22" s="81"/>
      <c r="B22" s="25" t="s">
        <v>381</v>
      </c>
      <c r="C22" s="25"/>
      <c r="D22" s="255">
        <v>9181</v>
      </c>
      <c r="E22" s="255">
        <v>9187</v>
      </c>
      <c r="F22" s="255">
        <v>9198</v>
      </c>
    </row>
    <row r="23" spans="1:6" ht="14.85" customHeight="1" x14ac:dyDescent="0.3">
      <c r="A23" s="81"/>
      <c r="B23" s="25" t="s">
        <v>71</v>
      </c>
      <c r="C23" s="25"/>
      <c r="D23" s="255">
        <v>25</v>
      </c>
      <c r="E23" s="255">
        <v>25</v>
      </c>
      <c r="F23" s="255">
        <v>25</v>
      </c>
    </row>
    <row r="24" spans="1:6" x14ac:dyDescent="0.3">
      <c r="A24" s="81"/>
      <c r="B24" s="25" t="s">
        <v>72</v>
      </c>
      <c r="C24" s="25"/>
      <c r="D24" s="255">
        <v>9</v>
      </c>
      <c r="E24" s="255">
        <v>9</v>
      </c>
      <c r="F24" s="255">
        <v>9</v>
      </c>
    </row>
    <row r="25" spans="1:6" x14ac:dyDescent="0.3">
      <c r="B25" s="25" t="s">
        <v>73</v>
      </c>
      <c r="C25" s="25"/>
      <c r="D25" s="255">
        <v>4</v>
      </c>
      <c r="E25" s="255">
        <v>4</v>
      </c>
      <c r="F25" s="255">
        <v>4</v>
      </c>
    </row>
    <row r="26" spans="1:6" x14ac:dyDescent="0.3">
      <c r="B26" s="25" t="s">
        <v>74</v>
      </c>
      <c r="C26" s="25"/>
      <c r="D26" s="255">
        <v>12</v>
      </c>
      <c r="E26" s="255">
        <v>12</v>
      </c>
      <c r="F26" s="255">
        <v>12</v>
      </c>
    </row>
    <row r="27" spans="1:6" x14ac:dyDescent="0.3">
      <c r="B27" s="25" t="s">
        <v>75</v>
      </c>
      <c r="C27" s="25"/>
      <c r="D27" s="255">
        <v>303</v>
      </c>
      <c r="E27" s="255">
        <v>310</v>
      </c>
      <c r="F27" s="255">
        <v>316</v>
      </c>
    </row>
    <row r="28" spans="1:6" x14ac:dyDescent="0.3">
      <c r="B28" s="25" t="s">
        <v>76</v>
      </c>
      <c r="C28" s="25"/>
      <c r="D28" s="256">
        <v>298</v>
      </c>
      <c r="E28" s="255">
        <v>297</v>
      </c>
      <c r="F28" s="255">
        <v>301</v>
      </c>
    </row>
    <row r="29" spans="1:6" x14ac:dyDescent="0.3">
      <c r="B29" s="25" t="s">
        <v>77</v>
      </c>
      <c r="C29" s="25"/>
      <c r="D29" s="255">
        <v>455</v>
      </c>
      <c r="E29" s="255">
        <v>453</v>
      </c>
      <c r="F29" s="255">
        <v>453</v>
      </c>
    </row>
    <row r="30" spans="1:6" x14ac:dyDescent="0.3">
      <c r="B30" s="25" t="s">
        <v>78</v>
      </c>
      <c r="C30" s="25"/>
      <c r="D30" s="255">
        <v>788</v>
      </c>
      <c r="E30" s="255">
        <v>791</v>
      </c>
      <c r="F30" s="255">
        <v>793</v>
      </c>
    </row>
    <row r="31" spans="1:6" ht="16.5" customHeight="1" x14ac:dyDescent="0.3">
      <c r="B31" s="25" t="s">
        <v>79</v>
      </c>
      <c r="C31" s="25"/>
      <c r="D31" s="255">
        <v>1</v>
      </c>
      <c r="E31" s="255">
        <v>1</v>
      </c>
      <c r="F31" s="255">
        <v>1</v>
      </c>
    </row>
    <row r="32" spans="1:6" x14ac:dyDescent="0.3">
      <c r="B32" s="25" t="s">
        <v>187</v>
      </c>
      <c r="C32" s="25"/>
      <c r="D32" s="255">
        <v>104</v>
      </c>
      <c r="E32" s="255">
        <v>105</v>
      </c>
      <c r="F32" s="255">
        <v>104</v>
      </c>
    </row>
    <row r="33" spans="2:7" ht="15" customHeight="1" x14ac:dyDescent="0.3">
      <c r="B33" s="25" t="s">
        <v>188</v>
      </c>
      <c r="D33" s="255">
        <v>245</v>
      </c>
      <c r="E33" s="255">
        <v>245</v>
      </c>
      <c r="F33" s="255">
        <v>245</v>
      </c>
    </row>
    <row r="34" spans="2:7" x14ac:dyDescent="0.3">
      <c r="C34" s="25"/>
      <c r="D34" s="25"/>
      <c r="E34" s="165"/>
      <c r="F34" s="165"/>
    </row>
    <row r="35" spans="2:7" x14ac:dyDescent="0.3">
      <c r="B35" s="157"/>
      <c r="C35" s="157"/>
      <c r="D35" s="157"/>
      <c r="E35" s="157"/>
      <c r="F35" s="157"/>
      <c r="G35" s="41">
        <v>84</v>
      </c>
    </row>
    <row r="36" spans="2:7" x14ac:dyDescent="0.3">
      <c r="B36" s="359" t="s">
        <v>401</v>
      </c>
      <c r="C36" s="359"/>
      <c r="D36" s="359"/>
      <c r="E36" s="359"/>
      <c r="F36" s="359"/>
      <c r="G36" s="359"/>
    </row>
    <row r="37" spans="2:7" ht="15" customHeight="1" x14ac:dyDescent="0.3">
      <c r="B37" s="359" t="s">
        <v>402</v>
      </c>
      <c r="C37" s="359"/>
      <c r="D37" s="359"/>
      <c r="E37" s="359"/>
      <c r="F37" s="359"/>
      <c r="G37" s="359">
        <f>80+3</f>
        <v>83</v>
      </c>
    </row>
    <row r="38" spans="2:7" x14ac:dyDescent="0.3">
      <c r="B38" s="359" t="s">
        <v>385</v>
      </c>
      <c r="C38" s="359"/>
      <c r="D38" s="359"/>
      <c r="E38" s="359"/>
      <c r="F38" s="359"/>
      <c r="G38" s="359"/>
    </row>
    <row r="39" spans="2:7" x14ac:dyDescent="0.3">
      <c r="B39" s="129"/>
      <c r="G39" s="129"/>
    </row>
    <row r="40" spans="2:7" x14ac:dyDescent="0.3">
      <c r="B40" s="129"/>
      <c r="G40" s="129"/>
    </row>
    <row r="41" spans="2:7" x14ac:dyDescent="0.3">
      <c r="B41" s="129"/>
      <c r="C41" s="129"/>
      <c r="D41" s="129"/>
      <c r="E41" s="129"/>
      <c r="F41" s="129"/>
      <c r="G41" s="129"/>
    </row>
    <row r="42" spans="2:7" x14ac:dyDescent="0.3">
      <c r="B42" s="129"/>
      <c r="C42" s="129"/>
      <c r="D42" s="129"/>
      <c r="E42" s="129"/>
      <c r="F42" s="129"/>
      <c r="G42" s="129"/>
    </row>
    <row r="43" spans="2:7" x14ac:dyDescent="0.3">
      <c r="B43" s="129"/>
      <c r="C43" s="129"/>
      <c r="D43" s="129"/>
      <c r="E43" s="129"/>
      <c r="F43" s="129"/>
      <c r="G43" s="129"/>
    </row>
    <row r="44" spans="2:7" x14ac:dyDescent="0.3">
      <c r="B44" s="129"/>
      <c r="C44" s="129"/>
      <c r="D44" s="129"/>
      <c r="E44" s="129"/>
      <c r="F44" s="129"/>
      <c r="G44" s="129"/>
    </row>
    <row r="45" spans="2:7" x14ac:dyDescent="0.3">
      <c r="B45" s="129"/>
      <c r="C45" s="129"/>
      <c r="D45" s="129"/>
      <c r="E45" s="129"/>
      <c r="F45" s="129"/>
      <c r="G45" s="129"/>
    </row>
    <row r="46" spans="2:7" x14ac:dyDescent="0.3">
      <c r="B46" s="129"/>
      <c r="C46" s="129"/>
      <c r="D46" s="129"/>
      <c r="E46" s="129"/>
      <c r="F46" s="129"/>
      <c r="G46" s="129"/>
    </row>
    <row r="47" spans="2:7" x14ac:dyDescent="0.3">
      <c r="B47" s="129"/>
      <c r="C47" s="129"/>
      <c r="D47" s="129"/>
      <c r="E47" s="129"/>
      <c r="F47" s="129"/>
      <c r="G47" s="129"/>
    </row>
    <row r="48" spans="2:7" x14ac:dyDescent="0.3">
      <c r="B48" s="129"/>
      <c r="C48" s="129"/>
      <c r="D48" s="129"/>
      <c r="E48" s="129"/>
      <c r="F48" s="129"/>
      <c r="G48" s="129"/>
    </row>
    <row r="49" spans="1:7" x14ac:dyDescent="0.3">
      <c r="B49" s="129"/>
      <c r="C49" s="129"/>
      <c r="D49" s="129"/>
      <c r="E49" s="129"/>
      <c r="F49" s="129"/>
      <c r="G49" s="129"/>
    </row>
    <row r="50" spans="1:7" x14ac:dyDescent="0.3">
      <c r="B50" s="129"/>
      <c r="C50" s="129"/>
      <c r="D50" s="129"/>
      <c r="E50" s="129"/>
      <c r="F50" s="129"/>
      <c r="G50" s="129"/>
    </row>
    <row r="51" spans="1:7" x14ac:dyDescent="0.3">
      <c r="B51" s="129"/>
      <c r="C51" s="129"/>
      <c r="D51" s="129"/>
      <c r="E51" s="129"/>
      <c r="F51" s="129"/>
      <c r="G51" s="129"/>
    </row>
    <row r="52" spans="1:7" x14ac:dyDescent="0.3">
      <c r="B52" s="129"/>
      <c r="C52" s="129"/>
      <c r="D52" s="129"/>
      <c r="E52" s="129"/>
      <c r="F52" s="129"/>
      <c r="G52" s="129"/>
    </row>
    <row r="53" spans="1:7" x14ac:dyDescent="0.3">
      <c r="B53" s="129"/>
      <c r="C53" s="129"/>
      <c r="D53" s="129"/>
      <c r="E53" s="129"/>
      <c r="F53" s="129"/>
      <c r="G53" s="129"/>
    </row>
    <row r="54" spans="1:7" x14ac:dyDescent="0.3">
      <c r="B54" s="129"/>
      <c r="C54" s="129"/>
      <c r="D54" s="129"/>
      <c r="E54" s="129"/>
      <c r="F54" s="129"/>
      <c r="G54" s="129"/>
    </row>
    <row r="55" spans="1:7" x14ac:dyDescent="0.3">
      <c r="B55" s="129"/>
      <c r="C55" s="129"/>
      <c r="D55" s="129"/>
      <c r="E55" s="129"/>
      <c r="F55" s="129"/>
      <c r="G55" s="129"/>
    </row>
    <row r="56" spans="1:7" x14ac:dyDescent="0.3">
      <c r="B56" s="129"/>
      <c r="C56" s="129"/>
      <c r="D56" s="129"/>
      <c r="E56" s="129"/>
      <c r="F56" s="129"/>
      <c r="G56" s="129"/>
    </row>
    <row r="57" spans="1:7" x14ac:dyDescent="0.3">
      <c r="B57" s="129"/>
      <c r="C57" s="129"/>
      <c r="D57" s="129"/>
      <c r="E57" s="129"/>
      <c r="F57" s="129"/>
      <c r="G57" s="129"/>
    </row>
    <row r="58" spans="1:7" x14ac:dyDescent="0.3">
      <c r="B58" s="129"/>
      <c r="C58" s="129"/>
      <c r="D58" s="129"/>
      <c r="E58" s="129"/>
      <c r="F58" s="129"/>
      <c r="G58" s="129"/>
    </row>
    <row r="59" spans="1:7" x14ac:dyDescent="0.3">
      <c r="B59" s="129"/>
      <c r="C59" s="129"/>
      <c r="D59" s="129"/>
      <c r="E59" s="129"/>
      <c r="F59" s="129"/>
      <c r="G59" s="129"/>
    </row>
    <row r="60" spans="1:7" x14ac:dyDescent="0.3">
      <c r="B60" s="129"/>
      <c r="C60" s="129"/>
      <c r="D60" s="129"/>
      <c r="E60" s="129"/>
      <c r="F60" s="129"/>
      <c r="G60" s="129"/>
    </row>
    <row r="61" spans="1:7" x14ac:dyDescent="0.3">
      <c r="B61" s="129"/>
      <c r="C61" s="129"/>
      <c r="D61" s="129"/>
      <c r="E61" s="129"/>
      <c r="F61" s="129"/>
      <c r="G61" s="129"/>
    </row>
    <row r="62" spans="1:7" x14ac:dyDescent="0.3">
      <c r="B62" s="129"/>
      <c r="C62" s="129"/>
      <c r="D62" s="129"/>
      <c r="E62" s="129"/>
      <c r="F62" s="129"/>
      <c r="G62" s="129"/>
    </row>
    <row r="63" spans="1:7" x14ac:dyDescent="0.3">
      <c r="A63" s="78"/>
      <c r="B63" s="78"/>
      <c r="C63" s="78"/>
      <c r="D63" s="78"/>
      <c r="E63" s="78"/>
      <c r="F63" s="78"/>
      <c r="G63" s="78"/>
    </row>
    <row r="64" spans="1:7" x14ac:dyDescent="0.3">
      <c r="A64" s="15"/>
      <c r="B64" s="15"/>
      <c r="C64" s="100"/>
      <c r="D64" s="100"/>
      <c r="E64" s="100"/>
      <c r="F64" s="100"/>
      <c r="G64" s="101" t="s">
        <v>104</v>
      </c>
    </row>
    <row r="66" spans="4:5" x14ac:dyDescent="0.3">
      <c r="E66" s="87"/>
    </row>
    <row r="76" spans="4:5" x14ac:dyDescent="0.3">
      <c r="D76" s="1"/>
    </row>
    <row r="77" spans="4:5" x14ac:dyDescent="0.3">
      <c r="D77" s="1"/>
    </row>
    <row r="79" spans="4:5" x14ac:dyDescent="0.3">
      <c r="D79" s="1"/>
    </row>
    <row r="80" spans="4:5" x14ac:dyDescent="0.3">
      <c r="D80" s="1"/>
    </row>
    <row r="82" spans="4:4" x14ac:dyDescent="0.3">
      <c r="D82" s="1"/>
    </row>
    <row r="83" spans="4:4" x14ac:dyDescent="0.3">
      <c r="D83" s="1"/>
    </row>
  </sheetData>
  <mergeCells count="8">
    <mergeCell ref="B5:F5"/>
    <mergeCell ref="B38:G38"/>
    <mergeCell ref="B36:G36"/>
    <mergeCell ref="B37:G37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69"/>
  <sheetViews>
    <sheetView view="pageBreakPreview" topLeftCell="A57" zoomScaleNormal="115" zoomScaleSheetLayoutView="100" workbookViewId="0">
      <selection activeCell="E67" sqref="E67"/>
    </sheetView>
  </sheetViews>
  <sheetFormatPr defaultColWidth="9.21875" defaultRowHeight="14.4" x14ac:dyDescent="0.3"/>
  <cols>
    <col min="1" max="1" width="12.44140625" customWidth="1"/>
    <col min="2" max="2" width="8.21875" customWidth="1"/>
    <col min="3" max="3" width="17" customWidth="1"/>
    <col min="4" max="5" width="17.44140625" customWidth="1"/>
    <col min="6" max="6" width="20.21875" customWidth="1"/>
    <col min="7" max="8" width="1.77734375" customWidth="1"/>
    <col min="9" max="9" width="4.77734375" customWidth="1"/>
    <col min="10" max="10" width="1.77734375" customWidth="1"/>
    <col min="11" max="11" width="10.21875" customWidth="1"/>
    <col min="12" max="26" width="10.77734375" customWidth="1"/>
  </cols>
  <sheetData>
    <row r="2" spans="1:21" x14ac:dyDescent="0.3">
      <c r="K2" s="99" t="s">
        <v>337</v>
      </c>
    </row>
    <row r="3" spans="1:21" s="3" customFormat="1" ht="7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289"/>
      <c r="C4" s="289"/>
      <c r="D4" s="289"/>
      <c r="E4" s="289"/>
      <c r="F4" s="289"/>
      <c r="G4" s="289"/>
      <c r="H4" s="18"/>
      <c r="I4" s="18"/>
      <c r="J4" s="18"/>
      <c r="K4" s="18"/>
    </row>
    <row r="5" spans="1:21" x14ac:dyDescent="0.3">
      <c r="B5" s="289" t="s">
        <v>298</v>
      </c>
      <c r="C5" s="289"/>
      <c r="D5" s="289"/>
      <c r="E5" s="289"/>
      <c r="F5" s="289"/>
      <c r="G5" s="289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353" t="s">
        <v>2</v>
      </c>
      <c r="D7" s="366" t="s">
        <v>80</v>
      </c>
      <c r="E7" s="365" t="s">
        <v>299</v>
      </c>
      <c r="F7" s="365" t="s">
        <v>300</v>
      </c>
    </row>
    <row r="8" spans="1:21" x14ac:dyDescent="0.3">
      <c r="B8" s="14"/>
      <c r="C8" s="353"/>
      <c r="D8" s="367"/>
      <c r="E8" s="365"/>
      <c r="F8" s="365"/>
    </row>
    <row r="9" spans="1:21" x14ac:dyDescent="0.3">
      <c r="B9" s="14"/>
      <c r="C9" s="73">
        <v>2018</v>
      </c>
      <c r="D9" s="64">
        <v>3.1598168900373982</v>
      </c>
      <c r="E9" s="64">
        <v>0.2209873214458333</v>
      </c>
      <c r="F9" s="65">
        <v>0.14571043133791661</v>
      </c>
    </row>
    <row r="10" spans="1:21" x14ac:dyDescent="0.3">
      <c r="B10" s="14"/>
      <c r="C10" s="73">
        <v>2019</v>
      </c>
      <c r="D10" s="64">
        <v>3.4386623617829284</v>
      </c>
      <c r="E10" s="64">
        <v>0.26841117200220066</v>
      </c>
      <c r="F10" s="65">
        <v>0.18490047462746659</v>
      </c>
    </row>
    <row r="11" spans="1:21" x14ac:dyDescent="0.3">
      <c r="B11" s="14"/>
      <c r="C11" s="73">
        <v>2020</v>
      </c>
      <c r="D11" s="64">
        <v>3.2</v>
      </c>
      <c r="E11" s="64">
        <v>0.1927582140097337</v>
      </c>
      <c r="F11" s="65">
        <v>0.14977796015068276</v>
      </c>
    </row>
    <row r="12" spans="1:21" x14ac:dyDescent="0.3">
      <c r="B12" s="14"/>
      <c r="C12" s="73">
        <v>2021</v>
      </c>
      <c r="D12" s="64">
        <v>1.6435734318518596</v>
      </c>
      <c r="E12" s="64">
        <v>0.31440905266428537</v>
      </c>
      <c r="F12" s="65">
        <v>0.27639800406222248</v>
      </c>
    </row>
    <row r="13" spans="1:21" x14ac:dyDescent="0.3">
      <c r="B13" s="14"/>
      <c r="C13" s="73">
        <v>2022</v>
      </c>
      <c r="D13" s="64">
        <v>1.3884386019180506</v>
      </c>
      <c r="E13" s="64">
        <v>0.27972322706569713</v>
      </c>
      <c r="F13" s="65">
        <v>0.24410065495435515</v>
      </c>
    </row>
    <row r="14" spans="1:21" x14ac:dyDescent="0.3">
      <c r="B14" s="14"/>
      <c r="C14" s="73">
        <v>2023</v>
      </c>
      <c r="D14" s="64">
        <v>1.381857016402219</v>
      </c>
      <c r="E14" s="64">
        <v>0.19025941474102567</v>
      </c>
      <c r="F14" s="65">
        <v>0.16359015900256407</v>
      </c>
    </row>
    <row r="15" spans="1:21" ht="15" customHeight="1" x14ac:dyDescent="0.3">
      <c r="B15" s="14"/>
      <c r="C15" s="131"/>
      <c r="D15" s="131"/>
      <c r="E15" s="131"/>
      <c r="F15" s="131"/>
    </row>
    <row r="16" spans="1:21" ht="15" customHeight="1" x14ac:dyDescent="0.3">
      <c r="B16" s="14"/>
      <c r="C16" s="73" t="s">
        <v>4</v>
      </c>
      <c r="D16" s="149">
        <v>1.4052167178993855</v>
      </c>
      <c r="E16" s="149">
        <v>0.18789744166190478</v>
      </c>
      <c r="F16" s="65">
        <v>0.16154269094285714</v>
      </c>
    </row>
    <row r="17" spans="2:7" ht="14.25" customHeight="1" x14ac:dyDescent="0.3">
      <c r="B17" s="8"/>
      <c r="C17" s="73" t="s">
        <v>7</v>
      </c>
      <c r="D17" s="149">
        <v>1.3546040313221919</v>
      </c>
      <c r="E17" s="149">
        <v>0.19301504999999999</v>
      </c>
      <c r="F17" s="65">
        <v>0.16597887173888892</v>
      </c>
    </row>
    <row r="18" spans="2:7" ht="14.85" customHeight="1" x14ac:dyDescent="0.3">
      <c r="B18" s="8"/>
      <c r="C18" s="170"/>
      <c r="D18" s="171"/>
      <c r="E18" s="171"/>
      <c r="F18" s="172"/>
      <c r="G18" s="48"/>
    </row>
    <row r="19" spans="2:7" ht="14.85" customHeight="1" x14ac:dyDescent="0.3">
      <c r="B19" s="8"/>
      <c r="C19" s="173" t="s">
        <v>380</v>
      </c>
      <c r="D19" s="149">
        <v>1.3294923189319381</v>
      </c>
      <c r="E19" s="149">
        <v>0.19026980838000002</v>
      </c>
      <c r="F19" s="174">
        <v>0.16850177220000001</v>
      </c>
      <c r="G19" s="48"/>
    </row>
    <row r="20" spans="2:7" ht="14.85" customHeight="1" x14ac:dyDescent="0.3">
      <c r="B20" s="8"/>
      <c r="C20" s="173" t="s">
        <v>382</v>
      </c>
      <c r="D20" s="149">
        <v>1.360941693527338</v>
      </c>
      <c r="E20" s="149">
        <v>0.20822816130000002</v>
      </c>
      <c r="F20" s="174">
        <v>0.16364325242</v>
      </c>
      <c r="G20" s="48"/>
    </row>
    <row r="21" spans="2:7" ht="14.85" customHeight="1" x14ac:dyDescent="0.3">
      <c r="B21" s="8"/>
      <c r="C21" s="173" t="s">
        <v>383</v>
      </c>
      <c r="D21" s="149">
        <v>1.359302818158586</v>
      </c>
      <c r="E21" s="149">
        <v>0.20409369127999999</v>
      </c>
      <c r="F21" s="174">
        <v>0.17792015986000001</v>
      </c>
      <c r="G21" s="48"/>
    </row>
    <row r="22" spans="2:7" ht="14.85" customHeight="1" x14ac:dyDescent="0.3">
      <c r="B22" s="8"/>
      <c r="C22" s="173" t="s">
        <v>395</v>
      </c>
      <c r="D22" s="149">
        <v>1.355063257937116</v>
      </c>
      <c r="E22" s="149">
        <v>0.16236009077999997</v>
      </c>
      <c r="F22" s="174">
        <v>0.14606483716000002</v>
      </c>
      <c r="G22" s="48"/>
    </row>
    <row r="23" spans="2:7" ht="14.85" customHeight="1" x14ac:dyDescent="0.3">
      <c r="B23" s="8"/>
      <c r="C23" s="170"/>
      <c r="D23" s="171"/>
      <c r="E23" s="171"/>
      <c r="F23" s="172"/>
      <c r="G23" s="48"/>
    </row>
    <row r="24" spans="2:7" ht="14.85" customHeight="1" x14ac:dyDescent="0.3">
      <c r="B24" s="8"/>
      <c r="C24" s="80" t="s">
        <v>396</v>
      </c>
      <c r="D24" s="149">
        <v>1.3242851583637401</v>
      </c>
      <c r="E24" s="149">
        <v>0.20633064949999999</v>
      </c>
      <c r="F24" s="149">
        <v>0.17792606150000001</v>
      </c>
      <c r="G24" s="48"/>
    </row>
    <row r="25" spans="2:7" ht="14.85" customHeight="1" x14ac:dyDescent="0.3">
      <c r="B25" s="8"/>
      <c r="C25" s="80" t="s">
        <v>397</v>
      </c>
      <c r="D25" s="149">
        <v>1.3457771572505699</v>
      </c>
      <c r="E25" s="149">
        <v>0.16182056989999999</v>
      </c>
      <c r="F25" s="149">
        <v>0.14545877239999999</v>
      </c>
      <c r="G25" s="48"/>
    </row>
    <row r="26" spans="2:7" ht="14.85" customHeight="1" x14ac:dyDescent="0.3">
      <c r="B26" s="8"/>
      <c r="C26" s="80" t="s">
        <v>398</v>
      </c>
      <c r="D26" s="149">
        <v>1.3481635762720601</v>
      </c>
      <c r="E26" s="149">
        <v>0.1614164676</v>
      </c>
      <c r="F26" s="149">
        <v>0.150501676</v>
      </c>
      <c r="G26" s="48"/>
    </row>
    <row r="27" spans="2:7" ht="14.85" customHeight="1" x14ac:dyDescent="0.3">
      <c r="B27" s="8"/>
      <c r="C27" s="80" t="s">
        <v>399</v>
      </c>
      <c r="D27" s="149">
        <v>1.37426589968069</v>
      </c>
      <c r="E27" s="149">
        <v>0.1430348998</v>
      </c>
      <c r="F27" s="149">
        <v>0.12556162840000001</v>
      </c>
      <c r="G27" s="48"/>
    </row>
    <row r="28" spans="2:7" x14ac:dyDescent="0.3">
      <c r="B28" s="8"/>
      <c r="C28" s="80" t="s">
        <v>400</v>
      </c>
      <c r="D28" s="149">
        <v>1.38282449811852</v>
      </c>
      <c r="E28" s="149">
        <v>0.13919786710000001</v>
      </c>
      <c r="F28" s="149">
        <v>0.13087604750000001</v>
      </c>
      <c r="G28" s="48"/>
    </row>
    <row r="29" spans="2:7" x14ac:dyDescent="0.3">
      <c r="B29" s="8"/>
      <c r="G29" s="48"/>
    </row>
    <row r="30" spans="2:7" x14ac:dyDescent="0.3">
      <c r="B30" s="8"/>
      <c r="C30" s="80"/>
      <c r="D30" s="149"/>
      <c r="E30" s="149"/>
      <c r="F30" s="149"/>
      <c r="G30" s="48"/>
    </row>
    <row r="31" spans="2:7" x14ac:dyDescent="0.3">
      <c r="B31" s="8"/>
      <c r="G31" s="48"/>
    </row>
    <row r="32" spans="2:7" x14ac:dyDescent="0.3">
      <c r="B32" s="8"/>
      <c r="G32" s="48"/>
    </row>
    <row r="33" spans="1:11" x14ac:dyDescent="0.3">
      <c r="B33" s="8"/>
      <c r="G33" s="48"/>
    </row>
    <row r="34" spans="1:11" x14ac:dyDescent="0.3">
      <c r="B34" s="8"/>
      <c r="G34" s="48"/>
    </row>
    <row r="35" spans="1:11" ht="16.5" customHeight="1" x14ac:dyDescent="0.3">
      <c r="B35" s="18"/>
      <c r="G35" s="136"/>
      <c r="H35" s="18"/>
      <c r="I35" s="18"/>
      <c r="J35" s="18"/>
      <c r="K35" s="18"/>
    </row>
    <row r="36" spans="1:11" x14ac:dyDescent="0.3">
      <c r="G36" s="48"/>
    </row>
    <row r="37" spans="1:11" ht="15" customHeight="1" x14ac:dyDescent="0.3">
      <c r="G37" s="48"/>
    </row>
    <row r="38" spans="1:11" x14ac:dyDescent="0.3">
      <c r="B38" s="14"/>
      <c r="G38" s="48"/>
    </row>
    <row r="39" spans="1:11" x14ac:dyDescent="0.3">
      <c r="B39" s="14"/>
      <c r="G39" s="48"/>
    </row>
    <row r="40" spans="1:11" x14ac:dyDescent="0.3">
      <c r="B40" s="14"/>
      <c r="G40" s="48"/>
    </row>
    <row r="41" spans="1:11" ht="15" customHeight="1" x14ac:dyDescent="0.3">
      <c r="B41" s="14"/>
      <c r="G41" s="48"/>
    </row>
    <row r="42" spans="1:11" x14ac:dyDescent="0.3">
      <c r="A42" s="129"/>
      <c r="B42" s="14"/>
      <c r="G42" s="48"/>
    </row>
    <row r="43" spans="1:11" x14ac:dyDescent="0.3">
      <c r="A43" s="129"/>
      <c r="B43" s="14"/>
      <c r="G43" s="48"/>
    </row>
    <row r="44" spans="1:11" x14ac:dyDescent="0.3">
      <c r="A44" s="129"/>
      <c r="B44" s="14"/>
      <c r="G44" s="48"/>
    </row>
    <row r="45" spans="1:11" x14ac:dyDescent="0.3">
      <c r="A45" s="129"/>
      <c r="B45" s="8"/>
      <c r="G45" s="48"/>
    </row>
    <row r="46" spans="1:11" x14ac:dyDescent="0.3">
      <c r="A46" s="129"/>
      <c r="B46" s="8"/>
      <c r="G46" s="48"/>
    </row>
    <row r="47" spans="1:11" x14ac:dyDescent="0.3">
      <c r="A47" s="129"/>
      <c r="B47" s="8"/>
      <c r="G47" s="48"/>
    </row>
    <row r="48" spans="1:11" x14ac:dyDescent="0.3">
      <c r="A48" s="129"/>
      <c r="B48" s="8"/>
      <c r="G48" s="48"/>
    </row>
    <row r="49" spans="1:11" x14ac:dyDescent="0.3">
      <c r="A49" s="129"/>
      <c r="B49" s="8"/>
      <c r="G49" s="48"/>
    </row>
    <row r="50" spans="1:11" x14ac:dyDescent="0.3">
      <c r="A50" s="129"/>
      <c r="B50" s="8"/>
    </row>
    <row r="51" spans="1:11" x14ac:dyDescent="0.3">
      <c r="A51" s="129"/>
      <c r="B51" s="8"/>
    </row>
    <row r="52" spans="1:11" x14ac:dyDescent="0.3">
      <c r="A52" s="129"/>
      <c r="B52" s="8"/>
      <c r="C52" s="80"/>
      <c r="D52" s="97"/>
      <c r="E52" s="97"/>
      <c r="F52" s="97"/>
    </row>
    <row r="53" spans="1:11" x14ac:dyDescent="0.3">
      <c r="A53" s="129"/>
      <c r="B53" s="8"/>
      <c r="C53" s="80"/>
      <c r="D53" s="97"/>
      <c r="E53" s="97"/>
      <c r="F53" s="97"/>
    </row>
    <row r="54" spans="1:11" x14ac:dyDescent="0.3">
      <c r="A54" s="129"/>
      <c r="B54" s="8"/>
      <c r="C54" s="80"/>
      <c r="D54" s="97"/>
      <c r="E54" s="97"/>
      <c r="F54" s="97"/>
    </row>
    <row r="55" spans="1:11" x14ac:dyDescent="0.3">
      <c r="A55" s="129"/>
      <c r="B55" s="8"/>
      <c r="C55" s="80"/>
      <c r="D55" s="97"/>
      <c r="E55" s="97"/>
      <c r="F55" s="97"/>
    </row>
    <row r="56" spans="1:11" x14ac:dyDescent="0.3">
      <c r="A56" s="129"/>
      <c r="B56" s="8"/>
      <c r="C56" s="80"/>
      <c r="D56" s="97"/>
      <c r="E56" s="97"/>
      <c r="F56" s="97"/>
    </row>
    <row r="57" spans="1:11" x14ac:dyDescent="0.3">
      <c r="A57" s="129"/>
      <c r="B57" s="8"/>
      <c r="C57" s="80"/>
      <c r="D57" s="97"/>
      <c r="E57" s="97"/>
      <c r="F57" s="97"/>
    </row>
    <row r="58" spans="1:11" x14ac:dyDescent="0.3">
      <c r="A58" s="129"/>
      <c r="B58" s="8"/>
      <c r="C58" s="80"/>
      <c r="D58" s="97"/>
      <c r="E58" s="97"/>
      <c r="F58" s="97"/>
    </row>
    <row r="59" spans="1:11" x14ac:dyDescent="0.3">
      <c r="A59" s="129"/>
      <c r="B59" s="8"/>
      <c r="C59" s="80"/>
      <c r="D59" s="97"/>
      <c r="E59" s="97"/>
      <c r="F59" s="97"/>
    </row>
    <row r="60" spans="1:11" x14ac:dyDescent="0.3">
      <c r="A60" s="129"/>
      <c r="B60" s="8"/>
      <c r="C60" s="80"/>
      <c r="D60" s="97"/>
      <c r="E60" s="97"/>
      <c r="F60" s="97"/>
    </row>
    <row r="61" spans="1:11" x14ac:dyDescent="0.3">
      <c r="A61" s="129"/>
      <c r="B61" s="8"/>
      <c r="C61" s="38"/>
      <c r="D61" s="61"/>
      <c r="E61" s="61"/>
      <c r="F61" s="62"/>
    </row>
    <row r="62" spans="1:11" x14ac:dyDescent="0.3">
      <c r="A62" s="129"/>
      <c r="B62" s="8"/>
      <c r="C62" s="20"/>
      <c r="D62" s="20"/>
      <c r="E62" s="20"/>
      <c r="F62" s="20"/>
    </row>
    <row r="63" spans="1:11" x14ac:dyDescent="0.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x14ac:dyDescent="0.3">
      <c r="A64" s="15"/>
      <c r="B64" s="15"/>
      <c r="C64" s="15"/>
      <c r="D64" s="100"/>
      <c r="E64" s="100"/>
      <c r="F64" s="100"/>
      <c r="G64" s="101"/>
      <c r="H64" s="102"/>
      <c r="I64" s="100"/>
      <c r="J64" s="100"/>
      <c r="K64" s="101" t="s">
        <v>105</v>
      </c>
    </row>
    <row r="65" spans="3:6" x14ac:dyDescent="0.3">
      <c r="C65" s="280"/>
      <c r="D65" s="280"/>
      <c r="E65" s="280"/>
      <c r="F65" s="280"/>
    </row>
    <row r="68" spans="3:6" x14ac:dyDescent="0.3">
      <c r="C68" s="280"/>
      <c r="D68" s="280"/>
      <c r="E68" s="280"/>
      <c r="F68" s="280"/>
    </row>
    <row r="69" spans="3:6" x14ac:dyDescent="0.3">
      <c r="E69" s="12"/>
      <c r="F69" s="12"/>
    </row>
  </sheetData>
  <mergeCells count="6">
    <mergeCell ref="F7:F8"/>
    <mergeCell ref="B4:G4"/>
    <mergeCell ref="B5:G5"/>
    <mergeCell ref="C7:C8"/>
    <mergeCell ref="D7:D8"/>
    <mergeCell ref="E7:E8"/>
  </mergeCells>
  <phoneticPr fontId="50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E4D4-A99B-455C-8BD2-8DF1E11BA394}">
  <sheetPr>
    <tabColor theme="9" tint="-0.249977111117893"/>
  </sheetPr>
  <dimension ref="A2:U54"/>
  <sheetViews>
    <sheetView view="pageBreakPreview" topLeftCell="C43" zoomScaleNormal="100" zoomScaleSheetLayoutView="100" workbookViewId="0">
      <selection activeCell="C6" sqref="C6"/>
    </sheetView>
  </sheetViews>
  <sheetFormatPr defaultColWidth="9.21875" defaultRowHeight="14.4" x14ac:dyDescent="0.3"/>
  <cols>
    <col min="1" max="1" width="13.21875" customWidth="1"/>
    <col min="2" max="2" width="14" bestFit="1" customWidth="1"/>
    <col min="3" max="3" width="12.77734375" customWidth="1"/>
    <col min="4" max="4" width="14" customWidth="1"/>
    <col min="5" max="5" width="12.44140625" customWidth="1"/>
    <col min="6" max="6" width="8.44140625" bestFit="1" customWidth="1"/>
    <col min="7" max="7" width="11.44140625" bestFit="1" customWidth="1"/>
    <col min="8" max="8" width="10.44140625" bestFit="1" customWidth="1"/>
    <col min="9" max="9" width="9.21875" customWidth="1"/>
    <col min="10" max="10" width="10.44140625" customWidth="1"/>
    <col min="11" max="11" width="13.77734375" bestFit="1" customWidth="1"/>
    <col min="12" max="12" width="12.44140625" bestFit="1" customWidth="1"/>
    <col min="13" max="13" width="6.44140625" customWidth="1"/>
    <col min="14" max="14" width="11.44140625" bestFit="1" customWidth="1"/>
    <col min="15" max="15" width="10.44140625" bestFit="1" customWidth="1"/>
    <col min="16" max="16" width="12.21875" customWidth="1"/>
    <col min="17" max="17" width="10.21875" customWidth="1"/>
    <col min="18" max="18" width="14.44140625" bestFit="1" customWidth="1"/>
    <col min="19" max="19" width="10.21875" customWidth="1"/>
    <col min="21" max="21" width="15.77734375" bestFit="1" customWidth="1"/>
  </cols>
  <sheetData>
    <row r="2" spans="1:19" x14ac:dyDescent="0.3">
      <c r="P2" s="370" t="s">
        <v>337</v>
      </c>
      <c r="Q2" s="370"/>
      <c r="R2" s="370"/>
      <c r="S2" s="370"/>
    </row>
    <row r="3" spans="1:19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7.5" customHeight="1" x14ac:dyDescent="0.3"/>
    <row r="5" spans="1:19" x14ac:dyDescent="0.3">
      <c r="A5" s="12"/>
      <c r="B5" s="12"/>
      <c r="C5" s="289" t="s">
        <v>412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12"/>
      <c r="P5" s="12"/>
      <c r="Q5" s="12"/>
      <c r="S5" s="17" t="s">
        <v>107</v>
      </c>
    </row>
    <row r="6" spans="1:19" ht="7.5" customHeight="1" x14ac:dyDescent="0.3"/>
    <row r="7" spans="1:19" ht="14.25" customHeight="1" x14ac:dyDescent="0.3">
      <c r="A7" s="368" t="s">
        <v>81</v>
      </c>
      <c r="B7" s="371" t="s">
        <v>83</v>
      </c>
      <c r="C7" s="371" t="s">
        <v>96</v>
      </c>
      <c r="D7" s="371" t="s">
        <v>84</v>
      </c>
      <c r="E7" s="371" t="s">
        <v>85</v>
      </c>
      <c r="F7" s="371" t="s">
        <v>5</v>
      </c>
      <c r="G7" s="368" t="s">
        <v>86</v>
      </c>
      <c r="H7" s="368" t="s">
        <v>87</v>
      </c>
      <c r="I7" s="371" t="s">
        <v>189</v>
      </c>
      <c r="J7" s="371" t="s">
        <v>240</v>
      </c>
      <c r="K7" s="368" t="s">
        <v>220</v>
      </c>
      <c r="L7" s="368" t="s">
        <v>88</v>
      </c>
      <c r="M7" s="368" t="s">
        <v>185</v>
      </c>
      <c r="N7" s="368" t="s">
        <v>89</v>
      </c>
      <c r="O7" s="368" t="s">
        <v>90</v>
      </c>
      <c r="P7" s="368" t="s">
        <v>91</v>
      </c>
      <c r="Q7" s="368" t="s">
        <v>327</v>
      </c>
      <c r="R7" s="342" t="s">
        <v>82</v>
      </c>
      <c r="S7" s="343"/>
    </row>
    <row r="8" spans="1:19" ht="21.75" customHeight="1" x14ac:dyDescent="0.3">
      <c r="A8" s="369"/>
      <c r="B8" s="372"/>
      <c r="C8" s="372"/>
      <c r="D8" s="372"/>
      <c r="E8" s="372"/>
      <c r="F8" s="372"/>
      <c r="G8" s="369"/>
      <c r="H8" s="369"/>
      <c r="I8" s="372"/>
      <c r="J8" s="372"/>
      <c r="K8" s="369"/>
      <c r="L8" s="369"/>
      <c r="M8" s="369"/>
      <c r="N8" s="369"/>
      <c r="O8" s="369"/>
      <c r="P8" s="369"/>
      <c r="Q8" s="369"/>
      <c r="R8" s="52" t="s">
        <v>6</v>
      </c>
      <c r="S8" s="52" t="s">
        <v>21</v>
      </c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41.268128078456719</v>
      </c>
    </row>
    <row r="11" spans="1:19" ht="17.25" customHeight="1" x14ac:dyDescent="0.3">
      <c r="A11" s="25" t="s">
        <v>241</v>
      </c>
      <c r="B11" s="4">
        <v>674371.30921098602</v>
      </c>
      <c r="C11" s="4">
        <v>800.78502926299996</v>
      </c>
      <c r="D11" s="4">
        <v>0</v>
      </c>
      <c r="E11" s="4">
        <v>42.582288822999999</v>
      </c>
      <c r="F11" s="4">
        <v>6.6571857999999998E-2</v>
      </c>
      <c r="G11" s="4">
        <v>400</v>
      </c>
      <c r="H11" s="4">
        <v>0</v>
      </c>
      <c r="I11" s="4">
        <v>0</v>
      </c>
      <c r="J11" s="4">
        <v>0</v>
      </c>
      <c r="K11" s="4">
        <v>0.14781910000000001</v>
      </c>
      <c r="L11" s="4">
        <v>0</v>
      </c>
      <c r="M11" s="4">
        <v>0</v>
      </c>
      <c r="N11" s="4">
        <v>0</v>
      </c>
      <c r="O11" s="4">
        <v>0</v>
      </c>
      <c r="P11" s="4">
        <v>3104.4000080000001</v>
      </c>
      <c r="Q11" s="4">
        <v>0</v>
      </c>
      <c r="R11" s="4">
        <v>678719.29092802992</v>
      </c>
      <c r="S11" s="29">
        <v>24.704631811688738</v>
      </c>
    </row>
    <row r="12" spans="1:19" ht="17.25" customHeight="1" x14ac:dyDescent="0.3">
      <c r="A12" s="25" t="s">
        <v>242</v>
      </c>
      <c r="B12" s="4">
        <v>14856.280075638</v>
      </c>
      <c r="C12" s="4">
        <v>88.654580999999993</v>
      </c>
      <c r="D12" s="4">
        <v>946.87099999999998</v>
      </c>
      <c r="E12" s="4">
        <v>0.97534544499999998</v>
      </c>
      <c r="F12" s="4">
        <v>9.1099999999999992E-6</v>
      </c>
      <c r="G12" s="4">
        <v>0</v>
      </c>
      <c r="H12" s="4">
        <v>0</v>
      </c>
      <c r="I12" s="4">
        <v>0</v>
      </c>
      <c r="J12" s="4">
        <v>0</v>
      </c>
      <c r="K12" s="4">
        <v>0.37089949999999999</v>
      </c>
      <c r="L12" s="4">
        <v>11.1</v>
      </c>
      <c r="M12" s="4">
        <v>0</v>
      </c>
      <c r="N12" s="4">
        <v>0.5</v>
      </c>
      <c r="O12" s="4">
        <v>0.113578527</v>
      </c>
      <c r="P12" s="4">
        <v>8.0800000000000002E-4</v>
      </c>
      <c r="Q12" s="4">
        <v>0.56228999999999996</v>
      </c>
      <c r="R12" s="4">
        <v>15905.42858722</v>
      </c>
      <c r="S12" s="29">
        <v>0.57894001586002519</v>
      </c>
    </row>
    <row r="13" spans="1:19" ht="17.25" customHeight="1" x14ac:dyDescent="0.3">
      <c r="A13" s="25" t="s">
        <v>243</v>
      </c>
      <c r="B13" s="4">
        <v>564493.30006639799</v>
      </c>
      <c r="C13" s="4">
        <v>197</v>
      </c>
      <c r="D13" s="4">
        <v>0</v>
      </c>
      <c r="E13" s="4">
        <v>0</v>
      </c>
      <c r="F13" s="4">
        <v>1.465177E-3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564690.30153157504</v>
      </c>
      <c r="S13" s="29">
        <v>20.554102665763679</v>
      </c>
    </row>
    <row r="14" spans="1:19" ht="17.25" customHeight="1" x14ac:dyDescent="0.3">
      <c r="A14" s="127" t="s">
        <v>244</v>
      </c>
      <c r="B14" s="128">
        <v>110113.54047629199</v>
      </c>
      <c r="C14" s="128">
        <v>452.14538292999998</v>
      </c>
      <c r="D14" s="128">
        <v>5</v>
      </c>
      <c r="E14" s="128">
        <v>0.706109031</v>
      </c>
      <c r="F14" s="128">
        <v>5.3690160000000001E-2</v>
      </c>
      <c r="G14" s="128">
        <v>0</v>
      </c>
      <c r="H14" s="128">
        <v>0</v>
      </c>
      <c r="I14" s="128">
        <v>0</v>
      </c>
      <c r="J14" s="4">
        <v>0</v>
      </c>
      <c r="K14" s="128">
        <v>401.17058359999999</v>
      </c>
      <c r="L14" s="128">
        <v>0</v>
      </c>
      <c r="M14" s="128">
        <v>0</v>
      </c>
      <c r="N14" s="128">
        <v>0</v>
      </c>
      <c r="O14" s="128">
        <v>0</v>
      </c>
      <c r="P14" s="128">
        <v>8.3199999999999993E-3</v>
      </c>
      <c r="Q14" s="4">
        <v>0</v>
      </c>
      <c r="R14" s="4">
        <v>110972.62456201299</v>
      </c>
      <c r="S14" s="268">
        <v>4.0392808450054867</v>
      </c>
    </row>
    <row r="15" spans="1:19" ht="17.25" customHeight="1" x14ac:dyDescent="0.3">
      <c r="A15" s="25" t="s">
        <v>245</v>
      </c>
      <c r="B15" s="4">
        <v>43768.280043605002</v>
      </c>
      <c r="C15" s="4">
        <v>133.80000000000001</v>
      </c>
      <c r="D15" s="4">
        <v>0</v>
      </c>
      <c r="E15" s="4">
        <v>0</v>
      </c>
      <c r="F15" s="4">
        <v>1.0841E-4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30.4</v>
      </c>
      <c r="Q15" s="4">
        <v>0</v>
      </c>
      <c r="R15" s="4">
        <v>44347.480152015007</v>
      </c>
      <c r="S15" s="29">
        <v>1.6141992478712071</v>
      </c>
    </row>
    <row r="16" spans="1:19" ht="17.25" customHeight="1" x14ac:dyDescent="0.3">
      <c r="A16" s="25" t="s">
        <v>246</v>
      </c>
      <c r="B16" s="4">
        <v>202507.71761104799</v>
      </c>
      <c r="C16" s="4">
        <v>0</v>
      </c>
      <c r="D16" s="4">
        <v>0</v>
      </c>
      <c r="E16" s="4">
        <v>0</v>
      </c>
      <c r="F16" s="4">
        <v>3.3755999999999999E-4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202507.71794860798</v>
      </c>
      <c r="S16" s="29">
        <v>7.3710570449605317</v>
      </c>
    </row>
    <row r="17" spans="1:21" ht="17.25" customHeight="1" x14ac:dyDescent="0.3">
      <c r="A17" s="127" t="s">
        <v>247</v>
      </c>
      <c r="B17" s="128">
        <v>444539.76910369197</v>
      </c>
      <c r="C17" s="128">
        <v>1712.145106099</v>
      </c>
      <c r="D17" s="128">
        <v>0</v>
      </c>
      <c r="E17" s="128">
        <v>12.235718564000001</v>
      </c>
      <c r="F17" s="128">
        <v>2.4854970000000001E-3</v>
      </c>
      <c r="G17" s="128">
        <v>15</v>
      </c>
      <c r="H17" s="128">
        <v>0</v>
      </c>
      <c r="I17" s="128">
        <v>0</v>
      </c>
      <c r="J17" s="4">
        <v>0</v>
      </c>
      <c r="K17" s="128">
        <v>2337.687066</v>
      </c>
      <c r="L17" s="128">
        <v>0</v>
      </c>
      <c r="M17" s="128">
        <v>0</v>
      </c>
      <c r="N17" s="128">
        <v>5</v>
      </c>
      <c r="O17" s="128">
        <v>0</v>
      </c>
      <c r="P17" s="128">
        <v>3001.35</v>
      </c>
      <c r="Q17" s="4">
        <v>0</v>
      </c>
      <c r="R17" s="4">
        <v>451623.18947985198</v>
      </c>
      <c r="S17" s="268">
        <v>16.438584791755048</v>
      </c>
    </row>
    <row r="18" spans="1:21" ht="17.25" customHeight="1" x14ac:dyDescent="0.3">
      <c r="A18" s="25" t="s">
        <v>248</v>
      </c>
      <c r="B18" s="4">
        <v>11437.808643124999</v>
      </c>
      <c r="C18" s="4">
        <v>0</v>
      </c>
      <c r="D18" s="4">
        <v>0</v>
      </c>
      <c r="E18" s="4">
        <v>0</v>
      </c>
      <c r="F18" s="4">
        <v>7.5703000000000003E-5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11437.808718827999</v>
      </c>
      <c r="S18" s="29">
        <v>0.4163235919592152</v>
      </c>
    </row>
    <row r="19" spans="1:21" ht="17.25" customHeight="1" x14ac:dyDescent="0.3">
      <c r="A19" s="25" t="s">
        <v>249</v>
      </c>
      <c r="B19" s="4">
        <v>655828.11040203797</v>
      </c>
      <c r="C19" s="4">
        <v>8271.7577992250008</v>
      </c>
      <c r="D19" s="4">
        <v>0</v>
      </c>
      <c r="E19" s="4">
        <v>2983.9295610969998</v>
      </c>
      <c r="F19" s="4">
        <v>2.6892550000000002E-3</v>
      </c>
      <c r="G19" s="4">
        <v>0</v>
      </c>
      <c r="H19" s="4">
        <v>0</v>
      </c>
      <c r="I19" s="4">
        <v>0</v>
      </c>
      <c r="J19" s="4">
        <v>0</v>
      </c>
      <c r="K19" s="4">
        <v>19.849903999999999</v>
      </c>
      <c r="L19" s="4">
        <v>0</v>
      </c>
      <c r="M19" s="4">
        <v>0</v>
      </c>
      <c r="N19" s="4">
        <v>28.7</v>
      </c>
      <c r="O19" s="4">
        <v>0</v>
      </c>
      <c r="P19" s="4">
        <v>0</v>
      </c>
      <c r="Q19" s="4">
        <v>0</v>
      </c>
      <c r="R19" s="4">
        <v>667132.35035561491</v>
      </c>
      <c r="S19" s="29">
        <v>24.282879985136066</v>
      </c>
    </row>
    <row r="20" spans="1:21" ht="17.25" customHeight="1" x14ac:dyDescent="0.3">
      <c r="A20" s="31" t="s">
        <v>160</v>
      </c>
      <c r="B20" s="32">
        <v>2721916.1156328218</v>
      </c>
      <c r="C20" s="32">
        <v>11656.287898517001</v>
      </c>
      <c r="D20" s="32">
        <v>951.87099999999998</v>
      </c>
      <c r="E20" s="32">
        <v>3040.4290229599997</v>
      </c>
      <c r="F20" s="32">
        <v>0.12743272999999999</v>
      </c>
      <c r="G20" s="32">
        <v>830</v>
      </c>
      <c r="H20" s="32">
        <v>0</v>
      </c>
      <c r="I20" s="32">
        <v>0</v>
      </c>
      <c r="J20" s="32">
        <v>0</v>
      </c>
      <c r="K20" s="32">
        <v>2759.2262722</v>
      </c>
      <c r="L20" s="32">
        <v>11.1</v>
      </c>
      <c r="M20" s="32">
        <v>0</v>
      </c>
      <c r="N20" s="32">
        <v>34.200000000000003</v>
      </c>
      <c r="O20" s="32">
        <v>0.113578527</v>
      </c>
      <c r="P20" s="32">
        <v>6136.1591360000002</v>
      </c>
      <c r="Q20" s="32">
        <v>0.56228999999999996</v>
      </c>
      <c r="R20" s="32">
        <v>2747336.1922637559</v>
      </c>
      <c r="S20" s="32">
        <v>99.999999999999986</v>
      </c>
    </row>
    <row r="21" spans="1:21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  <c r="T21" s="81"/>
      <c r="U21" s="81"/>
    </row>
    <row r="22" spans="1:21" ht="17.25" customHeight="1" x14ac:dyDescent="0.3">
      <c r="A22" s="26" t="s">
        <v>93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58.731871921543288</v>
      </c>
    </row>
    <row r="23" spans="1:21" ht="17.25" customHeight="1" x14ac:dyDescent="0.3">
      <c r="A23" s="25" t="s">
        <v>241</v>
      </c>
      <c r="B23" s="4">
        <v>1437210.4172873499</v>
      </c>
      <c r="C23" s="4">
        <v>13282.0252492</v>
      </c>
      <c r="D23" s="4">
        <v>7999.0150000000003</v>
      </c>
      <c r="E23" s="4">
        <v>767.22844203800003</v>
      </c>
      <c r="F23" s="4">
        <v>0.23818432</v>
      </c>
      <c r="G23" s="4">
        <v>2869.9974999999999</v>
      </c>
      <c r="H23" s="4">
        <v>1617</v>
      </c>
      <c r="I23" s="4">
        <v>0</v>
      </c>
      <c r="J23" s="4">
        <v>0</v>
      </c>
      <c r="K23" s="4">
        <v>164.96840900000001</v>
      </c>
      <c r="L23" s="4">
        <v>985.03</v>
      </c>
      <c r="M23" s="4">
        <v>0</v>
      </c>
      <c r="N23" s="4">
        <v>1610.7</v>
      </c>
      <c r="O23" s="4">
        <v>1255.0716685259999</v>
      </c>
      <c r="P23" s="4">
        <v>9545.9534059199996</v>
      </c>
      <c r="Q23" s="4">
        <v>14.650186161000001</v>
      </c>
      <c r="R23" s="4">
        <v>1477322.2953325147</v>
      </c>
      <c r="S23" s="4">
        <v>37.783690177916142</v>
      </c>
    </row>
    <row r="24" spans="1:21" ht="17.25" customHeight="1" x14ac:dyDescent="0.3">
      <c r="A24" s="25" t="s">
        <v>242</v>
      </c>
      <c r="B24" s="4">
        <v>1079651.1165211699</v>
      </c>
      <c r="C24" s="4">
        <v>26251.797570177001</v>
      </c>
      <c r="D24" s="4">
        <v>109148.368</v>
      </c>
      <c r="E24" s="4">
        <v>1333.9464336250001</v>
      </c>
      <c r="F24" s="4">
        <v>2.7916776000000001E-2</v>
      </c>
      <c r="G24" s="4">
        <v>1529.1</v>
      </c>
      <c r="H24" s="4">
        <v>180</v>
      </c>
      <c r="I24" s="4">
        <v>0</v>
      </c>
      <c r="J24" s="4">
        <v>0</v>
      </c>
      <c r="K24" s="4">
        <v>85.726014571999997</v>
      </c>
      <c r="L24" s="4">
        <v>53656.074999999997</v>
      </c>
      <c r="M24" s="4">
        <v>0.1</v>
      </c>
      <c r="N24" s="29">
        <v>1156.2850000000001</v>
      </c>
      <c r="O24" s="4">
        <v>42.367308514000001</v>
      </c>
      <c r="P24" s="4">
        <v>1066.3040289999999</v>
      </c>
      <c r="Q24" s="4">
        <v>486.242834835</v>
      </c>
      <c r="R24" s="4">
        <v>1274583.4575686688</v>
      </c>
      <c r="S24" s="4">
        <v>32.598483498708873</v>
      </c>
    </row>
    <row r="25" spans="1:21" ht="17.25" customHeight="1" x14ac:dyDescent="0.3">
      <c r="A25" s="25" t="s">
        <v>243</v>
      </c>
      <c r="B25" s="4">
        <v>133683.08881787001</v>
      </c>
      <c r="C25" s="4">
        <v>102207.45166000001</v>
      </c>
      <c r="D25" s="4">
        <v>15100.868</v>
      </c>
      <c r="E25" s="4">
        <v>3.90271101</v>
      </c>
      <c r="F25" s="4">
        <v>1.9232349999999999E-3</v>
      </c>
      <c r="G25" s="4">
        <v>8113.3713500000003</v>
      </c>
      <c r="H25" s="4">
        <v>150</v>
      </c>
      <c r="I25" s="4">
        <v>0</v>
      </c>
      <c r="J25" s="4">
        <v>215</v>
      </c>
      <c r="K25" s="4">
        <v>0</v>
      </c>
      <c r="L25" s="4">
        <v>2581.37</v>
      </c>
      <c r="M25" s="4">
        <v>0</v>
      </c>
      <c r="N25" s="29">
        <v>24130.334999999999</v>
      </c>
      <c r="O25" s="4">
        <v>325.82113333799998</v>
      </c>
      <c r="P25" s="4">
        <v>0</v>
      </c>
      <c r="Q25" s="4">
        <v>0</v>
      </c>
      <c r="R25" s="4">
        <v>286511.21059545298</v>
      </c>
      <c r="S25" s="4">
        <v>7.3277516002029159</v>
      </c>
    </row>
    <row r="26" spans="1:21" ht="17.25" customHeight="1" x14ac:dyDescent="0.3">
      <c r="A26" s="127" t="s">
        <v>244</v>
      </c>
      <c r="B26" s="128">
        <v>20488.312876200001</v>
      </c>
      <c r="C26" s="128">
        <v>1458.133430332</v>
      </c>
      <c r="D26" s="128">
        <v>627.55700000000002</v>
      </c>
      <c r="E26" s="128">
        <v>0.123833148</v>
      </c>
      <c r="F26" s="128">
        <v>1.8450000000000001E-3</v>
      </c>
      <c r="G26" s="128">
        <v>30</v>
      </c>
      <c r="H26" s="128">
        <v>0</v>
      </c>
      <c r="I26" s="128">
        <v>0</v>
      </c>
      <c r="J26" s="4">
        <v>0</v>
      </c>
      <c r="K26" s="128">
        <v>99.160607627999994</v>
      </c>
      <c r="L26" s="128">
        <v>10.766999999999999</v>
      </c>
      <c r="M26" s="128">
        <v>0</v>
      </c>
      <c r="N26" s="128">
        <v>341.75</v>
      </c>
      <c r="O26" s="128">
        <v>7.8336000000000004E-5</v>
      </c>
      <c r="P26" s="128">
        <v>6.3164558800000004</v>
      </c>
      <c r="Q26" s="4">
        <v>0</v>
      </c>
      <c r="R26" s="4">
        <v>23062.123126524006</v>
      </c>
      <c r="S26" s="128">
        <v>0.58983210218282789</v>
      </c>
    </row>
    <row r="27" spans="1:21" ht="17.25" customHeight="1" x14ac:dyDescent="0.3">
      <c r="A27" s="25" t="s">
        <v>245</v>
      </c>
      <c r="B27" s="4">
        <v>240530.68638819101</v>
      </c>
      <c r="C27" s="4">
        <v>99099.158249999993</v>
      </c>
      <c r="D27" s="4">
        <v>597.46900000000005</v>
      </c>
      <c r="E27" s="4">
        <v>2.7861555099999999</v>
      </c>
      <c r="F27" s="4">
        <v>1.2242013E-2</v>
      </c>
      <c r="G27" s="4">
        <v>12059.7</v>
      </c>
      <c r="H27" s="4">
        <v>43</v>
      </c>
      <c r="I27" s="4">
        <v>0</v>
      </c>
      <c r="J27" s="4">
        <v>0</v>
      </c>
      <c r="K27" s="4">
        <v>8223.3948139999993</v>
      </c>
      <c r="L27" s="4">
        <v>2702.8020000000001</v>
      </c>
      <c r="M27" s="4">
        <v>0</v>
      </c>
      <c r="N27" s="4">
        <v>9265.52</v>
      </c>
      <c r="O27" s="4">
        <v>1359.0677265879999</v>
      </c>
      <c r="P27" s="4">
        <v>379.91498000000001</v>
      </c>
      <c r="Q27" s="4">
        <v>0</v>
      </c>
      <c r="R27" s="4">
        <v>374263.51155630202</v>
      </c>
      <c r="S27" s="4">
        <v>9.5720863417683635</v>
      </c>
    </row>
    <row r="28" spans="1:21" ht="17.25" customHeight="1" x14ac:dyDescent="0.3">
      <c r="A28" s="25" t="s">
        <v>246</v>
      </c>
      <c r="B28" s="4">
        <v>29458.104041361999</v>
      </c>
      <c r="C28" s="4">
        <v>58936.31</v>
      </c>
      <c r="D28" s="4">
        <v>461.32400000000001</v>
      </c>
      <c r="E28" s="4">
        <v>1.9502499999999999E-2</v>
      </c>
      <c r="F28" s="4">
        <v>3.9839999999999998E-4</v>
      </c>
      <c r="G28" s="4">
        <v>175</v>
      </c>
      <c r="H28" s="4">
        <v>170</v>
      </c>
      <c r="I28" s="4">
        <v>0</v>
      </c>
      <c r="J28" s="4">
        <v>0</v>
      </c>
      <c r="K28" s="4">
        <v>406.60096620000002</v>
      </c>
      <c r="L28" s="4">
        <v>585.13499999999999</v>
      </c>
      <c r="M28" s="4">
        <v>0</v>
      </c>
      <c r="N28" s="4">
        <v>5913.45</v>
      </c>
      <c r="O28" s="4">
        <v>549.25041350699996</v>
      </c>
      <c r="P28" s="4">
        <v>72.243616000000003</v>
      </c>
      <c r="Q28" s="4">
        <v>0</v>
      </c>
      <c r="R28" s="4">
        <v>96727.437937969007</v>
      </c>
      <c r="S28" s="4">
        <v>2.4738809928602818</v>
      </c>
    </row>
    <row r="29" spans="1:21" ht="17.25" customHeight="1" x14ac:dyDescent="0.3">
      <c r="A29" s="127" t="s">
        <v>247</v>
      </c>
      <c r="B29" s="4">
        <v>105884.960286359</v>
      </c>
      <c r="C29" s="4">
        <v>89388.423999999999</v>
      </c>
      <c r="D29" s="4">
        <v>764.75599999999997</v>
      </c>
      <c r="E29" s="4">
        <v>186.17200604000001</v>
      </c>
      <c r="F29" s="4">
        <v>0</v>
      </c>
      <c r="G29" s="4">
        <v>11302.3</v>
      </c>
      <c r="H29" s="4">
        <v>510</v>
      </c>
      <c r="I29" s="4">
        <v>0</v>
      </c>
      <c r="J29" s="4">
        <v>25</v>
      </c>
      <c r="K29" s="4">
        <v>23.88</v>
      </c>
      <c r="L29" s="4">
        <v>669.03</v>
      </c>
      <c r="M29" s="4">
        <v>0</v>
      </c>
      <c r="N29" s="4">
        <v>6887.03</v>
      </c>
      <c r="O29" s="4">
        <v>161.15842783799999</v>
      </c>
      <c r="P29" s="4">
        <v>0</v>
      </c>
      <c r="Q29" s="4">
        <v>0</v>
      </c>
      <c r="R29" s="4">
        <v>215802.710720237</v>
      </c>
      <c r="S29" s="4">
        <v>5.5193255981915845</v>
      </c>
    </row>
    <row r="30" spans="1:21" ht="17.25" customHeight="1" x14ac:dyDescent="0.3">
      <c r="A30" s="25" t="s">
        <v>248</v>
      </c>
      <c r="B30" s="4">
        <v>7071.5033103489995</v>
      </c>
      <c r="C30" s="4">
        <v>5129.05</v>
      </c>
      <c r="D30" s="4">
        <v>970.26599999999996</v>
      </c>
      <c r="E30" s="4">
        <v>6.5313584999999993E-2</v>
      </c>
      <c r="F30" s="4">
        <v>0</v>
      </c>
      <c r="G30" s="4">
        <v>261</v>
      </c>
      <c r="H30" s="4">
        <v>60</v>
      </c>
      <c r="I30" s="4">
        <v>0</v>
      </c>
      <c r="J30" s="4">
        <v>0</v>
      </c>
      <c r="K30" s="4">
        <v>346.69799510000001</v>
      </c>
      <c r="L30" s="4">
        <v>132.53</v>
      </c>
      <c r="M30" s="4">
        <v>0</v>
      </c>
      <c r="N30" s="4">
        <v>759.1</v>
      </c>
      <c r="O30" s="4">
        <v>42.565100135999998</v>
      </c>
      <c r="P30" s="4">
        <v>21.021000000000001</v>
      </c>
      <c r="Q30" s="4">
        <v>2.0032999999999999</v>
      </c>
      <c r="R30" s="4">
        <v>14795.802019170002</v>
      </c>
      <c r="S30" s="4">
        <v>0.37841437930798777</v>
      </c>
    </row>
    <row r="31" spans="1:21" ht="17.25" customHeight="1" x14ac:dyDescent="0.3">
      <c r="A31" s="25" t="s">
        <v>249</v>
      </c>
      <c r="B31" s="4">
        <v>72901.448633544001</v>
      </c>
      <c r="C31" s="4">
        <v>4713.5349999999999</v>
      </c>
      <c r="D31" s="4">
        <v>320.48500000000001</v>
      </c>
      <c r="E31" s="4">
        <v>163.81900623999999</v>
      </c>
      <c r="F31" s="4">
        <v>6.0808370000000004E-3</v>
      </c>
      <c r="G31" s="4">
        <v>2146.0156022589999</v>
      </c>
      <c r="H31" s="4">
        <v>0</v>
      </c>
      <c r="I31" s="4">
        <v>0</v>
      </c>
      <c r="J31" s="4">
        <v>0</v>
      </c>
      <c r="K31" s="4">
        <v>32.434187299999998</v>
      </c>
      <c r="L31" s="4">
        <v>61283.124000000003</v>
      </c>
      <c r="M31" s="4">
        <v>0</v>
      </c>
      <c r="N31" s="4">
        <v>5175.6000000000004</v>
      </c>
      <c r="O31" s="4">
        <v>77.966868481000006</v>
      </c>
      <c r="P31" s="4">
        <v>64.000787200000005</v>
      </c>
      <c r="Q31" s="4">
        <v>0.1079</v>
      </c>
      <c r="R31" s="4">
        <v>146878.54306586098</v>
      </c>
      <c r="S31" s="4">
        <v>3.7565353088610234</v>
      </c>
    </row>
    <row r="32" spans="1:21" ht="17.25" customHeight="1" x14ac:dyDescent="0.3">
      <c r="A32" s="31" t="s">
        <v>160</v>
      </c>
      <c r="B32" s="33">
        <v>3126879.638162395</v>
      </c>
      <c r="C32" s="33">
        <v>400465.88515970897</v>
      </c>
      <c r="D32" s="33">
        <v>135990.10799999998</v>
      </c>
      <c r="E32" s="33">
        <v>2458.0634036959991</v>
      </c>
      <c r="F32" s="32">
        <v>0.28859058100000001</v>
      </c>
      <c r="G32" s="33">
        <v>38486.484452259007</v>
      </c>
      <c r="H32" s="33">
        <v>2730</v>
      </c>
      <c r="I32" s="33">
        <v>0</v>
      </c>
      <c r="J32" s="33">
        <v>240</v>
      </c>
      <c r="K32" s="33">
        <v>9382.8629937999976</v>
      </c>
      <c r="L32" s="33">
        <v>122605.86300000001</v>
      </c>
      <c r="M32" s="33">
        <v>0.1</v>
      </c>
      <c r="N32" s="33">
        <v>55239.76999999999</v>
      </c>
      <c r="O32" s="33">
        <v>3813.2687252639994</v>
      </c>
      <c r="P32" s="33">
        <v>11155.754274000001</v>
      </c>
      <c r="Q32" s="33">
        <v>499.00516099600003</v>
      </c>
      <c r="R32" s="33">
        <v>3909947.0919226995</v>
      </c>
      <c r="S32" s="33">
        <v>100</v>
      </c>
    </row>
    <row r="33" spans="1:19" ht="17.25" customHeight="1" x14ac:dyDescent="0.3">
      <c r="A33" s="140" t="s">
        <v>95</v>
      </c>
      <c r="B33" s="141">
        <v>5848795.7537952168</v>
      </c>
      <c r="C33" s="141">
        <v>412122.17305822595</v>
      </c>
      <c r="D33" s="141">
        <v>136941.97899999999</v>
      </c>
      <c r="E33" s="141">
        <v>5498.4924266559992</v>
      </c>
      <c r="F33" s="141">
        <v>0.41602331100000001</v>
      </c>
      <c r="G33" s="141">
        <v>39316.484452259007</v>
      </c>
      <c r="H33" s="141">
        <v>2730</v>
      </c>
      <c r="I33" s="141">
        <v>0</v>
      </c>
      <c r="J33" s="141">
        <v>240</v>
      </c>
      <c r="K33" s="141">
        <v>12142.089265999997</v>
      </c>
      <c r="L33" s="141">
        <v>122616.96300000002</v>
      </c>
      <c r="M33" s="141">
        <v>0.1</v>
      </c>
      <c r="N33" s="141">
        <v>55273.969999999987</v>
      </c>
      <c r="O33" s="141">
        <v>3813.3823037909992</v>
      </c>
      <c r="P33" s="141">
        <v>17291.913410000001</v>
      </c>
      <c r="Q33" s="141">
        <v>499.56745099600005</v>
      </c>
      <c r="R33" s="141">
        <v>6657283.2841864554</v>
      </c>
      <c r="S33" s="141"/>
    </row>
    <row r="34" spans="1:19" ht="14.25" customHeight="1" x14ac:dyDescent="0.3"/>
    <row r="35" spans="1:19" ht="14.25" customHeight="1" x14ac:dyDescent="0.3"/>
    <row r="36" spans="1:19" ht="14.25" customHeight="1" x14ac:dyDescent="0.3">
      <c r="A36" s="2" t="s">
        <v>266</v>
      </c>
    </row>
    <row r="37" spans="1:19" ht="14.25" customHeight="1" x14ac:dyDescent="0.3">
      <c r="A37" s="196" t="s">
        <v>328</v>
      </c>
      <c r="B37" s="2"/>
    </row>
    <row r="38" spans="1:19" ht="14.25" customHeight="1" x14ac:dyDescent="0.3">
      <c r="A38" s="2"/>
    </row>
    <row r="39" spans="1:19" ht="14.25" customHeight="1" x14ac:dyDescent="0.3">
      <c r="A39" s="2"/>
    </row>
    <row r="40" spans="1:19" ht="14.25" customHeight="1" x14ac:dyDescent="0.3">
      <c r="A40" s="2"/>
    </row>
    <row r="41" spans="1:19" ht="14.25" customHeight="1" x14ac:dyDescent="0.3">
      <c r="A41" s="2"/>
    </row>
    <row r="42" spans="1:19" ht="14.25" customHeight="1" x14ac:dyDescent="0.3">
      <c r="A42" s="2"/>
    </row>
    <row r="43" spans="1:19" ht="14.25" customHeight="1" x14ac:dyDescent="0.3">
      <c r="A43" s="2"/>
    </row>
    <row r="44" spans="1:19" ht="14.25" customHeight="1" x14ac:dyDescent="0.3">
      <c r="A44" s="2"/>
    </row>
    <row r="45" spans="1:19" ht="14.25" customHeight="1" x14ac:dyDescent="0.3">
      <c r="A45" s="2"/>
    </row>
    <row r="46" spans="1:19" ht="14.25" customHeight="1" x14ac:dyDescent="0.3">
      <c r="A46" s="2"/>
    </row>
    <row r="47" spans="1:19" ht="14.25" customHeight="1" x14ac:dyDescent="0.3">
      <c r="A47" s="2"/>
    </row>
    <row r="48" spans="1:19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1.25" customHeight="1" x14ac:dyDescent="0.3"/>
    <row r="53" spans="1:19" ht="7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1.25" customHeight="1" x14ac:dyDescent="0.3">
      <c r="A54" s="15"/>
      <c r="B54" s="15"/>
      <c r="C54" s="15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3" t="s">
        <v>106</v>
      </c>
    </row>
  </sheetData>
  <mergeCells count="20">
    <mergeCell ref="A7:A8"/>
    <mergeCell ref="B7:B8"/>
    <mergeCell ref="C7:C8"/>
    <mergeCell ref="D7:D8"/>
    <mergeCell ref="E7:E8"/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topLeftCell="C43" zoomScaleNormal="100" zoomScaleSheetLayoutView="100" workbookViewId="0">
      <selection activeCell="J13" sqref="J13"/>
    </sheetView>
  </sheetViews>
  <sheetFormatPr defaultColWidth="9.21875" defaultRowHeight="14.4" x14ac:dyDescent="0.3"/>
  <cols>
    <col min="1" max="1" width="3.44140625" customWidth="1"/>
    <col min="2" max="2" width="16.21875" customWidth="1"/>
    <col min="3" max="3" width="9.21875" customWidth="1"/>
    <col min="4" max="4" width="12.44140625" customWidth="1"/>
    <col min="5" max="5" width="14.21875" customWidth="1"/>
    <col min="6" max="6" width="11.44140625" bestFit="1" customWidth="1"/>
    <col min="7" max="7" width="10.21875" customWidth="1"/>
    <col min="8" max="8" width="10.44140625" customWidth="1"/>
    <col min="9" max="9" width="9.44140625" customWidth="1"/>
    <col min="10" max="10" width="13.77734375" customWidth="1"/>
    <col min="11" max="11" width="16.77734375" customWidth="1"/>
    <col min="12" max="12" width="10" customWidth="1"/>
    <col min="13" max="13" width="11.21875" customWidth="1"/>
    <col min="14" max="14" width="10.21875" customWidth="1"/>
    <col min="15" max="15" width="9.77734375" customWidth="1"/>
    <col min="16" max="17" width="10.77734375" customWidth="1"/>
    <col min="18" max="18" width="10.44140625" bestFit="1" customWidth="1"/>
    <col min="19" max="19" width="9" customWidth="1"/>
    <col min="20" max="20" width="3.77734375" customWidth="1"/>
    <col min="22" max="22" width="15.77734375" bestFit="1" customWidth="1"/>
  </cols>
  <sheetData>
    <row r="2" spans="1:20" x14ac:dyDescent="0.3">
      <c r="T2" s="5" t="s">
        <v>337</v>
      </c>
    </row>
    <row r="3" spans="1:2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7.5" customHeight="1" x14ac:dyDescent="0.3"/>
    <row r="5" spans="1:20" x14ac:dyDescent="0.3">
      <c r="B5" s="12"/>
      <c r="C5" s="289" t="s">
        <v>411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12"/>
      <c r="O5" s="12"/>
      <c r="S5" s="17" t="s">
        <v>107</v>
      </c>
      <c r="T5" s="17"/>
    </row>
    <row r="6" spans="1:20" ht="7.5" customHeight="1" x14ac:dyDescent="0.3">
      <c r="C6" t="s">
        <v>190</v>
      </c>
    </row>
    <row r="7" spans="1:20" ht="14.25" customHeight="1" x14ac:dyDescent="0.3">
      <c r="B7" s="368" t="s">
        <v>81</v>
      </c>
      <c r="C7" s="371" t="s">
        <v>83</v>
      </c>
      <c r="D7" s="371" t="s">
        <v>96</v>
      </c>
      <c r="E7" s="371" t="s">
        <v>84</v>
      </c>
      <c r="F7" s="371" t="s">
        <v>85</v>
      </c>
      <c r="G7" s="371" t="s">
        <v>5</v>
      </c>
      <c r="H7" s="368" t="s">
        <v>86</v>
      </c>
      <c r="I7" s="368" t="s">
        <v>87</v>
      </c>
      <c r="J7" s="371" t="s">
        <v>189</v>
      </c>
      <c r="K7" s="368" t="s">
        <v>220</v>
      </c>
      <c r="L7" s="368" t="s">
        <v>88</v>
      </c>
      <c r="M7" s="368" t="s">
        <v>185</v>
      </c>
      <c r="N7" s="368" t="s">
        <v>89</v>
      </c>
      <c r="O7" s="368" t="s">
        <v>90</v>
      </c>
      <c r="P7" s="368" t="s">
        <v>91</v>
      </c>
      <c r="Q7" s="368" t="s">
        <v>292</v>
      </c>
      <c r="R7" s="342" t="s">
        <v>82</v>
      </c>
      <c r="S7" s="343"/>
      <c r="T7" s="49"/>
    </row>
    <row r="8" spans="1:20" ht="21.75" customHeight="1" x14ac:dyDescent="0.3">
      <c r="B8" s="369"/>
      <c r="C8" s="372"/>
      <c r="D8" s="372"/>
      <c r="E8" s="372"/>
      <c r="F8" s="372"/>
      <c r="G8" s="372"/>
      <c r="H8" s="369"/>
      <c r="I8" s="369"/>
      <c r="J8" s="372"/>
      <c r="K8" s="369"/>
      <c r="L8" s="369"/>
      <c r="M8" s="369"/>
      <c r="N8" s="369"/>
      <c r="O8" s="369"/>
      <c r="P8" s="369"/>
      <c r="Q8" s="369"/>
      <c r="R8" s="52" t="s">
        <v>6</v>
      </c>
      <c r="S8" s="52" t="s">
        <v>21</v>
      </c>
      <c r="T8" s="49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18.923864354290345</v>
      </c>
      <c r="T10" s="29"/>
    </row>
    <row r="11" spans="1:20" ht="17.25" customHeight="1" x14ac:dyDescent="0.3">
      <c r="B11" s="25" t="s">
        <v>241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68.471999999999994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68.471999999999994</v>
      </c>
      <c r="S11" s="29">
        <v>5.1903114186851216</v>
      </c>
      <c r="T11" s="29"/>
    </row>
    <row r="12" spans="1:20" ht="17.25" customHeight="1" x14ac:dyDescent="0.3">
      <c r="B12" s="25" t="s">
        <v>242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25" t="s">
        <v>243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27" t="s">
        <v>244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25" t="s">
        <v>245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273.88799999999998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273.88799999999998</v>
      </c>
      <c r="S15" s="29">
        <v>20.761245674740486</v>
      </c>
      <c r="T15" s="29"/>
    </row>
    <row r="16" spans="1:20" ht="17.25" customHeight="1" x14ac:dyDescent="0.3">
      <c r="B16" s="25" t="s">
        <v>246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27" t="s">
        <v>247</v>
      </c>
      <c r="C17" s="4">
        <v>0</v>
      </c>
      <c r="D17" s="4">
        <v>608.64</v>
      </c>
      <c r="E17" s="4">
        <v>0</v>
      </c>
      <c r="F17" s="4">
        <v>0</v>
      </c>
      <c r="G17" s="4">
        <v>0</v>
      </c>
      <c r="H17" s="4">
        <v>155.20320000000001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763.84320000000002</v>
      </c>
      <c r="S17" s="29">
        <v>57.900807381776254</v>
      </c>
      <c r="T17" s="29"/>
    </row>
    <row r="18" spans="2:22" ht="17.25" customHeight="1" x14ac:dyDescent="0.3">
      <c r="B18" s="25" t="s">
        <v>248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25" t="s">
        <v>249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213.024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213.024</v>
      </c>
      <c r="S19" s="29">
        <v>16.147635524798158</v>
      </c>
      <c r="T19" s="29"/>
    </row>
    <row r="20" spans="2:22" ht="17.25" customHeight="1" x14ac:dyDescent="0.3">
      <c r="B20" s="31" t="s">
        <v>160</v>
      </c>
      <c r="C20" s="32">
        <v>0</v>
      </c>
      <c r="D20" s="32">
        <v>608.64</v>
      </c>
      <c r="E20" s="32">
        <v>0</v>
      </c>
      <c r="F20" s="32">
        <v>0</v>
      </c>
      <c r="G20" s="32">
        <v>0</v>
      </c>
      <c r="H20" s="32">
        <v>710.58719999999994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1319.2271999999998</v>
      </c>
      <c r="S20" s="32">
        <v>100.00000000000001</v>
      </c>
      <c r="T20" s="60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1"/>
      <c r="V21" s="81"/>
    </row>
    <row r="22" spans="2:22" ht="17.25" customHeight="1" x14ac:dyDescent="0.3">
      <c r="B22" s="26" t="s">
        <v>93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81.076135645709641</v>
      </c>
      <c r="T22" s="29"/>
    </row>
    <row r="23" spans="2:22" ht="17.25" customHeight="1" x14ac:dyDescent="0.3">
      <c r="B23" s="25" t="s">
        <v>241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401.70240000000001</v>
      </c>
      <c r="I23" s="4">
        <v>149.11680000000001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550.81920000000002</v>
      </c>
      <c r="S23" s="29">
        <v>9.7455478642393629</v>
      </c>
      <c r="T23" s="29"/>
    </row>
    <row r="24" spans="2:22" ht="17.25" customHeight="1" x14ac:dyDescent="0.3">
      <c r="B24" s="25" t="s">
        <v>242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305.46120000000002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305.46120000000002</v>
      </c>
      <c r="S24" s="29">
        <v>5.4044716401824653</v>
      </c>
      <c r="T24" s="29"/>
    </row>
    <row r="25" spans="2:22" ht="17.25" customHeight="1" x14ac:dyDescent="0.3">
      <c r="B25" s="25" t="s">
        <v>243</v>
      </c>
      <c r="C25" s="4">
        <v>0</v>
      </c>
      <c r="D25" s="4">
        <v>3416.9049599999998</v>
      </c>
      <c r="E25" s="4">
        <v>0</v>
      </c>
      <c r="F25" s="4">
        <v>0</v>
      </c>
      <c r="G25" s="4">
        <v>0</v>
      </c>
      <c r="H25" s="4">
        <v>348.70000507200001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3765.6049650719997</v>
      </c>
      <c r="S25" s="29">
        <v>66.624190705274188</v>
      </c>
      <c r="T25" s="29"/>
    </row>
    <row r="26" spans="2:22" ht="17.25" customHeight="1" x14ac:dyDescent="0.3">
      <c r="B26" s="127" t="s">
        <v>244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30.431999999999999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30.431999999999999</v>
      </c>
      <c r="S26" s="29">
        <v>0.5384280587977549</v>
      </c>
      <c r="T26" s="29"/>
    </row>
    <row r="27" spans="2:22" ht="17.25" customHeight="1" x14ac:dyDescent="0.3">
      <c r="B27" s="25" t="s">
        <v>245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639.072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639.072</v>
      </c>
      <c r="S27" s="29">
        <v>11.306989234752853</v>
      </c>
      <c r="T27" s="29"/>
    </row>
    <row r="28" spans="2:22" ht="17.25" customHeight="1" x14ac:dyDescent="0.3">
      <c r="B28" s="25" t="s">
        <v>246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27" t="s">
        <v>247</v>
      </c>
      <c r="C29" s="4">
        <v>0</v>
      </c>
      <c r="D29" s="4">
        <v>30.431999999999999</v>
      </c>
      <c r="E29" s="4">
        <v>0</v>
      </c>
      <c r="F29" s="4">
        <v>0</v>
      </c>
      <c r="G29" s="4">
        <v>0</v>
      </c>
      <c r="H29" s="4">
        <v>0</v>
      </c>
      <c r="I29" s="4">
        <v>308.88479999999998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339.3168</v>
      </c>
      <c r="S29" s="29">
        <v>6.0034728555949668</v>
      </c>
      <c r="T29" s="29"/>
    </row>
    <row r="30" spans="2:22" ht="17.25" customHeight="1" x14ac:dyDescent="0.3">
      <c r="B30" s="25" t="s">
        <v>248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21.302399999999999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21.302399999999999</v>
      </c>
      <c r="S30" s="29">
        <v>0.37689964115842839</v>
      </c>
      <c r="T30" s="29"/>
    </row>
    <row r="31" spans="2:22" ht="17.25" customHeight="1" x14ac:dyDescent="0.3">
      <c r="B31" s="25" t="s">
        <v>249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69">
        <v>0</v>
      </c>
      <c r="T31" s="29"/>
    </row>
    <row r="32" spans="2:22" ht="17.25" customHeight="1" x14ac:dyDescent="0.3">
      <c r="B32" s="31" t="s">
        <v>160</v>
      </c>
      <c r="C32" s="33">
        <v>0</v>
      </c>
      <c r="D32" s="33">
        <v>3447.3369599999996</v>
      </c>
      <c r="E32" s="33">
        <v>0</v>
      </c>
      <c r="F32" s="33">
        <v>0</v>
      </c>
      <c r="G32" s="33">
        <v>0</v>
      </c>
      <c r="H32" s="33">
        <v>1725.3676050720001</v>
      </c>
      <c r="I32" s="33">
        <v>479.30399999999997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5652.0085650719984</v>
      </c>
      <c r="S32" s="33">
        <v>100</v>
      </c>
      <c r="T32" s="33"/>
    </row>
    <row r="33" spans="2:19" ht="17.25" customHeight="1" x14ac:dyDescent="0.3">
      <c r="B33" s="140" t="s">
        <v>95</v>
      </c>
      <c r="C33" s="141">
        <v>0</v>
      </c>
      <c r="D33" s="141">
        <v>4055.9769599999995</v>
      </c>
      <c r="E33" s="141">
        <v>0</v>
      </c>
      <c r="F33" s="141">
        <v>0</v>
      </c>
      <c r="G33" s="141">
        <v>0</v>
      </c>
      <c r="H33" s="141">
        <v>2435.954805072</v>
      </c>
      <c r="I33" s="141">
        <v>479.30399999999997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6971.2357650719987</v>
      </c>
      <c r="S33" s="141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266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ht="14.25" customHeight="1" x14ac:dyDescent="0.3">
      <c r="B43" s="2"/>
    </row>
    <row r="44" spans="2:19" ht="14.25" customHeight="1" x14ac:dyDescent="0.3">
      <c r="B44" s="2"/>
    </row>
    <row r="45" spans="2:19" ht="14.25" customHeight="1" x14ac:dyDescent="0.3">
      <c r="B45" s="2"/>
    </row>
    <row r="46" spans="2:19" ht="14.25" customHeight="1" x14ac:dyDescent="0.3">
      <c r="B46" s="2"/>
    </row>
    <row r="47" spans="2:19" ht="14.25" customHeight="1" x14ac:dyDescent="0.3">
      <c r="B47" s="2"/>
    </row>
    <row r="48" spans="2:19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1:20" ht="11.25" customHeight="1" x14ac:dyDescent="0.3">
      <c r="A54" s="15"/>
      <c r="B54" s="15"/>
      <c r="C54" s="15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3" t="s">
        <v>117</v>
      </c>
    </row>
  </sheetData>
  <mergeCells count="18">
    <mergeCell ref="B7:B8"/>
    <mergeCell ref="C7:C8"/>
    <mergeCell ref="C5:M5"/>
    <mergeCell ref="F7:F8"/>
    <mergeCell ref="D7:D8"/>
    <mergeCell ref="E7:E8"/>
    <mergeCell ref="J7:J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P130"/>
  <sheetViews>
    <sheetView view="pageBreakPreview" topLeftCell="C3" zoomScale="85" zoomScaleNormal="100" zoomScaleSheetLayoutView="85" workbookViewId="0">
      <selection activeCell="N14" sqref="N14:O14"/>
    </sheetView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9.44140625" bestFit="1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77734375" bestFit="1" customWidth="1"/>
    <col min="14" max="14" width="11.77734375" customWidth="1"/>
    <col min="15" max="15" width="13.44140625" customWidth="1"/>
  </cols>
  <sheetData>
    <row r="1" spans="1:16" ht="12" customHeight="1" x14ac:dyDescent="0.3"/>
    <row r="2" spans="1:16" ht="18" customHeight="1" x14ac:dyDescent="0.3">
      <c r="B2" s="2"/>
      <c r="C2" s="5"/>
      <c r="D2" s="5"/>
      <c r="E2" s="5"/>
      <c r="F2" s="5"/>
      <c r="G2" s="5"/>
      <c r="O2" s="99" t="s">
        <v>337</v>
      </c>
    </row>
    <row r="3" spans="1:16" s="3" customFormat="1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s="188" customFormat="1" ht="4.5" customHeight="1" x14ac:dyDescent="0.3"/>
    <row r="5" spans="1:16" ht="2.25" customHeight="1" x14ac:dyDescent="0.3">
      <c r="A5" s="12"/>
    </row>
    <row r="6" spans="1:16" ht="18.75" customHeight="1" x14ac:dyDescent="0.3">
      <c r="A6" s="12"/>
      <c r="B6" s="393" t="s">
        <v>108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6" ht="3" customHeight="1" x14ac:dyDescent="0.3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4.4" x14ac:dyDescent="0.3">
      <c r="A8" s="12"/>
      <c r="B8" s="12" t="s">
        <v>163</v>
      </c>
      <c r="C8" s="187"/>
      <c r="D8" s="187"/>
      <c r="E8" s="2"/>
    </row>
    <row r="9" spans="1:16" ht="12.75" customHeight="1" x14ac:dyDescent="0.3">
      <c r="A9" s="12"/>
      <c r="B9" s="385" t="s">
        <v>109</v>
      </c>
      <c r="C9" s="394" t="s">
        <v>162</v>
      </c>
      <c r="D9" s="395">
        <v>2018</v>
      </c>
      <c r="E9" s="396"/>
      <c r="F9" s="395">
        <v>2019</v>
      </c>
      <c r="G9" s="396"/>
      <c r="H9" s="395">
        <v>2020</v>
      </c>
      <c r="I9" s="396"/>
      <c r="J9" s="395">
        <v>2021</v>
      </c>
      <c r="K9" s="396"/>
      <c r="L9" s="395">
        <v>2022</v>
      </c>
      <c r="M9" s="396"/>
      <c r="N9" s="395">
        <v>2023</v>
      </c>
      <c r="O9" s="396"/>
    </row>
    <row r="10" spans="1:16" ht="12" customHeight="1" x14ac:dyDescent="0.3">
      <c r="A10" s="12"/>
      <c r="B10" s="385"/>
      <c r="C10" s="394"/>
      <c r="D10" s="213" t="s">
        <v>174</v>
      </c>
      <c r="E10" s="192" t="s">
        <v>166</v>
      </c>
      <c r="F10" s="192" t="s">
        <v>174</v>
      </c>
      <c r="G10" s="213" t="s">
        <v>166</v>
      </c>
      <c r="H10" s="192" t="s">
        <v>174</v>
      </c>
      <c r="I10" s="192" t="s">
        <v>166</v>
      </c>
      <c r="J10" s="192" t="s">
        <v>174</v>
      </c>
      <c r="K10" s="192" t="s">
        <v>166</v>
      </c>
      <c r="L10" s="192" t="s">
        <v>174</v>
      </c>
      <c r="M10" s="192" t="s">
        <v>166</v>
      </c>
      <c r="N10" s="192" t="s">
        <v>174</v>
      </c>
      <c r="O10" s="192" t="s">
        <v>166</v>
      </c>
    </row>
    <row r="11" spans="1:16" s="2" customFormat="1" ht="15" customHeight="1" x14ac:dyDescent="0.3">
      <c r="A11" s="187"/>
      <c r="B11" s="215">
        <v>1</v>
      </c>
      <c r="C11" s="88" t="s">
        <v>164</v>
      </c>
      <c r="D11" s="5">
        <v>58</v>
      </c>
      <c r="E11" s="232">
        <v>16.429471287000002</v>
      </c>
      <c r="F11" s="5">
        <v>59</v>
      </c>
      <c r="G11" s="232">
        <v>14.696026311319999</v>
      </c>
      <c r="H11" s="5">
        <v>48</v>
      </c>
      <c r="I11" s="232">
        <v>6.07</v>
      </c>
      <c r="J11" s="5">
        <v>53</v>
      </c>
      <c r="K11" s="232">
        <v>61.664170891999994</v>
      </c>
      <c r="L11" s="5">
        <v>65</v>
      </c>
      <c r="M11" s="232">
        <v>33.028523994399997</v>
      </c>
      <c r="N11" s="5">
        <v>15</v>
      </c>
      <c r="O11" s="232">
        <v>10.625706624999999</v>
      </c>
    </row>
    <row r="12" spans="1:16" s="2" customFormat="1" ht="15" customHeight="1" x14ac:dyDescent="0.3">
      <c r="A12" s="187"/>
      <c r="B12" s="215">
        <v>2</v>
      </c>
      <c r="C12" s="88" t="s">
        <v>165</v>
      </c>
      <c r="D12" s="5">
        <v>28</v>
      </c>
      <c r="E12" s="232">
        <v>35.454887165610998</v>
      </c>
      <c r="F12" s="5">
        <v>21</v>
      </c>
      <c r="G12" s="232">
        <v>29.171930037905003</v>
      </c>
      <c r="H12" s="5">
        <v>16</v>
      </c>
      <c r="I12" s="232">
        <v>20.27</v>
      </c>
      <c r="J12" s="5">
        <v>45</v>
      </c>
      <c r="K12" s="232">
        <v>197.27264175075103</v>
      </c>
      <c r="L12" s="5">
        <v>45</v>
      </c>
      <c r="M12" s="232">
        <v>78.369743890156002</v>
      </c>
      <c r="N12" s="5">
        <v>6</v>
      </c>
      <c r="O12" s="232">
        <v>12.324483331508002</v>
      </c>
    </row>
    <row r="13" spans="1:16" s="193" customFormat="1" ht="15" customHeight="1" x14ac:dyDescent="0.3">
      <c r="A13" s="187"/>
      <c r="B13" s="215">
        <v>3</v>
      </c>
      <c r="C13" s="88" t="s">
        <v>251</v>
      </c>
      <c r="D13" s="5">
        <v>82</v>
      </c>
      <c r="E13" s="232">
        <v>114.17660000000001</v>
      </c>
      <c r="F13" s="5">
        <v>99</v>
      </c>
      <c r="G13" s="232">
        <v>122.976893</v>
      </c>
      <c r="H13" s="5">
        <v>105</v>
      </c>
      <c r="I13" s="232">
        <v>92.36</v>
      </c>
      <c r="J13" s="5">
        <v>96</v>
      </c>
      <c r="K13" s="232">
        <v>104.35531900000001</v>
      </c>
      <c r="L13" s="5">
        <v>123</v>
      </c>
      <c r="M13" s="232">
        <v>156.33148600000001</v>
      </c>
      <c r="N13" s="5">
        <v>14</v>
      </c>
      <c r="O13" s="232">
        <v>16.63</v>
      </c>
    </row>
    <row r="14" spans="1:16" ht="15.75" customHeight="1" x14ac:dyDescent="0.3">
      <c r="A14" s="12"/>
      <c r="B14" s="392" t="s">
        <v>154</v>
      </c>
      <c r="C14" s="392"/>
      <c r="D14" s="198">
        <v>168</v>
      </c>
      <c r="E14" s="199">
        <v>166.060958452611</v>
      </c>
      <c r="F14" s="198">
        <v>179</v>
      </c>
      <c r="G14" s="199">
        <v>166.85</v>
      </c>
      <c r="H14" s="198">
        <v>169</v>
      </c>
      <c r="I14" s="199">
        <v>118.7</v>
      </c>
      <c r="J14" s="198">
        <v>194</v>
      </c>
      <c r="K14" s="199">
        <v>363.29213164275103</v>
      </c>
      <c r="L14" s="198">
        <v>233</v>
      </c>
      <c r="M14" s="199">
        <v>267.72975388455598</v>
      </c>
      <c r="N14" s="198">
        <v>35</v>
      </c>
      <c r="O14" s="199">
        <v>39.580189956508001</v>
      </c>
      <c r="P14" s="287"/>
    </row>
    <row r="15" spans="1:16" ht="13.5" customHeight="1" x14ac:dyDescent="0.3">
      <c r="A15" s="12"/>
      <c r="B15" s="20" t="s">
        <v>269</v>
      </c>
      <c r="C15" s="20"/>
      <c r="D15" s="20" t="s">
        <v>267</v>
      </c>
      <c r="E15" s="20"/>
      <c r="F15" s="20"/>
      <c r="G15" s="20"/>
      <c r="H15" s="20"/>
      <c r="I15" s="20"/>
      <c r="J15" s="20"/>
      <c r="K15" s="20"/>
    </row>
    <row r="16" spans="1:16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6" ht="14.4" x14ac:dyDescent="0.3">
      <c r="B17" s="186" t="s">
        <v>339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2:16" ht="13.5" customHeight="1" x14ac:dyDescent="0.3">
      <c r="B18" s="216" t="s">
        <v>109</v>
      </c>
      <c r="C18" s="365" t="s">
        <v>113</v>
      </c>
      <c r="D18" s="367"/>
      <c r="E18" s="367"/>
      <c r="F18" s="367"/>
      <c r="G18" s="386"/>
      <c r="H18" s="365" t="s">
        <v>110</v>
      </c>
      <c r="I18" s="386"/>
      <c r="J18" s="365" t="s">
        <v>111</v>
      </c>
      <c r="K18" s="386"/>
      <c r="L18" s="365" t="s">
        <v>158</v>
      </c>
      <c r="M18" s="386"/>
      <c r="N18" s="365" t="s">
        <v>112</v>
      </c>
      <c r="O18" s="367"/>
    </row>
    <row r="19" spans="2:16" s="195" customFormat="1" ht="15" customHeight="1" x14ac:dyDescent="0.3">
      <c r="B19" s="82">
        <v>1</v>
      </c>
      <c r="C19" s="88" t="s">
        <v>350</v>
      </c>
      <c r="E19" s="85"/>
      <c r="F19" s="85"/>
      <c r="G19" s="85"/>
      <c r="H19" s="387">
        <v>44939</v>
      </c>
      <c r="I19" s="387"/>
      <c r="J19" s="230"/>
      <c r="K19" s="231">
        <v>353125000</v>
      </c>
      <c r="L19" s="2"/>
      <c r="M19" s="232">
        <v>52.615625000000001</v>
      </c>
      <c r="N19" s="221"/>
      <c r="O19" s="236">
        <v>44950</v>
      </c>
      <c r="P19"/>
    </row>
    <row r="20" spans="2:16" s="195" customFormat="1" ht="15" customHeight="1" x14ac:dyDescent="0.3">
      <c r="B20" s="82">
        <v>2</v>
      </c>
      <c r="C20" s="88" t="s">
        <v>352</v>
      </c>
      <c r="E20" s="85"/>
      <c r="F20" s="85"/>
      <c r="G20" s="85"/>
      <c r="H20" s="387">
        <v>44944</v>
      </c>
      <c r="I20" s="387"/>
      <c r="J20" s="230"/>
      <c r="K20" s="231">
        <v>700000000</v>
      </c>
      <c r="L20" s="2"/>
      <c r="M20" s="232">
        <v>70</v>
      </c>
      <c r="N20" s="221"/>
      <c r="O20" s="236">
        <v>44953</v>
      </c>
    </row>
    <row r="21" spans="2:16" s="195" customFormat="1" ht="15" customHeight="1" x14ac:dyDescent="0.3">
      <c r="B21" s="82">
        <v>3</v>
      </c>
      <c r="C21" s="88" t="s">
        <v>355</v>
      </c>
      <c r="E21" s="85"/>
      <c r="F21" s="85"/>
      <c r="G21" s="85"/>
      <c r="H21" s="387">
        <v>44950</v>
      </c>
      <c r="I21" s="387"/>
      <c r="J21" s="230"/>
      <c r="K21" s="231">
        <v>375000000</v>
      </c>
      <c r="L21" s="2"/>
      <c r="M21" s="232">
        <v>44.25</v>
      </c>
      <c r="N21" s="221"/>
      <c r="O21" s="236">
        <v>44958</v>
      </c>
    </row>
    <row r="22" spans="2:16" s="195" customFormat="1" ht="15" customHeight="1" x14ac:dyDescent="0.3">
      <c r="B22" s="82">
        <v>4</v>
      </c>
      <c r="C22" s="88" t="s">
        <v>369</v>
      </c>
      <c r="E22" s="85"/>
      <c r="F22" s="85"/>
      <c r="G22" s="85"/>
      <c r="H22" s="387">
        <v>44956</v>
      </c>
      <c r="I22" s="387"/>
      <c r="J22" s="230"/>
      <c r="K22" s="231">
        <v>1000000000</v>
      </c>
      <c r="L22" s="2"/>
      <c r="M22" s="232">
        <v>101</v>
      </c>
      <c r="N22" s="221"/>
      <c r="O22" s="236">
        <v>44964</v>
      </c>
    </row>
    <row r="23" spans="2:16" s="195" customFormat="1" ht="15" customHeight="1" x14ac:dyDescent="0.3">
      <c r="B23" s="82">
        <v>5</v>
      </c>
      <c r="C23" s="88" t="s">
        <v>366</v>
      </c>
      <c r="E23" s="85"/>
      <c r="F23" s="85"/>
      <c r="G23" s="85"/>
      <c r="H23" s="387">
        <v>44956</v>
      </c>
      <c r="I23" s="387"/>
      <c r="J23" s="230"/>
      <c r="K23" s="231">
        <v>650000000</v>
      </c>
      <c r="L23" s="2"/>
      <c r="M23" s="232">
        <v>70.2</v>
      </c>
      <c r="N23" s="221"/>
      <c r="O23" s="236">
        <v>44965</v>
      </c>
    </row>
    <row r="24" spans="2:16" s="195" customFormat="1" ht="15" customHeight="1" x14ac:dyDescent="0.3">
      <c r="B24" s="82">
        <v>6</v>
      </c>
      <c r="C24" s="88" t="s">
        <v>370</v>
      </c>
      <c r="E24" s="85"/>
      <c r="F24" s="85"/>
      <c r="G24" s="85"/>
      <c r="H24" s="387">
        <v>44956</v>
      </c>
      <c r="I24" s="387"/>
      <c r="J24" s="230"/>
      <c r="K24" s="231">
        <v>510000000</v>
      </c>
      <c r="L24" s="2"/>
      <c r="M24" s="232">
        <v>51</v>
      </c>
      <c r="N24" s="221"/>
      <c r="O24" s="236">
        <v>44963</v>
      </c>
    </row>
    <row r="25" spans="2:16" s="195" customFormat="1" ht="15" customHeight="1" x14ac:dyDescent="0.3">
      <c r="B25" s="82">
        <v>7</v>
      </c>
      <c r="C25" s="88" t="s">
        <v>367</v>
      </c>
      <c r="E25" s="85"/>
      <c r="F25" s="85"/>
      <c r="G25" s="85"/>
      <c r="H25" s="387">
        <v>44957</v>
      </c>
      <c r="I25" s="387"/>
      <c r="J25" s="230"/>
      <c r="K25" s="231">
        <v>1130000000</v>
      </c>
      <c r="L25" s="2"/>
      <c r="M25" s="232">
        <v>113</v>
      </c>
      <c r="N25" s="221"/>
      <c r="O25" s="236">
        <v>44965</v>
      </c>
    </row>
    <row r="26" spans="2:16" s="195" customFormat="1" ht="15" customHeight="1" x14ac:dyDescent="0.3">
      <c r="B26" s="82">
        <v>8</v>
      </c>
      <c r="C26" s="88" t="s">
        <v>371</v>
      </c>
      <c r="E26" s="85"/>
      <c r="F26" s="85"/>
      <c r="G26" s="85"/>
      <c r="H26" s="387">
        <v>44957</v>
      </c>
      <c r="I26" s="387"/>
      <c r="J26" s="230"/>
      <c r="K26" s="231">
        <v>308000000</v>
      </c>
      <c r="L26" s="2"/>
      <c r="M26" s="232">
        <v>49.896000000000001</v>
      </c>
      <c r="N26" s="221"/>
      <c r="O26" s="236">
        <v>44965</v>
      </c>
    </row>
    <row r="27" spans="2:16" s="195" customFormat="1" ht="15" customHeight="1" x14ac:dyDescent="0.3">
      <c r="B27" s="82">
        <v>9</v>
      </c>
      <c r="C27" s="88" t="s">
        <v>368</v>
      </c>
      <c r="E27" s="85"/>
      <c r="F27" s="85"/>
      <c r="G27" s="85"/>
      <c r="H27" s="387">
        <v>44957</v>
      </c>
      <c r="I27" s="387"/>
      <c r="J27" s="230"/>
      <c r="K27" s="231">
        <v>200000000</v>
      </c>
      <c r="L27" s="2"/>
      <c r="M27" s="232">
        <v>32</v>
      </c>
      <c r="N27" s="221"/>
      <c r="O27" s="236">
        <v>44965</v>
      </c>
    </row>
    <row r="28" spans="2:16" s="195" customFormat="1" ht="15" customHeight="1" x14ac:dyDescent="0.3">
      <c r="B28" s="82">
        <v>10</v>
      </c>
      <c r="C28" s="88" t="s">
        <v>386</v>
      </c>
      <c r="E28" s="85"/>
      <c r="F28" s="85"/>
      <c r="G28" s="85"/>
      <c r="H28" s="387">
        <v>44958</v>
      </c>
      <c r="I28" s="387"/>
      <c r="J28" s="230"/>
      <c r="K28" s="231">
        <v>520000000</v>
      </c>
      <c r="L28" s="2"/>
      <c r="M28" s="232">
        <v>67.599999999999994</v>
      </c>
      <c r="N28" s="221"/>
      <c r="O28" s="236">
        <v>44973</v>
      </c>
    </row>
    <row r="29" spans="2:16" s="195" customFormat="1" ht="15" customHeight="1" x14ac:dyDescent="0.3">
      <c r="B29" s="82">
        <v>11</v>
      </c>
      <c r="C29" s="88" t="s">
        <v>387</v>
      </c>
      <c r="E29" s="85"/>
      <c r="F29" s="85"/>
      <c r="G29" s="85"/>
      <c r="H29" s="387">
        <v>44973</v>
      </c>
      <c r="I29" s="387"/>
      <c r="J29" s="230"/>
      <c r="K29" s="231">
        <v>10350000000</v>
      </c>
      <c r="L29" s="2"/>
      <c r="M29" s="284">
        <v>9056.25</v>
      </c>
      <c r="N29" s="221"/>
      <c r="O29" s="236">
        <v>44981</v>
      </c>
    </row>
    <row r="30" spans="2:16" s="195" customFormat="1" ht="15" customHeight="1" x14ac:dyDescent="0.3">
      <c r="B30" s="82">
        <v>12</v>
      </c>
      <c r="C30" s="88" t="s">
        <v>388</v>
      </c>
      <c r="E30" s="85"/>
      <c r="F30" s="85"/>
      <c r="G30" s="85"/>
      <c r="H30" s="387">
        <v>44974</v>
      </c>
      <c r="I30" s="387"/>
      <c r="J30" s="230"/>
      <c r="K30" s="231">
        <v>1278000000</v>
      </c>
      <c r="L30" s="2"/>
      <c r="M30" s="232">
        <v>127.8</v>
      </c>
      <c r="N30" s="221"/>
      <c r="O30" s="236">
        <v>44984</v>
      </c>
    </row>
    <row r="31" spans="2:16" s="195" customFormat="1" ht="15" customHeight="1" x14ac:dyDescent="0.3">
      <c r="B31" s="82">
        <v>13</v>
      </c>
      <c r="C31" s="88" t="s">
        <v>403</v>
      </c>
      <c r="E31" s="85"/>
      <c r="F31" s="85"/>
      <c r="G31" s="85"/>
      <c r="H31" s="387">
        <v>44978</v>
      </c>
      <c r="I31" s="387"/>
      <c r="J31" s="230"/>
      <c r="K31" s="231">
        <v>442300000</v>
      </c>
      <c r="L31" s="2"/>
      <c r="M31" s="232">
        <v>552.875</v>
      </c>
      <c r="N31" s="221"/>
      <c r="O31" s="236">
        <v>44986</v>
      </c>
    </row>
    <row r="32" spans="2:16" s="195" customFormat="1" ht="15" customHeight="1" x14ac:dyDescent="0.3">
      <c r="B32" s="82">
        <v>14</v>
      </c>
      <c r="C32" s="88" t="s">
        <v>404</v>
      </c>
      <c r="E32" s="85"/>
      <c r="F32" s="85"/>
      <c r="G32" s="85"/>
      <c r="H32" s="387">
        <v>44980</v>
      </c>
      <c r="I32" s="387"/>
      <c r="J32" s="230"/>
      <c r="K32" s="231">
        <v>706100000</v>
      </c>
      <c r="L32" s="2"/>
      <c r="M32" s="232">
        <v>141.22</v>
      </c>
      <c r="N32" s="221"/>
      <c r="O32" s="236">
        <v>44988</v>
      </c>
    </row>
    <row r="33" spans="2:16" s="195" customFormat="1" ht="15" customHeight="1" x14ac:dyDescent="0.3">
      <c r="B33" s="82">
        <v>15</v>
      </c>
      <c r="C33" s="88" t="s">
        <v>405</v>
      </c>
      <c r="E33" s="85"/>
      <c r="F33" s="85"/>
      <c r="G33" s="85"/>
      <c r="H33" s="387">
        <v>44980</v>
      </c>
      <c r="I33" s="387"/>
      <c r="J33" s="230"/>
      <c r="K33" s="231">
        <v>800000000</v>
      </c>
      <c r="L33" s="2"/>
      <c r="M33" s="232">
        <v>96</v>
      </c>
      <c r="N33" s="221"/>
      <c r="O33" s="236">
        <v>44991</v>
      </c>
    </row>
    <row r="34" spans="2:16" s="2" customFormat="1" ht="13.5" customHeight="1" x14ac:dyDescent="0.3">
      <c r="B34" s="391" t="s">
        <v>250</v>
      </c>
      <c r="C34" s="391"/>
      <c r="D34" s="391"/>
      <c r="E34" s="391"/>
      <c r="F34" s="391"/>
      <c r="G34" s="391"/>
      <c r="H34" s="391"/>
      <c r="I34" s="391"/>
      <c r="J34" s="391"/>
      <c r="K34" s="391"/>
      <c r="L34" s="194"/>
      <c r="M34" s="181">
        <f>SUM(M19:M33)</f>
        <v>10625.706624999999</v>
      </c>
      <c r="N34" s="397"/>
      <c r="O34" s="397"/>
      <c r="P34" s="195"/>
    </row>
    <row r="35" spans="2:16" s="2" customFormat="1" ht="13.8" x14ac:dyDescent="0.3">
      <c r="B35" s="20" t="s">
        <v>268</v>
      </c>
      <c r="C35" s="144"/>
      <c r="D35" s="142"/>
      <c r="E35" s="142"/>
      <c r="F35" s="142"/>
      <c r="G35" s="142"/>
      <c r="H35" s="143"/>
      <c r="I35" s="143"/>
      <c r="J35" s="217"/>
      <c r="K35" s="217"/>
      <c r="M35" s="180"/>
      <c r="N35" s="214"/>
      <c r="O35" s="215"/>
    </row>
    <row r="36" spans="2:16" s="2" customFormat="1" ht="13.8" x14ac:dyDescent="0.3">
      <c r="B36" s="20"/>
      <c r="C36" s="142"/>
      <c r="D36" s="142"/>
      <c r="E36" s="142"/>
      <c r="F36" s="142"/>
      <c r="G36" s="142"/>
      <c r="H36" s="143"/>
      <c r="I36" s="143"/>
      <c r="J36" s="217"/>
      <c r="K36" s="217"/>
      <c r="M36" s="125"/>
      <c r="N36" s="214"/>
      <c r="O36" s="215"/>
    </row>
    <row r="37" spans="2:16" s="2" customFormat="1" ht="13.5" customHeight="1" x14ac:dyDescent="0.3">
      <c r="B37" s="154"/>
      <c r="C37" s="142"/>
      <c r="D37" s="142"/>
      <c r="E37" s="142"/>
      <c r="F37" s="142"/>
      <c r="G37" s="142"/>
      <c r="H37" s="143"/>
      <c r="I37" s="143"/>
      <c r="J37" s="217"/>
      <c r="K37" s="217"/>
      <c r="M37" s="125"/>
      <c r="N37" s="214"/>
      <c r="O37" s="215"/>
    </row>
    <row r="38" spans="2:16" s="2" customFormat="1" ht="13.5" customHeight="1" x14ac:dyDescent="0.3">
      <c r="B38" s="12" t="s">
        <v>340</v>
      </c>
      <c r="C38" s="12"/>
      <c r="D38" s="12"/>
      <c r="E38" s="12"/>
      <c r="F38" s="12"/>
      <c r="G38" s="12"/>
      <c r="H38" s="12"/>
      <c r="I38" s="12"/>
      <c r="J38" s="12"/>
      <c r="K38"/>
      <c r="L38"/>
      <c r="M38"/>
      <c r="N38"/>
      <c r="O38"/>
    </row>
    <row r="39" spans="2:16" s="2" customFormat="1" ht="13.5" customHeight="1" x14ac:dyDescent="0.3">
      <c r="B39" s="216" t="s">
        <v>109</v>
      </c>
      <c r="C39" s="365" t="s">
        <v>113</v>
      </c>
      <c r="D39" s="367"/>
      <c r="E39" s="367"/>
      <c r="F39" s="386"/>
      <c r="G39" s="365" t="s">
        <v>110</v>
      </c>
      <c r="H39" s="386"/>
      <c r="I39" s="365" t="s">
        <v>111</v>
      </c>
      <c r="J39" s="367"/>
      <c r="K39" s="386"/>
      <c r="L39" s="365" t="s">
        <v>291</v>
      </c>
      <c r="M39" s="367"/>
      <c r="N39" s="367"/>
      <c r="O39" s="386"/>
    </row>
    <row r="40" spans="2:16" s="2" customFormat="1" ht="13.5" customHeight="1" x14ac:dyDescent="0.3">
      <c r="B40" s="82">
        <v>1</v>
      </c>
      <c r="C40" s="88" t="s">
        <v>344</v>
      </c>
      <c r="D40" s="88"/>
      <c r="E40" s="85"/>
      <c r="F40" s="85"/>
      <c r="G40" s="377">
        <v>44931</v>
      </c>
      <c r="H40" s="377"/>
      <c r="I40" s="233"/>
      <c r="J40" s="233"/>
      <c r="K40" s="231">
        <v>15003732635</v>
      </c>
      <c r="L40" s="150"/>
      <c r="N40" s="239"/>
      <c r="O40" s="240">
        <v>750.18663174999995</v>
      </c>
    </row>
    <row r="41" spans="2:16" s="2" customFormat="1" ht="13.5" customHeight="1" x14ac:dyDescent="0.3">
      <c r="B41" s="82">
        <v>2</v>
      </c>
      <c r="C41" s="88" t="s">
        <v>351</v>
      </c>
      <c r="D41" s="88"/>
      <c r="E41" s="85"/>
      <c r="F41" s="85"/>
      <c r="G41" s="377">
        <v>44937</v>
      </c>
      <c r="H41" s="377"/>
      <c r="I41" s="233"/>
      <c r="J41" s="233"/>
      <c r="K41" s="231">
        <v>1984000000</v>
      </c>
      <c r="L41" s="150"/>
      <c r="N41" s="239"/>
      <c r="O41" s="240">
        <v>198.4</v>
      </c>
    </row>
    <row r="42" spans="2:16" s="2" customFormat="1" ht="13.5" customHeight="1" x14ac:dyDescent="0.3">
      <c r="B42" s="82">
        <v>3</v>
      </c>
      <c r="C42" s="88" t="s">
        <v>353</v>
      </c>
      <c r="D42" s="88"/>
      <c r="E42" s="85"/>
      <c r="F42" s="85"/>
      <c r="G42" s="377">
        <v>44944</v>
      </c>
      <c r="H42" s="377"/>
      <c r="I42" s="233"/>
      <c r="J42" s="233"/>
      <c r="K42" s="231">
        <v>100625341623</v>
      </c>
      <c r="L42" s="150"/>
      <c r="N42" s="239"/>
      <c r="O42" s="240">
        <v>5031.2670811500002</v>
      </c>
    </row>
    <row r="43" spans="2:16" s="2" customFormat="1" ht="13.5" customHeight="1" x14ac:dyDescent="0.3">
      <c r="B43" s="82">
        <v>4</v>
      </c>
      <c r="C43" s="88" t="s">
        <v>372</v>
      </c>
      <c r="D43" s="88"/>
      <c r="E43" s="85"/>
      <c r="F43" s="85"/>
      <c r="G43" s="377">
        <v>44957</v>
      </c>
      <c r="H43" s="377"/>
      <c r="I43" s="233"/>
      <c r="J43" s="233"/>
      <c r="K43" s="231">
        <v>325108944</v>
      </c>
      <c r="L43" s="150"/>
      <c r="N43" s="239"/>
      <c r="O43" s="240">
        <v>333.23666759999998</v>
      </c>
    </row>
    <row r="44" spans="2:16" s="2" customFormat="1" ht="13.5" customHeight="1" x14ac:dyDescent="0.3">
      <c r="B44" s="82">
        <v>5</v>
      </c>
      <c r="C44" s="88" t="s">
        <v>373</v>
      </c>
      <c r="D44" s="88"/>
      <c r="E44" s="85"/>
      <c r="F44" s="85"/>
      <c r="G44" s="377">
        <v>44957</v>
      </c>
      <c r="H44" s="377"/>
      <c r="I44" s="233"/>
      <c r="J44" s="233"/>
      <c r="K44" s="231">
        <v>1144440000</v>
      </c>
      <c r="L44" s="150"/>
      <c r="N44" s="239"/>
      <c r="O44" s="240">
        <v>5607.7560000000003</v>
      </c>
    </row>
    <row r="45" spans="2:16" s="2" customFormat="1" ht="13.5" customHeight="1" x14ac:dyDescent="0.3">
      <c r="B45" s="82">
        <v>6</v>
      </c>
      <c r="C45" s="88" t="s">
        <v>374</v>
      </c>
      <c r="D45" s="88"/>
      <c r="E45" s="85"/>
      <c r="F45" s="85"/>
      <c r="G45" s="377">
        <v>44958</v>
      </c>
      <c r="H45" s="377"/>
      <c r="I45" s="233"/>
      <c r="J45" s="233"/>
      <c r="K45" s="231">
        <v>681819174</v>
      </c>
      <c r="L45" s="150"/>
      <c r="N45" s="239"/>
      <c r="O45" s="240">
        <v>403.63695100799998</v>
      </c>
    </row>
    <row r="46" spans="2:16" s="2" customFormat="1" ht="13.5" customHeight="1" x14ac:dyDescent="0.3">
      <c r="B46" s="391" t="s">
        <v>250</v>
      </c>
      <c r="C46" s="391"/>
      <c r="D46" s="391"/>
      <c r="E46" s="391"/>
      <c r="F46" s="391"/>
      <c r="G46" s="391"/>
      <c r="H46" s="391"/>
      <c r="I46" s="391"/>
      <c r="J46" s="391"/>
      <c r="K46" s="391"/>
      <c r="L46" s="194"/>
      <c r="M46" s="194"/>
      <c r="N46" s="398">
        <v>12324.483331508</v>
      </c>
      <c r="O46" s="398"/>
    </row>
    <row r="47" spans="2:16" s="2" customFormat="1" ht="16.350000000000001" customHeight="1" x14ac:dyDescent="0.3">
      <c r="B47" s="20" t="s">
        <v>268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2:16" s="2" customFormat="1" ht="14.25" customHeight="1" x14ac:dyDescent="0.3">
      <c r="B48" s="154"/>
      <c r="C48" s="142"/>
      <c r="D48" s="142"/>
      <c r="E48" s="142"/>
      <c r="F48" s="142"/>
      <c r="G48" s="142"/>
      <c r="H48" s="143"/>
      <c r="I48" s="143"/>
      <c r="J48" s="217"/>
      <c r="K48" s="217"/>
      <c r="M48" s="125"/>
      <c r="N48" s="214"/>
      <c r="O48" s="215"/>
    </row>
    <row r="49" spans="2:15" s="2" customFormat="1" ht="14.4" x14ac:dyDescent="0.3">
      <c r="B49" s="186" t="s">
        <v>341</v>
      </c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s="2" customFormat="1" ht="9" customHeight="1" x14ac:dyDescent="0.3">
      <c r="B50" s="385" t="s">
        <v>109</v>
      </c>
      <c r="C50" s="365" t="s">
        <v>113</v>
      </c>
      <c r="D50" s="367"/>
      <c r="E50" s="386"/>
      <c r="F50" s="365" t="s">
        <v>110</v>
      </c>
      <c r="G50" s="386"/>
      <c r="H50" s="365" t="s">
        <v>157</v>
      </c>
      <c r="I50" s="367"/>
      <c r="J50" s="367"/>
      <c r="K50" s="367"/>
      <c r="L50" s="367"/>
      <c r="M50" s="386"/>
      <c r="N50" s="365" t="s">
        <v>158</v>
      </c>
      <c r="O50" s="367"/>
    </row>
    <row r="51" spans="2:15" s="2" customFormat="1" ht="12.75" customHeight="1" x14ac:dyDescent="0.3">
      <c r="B51" s="385"/>
      <c r="C51" s="365"/>
      <c r="D51" s="367"/>
      <c r="E51" s="386"/>
      <c r="F51" s="365"/>
      <c r="G51" s="386"/>
      <c r="H51" s="365"/>
      <c r="I51" s="367"/>
      <c r="J51" s="367"/>
      <c r="K51" s="367"/>
      <c r="L51" s="367"/>
      <c r="M51" s="386"/>
      <c r="N51" s="365"/>
      <c r="O51" s="367"/>
    </row>
    <row r="52" spans="2:15" s="2" customFormat="1" ht="12.75" customHeight="1" x14ac:dyDescent="0.3">
      <c r="B52" s="82">
        <v>1</v>
      </c>
      <c r="C52" s="88" t="s">
        <v>375</v>
      </c>
      <c r="D52" s="88"/>
      <c r="E52" s="88"/>
      <c r="F52" s="389">
        <v>44956</v>
      </c>
      <c r="G52" s="389"/>
      <c r="H52" s="388" t="s">
        <v>89</v>
      </c>
      <c r="I52" s="388"/>
      <c r="J52" s="388"/>
      <c r="K52" s="388"/>
      <c r="L52" s="388"/>
      <c r="M52" s="388"/>
      <c r="O52" s="241">
        <v>1000</v>
      </c>
    </row>
    <row r="53" spans="2:15" s="2" customFormat="1" ht="12.75" customHeight="1" x14ac:dyDescent="0.3">
      <c r="B53" s="82">
        <v>2</v>
      </c>
      <c r="C53" s="88" t="s">
        <v>376</v>
      </c>
      <c r="D53" s="88"/>
      <c r="E53" s="88"/>
      <c r="F53" s="389">
        <v>44956</v>
      </c>
      <c r="G53" s="389"/>
      <c r="H53" s="388" t="s">
        <v>377</v>
      </c>
      <c r="I53" s="388"/>
      <c r="J53" s="388"/>
      <c r="K53" s="388"/>
      <c r="L53" s="388"/>
      <c r="M53" s="388"/>
      <c r="O53" s="241">
        <v>1000</v>
      </c>
    </row>
    <row r="54" spans="2:15" s="2" customFormat="1" ht="12.75" customHeight="1" x14ac:dyDescent="0.3">
      <c r="B54" s="82">
        <v>3</v>
      </c>
      <c r="C54" s="88" t="s">
        <v>406</v>
      </c>
      <c r="D54" s="88"/>
      <c r="E54" s="88"/>
      <c r="F54" s="389">
        <v>44980</v>
      </c>
      <c r="G54" s="389"/>
      <c r="H54" s="283" t="s">
        <v>377</v>
      </c>
      <c r="I54" s="283"/>
      <c r="J54" s="283"/>
      <c r="K54" s="283"/>
      <c r="L54" s="283"/>
      <c r="M54" s="283"/>
      <c r="O54" s="241">
        <v>500</v>
      </c>
    </row>
    <row r="55" spans="2:15" s="2" customFormat="1" ht="15" customHeight="1" x14ac:dyDescent="0.3">
      <c r="B55" s="391" t="s">
        <v>250</v>
      </c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8">
        <v>2500</v>
      </c>
      <c r="O55" s="398"/>
    </row>
    <row r="56" spans="2:15" s="2" customFormat="1" ht="13.5" customHeight="1" x14ac:dyDescent="0.3">
      <c r="B56" s="154" t="s">
        <v>268</v>
      </c>
      <c r="C56" s="142"/>
      <c r="D56" s="142"/>
      <c r="E56" s="142"/>
      <c r="F56" s="142"/>
      <c r="G56" s="142"/>
      <c r="H56" s="143"/>
      <c r="I56" s="143"/>
      <c r="J56" s="217"/>
      <c r="K56" s="217"/>
      <c r="M56" s="125"/>
      <c r="N56" s="214"/>
      <c r="O56" s="215"/>
    </row>
    <row r="57" spans="2:15" s="2" customFormat="1" ht="13.5" customHeight="1" x14ac:dyDescent="0.3">
      <c r="B57" s="82"/>
      <c r="C57" s="142"/>
      <c r="D57" s="142"/>
      <c r="E57" s="142"/>
      <c r="F57" s="142"/>
      <c r="G57" s="142"/>
      <c r="H57" s="143"/>
      <c r="I57" s="143"/>
      <c r="J57" s="217"/>
      <c r="K57" s="217"/>
      <c r="M57" s="125"/>
      <c r="N57" s="214"/>
      <c r="O57" s="215"/>
    </row>
    <row r="58" spans="2:15" s="2" customFormat="1" ht="13.5" customHeight="1" x14ac:dyDescent="0.3">
      <c r="B58" s="186" t="s">
        <v>342</v>
      </c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s="2" customFormat="1" ht="14.25" customHeight="1" x14ac:dyDescent="0.3">
      <c r="B59" s="385" t="s">
        <v>109</v>
      </c>
      <c r="C59" s="365" t="s">
        <v>113</v>
      </c>
      <c r="D59" s="367"/>
      <c r="E59" s="386"/>
      <c r="F59" s="365" t="s">
        <v>272</v>
      </c>
      <c r="G59" s="386"/>
      <c r="H59" s="365" t="s">
        <v>157</v>
      </c>
      <c r="I59" s="367"/>
      <c r="J59" s="367"/>
      <c r="K59" s="367"/>
      <c r="L59" s="367"/>
      <c r="M59" s="386"/>
      <c r="N59" s="365" t="s">
        <v>158</v>
      </c>
      <c r="O59" s="367"/>
    </row>
    <row r="60" spans="2:15" s="2" customFormat="1" ht="14.25" customHeight="1" x14ac:dyDescent="0.3">
      <c r="B60" s="385"/>
      <c r="C60" s="365"/>
      <c r="D60" s="367"/>
      <c r="E60" s="386"/>
      <c r="F60" s="365"/>
      <c r="G60" s="386"/>
      <c r="H60" s="365"/>
      <c r="I60" s="367"/>
      <c r="J60" s="367"/>
      <c r="K60" s="367"/>
      <c r="L60" s="367"/>
      <c r="M60" s="386"/>
      <c r="N60" s="365"/>
      <c r="O60" s="367"/>
    </row>
    <row r="61" spans="2:15" s="2" customFormat="1" ht="14.25" customHeight="1" x14ac:dyDescent="0.3">
      <c r="B61" s="84" t="s">
        <v>173</v>
      </c>
      <c r="C61" s="200"/>
      <c r="D61" s="200"/>
      <c r="E61" s="200"/>
      <c r="F61" s="390"/>
      <c r="G61" s="390"/>
      <c r="H61" s="200"/>
      <c r="I61" s="200"/>
      <c r="J61" s="200"/>
      <c r="K61" s="200"/>
      <c r="L61" s="200"/>
      <c r="M61" s="200"/>
      <c r="N61" s="200"/>
      <c r="O61" s="220"/>
    </row>
    <row r="62" spans="2:15" s="2" customFormat="1" ht="14.25" customHeight="1" x14ac:dyDescent="0.3">
      <c r="B62" s="159">
        <v>1</v>
      </c>
      <c r="C62" s="110" t="s">
        <v>345</v>
      </c>
      <c r="D62" s="110"/>
      <c r="E62" s="110"/>
      <c r="F62" s="375">
        <v>44929</v>
      </c>
      <c r="G62" s="375"/>
      <c r="H62" s="388" t="s">
        <v>334</v>
      </c>
      <c r="I62" s="388"/>
      <c r="J62" s="388"/>
      <c r="K62" s="388"/>
      <c r="L62" s="388"/>
      <c r="M62" s="388"/>
      <c r="O62" s="183">
        <v>450</v>
      </c>
    </row>
    <row r="63" spans="2:15" s="2" customFormat="1" ht="14.25" customHeight="1" x14ac:dyDescent="0.3">
      <c r="B63" s="159">
        <v>2</v>
      </c>
      <c r="C63" s="110" t="s">
        <v>378</v>
      </c>
      <c r="D63" s="110"/>
      <c r="E63" s="110"/>
      <c r="F63" s="375">
        <v>44957</v>
      </c>
      <c r="G63" s="375"/>
      <c r="H63" s="388" t="s">
        <v>334</v>
      </c>
      <c r="I63" s="388"/>
      <c r="J63" s="388"/>
      <c r="K63" s="388"/>
      <c r="L63" s="388"/>
      <c r="M63" s="388"/>
      <c r="O63" s="183">
        <v>1000</v>
      </c>
    </row>
    <row r="64" spans="2:15" s="2" customFormat="1" ht="14.25" customHeight="1" x14ac:dyDescent="0.3">
      <c r="B64" s="159">
        <v>3</v>
      </c>
      <c r="C64" s="110" t="s">
        <v>379</v>
      </c>
      <c r="D64" s="110"/>
      <c r="E64" s="110"/>
      <c r="F64" s="375">
        <v>44957</v>
      </c>
      <c r="G64" s="375"/>
      <c r="H64" s="388" t="s">
        <v>334</v>
      </c>
      <c r="I64" s="388"/>
      <c r="J64" s="388"/>
      <c r="K64" s="388"/>
      <c r="L64" s="388"/>
      <c r="M64" s="388"/>
      <c r="O64" s="183">
        <v>1000</v>
      </c>
    </row>
    <row r="65" spans="2:15" s="2" customFormat="1" ht="17.100000000000001" customHeight="1" x14ac:dyDescent="0.3">
      <c r="B65" s="391" t="s">
        <v>94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400">
        <v>2450</v>
      </c>
      <c r="O65" s="400"/>
    </row>
    <row r="66" spans="2:15" s="2" customFormat="1" ht="13.5" customHeight="1" x14ac:dyDescent="0.3">
      <c r="B66" s="154" t="s">
        <v>268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6"/>
      <c r="O66" s="156"/>
    </row>
    <row r="67" spans="2:15" s="2" customFormat="1" ht="13.5" customHeight="1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s="2" customFormat="1" ht="15" customHeight="1" x14ac:dyDescent="0.3">
      <c r="B68" s="385" t="s">
        <v>109</v>
      </c>
      <c r="C68" s="365" t="s">
        <v>113</v>
      </c>
      <c r="D68" s="367"/>
      <c r="E68" s="386"/>
      <c r="F68" s="365" t="s">
        <v>271</v>
      </c>
      <c r="G68" s="386"/>
      <c r="H68" s="365" t="s">
        <v>157</v>
      </c>
      <c r="I68" s="367"/>
      <c r="J68" s="367"/>
      <c r="K68" s="367"/>
      <c r="L68" s="367"/>
      <c r="M68" s="386"/>
      <c r="N68" s="365" t="s">
        <v>158</v>
      </c>
      <c r="O68" s="367"/>
    </row>
    <row r="69" spans="2:15" s="2" customFormat="1" ht="15" customHeight="1" x14ac:dyDescent="0.3">
      <c r="B69" s="385"/>
      <c r="C69" s="365"/>
      <c r="D69" s="367"/>
      <c r="E69" s="386"/>
      <c r="F69" s="365"/>
      <c r="G69" s="386"/>
      <c r="H69" s="365"/>
      <c r="I69" s="367"/>
      <c r="J69" s="367"/>
      <c r="K69" s="367"/>
      <c r="L69" s="367"/>
      <c r="M69" s="386"/>
      <c r="N69" s="365"/>
      <c r="O69" s="367"/>
    </row>
    <row r="70" spans="2:15" s="2" customFormat="1" ht="15" customHeight="1" x14ac:dyDescent="0.3">
      <c r="B70" s="84" t="s">
        <v>270</v>
      </c>
      <c r="C70" s="85"/>
      <c r="D70" s="85"/>
      <c r="E70" s="85"/>
      <c r="G70" s="85"/>
      <c r="H70" s="257"/>
      <c r="I70" s="257"/>
      <c r="J70" s="233"/>
      <c r="K70" s="233"/>
      <c r="M70" s="258"/>
      <c r="N70" s="244"/>
      <c r="O70" s="183"/>
    </row>
    <row r="71" spans="2:15" s="2" customFormat="1" ht="15" customHeight="1" x14ac:dyDescent="0.3">
      <c r="B71" s="83">
        <v>1</v>
      </c>
      <c r="C71" s="110" t="s">
        <v>356</v>
      </c>
      <c r="D71" s="85"/>
      <c r="E71" s="85"/>
      <c r="F71" s="399" t="s">
        <v>359</v>
      </c>
      <c r="G71" s="399"/>
      <c r="H71" s="376" t="s">
        <v>365</v>
      </c>
      <c r="I71" s="377"/>
      <c r="J71" s="377"/>
      <c r="K71" s="377"/>
      <c r="L71" s="377"/>
      <c r="M71" s="377"/>
      <c r="N71" s="282"/>
      <c r="O71" s="183">
        <v>1100</v>
      </c>
    </row>
    <row r="72" spans="2:15" s="2" customFormat="1" ht="15" customHeight="1" x14ac:dyDescent="0.3">
      <c r="B72" s="83">
        <v>2</v>
      </c>
      <c r="C72" s="110" t="s">
        <v>357</v>
      </c>
      <c r="D72" s="85"/>
      <c r="E72" s="85"/>
      <c r="F72" s="375">
        <v>44950</v>
      </c>
      <c r="G72" s="375"/>
      <c r="H72" s="376" t="s">
        <v>360</v>
      </c>
      <c r="I72" s="377"/>
      <c r="J72" s="377"/>
      <c r="K72" s="377"/>
      <c r="L72" s="377"/>
      <c r="M72" s="377"/>
      <c r="N72" s="282"/>
      <c r="O72" s="183">
        <v>1072.925</v>
      </c>
    </row>
    <row r="73" spans="2:15" s="2" customFormat="1" ht="15" customHeight="1" x14ac:dyDescent="0.3">
      <c r="B73" s="83">
        <v>3</v>
      </c>
      <c r="C73" s="110" t="s">
        <v>357</v>
      </c>
      <c r="D73" s="85"/>
      <c r="E73" s="85"/>
      <c r="F73" s="375">
        <v>44950</v>
      </c>
      <c r="G73" s="375"/>
      <c r="H73" s="376" t="s">
        <v>361</v>
      </c>
      <c r="I73" s="377"/>
      <c r="J73" s="377"/>
      <c r="K73" s="377"/>
      <c r="L73" s="377"/>
      <c r="M73" s="377"/>
      <c r="N73" s="282"/>
      <c r="O73" s="183">
        <v>675.51</v>
      </c>
    </row>
    <row r="74" spans="2:15" s="2" customFormat="1" ht="15" customHeight="1" x14ac:dyDescent="0.3">
      <c r="B74" s="83">
        <v>4</v>
      </c>
      <c r="C74" s="110" t="s">
        <v>358</v>
      </c>
      <c r="D74" s="85"/>
      <c r="E74" s="85"/>
      <c r="F74" s="375">
        <v>44951</v>
      </c>
      <c r="G74" s="375"/>
      <c r="H74" s="376" t="s">
        <v>362</v>
      </c>
      <c r="I74" s="377"/>
      <c r="J74" s="377"/>
      <c r="K74" s="377"/>
      <c r="L74" s="377"/>
      <c r="M74" s="377"/>
      <c r="N74" s="282"/>
      <c r="O74" s="183">
        <v>100</v>
      </c>
    </row>
    <row r="75" spans="2:15" s="2" customFormat="1" ht="15" customHeight="1" x14ac:dyDescent="0.3">
      <c r="B75" s="83">
        <v>5</v>
      </c>
      <c r="C75" s="110" t="s">
        <v>413</v>
      </c>
      <c r="D75" s="85"/>
      <c r="E75" s="85"/>
      <c r="F75" s="375">
        <v>44971</v>
      </c>
      <c r="G75" s="375"/>
      <c r="H75" s="376" t="s">
        <v>414</v>
      </c>
      <c r="I75" s="376"/>
      <c r="J75" s="376"/>
      <c r="K75" s="376"/>
      <c r="L75" s="376"/>
      <c r="M75" s="376"/>
      <c r="N75" s="282"/>
      <c r="O75" s="183">
        <v>2486</v>
      </c>
    </row>
    <row r="76" spans="2:15" s="2" customFormat="1" ht="15" customHeight="1" x14ac:dyDescent="0.3">
      <c r="B76" s="83">
        <v>6</v>
      </c>
      <c r="C76" s="110" t="s">
        <v>389</v>
      </c>
      <c r="D76" s="85"/>
      <c r="E76" s="85"/>
      <c r="F76" s="375" t="s">
        <v>390</v>
      </c>
      <c r="G76" s="375"/>
      <c r="H76" s="376" t="s">
        <v>391</v>
      </c>
      <c r="I76" s="377"/>
      <c r="J76" s="377"/>
      <c r="K76" s="377"/>
      <c r="L76" s="377"/>
      <c r="M76" s="377"/>
      <c r="N76" s="282"/>
      <c r="O76" s="183">
        <v>2000</v>
      </c>
    </row>
    <row r="77" spans="2:15" s="2" customFormat="1" ht="15" customHeight="1" x14ac:dyDescent="0.3">
      <c r="B77" s="83">
        <v>7</v>
      </c>
      <c r="C77" s="110" t="s">
        <v>407</v>
      </c>
      <c r="D77" s="85"/>
      <c r="E77" s="85"/>
      <c r="F77" s="375" t="s">
        <v>408</v>
      </c>
      <c r="G77" s="375"/>
      <c r="H77" s="376" t="s">
        <v>409</v>
      </c>
      <c r="I77" s="377"/>
      <c r="J77" s="377"/>
      <c r="K77" s="377"/>
      <c r="L77" s="377"/>
      <c r="M77" s="377"/>
      <c r="N77" s="282"/>
      <c r="O77" s="183">
        <f>3000000000000/10^9</f>
        <v>3000</v>
      </c>
    </row>
    <row r="78" spans="2:15" s="2" customFormat="1" ht="15" customHeight="1" x14ac:dyDescent="0.3">
      <c r="B78" s="83">
        <v>8</v>
      </c>
      <c r="C78" s="110" t="s">
        <v>415</v>
      </c>
      <c r="D78" s="85"/>
      <c r="E78" s="85"/>
      <c r="F78" s="375">
        <v>44980</v>
      </c>
      <c r="G78" s="375"/>
      <c r="H78" s="376" t="s">
        <v>416</v>
      </c>
      <c r="I78" s="377"/>
      <c r="J78" s="377"/>
      <c r="K78" s="377"/>
      <c r="L78" s="377"/>
      <c r="M78" s="377"/>
      <c r="N78" s="282"/>
      <c r="O78" s="183">
        <v>1250</v>
      </c>
    </row>
    <row r="79" spans="2:15" s="2" customFormat="1" ht="13.5" customHeight="1" x14ac:dyDescent="0.3">
      <c r="B79" s="378" t="s">
        <v>94</v>
      </c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9">
        <v>11684.435000000001</v>
      </c>
      <c r="O79" s="380"/>
    </row>
    <row r="80" spans="2:15" s="2" customFormat="1" ht="13.5" customHeight="1" x14ac:dyDescent="0.3">
      <c r="B80" s="381" t="s">
        <v>250</v>
      </c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2">
        <v>16634.435000000001</v>
      </c>
      <c r="O80" s="383"/>
    </row>
    <row r="81" spans="1:16" s="2" customFormat="1" ht="13.5" customHeight="1" x14ac:dyDescent="0.3">
      <c r="B81" s="20" t="s">
        <v>268</v>
      </c>
      <c r="C81" s="142"/>
      <c r="D81" s="142"/>
      <c r="E81" s="142"/>
      <c r="F81" s="142"/>
      <c r="G81" s="142"/>
      <c r="H81" s="143"/>
      <c r="I81" s="143"/>
      <c r="J81" s="217"/>
      <c r="K81" s="217"/>
      <c r="M81" s="125"/>
      <c r="N81" s="214"/>
      <c r="O81" s="286"/>
    </row>
    <row r="82" spans="1:16" s="2" customFormat="1" ht="13.5" customHeight="1" x14ac:dyDescent="0.3">
      <c r="B82" s="20"/>
      <c r="C82" s="142"/>
      <c r="D82" s="142"/>
      <c r="E82" s="142"/>
      <c r="F82" s="142"/>
      <c r="G82" s="142"/>
      <c r="H82" s="143"/>
      <c r="I82" s="143"/>
      <c r="J82" s="217"/>
      <c r="K82" s="217"/>
      <c r="M82" s="125"/>
      <c r="N82" s="214"/>
      <c r="O82" s="215"/>
    </row>
    <row r="83" spans="1:16" s="2" customFormat="1" ht="13.5" customHeight="1" x14ac:dyDescent="0.3">
      <c r="B83" s="20"/>
      <c r="C83" s="142"/>
      <c r="D83" s="142"/>
      <c r="E83" s="142"/>
      <c r="F83" s="142"/>
      <c r="G83" s="142"/>
      <c r="H83" s="143"/>
      <c r="I83" s="143"/>
      <c r="J83" s="217"/>
      <c r="K83" s="217"/>
      <c r="M83" s="125"/>
      <c r="N83" s="214"/>
      <c r="O83" s="215"/>
    </row>
    <row r="84" spans="1:16" s="2" customFormat="1" ht="5.85" customHeight="1" x14ac:dyDescent="0.3">
      <c r="B84" s="20"/>
      <c r="C84" s="142"/>
      <c r="D84" s="142"/>
      <c r="E84" s="142"/>
      <c r="F84" s="142"/>
      <c r="G84" s="142"/>
      <c r="H84" s="143"/>
      <c r="I84" s="143"/>
      <c r="J84" s="217"/>
      <c r="K84" s="217"/>
      <c r="M84" s="125"/>
      <c r="N84" s="214"/>
      <c r="O84" s="215"/>
    </row>
    <row r="85" spans="1:16" s="2" customFormat="1" ht="13.5" customHeight="1" x14ac:dyDescent="0.3">
      <c r="A85" s="384" t="s">
        <v>232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</row>
    <row r="86" spans="1:16" s="2" customFormat="1" ht="13.5" customHeight="1" x14ac:dyDescent="0.3">
      <c r="A86"/>
      <c r="B86" s="12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6" s="2" customFormat="1" ht="13.5" customHeight="1" x14ac:dyDescent="0.3">
      <c r="A87"/>
      <c r="B87" s="12" t="s">
        <v>343</v>
      </c>
      <c r="C87"/>
      <c r="D87"/>
      <c r="E87"/>
      <c r="F87"/>
      <c r="G87"/>
      <c r="H87"/>
      <c r="I87"/>
      <c r="J87"/>
      <c r="K87"/>
      <c r="L87"/>
      <c r="M87"/>
      <c r="N87" s="219"/>
      <c r="O87" s="219"/>
    </row>
    <row r="88" spans="1:16" s="2" customFormat="1" ht="13.5" customHeight="1" x14ac:dyDescent="0.3">
      <c r="A88"/>
      <c r="B88" s="12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6" s="2" customFormat="1" ht="13.5" customHeight="1" x14ac:dyDescent="0.3">
      <c r="A89"/>
      <c r="B89" s="385" t="s">
        <v>109</v>
      </c>
      <c r="C89" s="365" t="s">
        <v>113</v>
      </c>
      <c r="D89" s="367"/>
      <c r="E89" s="367"/>
      <c r="F89" s="386"/>
      <c r="G89" s="365" t="s">
        <v>114</v>
      </c>
      <c r="H89" s="367"/>
      <c r="I89" s="367"/>
      <c r="J89" s="367"/>
      <c r="K89" s="367"/>
      <c r="L89" s="367"/>
      <c r="M89" s="367"/>
      <c r="N89" s="365" t="s">
        <v>324</v>
      </c>
      <c r="O89" s="386"/>
    </row>
    <row r="90" spans="1:16" s="2" customFormat="1" ht="13.5" customHeight="1" x14ac:dyDescent="0.3">
      <c r="A90" s="41"/>
      <c r="B90" s="385"/>
      <c r="C90" s="365"/>
      <c r="D90" s="367"/>
      <c r="E90" s="367"/>
      <c r="F90" s="386"/>
      <c r="G90" s="365"/>
      <c r="H90" s="367"/>
      <c r="I90" s="367"/>
      <c r="J90" s="367"/>
      <c r="K90" s="367"/>
      <c r="L90" s="367"/>
      <c r="M90" s="367"/>
      <c r="N90" s="365"/>
      <c r="O90" s="386"/>
    </row>
    <row r="91" spans="1:16" s="2" customFormat="1" ht="13.5" customHeight="1" x14ac:dyDescent="0.3">
      <c r="A91" s="41"/>
      <c r="B91" s="262">
        <v>1</v>
      </c>
      <c r="C91" s="142" t="s">
        <v>346</v>
      </c>
      <c r="D91" s="147"/>
      <c r="E91" s="147"/>
      <c r="F91" s="147"/>
      <c r="G91" s="373" t="s">
        <v>326</v>
      </c>
      <c r="H91" s="373"/>
      <c r="I91" s="373"/>
      <c r="J91" s="373"/>
      <c r="K91" s="373"/>
      <c r="L91" s="373"/>
      <c r="M91" s="373"/>
      <c r="N91" s="374">
        <v>44932</v>
      </c>
      <c r="O91" s="374"/>
    </row>
    <row r="92" spans="1:16" s="2" customFormat="1" ht="13.5" customHeight="1" x14ac:dyDescent="0.3">
      <c r="A92" s="41"/>
      <c r="B92" s="262">
        <v>2</v>
      </c>
      <c r="C92" s="142" t="s">
        <v>363</v>
      </c>
      <c r="D92" s="147"/>
      <c r="E92" s="147"/>
      <c r="F92" s="147"/>
      <c r="G92" s="373" t="s">
        <v>364</v>
      </c>
      <c r="H92" s="373"/>
      <c r="I92" s="373"/>
      <c r="J92" s="373"/>
      <c r="K92" s="373"/>
      <c r="L92" s="373"/>
      <c r="M92" s="373"/>
      <c r="N92" s="374">
        <v>44951</v>
      </c>
      <c r="O92" s="374"/>
    </row>
    <row r="93" spans="1:16" s="2" customFormat="1" ht="13.5" customHeight="1" x14ac:dyDescent="0.3">
      <c r="A93" s="41"/>
      <c r="B93" s="262">
        <v>3</v>
      </c>
      <c r="C93" s="142" t="s">
        <v>392</v>
      </c>
      <c r="D93" s="147"/>
      <c r="E93" s="147"/>
      <c r="F93" s="147"/>
      <c r="G93" s="373" t="s">
        <v>364</v>
      </c>
      <c r="H93" s="373"/>
      <c r="I93" s="373"/>
      <c r="J93" s="373"/>
      <c r="K93" s="373"/>
      <c r="L93" s="373"/>
      <c r="M93" s="373"/>
      <c r="N93" s="374">
        <v>44959</v>
      </c>
      <c r="O93" s="374"/>
    </row>
    <row r="94" spans="1:16" s="2" customFormat="1" ht="13.5" customHeight="1" x14ac:dyDescent="0.3">
      <c r="A94" s="41"/>
      <c r="B94" s="262">
        <v>4</v>
      </c>
      <c r="C94" s="142" t="s">
        <v>393</v>
      </c>
      <c r="D94" s="147"/>
      <c r="E94" s="147"/>
      <c r="F94" s="147"/>
      <c r="G94" s="373" t="s">
        <v>364</v>
      </c>
      <c r="H94" s="373"/>
      <c r="I94" s="373"/>
      <c r="J94" s="373"/>
      <c r="K94" s="373"/>
      <c r="L94" s="373"/>
      <c r="M94" s="373"/>
      <c r="N94" s="374">
        <v>44967</v>
      </c>
      <c r="O94" s="374"/>
      <c r="P94" s="196"/>
    </row>
    <row r="95" spans="1:16" s="2" customFormat="1" ht="13.5" customHeight="1" x14ac:dyDescent="0.3">
      <c r="A95" s="41"/>
      <c r="B95" s="262">
        <v>5</v>
      </c>
      <c r="C95" s="142" t="s">
        <v>410</v>
      </c>
      <c r="D95" s="147"/>
      <c r="E95" s="147"/>
      <c r="F95" s="147"/>
      <c r="G95" s="373" t="s">
        <v>326</v>
      </c>
      <c r="H95" s="373"/>
      <c r="I95" s="373"/>
      <c r="J95" s="373"/>
      <c r="K95" s="373"/>
      <c r="L95" s="373"/>
      <c r="M95" s="373"/>
      <c r="N95" s="374">
        <v>44980</v>
      </c>
      <c r="O95" s="374"/>
      <c r="P95" s="196"/>
    </row>
    <row r="96" spans="1:16" s="2" customFormat="1" ht="13.5" customHeight="1" x14ac:dyDescent="0.3">
      <c r="A96" s="41"/>
      <c r="B96" s="262"/>
      <c r="C96" s="142"/>
      <c r="D96" s="147"/>
      <c r="E96" s="147"/>
      <c r="F96" s="147"/>
      <c r="G96" s="266"/>
      <c r="H96" s="266"/>
      <c r="I96" s="266"/>
      <c r="J96" s="266"/>
      <c r="K96" s="266"/>
      <c r="L96" s="266"/>
      <c r="M96" s="266"/>
      <c r="N96" s="267"/>
      <c r="O96" s="267"/>
    </row>
    <row r="97" spans="1:15" s="2" customFormat="1" ht="13.5" customHeight="1" x14ac:dyDescent="0.3">
      <c r="A97" s="41"/>
      <c r="B97" s="262"/>
      <c r="C97" s="142"/>
      <c r="D97" s="147"/>
      <c r="E97" s="147"/>
      <c r="F97" s="147"/>
      <c r="G97" s="266"/>
      <c r="H97" s="266"/>
      <c r="I97" s="266"/>
      <c r="J97" s="266"/>
      <c r="K97" s="266"/>
      <c r="L97" s="266"/>
      <c r="M97" s="266"/>
      <c r="N97" s="267"/>
      <c r="O97" s="267"/>
    </row>
    <row r="98" spans="1:15" s="2" customFormat="1" ht="13.5" customHeight="1" x14ac:dyDescent="0.3">
      <c r="A98" s="41"/>
      <c r="B98" s="262"/>
      <c r="C98" s="142"/>
      <c r="D98" s="147"/>
      <c r="E98" s="147"/>
      <c r="F98" s="147"/>
      <c r="G98" s="266"/>
      <c r="H98" s="266"/>
      <c r="I98" s="266"/>
      <c r="J98" s="266"/>
      <c r="K98" s="266"/>
      <c r="L98" s="266"/>
      <c r="M98" s="266"/>
      <c r="N98" s="267"/>
      <c r="O98" s="267"/>
    </row>
    <row r="99" spans="1:15" s="2" customFormat="1" ht="13.5" customHeight="1" x14ac:dyDescent="0.3">
      <c r="A99" s="41"/>
      <c r="B99" s="262"/>
      <c r="C99" s="142"/>
      <c r="D99" s="147"/>
      <c r="E99" s="147"/>
      <c r="F99" s="147"/>
      <c r="G99" s="266"/>
      <c r="H99" s="266"/>
      <c r="I99" s="266"/>
      <c r="J99" s="266"/>
      <c r="K99" s="266"/>
      <c r="L99" s="266"/>
      <c r="M99" s="266"/>
      <c r="N99" s="267"/>
      <c r="O99" s="267"/>
    </row>
    <row r="100" spans="1:15" s="2" customFormat="1" ht="13.5" customHeight="1" x14ac:dyDescent="0.3">
      <c r="A100" s="41"/>
      <c r="B100" s="262"/>
      <c r="C100" s="142"/>
      <c r="D100" s="147"/>
      <c r="E100" s="147"/>
      <c r="F100" s="147"/>
      <c r="G100" s="266"/>
      <c r="H100" s="266"/>
      <c r="I100" s="266"/>
      <c r="J100" s="266"/>
      <c r="K100" s="266"/>
      <c r="L100" s="266"/>
      <c r="M100" s="266"/>
      <c r="N100" s="267"/>
      <c r="O100" s="267"/>
    </row>
    <row r="101" spans="1:15" s="2" customFormat="1" ht="13.5" customHeight="1" x14ac:dyDescent="0.3">
      <c r="A101" s="41"/>
      <c r="B101" s="262"/>
      <c r="C101" s="142"/>
      <c r="D101" s="147"/>
      <c r="E101" s="147"/>
      <c r="F101" s="147"/>
      <c r="G101" s="266"/>
      <c r="H101" s="266"/>
      <c r="I101" s="266"/>
      <c r="J101" s="266"/>
      <c r="K101" s="266"/>
      <c r="L101" s="266"/>
      <c r="M101" s="266"/>
      <c r="N101" s="267"/>
      <c r="O101" s="267"/>
    </row>
    <row r="102" spans="1:15" s="2" customFormat="1" ht="13.5" customHeight="1" x14ac:dyDescent="0.3">
      <c r="A102" s="41"/>
      <c r="B102" s="262"/>
      <c r="C102" s="142"/>
      <c r="D102" s="147"/>
      <c r="E102" s="147"/>
      <c r="F102" s="147"/>
      <c r="G102" s="266"/>
      <c r="H102" s="266"/>
      <c r="I102" s="266"/>
      <c r="J102" s="266"/>
      <c r="K102" s="266"/>
      <c r="L102" s="266"/>
      <c r="M102" s="266"/>
      <c r="N102" s="267"/>
      <c r="O102" s="267"/>
    </row>
    <row r="103" spans="1:15" s="2" customFormat="1" ht="13.5" customHeight="1" x14ac:dyDescent="0.3">
      <c r="A103" s="41"/>
      <c r="B103" s="262"/>
      <c r="C103" s="142"/>
      <c r="D103" s="147"/>
      <c r="E103" s="147"/>
      <c r="F103" s="147"/>
      <c r="G103" s="266"/>
      <c r="H103" s="266"/>
      <c r="I103" s="266"/>
      <c r="J103" s="266"/>
      <c r="K103" s="266"/>
      <c r="L103" s="266"/>
      <c r="M103" s="266"/>
      <c r="N103" s="267"/>
      <c r="O103" s="267"/>
    </row>
    <row r="104" spans="1:15" s="2" customFormat="1" ht="13.5" customHeight="1" x14ac:dyDescent="0.3">
      <c r="A104" s="41"/>
      <c r="B104" s="262"/>
      <c r="C104" s="142"/>
      <c r="D104" s="147"/>
      <c r="E104" s="147"/>
      <c r="F104" s="147"/>
      <c r="G104" s="266"/>
      <c r="H104" s="266"/>
      <c r="I104" s="266"/>
      <c r="J104" s="266"/>
      <c r="K104" s="266"/>
      <c r="L104" s="266"/>
      <c r="M104" s="266"/>
      <c r="N104" s="267"/>
      <c r="O104" s="267"/>
    </row>
    <row r="105" spans="1:15" s="2" customFormat="1" ht="13.5" customHeight="1" x14ac:dyDescent="0.3">
      <c r="A105" s="41"/>
      <c r="B105" s="262"/>
      <c r="C105" s="142"/>
      <c r="D105" s="147"/>
      <c r="E105" s="147"/>
      <c r="F105" s="147"/>
      <c r="G105" s="266"/>
      <c r="H105" s="266"/>
      <c r="I105" s="266"/>
      <c r="J105" s="266"/>
      <c r="K105" s="266"/>
      <c r="L105" s="266"/>
      <c r="M105" s="266"/>
      <c r="N105" s="267"/>
      <c r="O105" s="267"/>
    </row>
    <row r="106" spans="1:15" s="2" customFormat="1" ht="13.5" customHeight="1" x14ac:dyDescent="0.3">
      <c r="A106" s="41"/>
      <c r="B106" s="262"/>
      <c r="C106" s="142"/>
      <c r="D106" s="147"/>
      <c r="E106" s="147"/>
      <c r="F106" s="147"/>
      <c r="G106" s="266"/>
      <c r="H106" s="266"/>
      <c r="I106" s="266"/>
      <c r="J106" s="266"/>
      <c r="K106" s="266"/>
      <c r="L106" s="266"/>
      <c r="M106" s="266"/>
      <c r="N106" s="267"/>
      <c r="O106" s="267"/>
    </row>
    <row r="107" spans="1:15" s="2" customFormat="1" ht="13.5" customHeight="1" x14ac:dyDescent="0.3">
      <c r="A107" s="41"/>
      <c r="B107" s="262"/>
      <c r="C107" s="142"/>
      <c r="D107" s="147"/>
      <c r="E107" s="147"/>
      <c r="F107" s="147"/>
      <c r="G107" s="266"/>
      <c r="H107" s="266"/>
      <c r="I107" s="266"/>
      <c r="J107" s="266"/>
      <c r="K107" s="266"/>
      <c r="L107" s="266"/>
      <c r="M107" s="266"/>
      <c r="N107" s="267"/>
      <c r="O107" s="267"/>
    </row>
    <row r="108" spans="1:15" s="2" customFormat="1" ht="13.5" customHeight="1" x14ac:dyDescent="0.3">
      <c r="A108" s="41"/>
      <c r="B108" s="262"/>
      <c r="C108" s="142"/>
      <c r="D108" s="147"/>
      <c r="E108" s="147"/>
      <c r="F108" s="147"/>
      <c r="G108" s="266"/>
      <c r="H108" s="266"/>
      <c r="I108" s="266"/>
      <c r="J108" s="266"/>
      <c r="K108" s="266"/>
      <c r="L108" s="266"/>
      <c r="M108" s="266"/>
      <c r="N108" s="267"/>
      <c r="O108" s="267"/>
    </row>
    <row r="109" spans="1:15" s="2" customFormat="1" ht="13.5" customHeight="1" x14ac:dyDescent="0.3">
      <c r="A109" s="41"/>
      <c r="B109" s="262"/>
      <c r="C109" s="142"/>
      <c r="D109" s="147"/>
      <c r="E109" s="147"/>
      <c r="F109" s="147"/>
      <c r="G109" s="266"/>
      <c r="H109" s="266"/>
      <c r="I109" s="266"/>
      <c r="J109" s="266"/>
      <c r="K109" s="266"/>
      <c r="L109" s="266"/>
      <c r="M109" s="266"/>
      <c r="N109" s="267"/>
      <c r="O109" s="267"/>
    </row>
    <row r="110" spans="1:15" s="2" customFormat="1" ht="13.5" customHeight="1" x14ac:dyDescent="0.3">
      <c r="A110" s="41"/>
      <c r="B110" s="262"/>
      <c r="C110" s="142"/>
      <c r="D110" s="147"/>
      <c r="E110" s="147"/>
      <c r="F110" s="147"/>
      <c r="G110" s="266"/>
      <c r="H110" s="266"/>
      <c r="I110" s="266"/>
      <c r="J110" s="266"/>
      <c r="K110" s="266"/>
      <c r="L110" s="266"/>
      <c r="M110" s="266"/>
      <c r="N110" s="267"/>
      <c r="O110" s="267"/>
    </row>
    <row r="111" spans="1:15" s="2" customFormat="1" ht="13.5" customHeight="1" x14ac:dyDescent="0.3">
      <c r="A111" s="41"/>
      <c r="B111" s="262"/>
      <c r="C111" s="142"/>
      <c r="D111" s="147"/>
      <c r="E111" s="147"/>
      <c r="F111" s="147"/>
      <c r="G111" s="266"/>
      <c r="H111" s="266"/>
      <c r="I111" s="266"/>
      <c r="J111" s="266"/>
      <c r="K111" s="266"/>
      <c r="L111" s="266"/>
      <c r="M111" s="266"/>
      <c r="N111" s="267"/>
      <c r="O111" s="267"/>
    </row>
    <row r="112" spans="1:15" s="2" customFormat="1" ht="13.5" customHeight="1" x14ac:dyDescent="0.3">
      <c r="A112" s="41"/>
      <c r="B112" s="262"/>
      <c r="C112" s="142"/>
      <c r="D112" s="147"/>
      <c r="E112" s="147"/>
      <c r="F112" s="147"/>
      <c r="G112" s="266"/>
      <c r="H112" s="266"/>
      <c r="I112" s="266"/>
      <c r="J112" s="266"/>
      <c r="K112" s="266"/>
      <c r="L112" s="266"/>
      <c r="M112" s="266"/>
      <c r="N112" s="267"/>
      <c r="O112" s="267"/>
    </row>
    <row r="113" spans="1:15" s="2" customFormat="1" ht="13.5" customHeight="1" x14ac:dyDescent="0.3">
      <c r="A113" s="41"/>
      <c r="B113" s="262"/>
      <c r="C113" s="142"/>
      <c r="D113" s="147"/>
      <c r="E113" s="147"/>
      <c r="F113" s="147"/>
      <c r="G113" s="266"/>
      <c r="H113" s="266"/>
      <c r="I113" s="266"/>
      <c r="J113" s="266"/>
      <c r="K113" s="266"/>
      <c r="L113" s="266"/>
      <c r="M113" s="266"/>
      <c r="N113" s="267"/>
      <c r="O113" s="267"/>
    </row>
    <row r="114" spans="1:15" s="2" customFormat="1" ht="13.5" customHeight="1" x14ac:dyDescent="0.3">
      <c r="A114" s="41"/>
      <c r="B114" s="262"/>
      <c r="C114" s="142"/>
      <c r="D114" s="147"/>
      <c r="E114" s="147"/>
      <c r="F114" s="147"/>
      <c r="G114" s="266"/>
      <c r="H114" s="266"/>
      <c r="I114" s="266"/>
      <c r="J114" s="266"/>
      <c r="K114" s="266"/>
      <c r="L114" s="266"/>
      <c r="M114" s="266"/>
      <c r="N114" s="267"/>
      <c r="O114" s="267"/>
    </row>
    <row r="115" spans="1:15" s="2" customFormat="1" ht="13.5" customHeight="1" x14ac:dyDescent="0.3">
      <c r="A115" s="41"/>
      <c r="B115" s="262"/>
      <c r="C115" s="142"/>
      <c r="D115" s="147"/>
      <c r="E115" s="147"/>
      <c r="F115" s="147"/>
      <c r="G115" s="266"/>
      <c r="H115" s="266"/>
      <c r="I115" s="266"/>
      <c r="J115" s="266"/>
      <c r="K115" s="266"/>
      <c r="L115" s="266"/>
      <c r="M115" s="266"/>
      <c r="N115" s="267"/>
      <c r="O115" s="267"/>
    </row>
    <row r="116" spans="1:15" s="2" customFormat="1" ht="13.5" customHeight="1" x14ac:dyDescent="0.3">
      <c r="A116" s="41"/>
      <c r="B116" s="262"/>
      <c r="C116" s="142"/>
      <c r="D116" s="147"/>
      <c r="E116" s="147"/>
      <c r="F116" s="147"/>
      <c r="G116" s="266"/>
      <c r="H116" s="266"/>
      <c r="I116" s="266"/>
      <c r="J116" s="266"/>
      <c r="K116" s="266"/>
      <c r="L116" s="266"/>
      <c r="M116" s="266"/>
      <c r="N116" s="267"/>
      <c r="O116" s="267"/>
    </row>
    <row r="117" spans="1:15" s="2" customFormat="1" ht="13.5" customHeight="1" x14ac:dyDescent="0.3">
      <c r="A117" s="41"/>
      <c r="B117" s="262"/>
      <c r="C117" s="142"/>
      <c r="D117" s="147"/>
      <c r="E117" s="147"/>
      <c r="F117" s="147"/>
      <c r="G117" s="266"/>
      <c r="H117" s="266"/>
      <c r="I117" s="266"/>
      <c r="J117" s="266"/>
      <c r="K117" s="266"/>
      <c r="L117" s="266"/>
      <c r="M117" s="266"/>
      <c r="N117" s="267"/>
      <c r="O117" s="267"/>
    </row>
    <row r="118" spans="1:15" s="2" customFormat="1" ht="13.5" customHeight="1" x14ac:dyDescent="0.3">
      <c r="A118" s="41"/>
      <c r="B118" s="262"/>
      <c r="C118" s="142"/>
      <c r="D118" s="147"/>
      <c r="E118" s="147"/>
      <c r="F118" s="147"/>
      <c r="G118" s="266"/>
      <c r="H118" s="266"/>
      <c r="I118" s="266"/>
      <c r="J118" s="266"/>
      <c r="K118" s="266"/>
      <c r="L118" s="266"/>
      <c r="M118" s="266"/>
      <c r="N118" s="267"/>
      <c r="O118" s="267"/>
    </row>
    <row r="119" spans="1:15" s="2" customFormat="1" ht="13.5" customHeight="1" x14ac:dyDescent="0.3">
      <c r="A119" s="41"/>
      <c r="B119" s="262"/>
      <c r="C119" s="142"/>
      <c r="D119" s="147"/>
      <c r="E119" s="147"/>
      <c r="F119" s="147"/>
      <c r="G119" s="266"/>
      <c r="H119" s="266"/>
      <c r="I119" s="266"/>
      <c r="J119" s="266"/>
      <c r="K119" s="266"/>
      <c r="L119" s="266"/>
      <c r="M119" s="266"/>
      <c r="N119" s="267"/>
      <c r="O119" s="267"/>
    </row>
    <row r="120" spans="1:15" s="2" customFormat="1" ht="13.5" customHeight="1" x14ac:dyDescent="0.3">
      <c r="A120" s="41"/>
      <c r="B120" s="262"/>
      <c r="C120" s="142"/>
      <c r="D120" s="147"/>
      <c r="E120" s="147"/>
      <c r="F120" s="147"/>
      <c r="G120" s="266"/>
      <c r="H120" s="266"/>
      <c r="I120" s="266"/>
      <c r="J120" s="266"/>
      <c r="K120" s="266"/>
      <c r="L120" s="266"/>
      <c r="M120" s="266"/>
      <c r="N120" s="267"/>
      <c r="O120" s="267"/>
    </row>
    <row r="121" spans="1:15" s="2" customFormat="1" ht="13.5" customHeight="1" x14ac:dyDescent="0.3">
      <c r="A121" s="41"/>
      <c r="B121" s="262"/>
      <c r="C121" s="142"/>
      <c r="D121" s="147"/>
      <c r="E121" s="147"/>
      <c r="F121" s="147"/>
      <c r="G121" s="266"/>
      <c r="H121" s="266"/>
      <c r="I121" s="266"/>
      <c r="J121" s="266"/>
      <c r="K121" s="266"/>
      <c r="L121" s="266"/>
      <c r="M121" s="266"/>
      <c r="N121" s="267"/>
      <c r="O121" s="267"/>
    </row>
    <row r="122" spans="1:15" s="2" customFormat="1" ht="13.5" customHeight="1" x14ac:dyDescent="0.3">
      <c r="A122" s="41"/>
      <c r="B122" s="262"/>
      <c r="C122" s="142"/>
      <c r="D122" s="147"/>
      <c r="E122" s="147"/>
      <c r="F122" s="147"/>
      <c r="G122" s="266"/>
      <c r="H122" s="266"/>
      <c r="I122" s="266"/>
      <c r="J122" s="266"/>
      <c r="K122" s="266"/>
      <c r="L122" s="266"/>
      <c r="M122" s="266"/>
      <c r="N122" s="267"/>
      <c r="O122" s="267"/>
    </row>
    <row r="123" spans="1:15" s="2" customFormat="1" ht="13.5" customHeight="1" x14ac:dyDescent="0.3">
      <c r="A123" s="41"/>
      <c r="B123" s="262"/>
      <c r="C123" s="142"/>
      <c r="E123" s="147"/>
      <c r="F123" s="147"/>
      <c r="G123" s="266"/>
      <c r="H123" s="266"/>
      <c r="I123" s="266"/>
      <c r="J123" s="266"/>
      <c r="K123" s="266"/>
      <c r="L123" s="266"/>
      <c r="M123" s="266"/>
      <c r="N123" s="267"/>
      <c r="O123" s="267"/>
    </row>
    <row r="124" spans="1:15" s="2" customFormat="1" ht="13.5" customHeight="1" x14ac:dyDescent="0.3">
      <c r="A124" s="41"/>
      <c r="B124" s="262"/>
      <c r="C124" s="142"/>
      <c r="E124" s="147"/>
      <c r="F124" s="147"/>
      <c r="G124" s="266"/>
      <c r="H124" s="266"/>
      <c r="I124" s="266"/>
      <c r="J124" s="266"/>
      <c r="K124" s="266"/>
      <c r="L124" s="266"/>
      <c r="M124" s="266"/>
      <c r="N124" s="267"/>
      <c r="O124" s="267"/>
    </row>
    <row r="125" spans="1:15" s="2" customFormat="1" ht="13.5" customHeight="1" x14ac:dyDescent="0.3">
      <c r="A125" s="41"/>
      <c r="B125" s="262"/>
      <c r="C125" s="142"/>
      <c r="E125" s="147"/>
      <c r="F125" s="147"/>
      <c r="G125" s="266"/>
      <c r="H125" s="266"/>
      <c r="I125" s="266"/>
      <c r="J125" s="266"/>
      <c r="K125" s="266"/>
      <c r="L125" s="266"/>
      <c r="M125" s="266"/>
      <c r="N125" s="267"/>
      <c r="O125" s="267"/>
    </row>
    <row r="126" spans="1:15" s="2" customFormat="1" ht="13.5" customHeight="1" x14ac:dyDescent="0.3">
      <c r="A126" s="41"/>
      <c r="B126" s="262"/>
      <c r="C126" s="142"/>
      <c r="E126" s="147"/>
      <c r="F126" s="147"/>
      <c r="G126" s="266"/>
      <c r="H126" s="266"/>
      <c r="I126" s="266"/>
      <c r="J126" s="266"/>
      <c r="K126" s="266"/>
      <c r="L126" s="266"/>
      <c r="M126" s="266"/>
      <c r="N126" s="267"/>
      <c r="O126" s="267"/>
    </row>
    <row r="127" spans="1:15" s="2" customFormat="1" ht="13.5" customHeight="1" x14ac:dyDescent="0.3">
      <c r="A127" s="41"/>
      <c r="B127" s="262"/>
      <c r="C127" s="142"/>
      <c r="E127" s="147"/>
      <c r="F127" s="147"/>
      <c r="G127" s="266"/>
      <c r="H127" s="266"/>
      <c r="I127" s="266"/>
      <c r="J127" s="266"/>
      <c r="K127" s="266"/>
      <c r="L127" s="266"/>
      <c r="M127" s="266"/>
      <c r="N127" s="267"/>
      <c r="O127" s="267"/>
    </row>
    <row r="128" spans="1:15" s="2" customFormat="1" ht="13.5" customHeight="1" x14ac:dyDescent="0.3">
      <c r="A128" s="41"/>
      <c r="B128" s="262"/>
      <c r="C128" s="142"/>
      <c r="E128" s="147"/>
      <c r="F128" s="147"/>
      <c r="G128" s="266"/>
      <c r="H128" s="266"/>
      <c r="I128" s="266"/>
      <c r="J128" s="266"/>
      <c r="K128" s="266"/>
      <c r="L128" s="266"/>
      <c r="M128" s="266"/>
      <c r="N128" s="267"/>
      <c r="O128" s="267"/>
    </row>
    <row r="129" spans="1:16" ht="15" customHeight="1" x14ac:dyDescent="0.3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2"/>
    </row>
    <row r="130" spans="1:16" ht="15" customHeight="1" x14ac:dyDescent="0.3">
      <c r="A130" s="15"/>
      <c r="B130" s="15"/>
      <c r="C130" s="15"/>
      <c r="D130" s="15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3" t="s">
        <v>118</v>
      </c>
    </row>
  </sheetData>
  <mergeCells count="110">
    <mergeCell ref="F75:G75"/>
    <mergeCell ref="H75:M75"/>
    <mergeCell ref="F78:G78"/>
    <mergeCell ref="H78:M78"/>
    <mergeCell ref="F72:G72"/>
    <mergeCell ref="F73:G73"/>
    <mergeCell ref="F74:G74"/>
    <mergeCell ref="H72:M72"/>
    <mergeCell ref="H73:M73"/>
    <mergeCell ref="H74:M74"/>
    <mergeCell ref="N59:O60"/>
    <mergeCell ref="B55:M55"/>
    <mergeCell ref="N55:O55"/>
    <mergeCell ref="F71:G71"/>
    <mergeCell ref="H71:M71"/>
    <mergeCell ref="B68:B69"/>
    <mergeCell ref="C68:E69"/>
    <mergeCell ref="F68:G69"/>
    <mergeCell ref="H68:M69"/>
    <mergeCell ref="N68:O69"/>
    <mergeCell ref="N65:O65"/>
    <mergeCell ref="B65:M65"/>
    <mergeCell ref="F64:G64"/>
    <mergeCell ref="H64:M64"/>
    <mergeCell ref="B59:B60"/>
    <mergeCell ref="C59:E60"/>
    <mergeCell ref="N34:O34"/>
    <mergeCell ref="C39:F39"/>
    <mergeCell ref="I39:K39"/>
    <mergeCell ref="L39:O39"/>
    <mergeCell ref="G39:H39"/>
    <mergeCell ref="N50:O51"/>
    <mergeCell ref="N46:O46"/>
    <mergeCell ref="G41:H41"/>
    <mergeCell ref="G45:H45"/>
    <mergeCell ref="G40:H40"/>
    <mergeCell ref="G44:H44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19:I19"/>
    <mergeCell ref="C18:G18"/>
    <mergeCell ref="H18:I18"/>
    <mergeCell ref="H20:I20"/>
    <mergeCell ref="F53:G53"/>
    <mergeCell ref="H53:M53"/>
    <mergeCell ref="B46:K46"/>
    <mergeCell ref="B50:B51"/>
    <mergeCell ref="C50:E51"/>
    <mergeCell ref="F50:G51"/>
    <mergeCell ref="H50:M51"/>
    <mergeCell ref="B34:K34"/>
    <mergeCell ref="H21:I21"/>
    <mergeCell ref="H23:I23"/>
    <mergeCell ref="H22:I22"/>
    <mergeCell ref="J18:K18"/>
    <mergeCell ref="L18:M18"/>
    <mergeCell ref="H24:I24"/>
    <mergeCell ref="H26:I26"/>
    <mergeCell ref="G42:H42"/>
    <mergeCell ref="G43:H43"/>
    <mergeCell ref="H25:I25"/>
    <mergeCell ref="H27:I27"/>
    <mergeCell ref="H28:I28"/>
    <mergeCell ref="H29:I29"/>
    <mergeCell ref="H30:I30"/>
    <mergeCell ref="H31:I31"/>
    <mergeCell ref="H32:I32"/>
    <mergeCell ref="H33:I33"/>
    <mergeCell ref="F62:G62"/>
    <mergeCell ref="H62:M62"/>
    <mergeCell ref="F63:G63"/>
    <mergeCell ref="H63:M63"/>
    <mergeCell ref="F52:G52"/>
    <mergeCell ref="F61:G61"/>
    <mergeCell ref="F59:G60"/>
    <mergeCell ref="H59:M60"/>
    <mergeCell ref="H52:M52"/>
    <mergeCell ref="F54:G54"/>
    <mergeCell ref="G95:M95"/>
    <mergeCell ref="N95:O95"/>
    <mergeCell ref="G94:M94"/>
    <mergeCell ref="N94:O94"/>
    <mergeCell ref="F76:G76"/>
    <mergeCell ref="H76:M76"/>
    <mergeCell ref="G93:M93"/>
    <mergeCell ref="N93:O93"/>
    <mergeCell ref="G92:M92"/>
    <mergeCell ref="N92:O92"/>
    <mergeCell ref="B79:M79"/>
    <mergeCell ref="N79:O79"/>
    <mergeCell ref="B80:M80"/>
    <mergeCell ref="N80:O80"/>
    <mergeCell ref="A85:O85"/>
    <mergeCell ref="F77:G77"/>
    <mergeCell ref="H77:M77"/>
    <mergeCell ref="B89:B90"/>
    <mergeCell ref="C89:F90"/>
    <mergeCell ref="G89:M90"/>
    <mergeCell ref="N89:O90"/>
    <mergeCell ref="G91:M91"/>
    <mergeCell ref="N91:O91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AB6B-A272-4D28-909B-106C44CE84AC}">
  <sheetPr>
    <tabColor theme="9" tint="-0.249977111117893"/>
  </sheetPr>
  <dimension ref="A2:O120"/>
  <sheetViews>
    <sheetView view="pageBreakPreview" topLeftCell="C36" zoomScale="85" zoomScaleNormal="100" zoomScaleSheetLayoutView="85" workbookViewId="0">
      <selection activeCell="I76" sqref="I76"/>
    </sheetView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9.44140625" bestFit="1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77734375" bestFit="1" customWidth="1"/>
    <col min="14" max="14" width="11.77734375" customWidth="1"/>
    <col min="15" max="15" width="13.44140625" customWidth="1"/>
  </cols>
  <sheetData>
    <row r="2" spans="1:15" ht="17.55" customHeight="1" x14ac:dyDescent="0.3">
      <c r="A2" s="2"/>
      <c r="M2" s="327" t="s">
        <v>337</v>
      </c>
      <c r="N2" s="327"/>
      <c r="O2" s="327"/>
    </row>
    <row r="3" spans="1:15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 x14ac:dyDescent="0.3">
      <c r="A4" s="384" t="s">
        <v>115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ht="15" customHeight="1" x14ac:dyDescent="0.3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ht="15.6" x14ac:dyDescent="0.3">
      <c r="A6" s="218"/>
      <c r="B6" s="187" t="s">
        <v>164</v>
      </c>
    </row>
    <row r="7" spans="1:15" ht="15.6" x14ac:dyDescent="0.3">
      <c r="A7" s="218"/>
      <c r="B7" s="406" t="s">
        <v>109</v>
      </c>
      <c r="C7" s="406">
        <v>2022</v>
      </c>
      <c r="D7" s="406"/>
      <c r="E7" s="406"/>
      <c r="F7" s="406"/>
      <c r="G7" s="406"/>
      <c r="H7" s="314" t="s">
        <v>109</v>
      </c>
      <c r="I7" s="319">
        <v>2023</v>
      </c>
      <c r="J7" s="320"/>
      <c r="K7" s="320"/>
      <c r="L7" s="320"/>
      <c r="M7" s="320"/>
      <c r="N7" s="320"/>
      <c r="O7" s="321"/>
    </row>
    <row r="8" spans="1:15" ht="15.6" x14ac:dyDescent="0.3">
      <c r="A8" s="218"/>
      <c r="B8" s="406"/>
      <c r="C8" s="59" t="s">
        <v>47</v>
      </c>
      <c r="D8" s="406" t="s">
        <v>192</v>
      </c>
      <c r="E8" s="406"/>
      <c r="F8" s="406" t="s">
        <v>159</v>
      </c>
      <c r="G8" s="406"/>
      <c r="H8" s="315"/>
      <c r="I8" s="406" t="s">
        <v>47</v>
      </c>
      <c r="J8" s="406"/>
      <c r="K8" s="406"/>
      <c r="L8" s="406" t="s">
        <v>192</v>
      </c>
      <c r="M8" s="406"/>
      <c r="N8" s="406" t="s">
        <v>159</v>
      </c>
      <c r="O8" s="406"/>
    </row>
    <row r="9" spans="1:15" ht="15" customHeight="1" x14ac:dyDescent="0.3">
      <c r="A9" s="218"/>
      <c r="B9" s="215">
        <v>1</v>
      </c>
      <c r="C9" s="182" t="s">
        <v>317</v>
      </c>
      <c r="D9" s="411">
        <v>4</v>
      </c>
      <c r="E9" s="411"/>
      <c r="F9" s="412">
        <v>446.80400000000003</v>
      </c>
      <c r="G9" s="412"/>
      <c r="H9" s="215">
        <v>1</v>
      </c>
      <c r="I9" s="182" t="s">
        <v>317</v>
      </c>
      <c r="J9" s="182"/>
      <c r="K9" s="182"/>
      <c r="L9" s="411">
        <v>1</v>
      </c>
      <c r="M9" s="411"/>
      <c r="N9" s="412">
        <v>552.875</v>
      </c>
      <c r="O9" s="412"/>
    </row>
    <row r="10" spans="1:15" ht="15" customHeight="1" x14ac:dyDescent="0.3">
      <c r="A10" s="218"/>
      <c r="B10" s="215">
        <v>2</v>
      </c>
      <c r="C10" s="226" t="s">
        <v>316</v>
      </c>
      <c r="D10" s="411">
        <v>3</v>
      </c>
      <c r="E10" s="411"/>
      <c r="F10" s="412">
        <v>206.5</v>
      </c>
      <c r="G10" s="412"/>
      <c r="H10" s="215">
        <v>2</v>
      </c>
      <c r="I10" s="226" t="s">
        <v>316</v>
      </c>
      <c r="J10" s="226"/>
      <c r="K10" s="226"/>
      <c r="L10" s="411">
        <v>2</v>
      </c>
      <c r="M10" s="411"/>
      <c r="N10" s="412">
        <v>94.146000000000001</v>
      </c>
      <c r="O10" s="412"/>
    </row>
    <row r="11" spans="1:15" ht="15" customHeight="1" x14ac:dyDescent="0.3">
      <c r="A11" s="218"/>
      <c r="B11" s="215">
        <v>3</v>
      </c>
      <c r="C11" s="226" t="s">
        <v>319</v>
      </c>
      <c r="D11" s="411">
        <v>3</v>
      </c>
      <c r="E11" s="411"/>
      <c r="F11" s="412">
        <v>288.5</v>
      </c>
      <c r="G11" s="412"/>
      <c r="H11" s="215">
        <v>3</v>
      </c>
      <c r="I11" s="226" t="s">
        <v>319</v>
      </c>
      <c r="J11" s="226"/>
      <c r="K11" s="226"/>
      <c r="L11" s="411">
        <v>2</v>
      </c>
      <c r="M11" s="411"/>
      <c r="N11" s="412">
        <v>163.6</v>
      </c>
      <c r="O11" s="412"/>
    </row>
    <row r="12" spans="1:15" ht="15" customHeight="1" x14ac:dyDescent="0.3">
      <c r="A12" s="218"/>
      <c r="B12" s="215">
        <v>4</v>
      </c>
      <c r="C12" s="226" t="s">
        <v>313</v>
      </c>
      <c r="D12" s="411">
        <v>16</v>
      </c>
      <c r="E12" s="411"/>
      <c r="F12" s="412">
        <v>3030.3543209999998</v>
      </c>
      <c r="G12" s="412"/>
      <c r="H12" s="215">
        <v>4</v>
      </c>
      <c r="I12" s="226" t="s">
        <v>313</v>
      </c>
      <c r="J12" s="226"/>
      <c r="K12" s="226"/>
      <c r="L12" s="411">
        <v>1</v>
      </c>
      <c r="M12" s="411"/>
      <c r="N12" s="412">
        <v>51</v>
      </c>
      <c r="O12" s="412"/>
    </row>
    <row r="13" spans="1:15" ht="15" customHeight="1" x14ac:dyDescent="0.3">
      <c r="A13" s="218"/>
      <c r="B13" s="215">
        <v>5</v>
      </c>
      <c r="C13" s="226" t="s">
        <v>314</v>
      </c>
      <c r="D13" s="411">
        <v>14</v>
      </c>
      <c r="E13" s="411"/>
      <c r="F13" s="412">
        <v>2097.0448816000003</v>
      </c>
      <c r="G13" s="412"/>
      <c r="H13" s="215">
        <v>5</v>
      </c>
      <c r="I13" s="226" t="s">
        <v>314</v>
      </c>
      <c r="J13" s="226"/>
      <c r="K13" s="226"/>
      <c r="L13" s="411">
        <v>1</v>
      </c>
      <c r="M13" s="411"/>
      <c r="N13" s="412">
        <v>127.8</v>
      </c>
      <c r="O13" s="412"/>
    </row>
    <row r="14" spans="1:15" ht="15" customHeight="1" x14ac:dyDescent="0.3">
      <c r="A14" s="218"/>
      <c r="B14" s="215">
        <v>6</v>
      </c>
      <c r="C14" s="226" t="s">
        <v>321</v>
      </c>
      <c r="D14" s="411">
        <v>5</v>
      </c>
      <c r="E14" s="411"/>
      <c r="F14" s="412">
        <v>1597.6546539999999</v>
      </c>
      <c r="G14" s="412"/>
      <c r="H14" s="215">
        <v>6</v>
      </c>
      <c r="I14" s="226" t="s">
        <v>321</v>
      </c>
      <c r="J14" s="226"/>
      <c r="K14" s="226"/>
      <c r="L14" s="411">
        <v>2</v>
      </c>
      <c r="M14" s="411"/>
      <c r="N14" s="412">
        <v>165.61562499999999</v>
      </c>
      <c r="O14" s="412"/>
    </row>
    <row r="15" spans="1:15" s="2" customFormat="1" ht="15" customHeight="1" x14ac:dyDescent="0.3">
      <c r="A15" s="218"/>
      <c r="B15" s="215">
        <v>7</v>
      </c>
      <c r="C15" s="226" t="s">
        <v>312</v>
      </c>
      <c r="D15" s="411">
        <v>1</v>
      </c>
      <c r="E15" s="411"/>
      <c r="F15" s="412">
        <v>338.32</v>
      </c>
      <c r="G15" s="412"/>
      <c r="H15" s="215">
        <v>7</v>
      </c>
      <c r="I15" s="226" t="s">
        <v>312</v>
      </c>
      <c r="J15" s="226"/>
      <c r="K15" s="226"/>
      <c r="L15" s="411">
        <v>0</v>
      </c>
      <c r="M15" s="411"/>
      <c r="N15" s="412">
        <v>0</v>
      </c>
      <c r="O15" s="412"/>
    </row>
    <row r="16" spans="1:15" s="2" customFormat="1" ht="15" customHeight="1" x14ac:dyDescent="0.3">
      <c r="A16" s="218"/>
      <c r="B16" s="215">
        <v>8</v>
      </c>
      <c r="C16" s="226" t="s">
        <v>320</v>
      </c>
      <c r="D16" s="411">
        <v>5</v>
      </c>
      <c r="E16" s="411"/>
      <c r="F16" s="412">
        <v>822.57638599999996</v>
      </c>
      <c r="G16" s="412"/>
      <c r="H16" s="215">
        <v>8</v>
      </c>
      <c r="I16" s="226" t="s">
        <v>320</v>
      </c>
      <c r="J16" s="226"/>
      <c r="K16" s="226"/>
      <c r="L16" s="411">
        <v>1</v>
      </c>
      <c r="M16" s="411"/>
      <c r="N16" s="412">
        <v>70.2</v>
      </c>
      <c r="O16" s="412"/>
    </row>
    <row r="17" spans="1:15" s="2" customFormat="1" ht="15" customHeight="1" x14ac:dyDescent="0.3">
      <c r="A17" s="218"/>
      <c r="B17" s="215">
        <v>9</v>
      </c>
      <c r="C17" s="226" t="s">
        <v>315</v>
      </c>
      <c r="D17" s="411">
        <v>6</v>
      </c>
      <c r="E17" s="411"/>
      <c r="F17" s="412">
        <v>22370.579293000003</v>
      </c>
      <c r="G17" s="412"/>
      <c r="H17" s="215">
        <v>9</v>
      </c>
      <c r="I17" s="226" t="s">
        <v>315</v>
      </c>
      <c r="J17" s="226"/>
      <c r="K17" s="226"/>
      <c r="L17" s="411">
        <v>2</v>
      </c>
      <c r="M17" s="411"/>
      <c r="N17" s="412">
        <v>133</v>
      </c>
      <c r="O17" s="412"/>
    </row>
    <row r="18" spans="1:15" s="2" customFormat="1" ht="15" customHeight="1" x14ac:dyDescent="0.3">
      <c r="A18" s="218"/>
      <c r="B18" s="215">
        <v>10</v>
      </c>
      <c r="C18" s="226" t="s">
        <v>318</v>
      </c>
      <c r="D18" s="411">
        <v>5</v>
      </c>
      <c r="E18" s="411"/>
      <c r="F18" s="412">
        <v>1408.5388627999998</v>
      </c>
      <c r="G18" s="412"/>
      <c r="H18" s="215">
        <v>10</v>
      </c>
      <c r="I18" s="226" t="s">
        <v>318</v>
      </c>
      <c r="J18" s="226"/>
      <c r="K18" s="226"/>
      <c r="L18" s="411">
        <v>2</v>
      </c>
      <c r="M18" s="411"/>
      <c r="N18" s="412">
        <v>9197.4699999999993</v>
      </c>
      <c r="O18" s="412"/>
    </row>
    <row r="19" spans="1:15" s="2" customFormat="1" ht="15" customHeight="1" x14ac:dyDescent="0.3">
      <c r="A19"/>
      <c r="B19" s="215">
        <v>11</v>
      </c>
      <c r="C19" s="226" t="s">
        <v>322</v>
      </c>
      <c r="D19" s="411">
        <v>3</v>
      </c>
      <c r="E19" s="411"/>
      <c r="F19" s="412">
        <v>421.65</v>
      </c>
      <c r="G19" s="412"/>
      <c r="H19" s="215">
        <v>11</v>
      </c>
      <c r="I19" s="226" t="s">
        <v>322</v>
      </c>
      <c r="J19" s="226"/>
      <c r="K19" s="226"/>
      <c r="L19" s="411">
        <v>1</v>
      </c>
      <c r="M19" s="411"/>
      <c r="N19" s="412">
        <v>70</v>
      </c>
      <c r="O19" s="412"/>
    </row>
    <row r="20" spans="1:15" s="2" customFormat="1" ht="15" customHeight="1" x14ac:dyDescent="0.3">
      <c r="A20"/>
      <c r="B20" s="197"/>
      <c r="C20" s="197" t="s">
        <v>154</v>
      </c>
      <c r="D20" s="414">
        <v>65</v>
      </c>
      <c r="E20" s="414"/>
      <c r="F20" s="415">
        <v>33028.522398400004</v>
      </c>
      <c r="G20" s="415"/>
      <c r="H20" s="416" t="s">
        <v>154</v>
      </c>
      <c r="I20" s="416"/>
      <c r="J20" s="416"/>
      <c r="K20" s="416"/>
      <c r="L20" s="414">
        <v>15</v>
      </c>
      <c r="M20" s="414"/>
      <c r="N20" s="415">
        <v>10625.706624999999</v>
      </c>
      <c r="O20" s="415"/>
    </row>
    <row r="21" spans="1:15" s="2" customFormat="1" ht="15" customHeight="1" x14ac:dyDescent="0.3">
      <c r="A21"/>
      <c r="B21" s="20" t="s">
        <v>268</v>
      </c>
      <c r="C21" s="190"/>
      <c r="D21" s="190"/>
      <c r="E21" s="190"/>
      <c r="F21" s="190"/>
      <c r="G21" s="190"/>
      <c r="H21" s="190"/>
      <c r="I21" s="190"/>
      <c r="J21" s="191"/>
      <c r="K21" s="191"/>
      <c r="L21" s="259"/>
      <c r="M21" s="259"/>
      <c r="N21" s="189"/>
      <c r="O21" s="189"/>
    </row>
    <row r="22" spans="1:15" s="2" customFormat="1" ht="15" customHeight="1" x14ac:dyDescent="0.3">
      <c r="A22"/>
      <c r="B22" s="20"/>
      <c r="C22" s="190"/>
      <c r="D22" s="190"/>
      <c r="E22" s="190"/>
      <c r="F22" s="190"/>
      <c r="G22" s="190"/>
      <c r="H22" s="190"/>
      <c r="I22" s="190"/>
      <c r="J22" s="191"/>
      <c r="K22" s="191"/>
      <c r="L22" s="259"/>
      <c r="M22" s="259"/>
      <c r="N22" s="189"/>
      <c r="O22" s="189"/>
    </row>
    <row r="23" spans="1:15" s="2" customFormat="1" ht="15" customHeight="1" x14ac:dyDescent="0.3">
      <c r="A23"/>
      <c r="B23" s="417" t="s">
        <v>208</v>
      </c>
      <c r="C23" s="417"/>
      <c r="D23" s="417"/>
      <c r="E23" s="417"/>
      <c r="F23" s="418"/>
      <c r="G23" s="418"/>
      <c r="H23" s="419"/>
      <c r="I23" s="419"/>
      <c r="J23" s="419"/>
      <c r="K23" s="419"/>
      <c r="L23" s="419"/>
      <c r="M23" s="419"/>
      <c r="N23" s="420"/>
      <c r="O23" s="420"/>
    </row>
    <row r="24" spans="1:15" s="2" customFormat="1" ht="15" customHeight="1" x14ac:dyDescent="0.3">
      <c r="A24"/>
      <c r="B24" s="406" t="s">
        <v>109</v>
      </c>
      <c r="C24" s="406">
        <v>2022</v>
      </c>
      <c r="D24" s="406"/>
      <c r="E24" s="406"/>
      <c r="F24" s="406"/>
      <c r="G24" s="406"/>
      <c r="H24" s="406" t="s">
        <v>109</v>
      </c>
      <c r="I24" s="406">
        <v>2023</v>
      </c>
      <c r="J24" s="406"/>
      <c r="K24" s="406"/>
      <c r="L24" s="406"/>
      <c r="M24" s="406"/>
      <c r="N24" s="406"/>
      <c r="O24" s="406"/>
    </row>
    <row r="25" spans="1:15" s="2" customFormat="1" ht="15" customHeight="1" x14ac:dyDescent="0.3">
      <c r="A25"/>
      <c r="B25" s="406"/>
      <c r="C25" s="59" t="s">
        <v>47</v>
      </c>
      <c r="D25" s="406" t="s">
        <v>175</v>
      </c>
      <c r="E25" s="406"/>
      <c r="F25" s="406" t="s">
        <v>159</v>
      </c>
      <c r="G25" s="406"/>
      <c r="H25" s="406"/>
      <c r="I25" s="406" t="s">
        <v>47</v>
      </c>
      <c r="J25" s="406"/>
      <c r="K25" s="406"/>
      <c r="L25" s="406" t="s">
        <v>175</v>
      </c>
      <c r="M25" s="406"/>
      <c r="N25" s="406" t="s">
        <v>159</v>
      </c>
      <c r="O25" s="406"/>
    </row>
    <row r="26" spans="1:15" s="2" customFormat="1" ht="15" customHeight="1" x14ac:dyDescent="0.3">
      <c r="B26" s="215">
        <v>1</v>
      </c>
      <c r="C26" s="182" t="s">
        <v>317</v>
      </c>
      <c r="D26" s="411">
        <v>3</v>
      </c>
      <c r="E26" s="411"/>
      <c r="F26" s="412">
        <v>3173.5453948100003</v>
      </c>
      <c r="G26" s="412"/>
      <c r="H26" s="215">
        <v>1</v>
      </c>
      <c r="I26" s="182" t="s">
        <v>317</v>
      </c>
      <c r="J26" s="182"/>
      <c r="K26" s="182"/>
      <c r="L26" s="411">
        <v>0</v>
      </c>
      <c r="M26" s="411"/>
      <c r="N26" s="412">
        <v>0</v>
      </c>
      <c r="O26" s="412"/>
    </row>
    <row r="27" spans="1:15" ht="15" customHeight="1" x14ac:dyDescent="0.3">
      <c r="A27" s="2"/>
      <c r="B27" s="215">
        <v>2</v>
      </c>
      <c r="C27" s="226" t="s">
        <v>316</v>
      </c>
      <c r="D27" s="411">
        <v>3</v>
      </c>
      <c r="E27" s="411"/>
      <c r="F27" s="412">
        <v>9039.794334492999</v>
      </c>
      <c r="G27" s="412"/>
      <c r="H27" s="215">
        <v>2</v>
      </c>
      <c r="I27" s="226" t="s">
        <v>316</v>
      </c>
      <c r="J27" s="226"/>
      <c r="K27" s="226"/>
      <c r="L27" s="411">
        <v>0</v>
      </c>
      <c r="M27" s="411"/>
      <c r="N27" s="412">
        <v>0</v>
      </c>
      <c r="O27" s="412"/>
    </row>
    <row r="28" spans="1:15" ht="15" customHeight="1" x14ac:dyDescent="0.3">
      <c r="A28" s="2"/>
      <c r="B28" s="215">
        <v>3</v>
      </c>
      <c r="C28" s="226" t="s">
        <v>319</v>
      </c>
      <c r="D28" s="411">
        <v>1</v>
      </c>
      <c r="E28" s="411"/>
      <c r="F28" s="412">
        <v>995.925704</v>
      </c>
      <c r="G28" s="412"/>
      <c r="H28" s="215">
        <v>3</v>
      </c>
      <c r="I28" s="226" t="s">
        <v>319</v>
      </c>
      <c r="J28" s="226"/>
      <c r="K28" s="226"/>
      <c r="L28" s="411">
        <v>0</v>
      </c>
      <c r="M28" s="411"/>
      <c r="N28" s="412">
        <v>0</v>
      </c>
      <c r="O28" s="412"/>
    </row>
    <row r="29" spans="1:15" ht="15" customHeight="1" x14ac:dyDescent="0.3">
      <c r="A29" s="2"/>
      <c r="B29" s="215">
        <v>4</v>
      </c>
      <c r="C29" s="226" t="s">
        <v>313</v>
      </c>
      <c r="D29" s="411">
        <v>1</v>
      </c>
      <c r="E29" s="411"/>
      <c r="F29" s="412">
        <v>6560</v>
      </c>
      <c r="G29" s="412"/>
      <c r="H29" s="215">
        <v>4</v>
      </c>
      <c r="I29" s="226" t="s">
        <v>313</v>
      </c>
      <c r="J29" s="226"/>
      <c r="K29" s="226"/>
      <c r="L29" s="411">
        <v>0</v>
      </c>
      <c r="M29" s="411"/>
      <c r="N29" s="412">
        <v>0</v>
      </c>
      <c r="O29" s="412"/>
    </row>
    <row r="30" spans="1:15" ht="15" customHeight="1" x14ac:dyDescent="0.3">
      <c r="A30" s="2"/>
      <c r="B30" s="215">
        <v>5</v>
      </c>
      <c r="C30" s="226" t="s">
        <v>314</v>
      </c>
      <c r="D30" s="411">
        <v>2</v>
      </c>
      <c r="E30" s="411"/>
      <c r="F30" s="412">
        <v>337.03825545000001</v>
      </c>
      <c r="G30" s="412"/>
      <c r="H30" s="215">
        <v>5</v>
      </c>
      <c r="I30" s="226" t="s">
        <v>314</v>
      </c>
      <c r="J30" s="226"/>
      <c r="K30" s="226"/>
      <c r="L30" s="411">
        <v>2</v>
      </c>
      <c r="M30" s="411"/>
      <c r="N30" s="412">
        <v>6357.9426317500001</v>
      </c>
      <c r="O30" s="412"/>
    </row>
    <row r="31" spans="1:15" ht="15" customHeight="1" x14ac:dyDescent="0.3">
      <c r="A31" s="2"/>
      <c r="B31" s="215">
        <v>6</v>
      </c>
      <c r="C31" s="226" t="s">
        <v>321</v>
      </c>
      <c r="D31" s="411">
        <v>0</v>
      </c>
      <c r="E31" s="411"/>
      <c r="F31" s="412">
        <v>0</v>
      </c>
      <c r="G31" s="412"/>
      <c r="H31" s="215">
        <v>6</v>
      </c>
      <c r="I31" s="226" t="s">
        <v>321</v>
      </c>
      <c r="J31" s="226"/>
      <c r="K31" s="226"/>
      <c r="L31" s="411">
        <v>1</v>
      </c>
      <c r="M31" s="411"/>
      <c r="N31" s="412">
        <v>333.23666759999998</v>
      </c>
      <c r="O31" s="412"/>
    </row>
    <row r="32" spans="1:15" s="2" customFormat="1" ht="15" customHeight="1" x14ac:dyDescent="0.3">
      <c r="B32" s="215">
        <v>7</v>
      </c>
      <c r="C32" s="226" t="s">
        <v>312</v>
      </c>
      <c r="D32" s="411">
        <v>25</v>
      </c>
      <c r="E32" s="411"/>
      <c r="F32" s="412">
        <v>35407.839397254997</v>
      </c>
      <c r="G32" s="412"/>
      <c r="H32" s="215">
        <v>7</v>
      </c>
      <c r="I32" s="226" t="s">
        <v>312</v>
      </c>
      <c r="J32" s="226"/>
      <c r="K32" s="226"/>
      <c r="L32" s="411">
        <v>1</v>
      </c>
      <c r="M32" s="411"/>
      <c r="N32" s="412">
        <v>403.63695100799998</v>
      </c>
      <c r="O32" s="412"/>
    </row>
    <row r="33" spans="1:15" s="2" customFormat="1" ht="15" customHeight="1" x14ac:dyDescent="0.3">
      <c r="B33" s="215">
        <v>8</v>
      </c>
      <c r="C33" s="226" t="s">
        <v>320</v>
      </c>
      <c r="D33" s="411">
        <v>2</v>
      </c>
      <c r="E33" s="411"/>
      <c r="F33" s="412">
        <v>733.12150220000001</v>
      </c>
      <c r="G33" s="412"/>
      <c r="H33" s="215">
        <v>8</v>
      </c>
      <c r="I33" s="226" t="s">
        <v>320</v>
      </c>
      <c r="J33" s="226"/>
      <c r="K33" s="226"/>
      <c r="L33" s="411">
        <v>1</v>
      </c>
      <c r="M33" s="411"/>
      <c r="N33" s="412">
        <v>5031.2670811500002</v>
      </c>
      <c r="O33" s="412"/>
    </row>
    <row r="34" spans="1:15" s="2" customFormat="1" ht="15" customHeight="1" x14ac:dyDescent="0.3">
      <c r="B34" s="215">
        <v>9</v>
      </c>
      <c r="C34" s="226" t="s">
        <v>315</v>
      </c>
      <c r="D34" s="411">
        <v>1</v>
      </c>
      <c r="E34" s="411"/>
      <c r="F34" s="412">
        <v>107.58598499999999</v>
      </c>
      <c r="G34" s="412"/>
      <c r="H34" s="215">
        <v>9</v>
      </c>
      <c r="I34" s="226" t="s">
        <v>315</v>
      </c>
      <c r="J34" s="226"/>
      <c r="K34" s="226"/>
      <c r="L34" s="411">
        <v>0</v>
      </c>
      <c r="M34" s="411"/>
      <c r="N34" s="412">
        <v>0</v>
      </c>
      <c r="O34" s="412"/>
    </row>
    <row r="35" spans="1:15" s="2" customFormat="1" ht="15" customHeight="1" x14ac:dyDescent="0.3">
      <c r="B35" s="215">
        <v>10</v>
      </c>
      <c r="C35" s="226" t="s">
        <v>318</v>
      </c>
      <c r="D35" s="411">
        <v>5</v>
      </c>
      <c r="E35" s="411"/>
      <c r="F35" s="412">
        <v>9550.6772642199994</v>
      </c>
      <c r="G35" s="412"/>
      <c r="H35" s="215">
        <v>10</v>
      </c>
      <c r="I35" s="226" t="s">
        <v>318</v>
      </c>
      <c r="J35" s="226"/>
      <c r="K35" s="226"/>
      <c r="L35" s="411">
        <v>0</v>
      </c>
      <c r="M35" s="411"/>
      <c r="N35" s="412">
        <v>0</v>
      </c>
      <c r="O35" s="412"/>
    </row>
    <row r="36" spans="1:15" s="2" customFormat="1" ht="15" customHeight="1" x14ac:dyDescent="0.3">
      <c r="B36" s="215">
        <v>11</v>
      </c>
      <c r="C36" s="226" t="s">
        <v>322</v>
      </c>
      <c r="D36" s="411">
        <v>2</v>
      </c>
      <c r="E36" s="411"/>
      <c r="F36" s="412">
        <v>12464.216052727999</v>
      </c>
      <c r="G36" s="412"/>
      <c r="H36" s="215">
        <v>11</v>
      </c>
      <c r="I36" s="226" t="s">
        <v>322</v>
      </c>
      <c r="J36" s="226"/>
      <c r="K36" s="226"/>
      <c r="L36" s="411">
        <v>1</v>
      </c>
      <c r="M36" s="411"/>
      <c r="N36" s="412">
        <v>198.4</v>
      </c>
      <c r="O36" s="412"/>
    </row>
    <row r="37" spans="1:15" s="2" customFormat="1" ht="15" customHeight="1" x14ac:dyDescent="0.3">
      <c r="B37" s="413" t="s">
        <v>154</v>
      </c>
      <c r="C37" s="413"/>
      <c r="D37" s="403">
        <v>45</v>
      </c>
      <c r="E37" s="403"/>
      <c r="F37" s="404">
        <v>78369.743890156009</v>
      </c>
      <c r="G37" s="404"/>
      <c r="H37" s="405" t="s">
        <v>306</v>
      </c>
      <c r="I37" s="405"/>
      <c r="J37" s="405"/>
      <c r="K37" s="405"/>
      <c r="L37" s="403">
        <v>6</v>
      </c>
      <c r="M37" s="403"/>
      <c r="N37" s="404">
        <v>12324.483331508001</v>
      </c>
      <c r="O37" s="404"/>
    </row>
    <row r="38" spans="1:15" s="2" customFormat="1" ht="15" customHeight="1" x14ac:dyDescent="0.3">
      <c r="A38"/>
      <c r="B38" s="20" t="s">
        <v>268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">
      <c r="A40"/>
      <c r="B40" s="187" t="s">
        <v>252</v>
      </c>
      <c r="C40" s="187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">
      <c r="A41"/>
      <c r="B41" s="406" t="s">
        <v>109</v>
      </c>
      <c r="C41" s="406">
        <v>2022</v>
      </c>
      <c r="D41" s="406"/>
      <c r="E41" s="406"/>
      <c r="F41" s="406"/>
      <c r="G41" s="406"/>
      <c r="H41" s="406" t="s">
        <v>109</v>
      </c>
      <c r="I41" s="406">
        <v>2023</v>
      </c>
      <c r="J41" s="406"/>
      <c r="K41" s="406"/>
      <c r="L41" s="406"/>
      <c r="M41" s="406"/>
      <c r="N41" s="406"/>
      <c r="O41" s="406"/>
    </row>
    <row r="42" spans="1:15" s="2" customFormat="1" ht="15" customHeight="1" x14ac:dyDescent="0.3">
      <c r="A42"/>
      <c r="B42" s="406"/>
      <c r="C42" s="59" t="s">
        <v>47</v>
      </c>
      <c r="D42" s="406" t="s">
        <v>116</v>
      </c>
      <c r="E42" s="406"/>
      <c r="F42" s="406" t="s">
        <v>159</v>
      </c>
      <c r="G42" s="406"/>
      <c r="H42" s="406"/>
      <c r="I42" s="406" t="s">
        <v>47</v>
      </c>
      <c r="J42" s="406"/>
      <c r="K42" s="406"/>
      <c r="L42" s="406" t="s">
        <v>192</v>
      </c>
      <c r="M42" s="406"/>
      <c r="N42" s="406" t="s">
        <v>159</v>
      </c>
      <c r="O42" s="406"/>
    </row>
    <row r="43" spans="1:15" s="2" customFormat="1" ht="15" customHeight="1" x14ac:dyDescent="0.3">
      <c r="B43" s="215">
        <v>1</v>
      </c>
      <c r="C43" s="226" t="s">
        <v>317</v>
      </c>
      <c r="D43" s="409">
        <v>1</v>
      </c>
      <c r="E43" s="409"/>
      <c r="F43" s="410">
        <v>800</v>
      </c>
      <c r="G43" s="410"/>
      <c r="H43" s="215">
        <v>1</v>
      </c>
      <c r="I43" s="226" t="s">
        <v>317</v>
      </c>
      <c r="J43" s="243"/>
      <c r="K43" s="243"/>
      <c r="L43" s="407">
        <v>1</v>
      </c>
      <c r="M43" s="407"/>
      <c r="N43" s="408">
        <v>500</v>
      </c>
      <c r="O43" s="408"/>
    </row>
    <row r="44" spans="1:15" ht="15" customHeight="1" x14ac:dyDescent="0.3">
      <c r="A44" s="2"/>
      <c r="B44" s="215">
        <v>2</v>
      </c>
      <c r="C44" s="226" t="s">
        <v>316</v>
      </c>
      <c r="D44" s="407">
        <v>5</v>
      </c>
      <c r="E44" s="407"/>
      <c r="F44" s="408">
        <v>10500</v>
      </c>
      <c r="G44" s="408"/>
      <c r="H44" s="215">
        <v>2</v>
      </c>
      <c r="I44" s="226" t="s">
        <v>316</v>
      </c>
      <c r="J44" s="243"/>
      <c r="K44" s="243"/>
      <c r="L44" s="407">
        <v>0</v>
      </c>
      <c r="M44" s="407"/>
      <c r="N44" s="408">
        <v>0</v>
      </c>
      <c r="O44" s="408"/>
    </row>
    <row r="45" spans="1:15" ht="15" customHeight="1" x14ac:dyDescent="0.3">
      <c r="A45" s="2"/>
      <c r="B45" s="215">
        <v>3</v>
      </c>
      <c r="C45" s="226" t="s">
        <v>319</v>
      </c>
      <c r="D45" s="407">
        <v>1</v>
      </c>
      <c r="E45" s="407"/>
      <c r="F45" s="408">
        <v>2000</v>
      </c>
      <c r="G45" s="408"/>
      <c r="H45" s="215">
        <v>3</v>
      </c>
      <c r="I45" s="226" t="s">
        <v>319</v>
      </c>
      <c r="J45" s="243"/>
      <c r="K45" s="243"/>
      <c r="L45" s="407">
        <v>0</v>
      </c>
      <c r="M45" s="407"/>
      <c r="N45" s="408">
        <v>0</v>
      </c>
      <c r="O45" s="408"/>
    </row>
    <row r="46" spans="1:15" ht="15" customHeight="1" x14ac:dyDescent="0.3">
      <c r="A46" s="2"/>
      <c r="B46" s="215">
        <v>4</v>
      </c>
      <c r="C46" s="226" t="s">
        <v>313</v>
      </c>
      <c r="D46" s="407">
        <v>0</v>
      </c>
      <c r="E46" s="407"/>
      <c r="F46" s="408">
        <v>0</v>
      </c>
      <c r="G46" s="408"/>
      <c r="H46" s="215">
        <v>4</v>
      </c>
      <c r="I46" s="226" t="s">
        <v>313</v>
      </c>
      <c r="J46" s="243"/>
      <c r="K46" s="243"/>
      <c r="L46" s="407">
        <v>0</v>
      </c>
      <c r="M46" s="407"/>
      <c r="N46" s="408">
        <v>0</v>
      </c>
      <c r="O46" s="408"/>
    </row>
    <row r="47" spans="1:15" ht="15" customHeight="1" x14ac:dyDescent="0.3">
      <c r="A47" s="2"/>
      <c r="B47" s="215">
        <v>5</v>
      </c>
      <c r="C47" s="226" t="s">
        <v>314</v>
      </c>
      <c r="D47" s="407">
        <v>0</v>
      </c>
      <c r="E47" s="407"/>
      <c r="F47" s="408">
        <v>0</v>
      </c>
      <c r="G47" s="408"/>
      <c r="H47" s="215">
        <v>5</v>
      </c>
      <c r="I47" s="226" t="s">
        <v>314</v>
      </c>
      <c r="J47" s="243"/>
      <c r="K47" s="243"/>
      <c r="L47" s="407">
        <v>0</v>
      </c>
      <c r="M47" s="407"/>
      <c r="N47" s="408">
        <v>0</v>
      </c>
      <c r="O47" s="408"/>
    </row>
    <row r="48" spans="1:15" ht="19.350000000000001" customHeight="1" x14ac:dyDescent="0.3">
      <c r="A48" s="2"/>
      <c r="B48" s="215">
        <v>6</v>
      </c>
      <c r="C48" s="226" t="s">
        <v>321</v>
      </c>
      <c r="D48" s="407">
        <v>1</v>
      </c>
      <c r="E48" s="407"/>
      <c r="F48" s="408">
        <v>950</v>
      </c>
      <c r="G48" s="408"/>
      <c r="H48" s="215">
        <v>6</v>
      </c>
      <c r="I48" s="226" t="s">
        <v>321</v>
      </c>
      <c r="J48" s="243"/>
      <c r="K48" s="243"/>
      <c r="L48" s="407">
        <v>0</v>
      </c>
      <c r="M48" s="407"/>
      <c r="N48" s="408">
        <v>0</v>
      </c>
      <c r="O48" s="408"/>
    </row>
    <row r="49" spans="1:15" s="2" customFormat="1" ht="15" customHeight="1" x14ac:dyDescent="0.3">
      <c r="B49" s="215">
        <v>7</v>
      </c>
      <c r="C49" s="226" t="s">
        <v>312</v>
      </c>
      <c r="D49" s="407">
        <v>6</v>
      </c>
      <c r="E49" s="407"/>
      <c r="F49" s="408">
        <v>10800</v>
      </c>
      <c r="G49" s="408"/>
      <c r="H49" s="215">
        <v>7</v>
      </c>
      <c r="I49" s="226" t="s">
        <v>312</v>
      </c>
      <c r="J49" s="243"/>
      <c r="K49" s="243"/>
      <c r="L49" s="407">
        <v>2</v>
      </c>
      <c r="M49" s="407"/>
      <c r="N49" s="408">
        <v>2000</v>
      </c>
      <c r="O49" s="408"/>
    </row>
    <row r="50" spans="1:15" s="2" customFormat="1" ht="15" customHeight="1" x14ac:dyDescent="0.3">
      <c r="B50" s="215">
        <v>8</v>
      </c>
      <c r="C50" s="226" t="s">
        <v>320</v>
      </c>
      <c r="D50" s="407">
        <v>1</v>
      </c>
      <c r="E50" s="407"/>
      <c r="F50" s="408">
        <v>350</v>
      </c>
      <c r="G50" s="408"/>
      <c r="H50" s="215">
        <v>8</v>
      </c>
      <c r="I50" s="226" t="s">
        <v>320</v>
      </c>
      <c r="J50" s="243"/>
      <c r="K50" s="243"/>
      <c r="L50" s="407">
        <v>0</v>
      </c>
      <c r="M50" s="407"/>
      <c r="N50" s="408">
        <v>0</v>
      </c>
      <c r="O50" s="408"/>
    </row>
    <row r="51" spans="1:15" s="2" customFormat="1" ht="15" customHeight="1" x14ac:dyDescent="0.3">
      <c r="B51" s="215">
        <v>9</v>
      </c>
      <c r="C51" s="226" t="s">
        <v>315</v>
      </c>
      <c r="D51" s="407">
        <v>0</v>
      </c>
      <c r="E51" s="407"/>
      <c r="F51" s="408">
        <v>0</v>
      </c>
      <c r="G51" s="408"/>
      <c r="H51" s="215">
        <v>9</v>
      </c>
      <c r="I51" s="226" t="s">
        <v>315</v>
      </c>
      <c r="J51" s="243"/>
      <c r="K51" s="243"/>
      <c r="L51" s="407">
        <v>0</v>
      </c>
      <c r="M51" s="407"/>
      <c r="N51" s="408">
        <v>0</v>
      </c>
      <c r="O51" s="408"/>
    </row>
    <row r="52" spans="1:15" s="2" customFormat="1" ht="15" customHeight="1" x14ac:dyDescent="0.3">
      <c r="B52" s="215">
        <v>10</v>
      </c>
      <c r="C52" s="226" t="s">
        <v>318</v>
      </c>
      <c r="D52" s="407">
        <v>3</v>
      </c>
      <c r="E52" s="407"/>
      <c r="F52" s="408">
        <v>4025.4</v>
      </c>
      <c r="G52" s="408"/>
      <c r="H52" s="215">
        <v>10</v>
      </c>
      <c r="I52" s="226" t="s">
        <v>318</v>
      </c>
      <c r="J52" s="243"/>
      <c r="K52" s="243"/>
      <c r="L52" s="407">
        <v>0</v>
      </c>
      <c r="M52" s="407"/>
      <c r="N52" s="408">
        <v>0</v>
      </c>
      <c r="O52" s="408"/>
    </row>
    <row r="53" spans="1:15" s="2" customFormat="1" ht="15" customHeight="1" x14ac:dyDescent="0.3">
      <c r="B53" s="215">
        <v>11</v>
      </c>
      <c r="C53" s="226" t="s">
        <v>322</v>
      </c>
      <c r="D53" s="407">
        <v>1</v>
      </c>
      <c r="E53" s="407"/>
      <c r="F53" s="408">
        <v>500</v>
      </c>
      <c r="G53" s="408"/>
      <c r="H53" s="215">
        <v>11</v>
      </c>
      <c r="I53" s="226" t="s">
        <v>322</v>
      </c>
      <c r="J53" s="243"/>
      <c r="K53" s="243"/>
      <c r="L53" s="407">
        <v>0</v>
      </c>
      <c r="M53" s="407"/>
      <c r="N53" s="408">
        <v>0</v>
      </c>
      <c r="O53" s="408"/>
    </row>
    <row r="54" spans="1:15" s="2" customFormat="1" ht="15" customHeight="1" x14ac:dyDescent="0.3">
      <c r="B54" s="197"/>
      <c r="C54" s="197" t="s">
        <v>154</v>
      </c>
      <c r="D54" s="403">
        <v>19</v>
      </c>
      <c r="E54" s="403"/>
      <c r="F54" s="404">
        <v>29925.4</v>
      </c>
      <c r="G54" s="404"/>
      <c r="H54" s="405" t="s">
        <v>154</v>
      </c>
      <c r="I54" s="405"/>
      <c r="J54" s="405"/>
      <c r="K54" s="405"/>
      <c r="L54" s="403">
        <v>3</v>
      </c>
      <c r="M54" s="403"/>
      <c r="N54" s="404">
        <v>2500</v>
      </c>
      <c r="O54" s="404"/>
    </row>
    <row r="55" spans="1:15" s="2" customFormat="1" ht="15" customHeight="1" x14ac:dyDescent="0.3">
      <c r="A55"/>
      <c r="B55" s="20" t="s">
        <v>268</v>
      </c>
      <c r="C55"/>
      <c r="D55" s="73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3">
      <c r="A56"/>
      <c r="B56" s="20"/>
      <c r="C56"/>
      <c r="D56" s="73"/>
      <c r="E56"/>
      <c r="F56"/>
      <c r="G56"/>
      <c r="H56"/>
      <c r="I56"/>
      <c r="J56"/>
      <c r="K56"/>
      <c r="L56"/>
      <c r="M56"/>
      <c r="N56" s="81"/>
      <c r="O56" s="81"/>
    </row>
    <row r="57" spans="1:15" s="2" customFormat="1" ht="15" customHeight="1" x14ac:dyDescent="0.3">
      <c r="A57"/>
      <c r="B57" s="187" t="s">
        <v>253</v>
      </c>
      <c r="C57" s="187"/>
      <c r="D57" s="187"/>
      <c r="E57" s="187"/>
      <c r="F57" s="187"/>
      <c r="G57" s="187"/>
      <c r="H57"/>
      <c r="I57"/>
      <c r="J57"/>
      <c r="K57"/>
      <c r="L57"/>
      <c r="M57"/>
      <c r="N57"/>
      <c r="O57"/>
    </row>
    <row r="58" spans="1:15" s="2" customFormat="1" ht="15" customHeight="1" x14ac:dyDescent="0.3">
      <c r="A58"/>
      <c r="B58" s="406" t="s">
        <v>109</v>
      </c>
      <c r="C58" s="406">
        <v>2022</v>
      </c>
      <c r="D58" s="406"/>
      <c r="E58" s="406"/>
      <c r="F58" s="406"/>
      <c r="G58" s="406"/>
      <c r="H58" s="406" t="s">
        <v>109</v>
      </c>
      <c r="I58" s="406">
        <v>2023</v>
      </c>
      <c r="J58" s="406"/>
      <c r="K58" s="406"/>
      <c r="L58" s="406"/>
      <c r="M58" s="406"/>
      <c r="N58" s="406"/>
      <c r="O58" s="406"/>
    </row>
    <row r="59" spans="1:15" s="2" customFormat="1" ht="15" customHeight="1" x14ac:dyDescent="0.3">
      <c r="A59"/>
      <c r="B59" s="406"/>
      <c r="C59" s="59" t="s">
        <v>47</v>
      </c>
      <c r="D59" s="406" t="s">
        <v>175</v>
      </c>
      <c r="E59" s="406"/>
      <c r="F59" s="406" t="s">
        <v>159</v>
      </c>
      <c r="G59" s="406"/>
      <c r="H59" s="406"/>
      <c r="I59" s="406" t="s">
        <v>47</v>
      </c>
      <c r="J59" s="406"/>
      <c r="K59" s="406"/>
      <c r="L59" s="406" t="s">
        <v>175</v>
      </c>
      <c r="M59" s="406"/>
      <c r="N59" s="406" t="s">
        <v>159</v>
      </c>
      <c r="O59" s="406"/>
    </row>
    <row r="60" spans="1:15" s="2" customFormat="1" ht="15" customHeight="1" x14ac:dyDescent="0.3">
      <c r="B60" s="215">
        <v>1</v>
      </c>
      <c r="C60" s="226" t="s">
        <v>317</v>
      </c>
      <c r="D60" s="401">
        <v>2</v>
      </c>
      <c r="E60" s="401"/>
      <c r="F60" s="402">
        <v>3600</v>
      </c>
      <c r="G60" s="402"/>
      <c r="H60" s="215">
        <v>1</v>
      </c>
      <c r="I60" s="226" t="s">
        <v>317</v>
      </c>
      <c r="J60" s="243"/>
      <c r="K60" s="243"/>
      <c r="L60" s="401">
        <v>0</v>
      </c>
      <c r="M60" s="401"/>
      <c r="N60" s="402">
        <v>0</v>
      </c>
      <c r="O60" s="402"/>
    </row>
    <row r="61" spans="1:15" ht="15" customHeight="1" x14ac:dyDescent="0.3">
      <c r="A61" s="2"/>
      <c r="B61" s="215">
        <v>2</v>
      </c>
      <c r="C61" s="226" t="s">
        <v>316</v>
      </c>
      <c r="D61" s="401">
        <v>22</v>
      </c>
      <c r="E61" s="401"/>
      <c r="F61" s="402">
        <v>34497.35</v>
      </c>
      <c r="G61" s="402"/>
      <c r="H61" s="215">
        <v>2</v>
      </c>
      <c r="I61" s="226" t="s">
        <v>316</v>
      </c>
      <c r="J61" s="243"/>
      <c r="K61" s="243"/>
      <c r="L61" s="401">
        <v>4</v>
      </c>
      <c r="M61" s="401"/>
      <c r="N61" s="402">
        <f>2748.435+'Hal 14'!O78</f>
        <v>3998.4349999999999</v>
      </c>
      <c r="O61" s="402"/>
    </row>
    <row r="62" spans="1:15" ht="15" customHeight="1" x14ac:dyDescent="0.3">
      <c r="A62" s="2"/>
      <c r="B62" s="215">
        <v>3</v>
      </c>
      <c r="C62" s="226" t="s">
        <v>319</v>
      </c>
      <c r="D62" s="401">
        <v>5</v>
      </c>
      <c r="E62" s="401"/>
      <c r="F62" s="402">
        <v>2450</v>
      </c>
      <c r="G62" s="402"/>
      <c r="H62" s="215">
        <v>3</v>
      </c>
      <c r="I62" s="226" t="s">
        <v>319</v>
      </c>
      <c r="J62" s="243"/>
      <c r="K62" s="243"/>
      <c r="L62" s="401">
        <v>1</v>
      </c>
      <c r="M62" s="401"/>
      <c r="N62" s="402">
        <v>100</v>
      </c>
      <c r="O62" s="402"/>
    </row>
    <row r="63" spans="1:15" ht="15" customHeight="1" x14ac:dyDescent="0.3">
      <c r="A63" s="2"/>
      <c r="B63" s="215">
        <v>4</v>
      </c>
      <c r="C63" s="226" t="s">
        <v>313</v>
      </c>
      <c r="D63" s="401">
        <v>5</v>
      </c>
      <c r="E63" s="401"/>
      <c r="F63" s="402">
        <v>4830.5</v>
      </c>
      <c r="G63" s="402"/>
      <c r="H63" s="215">
        <v>4</v>
      </c>
      <c r="I63" s="226" t="s">
        <v>313</v>
      </c>
      <c r="J63" s="243"/>
      <c r="K63" s="243"/>
      <c r="L63" s="401">
        <v>0</v>
      </c>
      <c r="M63" s="401"/>
      <c r="N63" s="402">
        <v>0</v>
      </c>
      <c r="O63" s="402"/>
    </row>
    <row r="64" spans="1:15" ht="15" customHeight="1" x14ac:dyDescent="0.3">
      <c r="A64" s="2"/>
      <c r="B64" s="215">
        <v>5</v>
      </c>
      <c r="C64" s="226" t="s">
        <v>314</v>
      </c>
      <c r="D64" s="401">
        <v>2</v>
      </c>
      <c r="E64" s="401"/>
      <c r="F64" s="402">
        <v>400</v>
      </c>
      <c r="G64" s="402"/>
      <c r="H64" s="215">
        <v>5</v>
      </c>
      <c r="I64" s="226" t="s">
        <v>314</v>
      </c>
      <c r="J64" s="243"/>
      <c r="K64" s="243"/>
      <c r="L64" s="401">
        <v>0</v>
      </c>
      <c r="M64" s="401"/>
      <c r="N64" s="402">
        <v>0</v>
      </c>
      <c r="O64" s="402"/>
    </row>
    <row r="65" spans="1:15" ht="15" customHeight="1" x14ac:dyDescent="0.3">
      <c r="A65" s="2"/>
      <c r="B65" s="215">
        <v>6</v>
      </c>
      <c r="C65" s="226" t="s">
        <v>321</v>
      </c>
      <c r="D65" s="401">
        <v>2</v>
      </c>
      <c r="E65" s="401"/>
      <c r="F65" s="402">
        <v>953.5</v>
      </c>
      <c r="G65" s="402"/>
      <c r="H65" s="215">
        <v>6</v>
      </c>
      <c r="I65" s="226" t="s">
        <v>321</v>
      </c>
      <c r="J65" s="243"/>
      <c r="K65" s="243"/>
      <c r="L65" s="401">
        <v>0</v>
      </c>
      <c r="M65" s="401"/>
      <c r="N65" s="402">
        <v>0</v>
      </c>
      <c r="O65" s="402"/>
    </row>
    <row r="66" spans="1:15" ht="15" customHeight="1" x14ac:dyDescent="0.3">
      <c r="A66" s="2"/>
      <c r="B66" s="215">
        <v>7</v>
      </c>
      <c r="C66" s="226" t="s">
        <v>312</v>
      </c>
      <c r="D66" s="401">
        <v>36</v>
      </c>
      <c r="E66" s="401"/>
      <c r="F66" s="402">
        <v>48007.495999999999</v>
      </c>
      <c r="G66" s="402"/>
      <c r="H66" s="215">
        <v>7</v>
      </c>
      <c r="I66" s="226" t="s">
        <v>312</v>
      </c>
      <c r="J66" s="243"/>
      <c r="K66" s="243"/>
      <c r="L66" s="401">
        <v>5</v>
      </c>
      <c r="M66" s="401"/>
      <c r="N66" s="402">
        <v>7550</v>
      </c>
      <c r="O66" s="402"/>
    </row>
    <row r="67" spans="1:15" ht="15" customHeight="1" x14ac:dyDescent="0.3">
      <c r="A67" s="2"/>
      <c r="B67" s="215">
        <v>8</v>
      </c>
      <c r="C67" s="226" t="s">
        <v>320</v>
      </c>
      <c r="D67" s="401">
        <v>9</v>
      </c>
      <c r="E67" s="401"/>
      <c r="F67" s="402">
        <v>5848.45</v>
      </c>
      <c r="G67" s="402"/>
      <c r="H67" s="215">
        <v>8</v>
      </c>
      <c r="I67" s="226" t="s">
        <v>320</v>
      </c>
      <c r="J67" s="243"/>
      <c r="K67" s="243"/>
      <c r="L67" s="401">
        <v>0</v>
      </c>
      <c r="M67" s="401"/>
      <c r="N67" s="402">
        <v>0</v>
      </c>
      <c r="O67" s="402"/>
    </row>
    <row r="68" spans="1:15" ht="15" customHeight="1" x14ac:dyDescent="0.3">
      <c r="A68" s="2"/>
      <c r="B68" s="215">
        <v>9</v>
      </c>
      <c r="C68" s="226" t="s">
        <v>315</v>
      </c>
      <c r="D68" s="401">
        <v>0</v>
      </c>
      <c r="E68" s="401"/>
      <c r="F68" s="402">
        <v>0</v>
      </c>
      <c r="G68" s="402"/>
      <c r="H68" s="215">
        <v>9</v>
      </c>
      <c r="I68" s="226" t="s">
        <v>315</v>
      </c>
      <c r="J68" s="243"/>
      <c r="K68" s="243"/>
      <c r="L68" s="401">
        <v>0</v>
      </c>
      <c r="M68" s="401"/>
      <c r="N68" s="402">
        <v>0</v>
      </c>
      <c r="O68" s="402"/>
    </row>
    <row r="69" spans="1:15" ht="15" customHeight="1" x14ac:dyDescent="0.3">
      <c r="A69" s="2"/>
      <c r="B69" s="215">
        <v>10</v>
      </c>
      <c r="C69" s="226" t="s">
        <v>318</v>
      </c>
      <c r="D69" s="401">
        <v>19</v>
      </c>
      <c r="E69" s="401"/>
      <c r="F69" s="402">
        <v>23818.785000000003</v>
      </c>
      <c r="G69" s="402"/>
      <c r="H69" s="215">
        <v>10</v>
      </c>
      <c r="I69" s="226" t="s">
        <v>318</v>
      </c>
      <c r="J69" s="243"/>
      <c r="K69" s="243"/>
      <c r="L69" s="401">
        <v>1</v>
      </c>
      <c r="M69" s="401"/>
      <c r="N69" s="402">
        <f>'Hal 14'!O75</f>
        <v>2486</v>
      </c>
      <c r="O69" s="402"/>
    </row>
    <row r="70" spans="1:15" ht="15" customHeight="1" x14ac:dyDescent="0.3">
      <c r="A70" s="2"/>
      <c r="B70" s="215">
        <v>11</v>
      </c>
      <c r="C70" s="226" t="s">
        <v>322</v>
      </c>
      <c r="D70" s="401">
        <v>2</v>
      </c>
      <c r="E70" s="401"/>
      <c r="F70" s="402">
        <v>2000</v>
      </c>
      <c r="G70" s="402"/>
      <c r="H70" s="215">
        <v>11</v>
      </c>
      <c r="I70" s="226" t="s">
        <v>322</v>
      </c>
      <c r="J70" s="243"/>
      <c r="K70" s="243"/>
      <c r="L70" s="401">
        <v>0</v>
      </c>
      <c r="M70" s="401"/>
      <c r="N70" s="402">
        <v>0</v>
      </c>
      <c r="O70" s="402"/>
    </row>
    <row r="71" spans="1:15" ht="15" customHeight="1" x14ac:dyDescent="0.3">
      <c r="A71" s="2"/>
      <c r="B71" s="197"/>
      <c r="C71" s="197" t="s">
        <v>154</v>
      </c>
      <c r="D71" s="403">
        <v>104</v>
      </c>
      <c r="E71" s="403"/>
      <c r="F71" s="404">
        <v>126406.08099999999</v>
      </c>
      <c r="G71" s="404"/>
      <c r="H71" s="405" t="s">
        <v>154</v>
      </c>
      <c r="I71" s="405"/>
      <c r="J71" s="405"/>
      <c r="K71" s="405"/>
      <c r="L71" s="403">
        <f>SUM(L60:M70)</f>
        <v>11</v>
      </c>
      <c r="M71" s="403"/>
      <c r="N71" s="404">
        <f>SUM(N60:O70)</f>
        <v>14134.434999999999</v>
      </c>
      <c r="O71" s="404"/>
    </row>
    <row r="72" spans="1:15" ht="15" customHeight="1" x14ac:dyDescent="0.3">
      <c r="B72" s="20" t="s">
        <v>268</v>
      </c>
      <c r="D72" s="73"/>
      <c r="O72" s="21"/>
    </row>
    <row r="73" spans="1:15" ht="15" customHeight="1" x14ac:dyDescent="0.3">
      <c r="B73" s="20"/>
      <c r="D73" s="73"/>
      <c r="O73" s="21"/>
    </row>
    <row r="74" spans="1:15" ht="15" customHeight="1" x14ac:dyDescent="0.3">
      <c r="B74" s="20"/>
      <c r="D74" s="73"/>
      <c r="O74" s="21"/>
    </row>
    <row r="75" spans="1:15" ht="15" customHeight="1" x14ac:dyDescent="0.3">
      <c r="B75" s="20"/>
      <c r="D75" s="73"/>
      <c r="O75" s="21"/>
    </row>
    <row r="76" spans="1:15" ht="15" customHeight="1" x14ac:dyDescent="0.3">
      <c r="B76" s="20"/>
      <c r="D76" s="73"/>
      <c r="O76" s="21"/>
    </row>
    <row r="77" spans="1:15" ht="15" customHeight="1" x14ac:dyDescent="0.3">
      <c r="B77" s="20"/>
      <c r="D77" s="73"/>
      <c r="O77" s="21"/>
    </row>
    <row r="78" spans="1:15" ht="15" customHeight="1" x14ac:dyDescent="0.3">
      <c r="B78" s="20"/>
      <c r="D78" s="73"/>
      <c r="O78" s="21"/>
    </row>
    <row r="79" spans="1:15" ht="15" customHeight="1" x14ac:dyDescent="0.3">
      <c r="B79" s="20"/>
      <c r="D79" s="73"/>
      <c r="O79" s="21"/>
    </row>
    <row r="80" spans="1:15" ht="15" customHeight="1" x14ac:dyDescent="0.3">
      <c r="B80" s="20"/>
      <c r="D80" s="73"/>
      <c r="O80" s="21"/>
    </row>
    <row r="81" spans="2:15" ht="15" customHeight="1" x14ac:dyDescent="0.3">
      <c r="B81" s="20"/>
      <c r="D81" s="73"/>
      <c r="O81" s="21"/>
    </row>
    <row r="82" spans="2:15" ht="15" customHeight="1" x14ac:dyDescent="0.3">
      <c r="B82" s="20"/>
      <c r="D82" s="73"/>
      <c r="O82" s="21"/>
    </row>
    <row r="83" spans="2:15" ht="15" customHeight="1" x14ac:dyDescent="0.3">
      <c r="B83" s="20"/>
      <c r="D83" s="73"/>
      <c r="O83" s="21"/>
    </row>
    <row r="84" spans="2:15" ht="15" customHeight="1" x14ac:dyDescent="0.3">
      <c r="B84" s="20"/>
      <c r="D84" s="73"/>
      <c r="O84" s="21"/>
    </row>
    <row r="85" spans="2:15" ht="15" customHeight="1" x14ac:dyDescent="0.3">
      <c r="B85" s="20"/>
      <c r="D85" s="73"/>
      <c r="O85" s="21"/>
    </row>
    <row r="86" spans="2:15" ht="15" customHeight="1" x14ac:dyDescent="0.3">
      <c r="B86" s="20"/>
      <c r="D86" s="73"/>
      <c r="O86" s="21"/>
    </row>
    <row r="87" spans="2:15" ht="15" customHeight="1" x14ac:dyDescent="0.3">
      <c r="B87" s="20"/>
      <c r="D87" s="73"/>
      <c r="O87" s="21"/>
    </row>
    <row r="88" spans="2:15" ht="15" customHeight="1" x14ac:dyDescent="0.3">
      <c r="B88" s="20"/>
      <c r="D88" s="73"/>
      <c r="O88" s="21"/>
    </row>
    <row r="89" spans="2:15" ht="15" customHeight="1" x14ac:dyDescent="0.3">
      <c r="B89" s="20"/>
      <c r="D89" s="73"/>
      <c r="O89" s="21"/>
    </row>
    <row r="90" spans="2:15" ht="15" customHeight="1" x14ac:dyDescent="0.3">
      <c r="B90" s="20"/>
      <c r="D90" s="73"/>
      <c r="O90" s="21"/>
    </row>
    <row r="91" spans="2:15" ht="15" customHeight="1" x14ac:dyDescent="0.3">
      <c r="B91" s="20"/>
      <c r="D91" s="73"/>
      <c r="O91" s="21"/>
    </row>
    <row r="92" spans="2:15" ht="15" customHeight="1" x14ac:dyDescent="0.3">
      <c r="B92" s="20"/>
      <c r="D92" s="73"/>
      <c r="O92" s="21"/>
    </row>
    <row r="93" spans="2:15" ht="15" customHeight="1" x14ac:dyDescent="0.3">
      <c r="B93" s="20"/>
      <c r="D93" s="73"/>
      <c r="O93" s="21"/>
    </row>
    <row r="94" spans="2:15" ht="15" customHeight="1" x14ac:dyDescent="0.3">
      <c r="B94" s="20"/>
      <c r="D94" s="73"/>
      <c r="O94" s="21"/>
    </row>
    <row r="95" spans="2:15" ht="15" customHeight="1" x14ac:dyDescent="0.3">
      <c r="B95" s="20"/>
      <c r="D95" s="73"/>
      <c r="O95" s="21"/>
    </row>
    <row r="96" spans="2:15" ht="15" customHeight="1" x14ac:dyDescent="0.3">
      <c r="B96" s="20"/>
      <c r="D96" s="73"/>
      <c r="O96" s="21"/>
    </row>
    <row r="97" spans="2:15" ht="15" customHeight="1" x14ac:dyDescent="0.3">
      <c r="B97" s="20"/>
      <c r="D97" s="73"/>
      <c r="O97" s="21"/>
    </row>
    <row r="98" spans="2:15" ht="15" customHeight="1" x14ac:dyDescent="0.3">
      <c r="B98" s="20"/>
      <c r="D98" s="73"/>
      <c r="O98" s="21"/>
    </row>
    <row r="99" spans="2:15" ht="15" customHeight="1" x14ac:dyDescent="0.3">
      <c r="B99" s="20"/>
      <c r="D99" s="73"/>
      <c r="O99" s="21"/>
    </row>
    <row r="100" spans="2:15" ht="15" customHeight="1" x14ac:dyDescent="0.3">
      <c r="B100" s="20"/>
      <c r="D100" s="73"/>
      <c r="O100" s="21"/>
    </row>
    <row r="101" spans="2:15" ht="15" customHeight="1" x14ac:dyDescent="0.3">
      <c r="B101" s="20"/>
      <c r="D101" s="73"/>
      <c r="O101" s="21"/>
    </row>
    <row r="102" spans="2:15" ht="15" customHeight="1" x14ac:dyDescent="0.3">
      <c r="B102" s="20"/>
      <c r="D102" s="73"/>
      <c r="O102" s="21"/>
    </row>
    <row r="103" spans="2:15" ht="15" customHeight="1" x14ac:dyDescent="0.3">
      <c r="B103" s="20"/>
      <c r="D103" s="73"/>
      <c r="O103" s="21"/>
    </row>
    <row r="104" spans="2:15" ht="15" customHeight="1" x14ac:dyDescent="0.3">
      <c r="B104" s="20"/>
      <c r="D104" s="73"/>
      <c r="O104" s="21"/>
    </row>
    <row r="105" spans="2:15" ht="15" customHeight="1" x14ac:dyDescent="0.3">
      <c r="B105" s="20"/>
      <c r="D105" s="73"/>
      <c r="O105" s="21"/>
    </row>
    <row r="106" spans="2:15" ht="15" customHeight="1" x14ac:dyDescent="0.3">
      <c r="B106" s="20"/>
      <c r="D106" s="73"/>
      <c r="O106" s="21"/>
    </row>
    <row r="107" spans="2:15" ht="15" customHeight="1" x14ac:dyDescent="0.3">
      <c r="B107" s="20"/>
      <c r="D107" s="73"/>
      <c r="O107" s="21"/>
    </row>
    <row r="108" spans="2:15" ht="15" customHeight="1" x14ac:dyDescent="0.3">
      <c r="B108" s="20"/>
      <c r="D108" s="73"/>
      <c r="O108" s="21"/>
    </row>
    <row r="109" spans="2:15" ht="15" customHeight="1" x14ac:dyDescent="0.3">
      <c r="B109" s="20"/>
      <c r="D109" s="73"/>
      <c r="O109" s="21"/>
    </row>
    <row r="110" spans="2:15" ht="15" customHeight="1" x14ac:dyDescent="0.3">
      <c r="B110" s="20"/>
      <c r="D110" s="73"/>
      <c r="O110" s="21"/>
    </row>
    <row r="111" spans="2:15" ht="15" customHeight="1" x14ac:dyDescent="0.3">
      <c r="B111" s="20"/>
      <c r="D111" s="73"/>
      <c r="O111" s="21"/>
    </row>
    <row r="112" spans="2:15" ht="15" customHeight="1" x14ac:dyDescent="0.3">
      <c r="B112" s="20"/>
      <c r="D112" s="73"/>
      <c r="O112" s="21"/>
    </row>
    <row r="113" spans="1:15" ht="15" customHeight="1" x14ac:dyDescent="0.3">
      <c r="B113" s="20"/>
      <c r="D113" s="73"/>
      <c r="O113" s="21"/>
    </row>
    <row r="114" spans="1:15" ht="15" customHeight="1" x14ac:dyDescent="0.3">
      <c r="B114" s="20"/>
      <c r="D114" s="73"/>
      <c r="O114" s="21"/>
    </row>
    <row r="115" spans="1:15" ht="15" customHeight="1" x14ac:dyDescent="0.3">
      <c r="B115" s="20"/>
      <c r="D115" s="73"/>
      <c r="O115" s="21"/>
    </row>
    <row r="116" spans="1:15" ht="15" customHeight="1" x14ac:dyDescent="0.3">
      <c r="B116" s="20"/>
      <c r="D116" s="73"/>
      <c r="O116" s="21"/>
    </row>
    <row r="117" spans="1:15" ht="15" customHeight="1" x14ac:dyDescent="0.3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5" ht="15" customHeight="1" x14ac:dyDescent="0.3">
      <c r="A118" s="15"/>
      <c r="B118" s="15"/>
      <c r="C118" s="15"/>
      <c r="D118" s="15"/>
      <c r="E118" s="100"/>
      <c r="F118" s="100"/>
      <c r="G118" s="100"/>
      <c r="H118" s="100"/>
      <c r="I118" s="100"/>
      <c r="J118" s="100"/>
      <c r="K118" s="177"/>
      <c r="L118" s="177"/>
      <c r="M118" s="100"/>
      <c r="N118" s="100"/>
      <c r="O118" s="103" t="s">
        <v>195</v>
      </c>
    </row>
    <row r="120" spans="1:15" ht="15" customHeight="1" x14ac:dyDescent="0.3">
      <c r="O120" s="124"/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D10:E10"/>
    <mergeCell ref="F10:G10"/>
    <mergeCell ref="L10:M10"/>
    <mergeCell ref="N10:O10"/>
    <mergeCell ref="D11:E11"/>
    <mergeCell ref="F11:G11"/>
    <mergeCell ref="L11:M11"/>
    <mergeCell ref="N11:O11"/>
    <mergeCell ref="I8:K8"/>
    <mergeCell ref="L8:M8"/>
    <mergeCell ref="N8:O8"/>
    <mergeCell ref="D9:E9"/>
    <mergeCell ref="F9:G9"/>
    <mergeCell ref="L9:M9"/>
    <mergeCell ref="N9:O9"/>
    <mergeCell ref="D14:E14"/>
    <mergeCell ref="F14:G14"/>
    <mergeCell ref="L14:M14"/>
    <mergeCell ref="N14:O14"/>
    <mergeCell ref="D15:E15"/>
    <mergeCell ref="F15:G15"/>
    <mergeCell ref="L15:M15"/>
    <mergeCell ref="N15:O15"/>
    <mergeCell ref="D12:E12"/>
    <mergeCell ref="F12:G12"/>
    <mergeCell ref="L12:M12"/>
    <mergeCell ref="N12:O12"/>
    <mergeCell ref="D13:E13"/>
    <mergeCell ref="F13:G13"/>
    <mergeCell ref="L13:M13"/>
    <mergeCell ref="N13:O13"/>
    <mergeCell ref="D18:E18"/>
    <mergeCell ref="F18:G18"/>
    <mergeCell ref="L18:M18"/>
    <mergeCell ref="N18:O18"/>
    <mergeCell ref="D19:E19"/>
    <mergeCell ref="F19:G19"/>
    <mergeCell ref="L19:M19"/>
    <mergeCell ref="N19:O19"/>
    <mergeCell ref="D16:E16"/>
    <mergeCell ref="F16:G16"/>
    <mergeCell ref="L16:M16"/>
    <mergeCell ref="N16:O16"/>
    <mergeCell ref="D17:E17"/>
    <mergeCell ref="F17:G17"/>
    <mergeCell ref="L17:M17"/>
    <mergeCell ref="N17:O17"/>
    <mergeCell ref="D20:E20"/>
    <mergeCell ref="F20:G20"/>
    <mergeCell ref="H20:K20"/>
    <mergeCell ref="L20:M20"/>
    <mergeCell ref="N20:O20"/>
    <mergeCell ref="B23:E23"/>
    <mergeCell ref="F23:G23"/>
    <mergeCell ref="H23:J23"/>
    <mergeCell ref="K23:M23"/>
    <mergeCell ref="N23:O23"/>
    <mergeCell ref="D26:E26"/>
    <mergeCell ref="F26:G26"/>
    <mergeCell ref="L26:M26"/>
    <mergeCell ref="N26:O26"/>
    <mergeCell ref="D27:E27"/>
    <mergeCell ref="F27:G27"/>
    <mergeCell ref="L27:M27"/>
    <mergeCell ref="N27:O27"/>
    <mergeCell ref="B24:B25"/>
    <mergeCell ref="C24:G24"/>
    <mergeCell ref="H24:H25"/>
    <mergeCell ref="I24:O24"/>
    <mergeCell ref="D25:E25"/>
    <mergeCell ref="F25:G25"/>
    <mergeCell ref="I25:K25"/>
    <mergeCell ref="L25:M25"/>
    <mergeCell ref="N25:O25"/>
    <mergeCell ref="D30:E30"/>
    <mergeCell ref="F30:G30"/>
    <mergeCell ref="L30:M30"/>
    <mergeCell ref="N30:O30"/>
    <mergeCell ref="D31:E31"/>
    <mergeCell ref="F31:G31"/>
    <mergeCell ref="L31:M31"/>
    <mergeCell ref="N31:O31"/>
    <mergeCell ref="D28:E28"/>
    <mergeCell ref="F28:G28"/>
    <mergeCell ref="L28:M28"/>
    <mergeCell ref="N28:O28"/>
    <mergeCell ref="D29:E29"/>
    <mergeCell ref="F29:G29"/>
    <mergeCell ref="L29:M29"/>
    <mergeCell ref="N29:O29"/>
    <mergeCell ref="D34:E34"/>
    <mergeCell ref="F34:G34"/>
    <mergeCell ref="L34:M34"/>
    <mergeCell ref="N34:O34"/>
    <mergeCell ref="D35:E35"/>
    <mergeCell ref="F35:G35"/>
    <mergeCell ref="L35:M35"/>
    <mergeCell ref="N35:O35"/>
    <mergeCell ref="D32:E32"/>
    <mergeCell ref="F32:G32"/>
    <mergeCell ref="L32:M32"/>
    <mergeCell ref="N32:O32"/>
    <mergeCell ref="D33:E33"/>
    <mergeCell ref="F33:G33"/>
    <mergeCell ref="L33:M33"/>
    <mergeCell ref="N33:O33"/>
    <mergeCell ref="D36:E36"/>
    <mergeCell ref="F36:G36"/>
    <mergeCell ref="L36:M36"/>
    <mergeCell ref="N36:O36"/>
    <mergeCell ref="B37:C37"/>
    <mergeCell ref="D37:E37"/>
    <mergeCell ref="F37:G37"/>
    <mergeCell ref="H37:K37"/>
    <mergeCell ref="L37:M37"/>
    <mergeCell ref="N37:O37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4"/>
  <sheetViews>
    <sheetView view="pageBreakPreview" topLeftCell="A46" zoomScaleNormal="100" zoomScaleSheetLayoutView="100" workbookViewId="0">
      <selection activeCell="E57" sqref="E57"/>
    </sheetView>
  </sheetViews>
  <sheetFormatPr defaultColWidth="9.21875" defaultRowHeight="14.4" x14ac:dyDescent="0.3"/>
  <cols>
    <col min="1" max="1" width="2.77734375" customWidth="1"/>
    <col min="2" max="2" width="4.21875" customWidth="1"/>
    <col min="3" max="5" width="10.77734375" bestFit="1" customWidth="1"/>
    <col min="6" max="6" width="12" customWidth="1"/>
    <col min="7" max="7" width="14.77734375" bestFit="1" customWidth="1"/>
    <col min="8" max="8" width="14" customWidth="1"/>
    <col min="9" max="9" width="9.77734375" bestFit="1" customWidth="1"/>
    <col min="10" max="11" width="2.77734375" customWidth="1"/>
    <col min="12" max="12" width="9.44140625" customWidth="1"/>
    <col min="13" max="54" width="8.77734375" customWidth="1"/>
  </cols>
  <sheetData>
    <row r="1" spans="1:54" x14ac:dyDescent="0.3">
      <c r="A1" s="2"/>
    </row>
    <row r="2" spans="1:54" x14ac:dyDescent="0.3">
      <c r="A2" s="2"/>
      <c r="J2" s="99" t="s">
        <v>337</v>
      </c>
    </row>
    <row r="3" spans="1:54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289" t="s">
        <v>119</v>
      </c>
      <c r="B5" s="289"/>
      <c r="C5" s="289"/>
      <c r="D5" s="289"/>
      <c r="E5" s="289"/>
      <c r="F5" s="289"/>
      <c r="G5" s="289"/>
      <c r="H5" s="289"/>
      <c r="I5" s="289"/>
      <c r="J5" s="289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121</v>
      </c>
      <c r="C8" s="176" t="s">
        <v>303</v>
      </c>
      <c r="D8" s="2"/>
      <c r="E8" s="2"/>
      <c r="F8" s="2"/>
      <c r="G8" s="2"/>
      <c r="H8" s="2"/>
      <c r="I8" s="5" t="s">
        <v>151</v>
      </c>
    </row>
    <row r="9" spans="1:54" x14ac:dyDescent="0.3">
      <c r="B9" s="34" t="s">
        <v>122</v>
      </c>
      <c r="C9" s="2" t="s">
        <v>149</v>
      </c>
      <c r="D9" s="2"/>
      <c r="E9" s="2"/>
      <c r="F9" s="2"/>
      <c r="G9" s="2"/>
      <c r="H9" s="2"/>
      <c r="I9" s="5" t="s">
        <v>152</v>
      </c>
    </row>
    <row r="10" spans="1:54" x14ac:dyDescent="0.3">
      <c r="B10" s="34" t="s">
        <v>134</v>
      </c>
      <c r="C10" s="2" t="s">
        <v>123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135</v>
      </c>
      <c r="C11" s="2" t="s">
        <v>124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136</v>
      </c>
      <c r="C12" s="2" t="s">
        <v>125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137</v>
      </c>
      <c r="C13" s="2" t="s">
        <v>126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138</v>
      </c>
      <c r="C14" s="2" t="s">
        <v>212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139</v>
      </c>
      <c r="C15" s="2" t="s">
        <v>209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140</v>
      </c>
      <c r="C16" s="2" t="s">
        <v>127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141</v>
      </c>
      <c r="C17" s="2" t="s">
        <v>128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142</v>
      </c>
      <c r="C18" s="2" t="s">
        <v>335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143</v>
      </c>
      <c r="C19" s="2" t="s">
        <v>210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144</v>
      </c>
      <c r="C20" s="2" t="s">
        <v>211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145</v>
      </c>
      <c r="C21" s="2" t="s">
        <v>129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146</v>
      </c>
      <c r="C22" s="2" t="s">
        <v>295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147</v>
      </c>
      <c r="C23" s="2" t="s">
        <v>130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148</v>
      </c>
      <c r="C24" s="2" t="s">
        <v>131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150</v>
      </c>
      <c r="C25" s="2" t="s">
        <v>132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180</v>
      </c>
      <c r="C26" s="2" t="s">
        <v>233</v>
      </c>
      <c r="D26" s="2"/>
      <c r="E26" s="2"/>
      <c r="F26" s="2"/>
      <c r="G26" s="2"/>
      <c r="H26" s="2"/>
      <c r="I26" s="5">
        <v>14</v>
      </c>
    </row>
    <row r="27" spans="2:9" x14ac:dyDescent="0.3">
      <c r="B27" s="34" t="s">
        <v>275</v>
      </c>
      <c r="C27" s="2" t="s">
        <v>133</v>
      </c>
      <c r="D27" s="2"/>
      <c r="E27" s="2"/>
      <c r="F27" s="2"/>
      <c r="G27" s="2"/>
      <c r="H27" s="2"/>
      <c r="I27" s="5">
        <v>15</v>
      </c>
    </row>
    <row r="53" spans="1:54" ht="7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54" s="3" customFormat="1" x14ac:dyDescent="0.3">
      <c r="A54" s="15"/>
      <c r="B54" s="15"/>
      <c r="C54" s="15"/>
      <c r="D54" s="15"/>
      <c r="E54" s="100"/>
      <c r="F54" s="100"/>
      <c r="G54" s="100"/>
      <c r="H54" s="100"/>
      <c r="I54" s="100"/>
      <c r="J54" s="103" t="s">
        <v>153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54A7-5FFF-49A7-B82B-79B38F65D910}">
  <sheetPr>
    <tabColor theme="9" tint="-0.249977111117893"/>
  </sheetPr>
  <dimension ref="A1:I76"/>
  <sheetViews>
    <sheetView view="pageBreakPreview" topLeftCell="A42" zoomScale="130" zoomScaleNormal="100" zoomScaleSheetLayoutView="130" workbookViewId="0">
      <selection activeCell="I46" sqref="I46"/>
    </sheetView>
  </sheetViews>
  <sheetFormatPr defaultColWidth="9.33203125" defaultRowHeight="14.4" x14ac:dyDescent="0.3"/>
  <cols>
    <col min="1" max="1" width="5.6640625" customWidth="1"/>
    <col min="2" max="2" width="10.6640625" customWidth="1"/>
    <col min="3" max="4" width="10.6640625" bestFit="1" customWidth="1"/>
    <col min="5" max="5" width="10.44140625" customWidth="1"/>
    <col min="6" max="6" width="11.6640625" customWidth="1"/>
    <col min="7" max="7" width="15.44140625" customWidth="1"/>
    <col min="8" max="8" width="7.33203125" customWidth="1"/>
    <col min="9" max="9" width="12.44140625" customWidth="1"/>
  </cols>
  <sheetData>
    <row r="1" spans="1:9" ht="12.75" customHeight="1" x14ac:dyDescent="0.3">
      <c r="A1" s="2"/>
    </row>
    <row r="2" spans="1:9" x14ac:dyDescent="0.3">
      <c r="A2" s="2"/>
      <c r="I2" s="99" t="s">
        <v>337</v>
      </c>
    </row>
    <row r="3" spans="1:9" ht="7.5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</row>
    <row r="4" spans="1:9" ht="8.25" customHeight="1" x14ac:dyDescent="0.3"/>
    <row r="9" spans="1:9" x14ac:dyDescent="0.3">
      <c r="D9" s="72"/>
    </row>
    <row r="10" spans="1:9" x14ac:dyDescent="0.3">
      <c r="D10" s="72"/>
    </row>
    <row r="11" spans="1:9" x14ac:dyDescent="0.3">
      <c r="D11" s="72"/>
    </row>
    <row r="13" spans="1:9" x14ac:dyDescent="0.3">
      <c r="E13" s="76"/>
    </row>
    <row r="14" spans="1:9" x14ac:dyDescent="0.3">
      <c r="E14" s="76"/>
    </row>
    <row r="15" spans="1:9" ht="10.5" customHeight="1" x14ac:dyDescent="0.3"/>
    <row r="16" spans="1:9" ht="8.1" customHeight="1" x14ac:dyDescent="0.3"/>
    <row r="17" spans="3:9" ht="20.100000000000001" customHeight="1" x14ac:dyDescent="0.3">
      <c r="C17" s="305" t="s">
        <v>302</v>
      </c>
      <c r="D17" s="289"/>
      <c r="E17" s="289"/>
      <c r="F17" s="289"/>
      <c r="G17" s="289"/>
    </row>
    <row r="18" spans="3:9" ht="5.25" customHeight="1" x14ac:dyDescent="0.3"/>
    <row r="19" spans="3:9" ht="14.25" customHeight="1" x14ac:dyDescent="0.3">
      <c r="C19" s="306"/>
      <c r="D19" s="307"/>
      <c r="E19" s="308"/>
      <c r="F19" s="160">
        <v>2022</v>
      </c>
      <c r="G19" s="161">
        <v>2023</v>
      </c>
      <c r="H19" s="42"/>
    </row>
    <row r="20" spans="3:9" ht="12.75" customHeight="1" x14ac:dyDescent="0.3">
      <c r="C20" s="309" t="s">
        <v>198</v>
      </c>
      <c r="D20" s="310"/>
      <c r="E20" s="311"/>
      <c r="F20" s="162"/>
      <c r="G20" s="163"/>
      <c r="H20" s="42"/>
    </row>
    <row r="21" spans="3:9" x14ac:dyDescent="0.3">
      <c r="C21" s="296" t="s">
        <v>309</v>
      </c>
      <c r="D21" s="297"/>
      <c r="E21" s="298"/>
      <c r="F21" s="152">
        <v>6850.6189999999997</v>
      </c>
      <c r="G21" s="152">
        <v>6856.576</v>
      </c>
      <c r="H21" s="201"/>
      <c r="I21" s="201"/>
    </row>
    <row r="22" spans="3:9" x14ac:dyDescent="0.3">
      <c r="C22" s="296" t="s">
        <v>236</v>
      </c>
      <c r="D22" s="297"/>
      <c r="E22" s="298"/>
      <c r="F22" s="153">
        <v>825</v>
      </c>
      <c r="G22" s="153">
        <v>844</v>
      </c>
      <c r="H22" s="211"/>
      <c r="I22" s="202"/>
    </row>
    <row r="23" spans="3:9" ht="16.5" customHeight="1" x14ac:dyDescent="0.3">
      <c r="C23" s="296" t="s">
        <v>234</v>
      </c>
      <c r="D23" s="297"/>
      <c r="E23" s="298"/>
      <c r="F23" s="153">
        <v>59</v>
      </c>
      <c r="G23" s="153">
        <v>19</v>
      </c>
      <c r="H23" s="202"/>
      <c r="I23" s="202"/>
    </row>
    <row r="24" spans="3:9" ht="12.75" customHeight="1" x14ac:dyDescent="0.3">
      <c r="C24" s="296" t="s">
        <v>235</v>
      </c>
      <c r="D24" s="297"/>
      <c r="E24" s="298"/>
      <c r="F24" s="153">
        <v>0</v>
      </c>
      <c r="G24" s="153">
        <v>0</v>
      </c>
      <c r="H24" s="202"/>
      <c r="I24" s="202"/>
    </row>
    <row r="25" spans="3:9" ht="12.75" customHeight="1" x14ac:dyDescent="0.3">
      <c r="C25" s="296" t="s">
        <v>347</v>
      </c>
      <c r="D25" s="297"/>
      <c r="E25" s="298"/>
      <c r="F25" s="152">
        <v>9499.1388440797109</v>
      </c>
      <c r="G25" s="152">
        <v>9501.8908551240693</v>
      </c>
      <c r="H25" s="201"/>
      <c r="I25" s="201"/>
    </row>
    <row r="26" spans="3:9" x14ac:dyDescent="0.3">
      <c r="C26" s="296" t="s">
        <v>348</v>
      </c>
      <c r="D26" s="297"/>
      <c r="E26" s="298"/>
      <c r="F26" s="152">
        <v>603.84837862053973</v>
      </c>
      <c r="G26" s="152">
        <v>625.6595018847745</v>
      </c>
      <c r="H26" s="201"/>
      <c r="I26" s="201"/>
    </row>
    <row r="27" spans="3:9" x14ac:dyDescent="0.3">
      <c r="C27" s="296" t="s">
        <v>237</v>
      </c>
      <c r="D27" s="297"/>
      <c r="E27" s="298"/>
      <c r="F27" s="152">
        <v>5885.8627419230006</v>
      </c>
      <c r="G27" s="152">
        <v>727.43324986299979</v>
      </c>
      <c r="H27" s="201"/>
      <c r="I27" s="203"/>
    </row>
    <row r="28" spans="3:9" x14ac:dyDescent="0.3">
      <c r="C28" s="296" t="s">
        <v>258</v>
      </c>
      <c r="D28" s="297"/>
      <c r="E28" s="298"/>
      <c r="F28" s="152">
        <v>3617.8970111341564</v>
      </c>
      <c r="G28" s="152">
        <v>386.42034363800587</v>
      </c>
      <c r="H28" s="201"/>
      <c r="I28" s="203"/>
    </row>
    <row r="29" spans="3:9" ht="12.75" customHeight="1" x14ac:dyDescent="0.3">
      <c r="C29" s="296" t="s">
        <v>206</v>
      </c>
      <c r="D29" s="297"/>
      <c r="E29" s="298"/>
      <c r="F29" s="152">
        <v>321322.60000000021</v>
      </c>
      <c r="G29" s="152">
        <v>42849.717000000019</v>
      </c>
      <c r="H29" s="201"/>
      <c r="I29" s="203"/>
    </row>
    <row r="30" spans="3:9" ht="12" customHeight="1" x14ac:dyDescent="0.3">
      <c r="C30" s="296" t="s">
        <v>207</v>
      </c>
      <c r="D30" s="297"/>
      <c r="E30" s="298"/>
      <c r="F30" s="153">
        <v>246</v>
      </c>
      <c r="G30" s="153">
        <v>39</v>
      </c>
      <c r="H30" s="202"/>
      <c r="I30" s="204"/>
    </row>
    <row r="31" spans="3:9" ht="12.75" customHeight="1" x14ac:dyDescent="0.3">
      <c r="C31" s="299" t="s">
        <v>278</v>
      </c>
      <c r="D31" s="300"/>
      <c r="E31" s="301"/>
      <c r="F31" s="152"/>
      <c r="G31" s="152"/>
      <c r="H31" s="201"/>
      <c r="I31" s="205"/>
    </row>
    <row r="32" spans="3:9" x14ac:dyDescent="0.3">
      <c r="C32" s="296" t="s">
        <v>205</v>
      </c>
      <c r="D32" s="297"/>
      <c r="E32" s="298"/>
      <c r="F32" s="152">
        <v>25600.81068473577</v>
      </c>
      <c r="G32" s="273">
        <v>20149.49953174359</v>
      </c>
      <c r="H32" s="201"/>
      <c r="I32" s="203"/>
    </row>
    <row r="33" spans="3:9" x14ac:dyDescent="0.3">
      <c r="C33" s="296" t="s">
        <v>238</v>
      </c>
      <c r="D33" s="297"/>
      <c r="E33" s="298"/>
      <c r="F33" s="152">
        <v>14749.523950391405</v>
      </c>
      <c r="G33" s="273">
        <v>9937.8705332103345</v>
      </c>
      <c r="H33" s="201"/>
      <c r="I33" s="203"/>
    </row>
    <row r="34" spans="3:9" ht="12.75" customHeight="1" x14ac:dyDescent="0.3">
      <c r="C34" s="296" t="s">
        <v>323</v>
      </c>
      <c r="D34" s="297"/>
      <c r="E34" s="298"/>
      <c r="F34" s="152">
        <v>1341.5133495934961</v>
      </c>
      <c r="G34" s="273">
        <v>1148.9155128205127</v>
      </c>
      <c r="H34" s="201"/>
      <c r="I34" s="203"/>
    </row>
    <row r="35" spans="3:9" x14ac:dyDescent="0.3">
      <c r="C35" s="299" t="s">
        <v>199</v>
      </c>
      <c r="D35" s="300"/>
      <c r="E35" s="301"/>
      <c r="F35" s="152"/>
      <c r="G35" s="273" t="s">
        <v>190</v>
      </c>
      <c r="H35" s="206"/>
      <c r="I35" s="203"/>
    </row>
    <row r="36" spans="3:9" x14ac:dyDescent="0.3">
      <c r="C36" s="299" t="s">
        <v>293</v>
      </c>
      <c r="D36" s="300"/>
      <c r="E36" s="301"/>
      <c r="F36" s="152">
        <v>5779.1900000000005</v>
      </c>
      <c r="G36" s="152">
        <v>5893.82</v>
      </c>
      <c r="H36" s="206"/>
      <c r="I36" s="201"/>
    </row>
    <row r="37" spans="3:9" x14ac:dyDescent="0.3">
      <c r="C37" s="296" t="s">
        <v>259</v>
      </c>
      <c r="D37" s="297"/>
      <c r="E37" s="298"/>
      <c r="F37" s="152">
        <v>5330.55</v>
      </c>
      <c r="G37" s="152">
        <v>5436.54</v>
      </c>
      <c r="H37" s="206"/>
      <c r="I37" s="201"/>
    </row>
    <row r="38" spans="3:9" ht="12.75" customHeight="1" x14ac:dyDescent="0.3">
      <c r="C38" s="296" t="s">
        <v>260</v>
      </c>
      <c r="D38" s="297"/>
      <c r="E38" s="298"/>
      <c r="F38" s="152">
        <v>448.64</v>
      </c>
      <c r="G38" s="152">
        <v>457.28000000000003</v>
      </c>
      <c r="H38" s="265"/>
      <c r="I38" s="201"/>
    </row>
    <row r="39" spans="3:9" x14ac:dyDescent="0.3">
      <c r="C39" s="299" t="s">
        <v>294</v>
      </c>
      <c r="D39" s="300"/>
      <c r="E39" s="301"/>
      <c r="F39" s="152">
        <v>485.81</v>
      </c>
      <c r="G39" s="152">
        <v>499.61</v>
      </c>
      <c r="H39" s="206"/>
      <c r="I39" s="201"/>
    </row>
    <row r="40" spans="3:9" ht="12" customHeight="1" x14ac:dyDescent="0.3">
      <c r="C40" s="296" t="s">
        <v>259</v>
      </c>
      <c r="D40" s="297"/>
      <c r="E40" s="298"/>
      <c r="F40" s="152">
        <v>438.31</v>
      </c>
      <c r="G40" s="152">
        <v>452.11</v>
      </c>
      <c r="H40" s="206"/>
      <c r="I40" s="201"/>
    </row>
    <row r="41" spans="3:9" ht="12.75" customHeight="1" x14ac:dyDescent="0.3">
      <c r="C41" s="296" t="s">
        <v>260</v>
      </c>
      <c r="D41" s="297"/>
      <c r="E41" s="298"/>
      <c r="F41" s="152">
        <v>47.5</v>
      </c>
      <c r="G41" s="152">
        <v>47.5</v>
      </c>
      <c r="H41" s="206"/>
      <c r="I41" s="201"/>
    </row>
    <row r="42" spans="3:9" ht="11.25" customHeight="1" x14ac:dyDescent="0.3">
      <c r="C42" s="299" t="s">
        <v>155</v>
      </c>
      <c r="D42" s="300"/>
      <c r="E42" s="301"/>
      <c r="F42" s="152"/>
      <c r="G42" s="274"/>
      <c r="H42" s="206"/>
      <c r="I42" s="207"/>
    </row>
    <row r="43" spans="3:9" x14ac:dyDescent="0.3">
      <c r="C43" s="299" t="s">
        <v>193</v>
      </c>
      <c r="D43" s="300"/>
      <c r="E43" s="301"/>
      <c r="F43" s="152">
        <v>111.39826628855602</v>
      </c>
      <c r="G43" s="152">
        <v>22.950189956508002</v>
      </c>
      <c r="H43" s="206"/>
      <c r="I43" s="201"/>
    </row>
    <row r="44" spans="3:9" x14ac:dyDescent="0.3">
      <c r="C44" s="296" t="s">
        <v>156</v>
      </c>
      <c r="D44" s="297"/>
      <c r="E44" s="298"/>
      <c r="F44" s="152">
        <v>33.028522398400007</v>
      </c>
      <c r="G44" s="152">
        <v>10.625706624999999</v>
      </c>
      <c r="H44" s="206"/>
      <c r="I44" s="201"/>
    </row>
    <row r="45" spans="3:9" x14ac:dyDescent="0.3">
      <c r="C45" s="296" t="s">
        <v>255</v>
      </c>
      <c r="D45" s="297"/>
      <c r="E45" s="298"/>
      <c r="F45" s="152">
        <v>78.369743890156002</v>
      </c>
      <c r="G45" s="152">
        <v>12.324483331508002</v>
      </c>
      <c r="H45" s="206"/>
      <c r="I45" s="201"/>
    </row>
    <row r="46" spans="3:9" ht="12.75" customHeight="1" x14ac:dyDescent="0.3">
      <c r="C46" s="299" t="s">
        <v>239</v>
      </c>
      <c r="D46" s="300"/>
      <c r="E46" s="301"/>
      <c r="F46" s="152">
        <v>741.77326600000004</v>
      </c>
      <c r="G46" s="152">
        <v>155.82999999999998</v>
      </c>
      <c r="H46" s="201"/>
      <c r="I46" s="201"/>
    </row>
    <row r="47" spans="3:9" x14ac:dyDescent="0.3">
      <c r="C47" s="299" t="s">
        <v>200</v>
      </c>
      <c r="D47" s="300"/>
      <c r="E47" s="301"/>
      <c r="F47" s="152"/>
      <c r="G47" s="130"/>
      <c r="H47" s="206"/>
    </row>
    <row r="48" spans="3:9" ht="12.75" customHeight="1" x14ac:dyDescent="0.3">
      <c r="C48" s="296" t="s">
        <v>202</v>
      </c>
      <c r="D48" s="297"/>
      <c r="E48" s="298"/>
      <c r="F48" s="152">
        <v>585.44178499999998</v>
      </c>
      <c r="G48" s="276">
        <v>139.19999999999999</v>
      </c>
      <c r="H48" s="201"/>
      <c r="I48" s="208"/>
    </row>
    <row r="49" spans="1:9" ht="11.25" customHeight="1" x14ac:dyDescent="0.3">
      <c r="C49" s="299" t="s">
        <v>55</v>
      </c>
      <c r="D49" s="300"/>
      <c r="E49" s="301"/>
      <c r="F49" s="152"/>
      <c r="G49" s="276"/>
      <c r="H49" s="206"/>
      <c r="I49" s="208"/>
    </row>
    <row r="50" spans="1:9" x14ac:dyDescent="0.3">
      <c r="C50" s="296" t="s">
        <v>203</v>
      </c>
      <c r="D50" s="297"/>
      <c r="E50" s="298"/>
      <c r="F50" s="152">
        <v>137.651771</v>
      </c>
      <c r="G50" s="277">
        <v>14.95449</v>
      </c>
      <c r="H50" s="232"/>
      <c r="I50" s="208"/>
    </row>
    <row r="51" spans="1:9" ht="13.5" customHeight="1" x14ac:dyDescent="0.3">
      <c r="C51" s="302" t="s">
        <v>204</v>
      </c>
      <c r="D51" s="303"/>
      <c r="E51" s="304"/>
      <c r="F51" s="152">
        <v>18.679710000000004</v>
      </c>
      <c r="G51" s="277">
        <v>1.6755100000000001</v>
      </c>
      <c r="H51" s="201"/>
      <c r="I51" s="208"/>
    </row>
    <row r="52" spans="1:9" ht="12.75" customHeight="1" x14ac:dyDescent="0.3">
      <c r="C52" s="299" t="s">
        <v>201</v>
      </c>
      <c r="D52" s="300"/>
      <c r="E52" s="301"/>
      <c r="F52" s="152"/>
      <c r="G52" s="276"/>
      <c r="H52" s="206"/>
      <c r="I52" s="208"/>
    </row>
    <row r="53" spans="1:9" ht="12.75" customHeight="1" x14ac:dyDescent="0.3">
      <c r="C53" s="296" t="s">
        <v>194</v>
      </c>
      <c r="D53" s="297"/>
      <c r="E53" s="298"/>
      <c r="F53" s="153">
        <v>65</v>
      </c>
      <c r="G53" s="270">
        <v>15</v>
      </c>
      <c r="H53" s="209"/>
      <c r="I53" s="210"/>
    </row>
    <row r="54" spans="1:9" ht="12.75" customHeight="1" x14ac:dyDescent="0.3">
      <c r="C54" s="293" t="s">
        <v>256</v>
      </c>
      <c r="D54" s="294"/>
      <c r="E54" s="295"/>
      <c r="F54" s="275">
        <v>45</v>
      </c>
      <c r="G54" s="271">
        <v>6</v>
      </c>
      <c r="H54" s="209"/>
      <c r="I54" s="210"/>
    </row>
    <row r="55" spans="1:9" ht="10.35" customHeight="1" x14ac:dyDescent="0.3">
      <c r="C55" s="146"/>
      <c r="D55" s="146"/>
      <c r="E55" s="146"/>
      <c r="F55" s="122"/>
      <c r="G55" s="123"/>
      <c r="H55" s="42"/>
      <c r="I55" s="210"/>
    </row>
    <row r="56" spans="1:9" ht="10.5" customHeight="1" x14ac:dyDescent="0.3">
      <c r="C56" s="20" t="s">
        <v>257</v>
      </c>
      <c r="D56" s="20"/>
      <c r="E56" s="38"/>
      <c r="F56" s="47"/>
      <c r="G56" s="66"/>
      <c r="H56" s="66"/>
      <c r="I56" s="210"/>
    </row>
    <row r="57" spans="1:9" ht="10.5" customHeight="1" x14ac:dyDescent="0.3">
      <c r="C57" s="20" t="s">
        <v>394</v>
      </c>
      <c r="D57" s="20"/>
      <c r="E57" s="38"/>
      <c r="F57" s="47"/>
      <c r="G57" s="66"/>
      <c r="H57" s="66"/>
      <c r="I57" s="210"/>
    </row>
    <row r="58" spans="1:9" ht="12.6" customHeight="1" x14ac:dyDescent="0.3">
      <c r="C58" s="20" t="s">
        <v>301</v>
      </c>
      <c r="D58" s="20"/>
      <c r="E58" s="38"/>
      <c r="F58" s="47"/>
      <c r="G58" s="66"/>
      <c r="H58" s="66"/>
    </row>
    <row r="59" spans="1:9" ht="10.5" customHeight="1" x14ac:dyDescent="0.3">
      <c r="C59" s="20"/>
      <c r="D59" s="20"/>
      <c r="E59" s="38"/>
      <c r="F59" s="47"/>
      <c r="G59" s="66"/>
      <c r="H59" s="66"/>
    </row>
    <row r="60" spans="1:9" ht="10.5" customHeight="1" x14ac:dyDescent="0.3">
      <c r="C60" s="20"/>
      <c r="D60" s="20"/>
      <c r="E60" s="38"/>
      <c r="F60" s="47"/>
      <c r="G60" s="66"/>
      <c r="H60" s="66"/>
    </row>
    <row r="61" spans="1:9" ht="7.5" customHeight="1" x14ac:dyDescent="0.3">
      <c r="A61" s="108"/>
      <c r="B61" s="108"/>
      <c r="C61" s="108"/>
      <c r="D61" s="108"/>
      <c r="E61" s="108"/>
      <c r="F61" s="108"/>
      <c r="G61" s="108"/>
      <c r="H61" s="108"/>
      <c r="I61" s="108"/>
    </row>
    <row r="62" spans="1:9" ht="11.25" customHeight="1" x14ac:dyDescent="0.3">
      <c r="A62" s="15"/>
      <c r="B62" s="15"/>
      <c r="C62" s="15"/>
      <c r="D62" s="100"/>
      <c r="E62" s="100"/>
      <c r="F62" s="100"/>
      <c r="G62" s="100"/>
      <c r="H62" s="100"/>
      <c r="I62" s="105" t="s">
        <v>120</v>
      </c>
    </row>
    <row r="64" spans="1:9" x14ac:dyDescent="0.3">
      <c r="G64" s="184"/>
      <c r="I64" s="278"/>
    </row>
    <row r="65" spans="2:9" x14ac:dyDescent="0.3">
      <c r="B65" s="234"/>
      <c r="C65" s="235"/>
      <c r="G65" s="285"/>
    </row>
    <row r="66" spans="2:9" x14ac:dyDescent="0.3">
      <c r="B66" s="223"/>
      <c r="C66" s="235"/>
      <c r="I66" s="237"/>
    </row>
    <row r="67" spans="2:9" x14ac:dyDescent="0.3">
      <c r="B67" s="223"/>
      <c r="C67" s="235"/>
      <c r="G67" s="212"/>
    </row>
    <row r="68" spans="2:9" x14ac:dyDescent="0.3">
      <c r="B68" s="223"/>
      <c r="C68" s="235"/>
      <c r="G68" s="212"/>
    </row>
    <row r="69" spans="2:9" x14ac:dyDescent="0.3">
      <c r="B69" s="223"/>
      <c r="C69" s="235"/>
      <c r="G69" s="212"/>
    </row>
    <row r="70" spans="2:9" x14ac:dyDescent="0.3">
      <c r="B70" s="109"/>
      <c r="C70" s="235"/>
      <c r="F70" s="279"/>
      <c r="G70" s="279"/>
    </row>
    <row r="71" spans="2:9" x14ac:dyDescent="0.3">
      <c r="B71" s="109"/>
      <c r="C71" s="235"/>
    </row>
    <row r="72" spans="2:9" ht="16.8" x14ac:dyDescent="0.4">
      <c r="B72" s="223"/>
      <c r="C72" s="222"/>
    </row>
    <row r="73" spans="2:9" ht="16.8" x14ac:dyDescent="0.4">
      <c r="B73" s="223"/>
      <c r="C73" s="222"/>
    </row>
    <row r="74" spans="2:9" x14ac:dyDescent="0.3">
      <c r="B74" s="223"/>
      <c r="C74" s="263"/>
    </row>
    <row r="75" spans="2:9" x14ac:dyDescent="0.3">
      <c r="B75" s="223"/>
      <c r="C75" s="263"/>
    </row>
    <row r="76" spans="2:9" x14ac:dyDescent="0.3">
      <c r="B76" s="223"/>
      <c r="C76" s="263"/>
    </row>
  </sheetData>
  <mergeCells count="37">
    <mergeCell ref="C23:E23"/>
    <mergeCell ref="C17:G17"/>
    <mergeCell ref="C19:E19"/>
    <mergeCell ref="C20:E20"/>
    <mergeCell ref="C21:E21"/>
    <mergeCell ref="C22:E22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7:E47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4:E54"/>
    <mergeCell ref="C48:E48"/>
    <mergeCell ref="C49:E49"/>
    <mergeCell ref="C50:E50"/>
    <mergeCell ref="C51:E51"/>
    <mergeCell ref="C52:E52"/>
    <mergeCell ref="C53:E53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CC22-1B0B-4D33-ADD7-2AFDC5C9B57D}">
  <sheetPr>
    <tabColor theme="9" tint="-0.249977111117893"/>
  </sheetPr>
  <dimension ref="A2:K56"/>
  <sheetViews>
    <sheetView view="pageBreakPreview" topLeftCell="A40" zoomScaleNormal="100" zoomScaleSheetLayoutView="100" workbookViewId="0">
      <selection activeCell="F32" sqref="F32"/>
    </sheetView>
  </sheetViews>
  <sheetFormatPr defaultColWidth="8.6640625" defaultRowHeight="14.4" x14ac:dyDescent="0.3"/>
  <cols>
    <col min="1" max="1" width="11" customWidth="1"/>
    <col min="2" max="2" width="9.6640625" customWidth="1"/>
    <col min="3" max="3" width="10.33203125" customWidth="1"/>
    <col min="4" max="4" width="9.33203125" customWidth="1"/>
    <col min="5" max="5" width="7.33203125" customWidth="1"/>
    <col min="6" max="6" width="12.44140625" customWidth="1"/>
    <col min="7" max="8" width="11.33203125" customWidth="1"/>
    <col min="9" max="9" width="9.44140625" bestFit="1" customWidth="1"/>
    <col min="10" max="10" width="10.6640625" customWidth="1"/>
    <col min="11" max="11" width="9.44140625" customWidth="1"/>
  </cols>
  <sheetData>
    <row r="2" spans="1:11" x14ac:dyDescent="0.3">
      <c r="I2" s="312" t="s">
        <v>337</v>
      </c>
      <c r="J2" s="312"/>
      <c r="K2" s="312"/>
    </row>
    <row r="3" spans="1:1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x14ac:dyDescent="0.3">
      <c r="A5" s="313" t="s">
        <v>182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x14ac:dyDescent="0.3">
      <c r="A6" s="9"/>
      <c r="B6" s="9"/>
      <c r="C6" s="9"/>
      <c r="D6" s="9"/>
      <c r="E6" s="9"/>
    </row>
    <row r="7" spans="1:11" x14ac:dyDescent="0.3">
      <c r="A7" s="314" t="s">
        <v>2</v>
      </c>
      <c r="B7" s="316" t="s">
        <v>18</v>
      </c>
      <c r="C7" s="317"/>
      <c r="D7" s="317"/>
      <c r="E7" s="318"/>
      <c r="F7" s="319" t="s">
        <v>14</v>
      </c>
      <c r="G7" s="320"/>
      <c r="H7" s="321"/>
      <c r="I7" s="316" t="s">
        <v>167</v>
      </c>
      <c r="J7" s="317"/>
      <c r="K7" s="318"/>
    </row>
    <row r="8" spans="1:11" x14ac:dyDescent="0.3">
      <c r="A8" s="315"/>
      <c r="B8" s="55" t="s">
        <v>11</v>
      </c>
      <c r="C8" s="56" t="s">
        <v>12</v>
      </c>
      <c r="D8" s="56" t="s">
        <v>3</v>
      </c>
      <c r="E8" s="57" t="s">
        <v>24</v>
      </c>
      <c r="F8" s="56" t="s">
        <v>25</v>
      </c>
      <c r="G8" s="56" t="s">
        <v>26</v>
      </c>
      <c r="H8" s="59" t="s">
        <v>28</v>
      </c>
      <c r="I8" s="56" t="s">
        <v>25</v>
      </c>
      <c r="J8" s="56" t="s">
        <v>26</v>
      </c>
      <c r="K8" s="59" t="s">
        <v>28</v>
      </c>
    </row>
    <row r="9" spans="1:11" x14ac:dyDescent="0.3">
      <c r="A9" s="19">
        <v>2018</v>
      </c>
      <c r="B9" s="24">
        <v>6689.2870000000003</v>
      </c>
      <c r="C9" s="24">
        <v>5633.9369999999999</v>
      </c>
      <c r="D9" s="22">
        <v>6194.4979999999996</v>
      </c>
      <c r="E9" s="23">
        <v>-2.5356320529720602</v>
      </c>
      <c r="F9" s="4">
        <v>2983533.1317799999</v>
      </c>
      <c r="G9" s="4">
        <v>2047354.5414639739</v>
      </c>
      <c r="H9" s="4">
        <v>93593.298999999999</v>
      </c>
      <c r="I9" s="4">
        <v>12431.388049083333</v>
      </c>
      <c r="J9" s="4">
        <v>8530.6439227665578</v>
      </c>
      <c r="K9" s="4">
        <v>389.97207916666667</v>
      </c>
    </row>
    <row r="10" spans="1:11" x14ac:dyDescent="0.3">
      <c r="A10" s="19">
        <v>2019</v>
      </c>
      <c r="B10" s="69">
        <v>6547.8770000000004</v>
      </c>
      <c r="C10" s="69">
        <v>5826.8680000000004</v>
      </c>
      <c r="D10" s="94">
        <v>6299.5389999999998</v>
      </c>
      <c r="E10" s="61">
        <v>1.6957144872756464</v>
      </c>
      <c r="F10" s="93">
        <v>3680109.9989820002</v>
      </c>
      <c r="G10" s="93">
        <v>2237370.1640105569</v>
      </c>
      <c r="H10" s="93">
        <v>117182.24099999999</v>
      </c>
      <c r="I10" s="93">
        <v>15020.857138702042</v>
      </c>
      <c r="J10" s="93">
        <v>9132.1231184104381</v>
      </c>
      <c r="K10" s="93">
        <v>478.29486122448981</v>
      </c>
    </row>
    <row r="11" spans="1:11" x14ac:dyDescent="0.3">
      <c r="A11" s="19">
        <v>2020</v>
      </c>
      <c r="B11" s="69">
        <v>6325.4059999999999</v>
      </c>
      <c r="C11" s="69">
        <v>3937.6320000000001</v>
      </c>
      <c r="D11" s="94">
        <v>5979.0730000000003</v>
      </c>
      <c r="E11" s="61">
        <v>-5.0871341537848958</v>
      </c>
      <c r="F11" s="93">
        <v>2871220.4884640002</v>
      </c>
      <c r="G11" s="93">
        <v>2231483.246475691</v>
      </c>
      <c r="H11" s="93">
        <v>166507.50899999999</v>
      </c>
      <c r="I11" s="93">
        <v>11864.547472991737</v>
      </c>
      <c r="J11" s="93">
        <v>9221.0051507259959</v>
      </c>
      <c r="K11" s="93">
        <v>688.04755785123973</v>
      </c>
    </row>
    <row r="12" spans="1:11" s="48" customFormat="1" x14ac:dyDescent="0.3">
      <c r="A12" s="68">
        <v>2021</v>
      </c>
      <c r="B12" s="69">
        <v>6723.3860000000004</v>
      </c>
      <c r="C12" s="69">
        <v>5760.5839999999998</v>
      </c>
      <c r="D12" s="94">
        <v>6581.482</v>
      </c>
      <c r="E12" s="61">
        <v>10.075290935568098</v>
      </c>
      <c r="F12" s="93">
        <v>5568401.8071750002</v>
      </c>
      <c r="G12" s="93">
        <v>3317522.8861322482</v>
      </c>
      <c r="H12" s="93">
        <v>325415.96999999997</v>
      </c>
      <c r="I12" s="93">
        <v>22544.136871153845</v>
      </c>
      <c r="J12" s="93">
        <v>13431.266745474688</v>
      </c>
      <c r="K12" s="93">
        <v>1317.4735627530363</v>
      </c>
    </row>
    <row r="13" spans="1:11" s="48" customFormat="1" x14ac:dyDescent="0.3">
      <c r="A13" s="68">
        <v>2022</v>
      </c>
      <c r="B13" s="69">
        <v>7318.0159999999996</v>
      </c>
      <c r="C13" s="69">
        <v>6568.1729999999998</v>
      </c>
      <c r="D13" s="94">
        <v>6850.6189999999997</v>
      </c>
      <c r="E13" s="61">
        <v>4.0893069372521218</v>
      </c>
      <c r="F13" s="93">
        <v>6297799.4284450002</v>
      </c>
      <c r="G13" s="93">
        <v>3628382.8917962862</v>
      </c>
      <c r="H13" s="93">
        <v>330012.28399999999</v>
      </c>
      <c r="I13" s="93">
        <v>25600.810684735774</v>
      </c>
      <c r="J13" s="93">
        <v>14749.523950391405</v>
      </c>
      <c r="K13" s="93">
        <v>1341.5133495934961</v>
      </c>
    </row>
    <row r="14" spans="1:11" s="48" customFormat="1" x14ac:dyDescent="0.3">
      <c r="A14" s="68">
        <v>2023</v>
      </c>
      <c r="B14" s="69">
        <v>6941.8549999999996</v>
      </c>
      <c r="C14" s="69">
        <v>6584.4530000000004</v>
      </c>
      <c r="D14" s="94">
        <v>6856.576</v>
      </c>
      <c r="E14" s="61">
        <v>8.6955645905871209E-2</v>
      </c>
      <c r="F14" s="93">
        <v>785830.48173799994</v>
      </c>
      <c r="G14" s="93">
        <v>387576.95079520298</v>
      </c>
      <c r="H14" s="93">
        <v>44807.705000000002</v>
      </c>
      <c r="I14" s="93">
        <v>20149.49953174359</v>
      </c>
      <c r="J14" s="93">
        <v>9937.8705332103345</v>
      </c>
      <c r="K14" s="93">
        <v>1148.9155128205127</v>
      </c>
    </row>
    <row r="15" spans="1:11" s="48" customFormat="1" x14ac:dyDescent="0.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s="48" customFormat="1" x14ac:dyDescent="0.3">
      <c r="A16" s="63" t="s">
        <v>4</v>
      </c>
      <c r="B16" s="69">
        <v>6898.9809999999998</v>
      </c>
      <c r="C16" s="69">
        <v>6584.4530000000004</v>
      </c>
      <c r="D16" s="69">
        <v>6839.3419999999996</v>
      </c>
      <c r="E16" s="61">
        <v>-0.16461286199101197</v>
      </c>
      <c r="F16" s="93">
        <v>415194.38401799998</v>
      </c>
      <c r="G16" s="93">
        <v>216807.79249685301</v>
      </c>
      <c r="H16" s="93">
        <v>24389.999</v>
      </c>
      <c r="I16" s="93">
        <v>19771.161143714286</v>
      </c>
      <c r="J16" s="93">
        <v>10324.180595088239</v>
      </c>
      <c r="K16" s="93">
        <v>1161.4285238095238</v>
      </c>
    </row>
    <row r="17" spans="1:11" s="48" customFormat="1" x14ac:dyDescent="0.3">
      <c r="A17" s="63" t="s">
        <v>7</v>
      </c>
      <c r="B17" s="69">
        <v>6941.8549999999996</v>
      </c>
      <c r="C17" s="69">
        <v>6809.9679999999998</v>
      </c>
      <c r="D17" s="69">
        <v>6856.576</v>
      </c>
      <c r="E17" s="61">
        <v>8.6955645905871209E-2</v>
      </c>
      <c r="F17" s="93">
        <v>370636.09772000002</v>
      </c>
      <c r="G17" s="93">
        <v>170769.15829835</v>
      </c>
      <c r="H17" s="93">
        <v>20417.705999999998</v>
      </c>
      <c r="I17" s="93">
        <v>20590.89431777778</v>
      </c>
      <c r="J17" s="93">
        <v>9487.1754610194457</v>
      </c>
      <c r="K17" s="93">
        <v>1134.317</v>
      </c>
    </row>
    <row r="18" spans="1:11" s="48" customFormat="1" x14ac:dyDescent="0.3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s="48" customFormat="1" x14ac:dyDescent="0.3">
      <c r="A19" s="68" t="s">
        <v>380</v>
      </c>
      <c r="B19" s="69">
        <v>6911.732</v>
      </c>
      <c r="C19" s="69">
        <v>6839.3419999999996</v>
      </c>
      <c r="D19" s="94">
        <v>6911.732</v>
      </c>
      <c r="E19" s="61">
        <v>0.1848243965304471</v>
      </c>
      <c r="F19" s="93">
        <v>101073.02936099999</v>
      </c>
      <c r="G19" s="93">
        <v>53825.732612975</v>
      </c>
      <c r="H19" s="93">
        <v>6124.0460000000003</v>
      </c>
      <c r="I19" s="93">
        <v>20214.605872199998</v>
      </c>
      <c r="J19" s="93">
        <v>10765.146522595</v>
      </c>
      <c r="K19" s="93">
        <v>1224.8091999999999</v>
      </c>
    </row>
    <row r="20" spans="1:11" s="48" customFormat="1" x14ac:dyDescent="0.3">
      <c r="A20" s="68" t="s">
        <v>382</v>
      </c>
      <c r="B20" s="69">
        <v>6940.1239999999998</v>
      </c>
      <c r="C20" s="69">
        <v>6873.7910000000002</v>
      </c>
      <c r="D20" s="94">
        <v>6880.3289999999997</v>
      </c>
      <c r="E20" s="61">
        <v>-0.45434342651017495</v>
      </c>
      <c r="F20" s="93">
        <v>115005.964175</v>
      </c>
      <c r="G20" s="93">
        <v>48875.215513682</v>
      </c>
      <c r="H20" s="93">
        <v>5978.92</v>
      </c>
      <c r="I20" s="93">
        <v>23001.192835000002</v>
      </c>
      <c r="J20" s="93">
        <v>9775.0431027364011</v>
      </c>
      <c r="K20" s="93">
        <v>1195.7840000000001</v>
      </c>
    </row>
    <row r="21" spans="1:11" s="48" customFormat="1" x14ac:dyDescent="0.3">
      <c r="A21" s="68" t="s">
        <v>383</v>
      </c>
      <c r="B21" s="69">
        <v>6941.8549999999996</v>
      </c>
      <c r="C21" s="69">
        <v>6895.6639999999998</v>
      </c>
      <c r="D21" s="94">
        <v>6895.7139999999999</v>
      </c>
      <c r="E21" s="61">
        <v>0.22360849314037481</v>
      </c>
      <c r="F21" s="93">
        <v>106195.99525399999</v>
      </c>
      <c r="G21" s="93">
        <v>45584.807891261</v>
      </c>
      <c r="H21" s="93">
        <v>5558.549</v>
      </c>
      <c r="I21" s="93">
        <v>21239.199050799998</v>
      </c>
      <c r="J21" s="93">
        <v>9116.9615782521996</v>
      </c>
      <c r="K21" s="93">
        <v>1111.7098000000001</v>
      </c>
    </row>
    <row r="22" spans="1:11" s="48" customFormat="1" x14ac:dyDescent="0.3">
      <c r="A22" s="68" t="s">
        <v>395</v>
      </c>
      <c r="B22" s="69">
        <v>6894.7169999999996</v>
      </c>
      <c r="C22" s="69">
        <v>6809.9679999999998</v>
      </c>
      <c r="D22" s="94">
        <v>6856.576</v>
      </c>
      <c r="E22" s="61">
        <v>-0.56756994272094108</v>
      </c>
      <c r="F22" s="93">
        <v>85043.920182999995</v>
      </c>
      <c r="G22" s="93">
        <v>44475.819402392997</v>
      </c>
      <c r="H22" s="93">
        <v>5117.5910000000003</v>
      </c>
      <c r="I22" s="93">
        <v>17008.784036599998</v>
      </c>
      <c r="J22" s="93">
        <v>8895.1638804785998</v>
      </c>
      <c r="K22" s="93">
        <v>1023.5182</v>
      </c>
    </row>
    <row r="23" spans="1:11" s="48" customFormat="1" x14ac:dyDescent="0.3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s="48" customFormat="1" x14ac:dyDescent="0.3">
      <c r="A24" s="68" t="s">
        <v>396</v>
      </c>
      <c r="B24" s="94">
        <v>6910.5050000000001</v>
      </c>
      <c r="C24" s="94">
        <v>6863.6710000000003</v>
      </c>
      <c r="D24" s="94">
        <v>6894.7169999999996</v>
      </c>
      <c r="E24" s="61">
        <v>-1.445825624439033E-2</v>
      </c>
      <c r="F24" s="93">
        <v>21593.733789000002</v>
      </c>
      <c r="G24" s="93">
        <v>8952.5314669630006</v>
      </c>
      <c r="H24" s="93">
        <v>1061.96</v>
      </c>
      <c r="I24" s="93">
        <v>21593.733789000002</v>
      </c>
      <c r="J24" s="93">
        <v>8952.5314669630006</v>
      </c>
      <c r="K24" s="93">
        <v>1061.96</v>
      </c>
    </row>
    <row r="25" spans="1:11" s="48" customFormat="1" x14ac:dyDescent="0.3">
      <c r="A25" s="68" t="s">
        <v>397</v>
      </c>
      <c r="B25" s="94">
        <v>6923.6729999999998</v>
      </c>
      <c r="C25" s="94">
        <v>6870.9110000000001</v>
      </c>
      <c r="D25" s="94">
        <v>6873.4049999999997</v>
      </c>
      <c r="E25" s="61">
        <v>-0.30910623307671509</v>
      </c>
      <c r="F25" s="93">
        <v>16952.694872</v>
      </c>
      <c r="G25" s="93">
        <v>7862.8968755320002</v>
      </c>
      <c r="H25" s="93">
        <v>1000.004</v>
      </c>
      <c r="I25" s="93">
        <v>16952.694872</v>
      </c>
      <c r="J25" s="93">
        <v>7862.8968755320002</v>
      </c>
      <c r="K25" s="93">
        <v>1000.004</v>
      </c>
    </row>
    <row r="26" spans="1:11" s="48" customFormat="1" x14ac:dyDescent="0.3">
      <c r="A26" s="68" t="s">
        <v>398</v>
      </c>
      <c r="B26" s="94">
        <v>6865.8770000000004</v>
      </c>
      <c r="C26" s="94">
        <v>6781.2290000000003</v>
      </c>
      <c r="D26" s="94">
        <v>6809.9679999999998</v>
      </c>
      <c r="E26" s="61">
        <v>-0.92293412071600467</v>
      </c>
      <c r="F26" s="93">
        <v>16641.04679</v>
      </c>
      <c r="G26" s="93">
        <v>8798.4323854480008</v>
      </c>
      <c r="H26" s="93">
        <v>1101.5450000000001</v>
      </c>
      <c r="I26" s="93">
        <v>16641.04679</v>
      </c>
      <c r="J26" s="93">
        <v>8798.4323854480008</v>
      </c>
      <c r="K26" s="93">
        <v>1101.5450000000001</v>
      </c>
    </row>
    <row r="27" spans="1:11" s="48" customFormat="1" x14ac:dyDescent="0.3">
      <c r="A27" s="68" t="s">
        <v>399</v>
      </c>
      <c r="B27" s="94">
        <v>6839.4539999999997</v>
      </c>
      <c r="C27" s="94">
        <v>6806.9970000000003</v>
      </c>
      <c r="D27" s="94">
        <v>6839.4539999999997</v>
      </c>
      <c r="E27" s="61">
        <v>0.43298294500062079</v>
      </c>
      <c r="F27" s="93">
        <v>14860.060272999999</v>
      </c>
      <c r="G27" s="93">
        <v>9920.6452662760003</v>
      </c>
      <c r="H27" s="93">
        <v>956.87599999999998</v>
      </c>
      <c r="I27" s="93">
        <v>14860.060272999999</v>
      </c>
      <c r="J27" s="93">
        <v>9920.6452662760003</v>
      </c>
      <c r="K27" s="93">
        <v>956.87599999999998</v>
      </c>
    </row>
    <row r="28" spans="1:11" s="48" customFormat="1" x14ac:dyDescent="0.3">
      <c r="A28" s="68" t="s">
        <v>400</v>
      </c>
      <c r="B28" s="94">
        <v>6880.3119999999999</v>
      </c>
      <c r="C28" s="94">
        <v>6850.4189999999999</v>
      </c>
      <c r="D28" s="94">
        <v>6856.576</v>
      </c>
      <c r="E28" s="61">
        <v>0.2503416208369893</v>
      </c>
      <c r="F28" s="93">
        <v>14996.384459000001</v>
      </c>
      <c r="G28" s="93">
        <v>8941.3134081740009</v>
      </c>
      <c r="H28" s="93">
        <v>997.20600000000002</v>
      </c>
      <c r="I28" s="93">
        <v>14996.384459000001</v>
      </c>
      <c r="J28" s="93">
        <v>8941.3134081740009</v>
      </c>
      <c r="K28" s="93">
        <v>997.20600000000002</v>
      </c>
    </row>
    <row r="29" spans="1:11" ht="14.25" customHeight="1" x14ac:dyDescent="0.3"/>
    <row r="30" spans="1:11" x14ac:dyDescent="0.3">
      <c r="A30" s="20" t="s">
        <v>27</v>
      </c>
    </row>
    <row r="31" spans="1:11" x14ac:dyDescent="0.3">
      <c r="A31" s="20" t="s">
        <v>261</v>
      </c>
    </row>
    <row r="32" spans="1:11" x14ac:dyDescent="0.3">
      <c r="A32" s="20" t="s">
        <v>29</v>
      </c>
    </row>
    <row r="34" spans="3:3" x14ac:dyDescent="0.3">
      <c r="C34" s="1"/>
    </row>
    <row r="55" spans="1:11" ht="7.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3">
      <c r="A56" s="15"/>
      <c r="B56" s="15"/>
      <c r="C56" s="15"/>
      <c r="D56" s="98"/>
      <c r="E56" s="98"/>
      <c r="F56" s="98"/>
      <c r="G56" s="98"/>
      <c r="H56" s="98"/>
      <c r="I56" s="98"/>
      <c r="J56" s="98"/>
      <c r="K56" s="104" t="s">
        <v>184</v>
      </c>
    </row>
  </sheetData>
  <sheetProtection formatRows="0" selectLockedCells="1"/>
  <mergeCells count="6">
    <mergeCell ref="I2:K2"/>
    <mergeCell ref="A5:K5"/>
    <mergeCell ref="A7:A8"/>
    <mergeCell ref="B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AAB9-7F57-4509-BD28-9F8909FF75E8}">
  <sheetPr>
    <tabColor theme="9" tint="-0.249977111117893"/>
  </sheetPr>
  <dimension ref="A2:K67"/>
  <sheetViews>
    <sheetView view="pageBreakPreview" topLeftCell="A49" zoomScaleNormal="100" zoomScaleSheetLayoutView="100" workbookViewId="0">
      <selection activeCell="F26" sqref="F26"/>
    </sheetView>
  </sheetViews>
  <sheetFormatPr defaultColWidth="8.6640625" defaultRowHeight="14.4" x14ac:dyDescent="0.3"/>
  <cols>
    <col min="1" max="1" width="11.44140625" customWidth="1"/>
    <col min="2" max="2" width="11.6640625" customWidth="1"/>
    <col min="3" max="3" width="11.6640625" bestFit="1" customWidth="1"/>
    <col min="4" max="4" width="9.6640625" customWidth="1"/>
    <col min="5" max="5" width="8.6640625" bestFit="1" customWidth="1"/>
    <col min="6" max="6" width="7.88671875" bestFit="1" customWidth="1"/>
    <col min="7" max="7" width="7.33203125" bestFit="1" customWidth="1"/>
    <col min="8" max="8" width="11.5546875" customWidth="1"/>
    <col min="9" max="9" width="10.6640625" bestFit="1" customWidth="1"/>
    <col min="10" max="10" width="7.33203125" bestFit="1" customWidth="1"/>
    <col min="11" max="11" width="3.6640625" customWidth="1"/>
  </cols>
  <sheetData>
    <row r="2" spans="1:11" x14ac:dyDescent="0.3">
      <c r="A2" s="2"/>
      <c r="B2" s="5"/>
      <c r="H2" s="312" t="s">
        <v>337</v>
      </c>
      <c r="I2" s="312"/>
      <c r="J2" s="312"/>
      <c r="K2" s="312"/>
    </row>
    <row r="3" spans="1:1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x14ac:dyDescent="0.3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x14ac:dyDescent="0.3">
      <c r="A5" s="313" t="s">
        <v>30</v>
      </c>
      <c r="B5" s="313"/>
      <c r="C5" s="313"/>
      <c r="D5" s="313"/>
      <c r="E5" s="313"/>
      <c r="F5" s="313"/>
      <c r="G5" s="313"/>
      <c r="H5" s="313"/>
      <c r="I5" s="313"/>
      <c r="J5" s="313"/>
      <c r="K5" s="7"/>
    </row>
    <row r="6" spans="1:11" x14ac:dyDescent="0.3">
      <c r="A6" s="2"/>
    </row>
    <row r="7" spans="1:11" x14ac:dyDescent="0.3">
      <c r="A7" s="322" t="s">
        <v>2</v>
      </c>
      <c r="B7" s="324" t="s">
        <v>13</v>
      </c>
      <c r="C7" s="325"/>
      <c r="D7" s="326"/>
      <c r="E7" s="324" t="s">
        <v>15</v>
      </c>
      <c r="F7" s="325"/>
      <c r="G7" s="326"/>
      <c r="H7" s="324" t="s">
        <v>16</v>
      </c>
      <c r="I7" s="325"/>
      <c r="J7" s="326"/>
    </row>
    <row r="8" spans="1:11" x14ac:dyDescent="0.3">
      <c r="A8" s="323"/>
      <c r="B8" s="53" t="s">
        <v>25</v>
      </c>
      <c r="C8" s="53" t="s">
        <v>26</v>
      </c>
      <c r="D8" s="53" t="s">
        <v>28</v>
      </c>
      <c r="E8" s="53" t="s">
        <v>25</v>
      </c>
      <c r="F8" s="53" t="s">
        <v>26</v>
      </c>
      <c r="G8" s="53" t="s">
        <v>28</v>
      </c>
      <c r="H8" s="53" t="s">
        <v>25</v>
      </c>
      <c r="I8" s="53" t="s">
        <v>26</v>
      </c>
      <c r="J8" s="58" t="s">
        <v>28</v>
      </c>
    </row>
    <row r="9" spans="1:11" x14ac:dyDescent="0.3">
      <c r="A9" s="19">
        <v>2018</v>
      </c>
      <c r="B9" s="6">
        <v>1706969.1268999998</v>
      </c>
      <c r="C9" s="6">
        <v>1509987.1994919006</v>
      </c>
      <c r="D9" s="6">
        <v>92631.386000000086</v>
      </c>
      <c r="E9" s="6">
        <v>15.304399999999992</v>
      </c>
      <c r="F9" s="6">
        <v>31.40964799999999</v>
      </c>
      <c r="G9" s="6">
        <v>0.63400000000000023</v>
      </c>
      <c r="H9" s="6">
        <v>829294.60193400038</v>
      </c>
      <c r="I9" s="6">
        <v>530067.73553898023</v>
      </c>
      <c r="J9" s="6">
        <v>201.04400000000001</v>
      </c>
    </row>
    <row r="10" spans="1:11" x14ac:dyDescent="0.3">
      <c r="A10" s="19">
        <v>2019</v>
      </c>
      <c r="B10" s="36">
        <v>2439097.3187000016</v>
      </c>
      <c r="C10" s="36">
        <v>1636536.9430077993</v>
      </c>
      <c r="D10" s="36">
        <v>114618.87499999993</v>
      </c>
      <c r="E10" s="36">
        <v>780.05169999999987</v>
      </c>
      <c r="F10" s="36">
        <v>765.5950660000002</v>
      </c>
      <c r="G10" s="36">
        <v>0.85600000000000032</v>
      </c>
      <c r="H10" s="36">
        <v>1122491.4667789994</v>
      </c>
      <c r="I10" s="36">
        <v>593616.63358391402</v>
      </c>
      <c r="J10" s="36">
        <v>237.36599999999999</v>
      </c>
    </row>
    <row r="11" spans="1:11" x14ac:dyDescent="0.3">
      <c r="A11" s="19">
        <v>2020</v>
      </c>
      <c r="B11" s="36">
        <v>2144400.8785000006</v>
      </c>
      <c r="C11" s="36">
        <v>1842583.5593294995</v>
      </c>
      <c r="D11" s="36">
        <v>163801.80800000008</v>
      </c>
      <c r="E11" s="36">
        <v>184.32899999999995</v>
      </c>
      <c r="F11" s="36">
        <v>108.47313110000003</v>
      </c>
      <c r="G11" s="36">
        <v>3.0109999999999952</v>
      </c>
      <c r="H11" s="36">
        <v>607886.13867699972</v>
      </c>
      <c r="I11" s="36">
        <v>386106.29453814402</v>
      </c>
      <c r="J11" s="36">
        <v>133.16399999999996</v>
      </c>
    </row>
    <row r="12" spans="1:11" s="48" customFormat="1" x14ac:dyDescent="0.3">
      <c r="A12" s="68">
        <v>2021</v>
      </c>
      <c r="B12" s="36">
        <v>4474017.865199998</v>
      </c>
      <c r="C12" s="36">
        <v>2884834.5976053998</v>
      </c>
      <c r="D12" s="36">
        <v>319680.82899999997</v>
      </c>
      <c r="E12" s="36">
        <v>730.86700000000064</v>
      </c>
      <c r="F12" s="36">
        <v>781.87575940000033</v>
      </c>
      <c r="G12" s="36">
        <v>3.5109999999999899</v>
      </c>
      <c r="H12" s="36">
        <v>621701.4041439998</v>
      </c>
      <c r="I12" s="36">
        <v>417315.92410829308</v>
      </c>
      <c r="J12" s="36">
        <v>136.81699999999992</v>
      </c>
    </row>
    <row r="13" spans="1:11" s="48" customFormat="1" x14ac:dyDescent="0.3">
      <c r="A13" s="68">
        <v>2022</v>
      </c>
      <c r="B13" s="36">
        <v>5126300.6567000011</v>
      </c>
      <c r="C13" s="36">
        <v>3023556.5596918999</v>
      </c>
      <c r="D13" s="36">
        <v>321100.68400000018</v>
      </c>
      <c r="E13" s="36">
        <v>1534.3824</v>
      </c>
      <c r="F13" s="36">
        <v>1700.7267119000003</v>
      </c>
      <c r="G13" s="36">
        <v>2.5749999999999922</v>
      </c>
      <c r="H13" s="36">
        <v>758027.70282299956</v>
      </c>
      <c r="I13" s="36">
        <v>592639.72473035648</v>
      </c>
      <c r="J13" s="36">
        <v>219.34099999999984</v>
      </c>
    </row>
    <row r="14" spans="1:11" s="48" customFormat="1" x14ac:dyDescent="0.3">
      <c r="A14" s="68">
        <v>2023</v>
      </c>
      <c r="B14" s="36">
        <v>625441.96829999972</v>
      </c>
      <c r="C14" s="36">
        <v>330966.72240219993</v>
      </c>
      <c r="D14" s="36">
        <v>42818.475000000013</v>
      </c>
      <c r="E14" s="36">
        <v>9.5989999999999966</v>
      </c>
      <c r="F14" s="36">
        <v>1.6494064000000004</v>
      </c>
      <c r="G14" s="36">
        <v>0.2430000000000001</v>
      </c>
      <c r="H14" s="36">
        <v>101981.68256299998</v>
      </c>
      <c r="I14" s="36">
        <v>55451.971829405993</v>
      </c>
      <c r="J14" s="36">
        <v>30.998999999999995</v>
      </c>
    </row>
    <row r="15" spans="1:11" s="48" customFormat="1" x14ac:dyDescent="0.3">
      <c r="A15" s="131"/>
      <c r="B15" s="131"/>
      <c r="C15" s="131"/>
      <c r="D15" s="131"/>
      <c r="E15" s="132"/>
      <c r="F15" s="132"/>
      <c r="G15" s="132"/>
      <c r="H15" s="131"/>
      <c r="I15" s="131"/>
      <c r="J15" s="131"/>
    </row>
    <row r="16" spans="1:11" s="48" customFormat="1" x14ac:dyDescent="0.3">
      <c r="A16" s="63" t="s">
        <v>4</v>
      </c>
      <c r="B16" s="36">
        <v>330671.06939999992</v>
      </c>
      <c r="C16" s="36">
        <v>181070.0118863</v>
      </c>
      <c r="D16" s="36">
        <v>23215.963000000003</v>
      </c>
      <c r="E16" s="36">
        <v>8.8462999999999994</v>
      </c>
      <c r="F16" s="36">
        <v>1.4858745000000002</v>
      </c>
      <c r="G16" s="36">
        <v>0.15200000000000002</v>
      </c>
      <c r="H16" s="36">
        <v>53937.126345999997</v>
      </c>
      <c r="I16" s="36">
        <v>35128.128284937004</v>
      </c>
      <c r="J16" s="36">
        <v>18.090999999999998</v>
      </c>
    </row>
    <row r="17" spans="1:10" s="48" customFormat="1" x14ac:dyDescent="0.3">
      <c r="A17" s="63" t="s">
        <v>7</v>
      </c>
      <c r="B17" s="36">
        <v>294770.89889999997</v>
      </c>
      <c r="C17" s="36">
        <v>149896.71051589996</v>
      </c>
      <c r="D17" s="36">
        <v>19602.511999999999</v>
      </c>
      <c r="E17" s="36">
        <v>0.75269999999999992</v>
      </c>
      <c r="F17" s="36">
        <v>0.16353189999999998</v>
      </c>
      <c r="G17" s="36">
        <v>9.1000000000000025E-2</v>
      </c>
      <c r="H17" s="36">
        <v>48044.556216999998</v>
      </c>
      <c r="I17" s="36">
        <v>20323.843544469</v>
      </c>
      <c r="J17" s="36">
        <v>12.907999999999999</v>
      </c>
    </row>
    <row r="18" spans="1:10" s="48" customFormat="1" x14ac:dyDescent="0.3">
      <c r="A18" s="131"/>
      <c r="B18" s="131"/>
      <c r="C18" s="131"/>
      <c r="D18" s="131"/>
      <c r="E18" s="132"/>
      <c r="F18" s="132"/>
      <c r="G18" s="132"/>
      <c r="H18" s="131"/>
      <c r="I18" s="131"/>
      <c r="J18" s="131"/>
    </row>
    <row r="19" spans="1:10" s="48" customFormat="1" x14ac:dyDescent="0.3">
      <c r="A19" s="68" t="s">
        <v>380</v>
      </c>
      <c r="B19" s="36">
        <v>82443.02429999999</v>
      </c>
      <c r="C19" s="36">
        <v>48036.328633099998</v>
      </c>
      <c r="D19" s="36">
        <v>5792.2550000000001</v>
      </c>
      <c r="E19" s="36">
        <v>4.1300000000000003E-2</v>
      </c>
      <c r="F19" s="36">
        <v>1.0721899999999999E-2</v>
      </c>
      <c r="G19" s="36">
        <v>8.0000000000000002E-3</v>
      </c>
      <c r="H19" s="36">
        <v>10646.155544000001</v>
      </c>
      <c r="I19" s="36">
        <v>5641.518728903</v>
      </c>
      <c r="J19" s="36">
        <v>4.0419999999999998</v>
      </c>
    </row>
    <row r="20" spans="1:10" s="48" customFormat="1" x14ac:dyDescent="0.3">
      <c r="A20" s="68" t="s">
        <v>382</v>
      </c>
      <c r="B20" s="36">
        <v>80673.49040000001</v>
      </c>
      <c r="C20" s="36">
        <v>43106.502398599994</v>
      </c>
      <c r="D20" s="36">
        <v>5578.8410000000003</v>
      </c>
      <c r="E20" s="36">
        <v>0.1172</v>
      </c>
      <c r="F20" s="36">
        <v>3.6534899999999995E-2</v>
      </c>
      <c r="G20" s="36">
        <v>1.7000000000000001E-2</v>
      </c>
      <c r="H20" s="36">
        <v>22010.331628999997</v>
      </c>
      <c r="I20" s="36">
        <v>5515.1326256570001</v>
      </c>
      <c r="J20" s="36">
        <v>3.2269999999999999</v>
      </c>
    </row>
    <row r="21" spans="1:10" s="48" customFormat="1" x14ac:dyDescent="0.3">
      <c r="A21" s="68" t="s">
        <v>383</v>
      </c>
      <c r="B21" s="36">
        <v>87894.720099999991</v>
      </c>
      <c r="C21" s="36">
        <v>39430.709925999996</v>
      </c>
      <c r="D21" s="36">
        <v>5382.1170000000002</v>
      </c>
      <c r="E21" s="36">
        <v>0.56069999999999998</v>
      </c>
      <c r="F21" s="36">
        <v>0.10908129999999999</v>
      </c>
      <c r="G21" s="36">
        <v>4.3000000000000003E-2</v>
      </c>
      <c r="H21" s="36">
        <v>12931.252651999999</v>
      </c>
      <c r="I21" s="36">
        <v>6054.1754120299993</v>
      </c>
      <c r="J21" s="36">
        <v>3.234</v>
      </c>
    </row>
    <row r="22" spans="1:10" s="48" customFormat="1" x14ac:dyDescent="0.3">
      <c r="A22" s="68" t="s">
        <v>395</v>
      </c>
      <c r="B22" s="36">
        <v>72407.979900000006</v>
      </c>
      <c r="C22" s="36">
        <v>38708.638441999996</v>
      </c>
      <c r="D22" s="36">
        <v>5019.7430000000004</v>
      </c>
      <c r="E22" s="36">
        <v>3.95E-2</v>
      </c>
      <c r="F22" s="36">
        <v>1.2054799999999999E-2</v>
      </c>
      <c r="G22" s="36">
        <v>2.7E-2</v>
      </c>
      <c r="H22" s="36">
        <v>8072.6966559999992</v>
      </c>
      <c r="I22" s="36">
        <v>5672.4931030510006</v>
      </c>
      <c r="J22" s="36">
        <v>3.8919999999999999</v>
      </c>
    </row>
    <row r="23" spans="1:10" s="48" customFormat="1" x14ac:dyDescent="0.3">
      <c r="A23" s="131"/>
      <c r="B23" s="131"/>
      <c r="C23" s="131"/>
      <c r="D23" s="131"/>
      <c r="E23" s="132"/>
      <c r="F23" s="132"/>
      <c r="G23" s="132"/>
      <c r="H23" s="131"/>
      <c r="I23" s="131"/>
      <c r="J23" s="131"/>
    </row>
    <row r="24" spans="1:10" s="48" customFormat="1" x14ac:dyDescent="0.3">
      <c r="A24" s="68" t="s">
        <v>396</v>
      </c>
      <c r="B24" s="36">
        <v>17585.976699999999</v>
      </c>
      <c r="C24" s="36">
        <v>7557.8264173999996</v>
      </c>
      <c r="D24" s="36">
        <v>1043.337</v>
      </c>
      <c r="E24" s="36">
        <v>1.1999999999999999E-3</v>
      </c>
      <c r="F24" s="36">
        <v>8.4730000000000005E-4</v>
      </c>
      <c r="G24" s="36">
        <v>4.0000000000000001E-3</v>
      </c>
      <c r="H24" s="36">
        <v>2807.4707239999998</v>
      </c>
      <c r="I24" s="36">
        <v>1378.222539072</v>
      </c>
      <c r="J24" s="36">
        <v>0.60699999999999998</v>
      </c>
    </row>
    <row r="25" spans="1:10" s="48" customFormat="1" x14ac:dyDescent="0.3">
      <c r="A25" s="68" t="s">
        <v>397</v>
      </c>
      <c r="B25" s="36">
        <v>14421.5713</v>
      </c>
      <c r="C25" s="36">
        <v>6661.5812955000001</v>
      </c>
      <c r="D25" s="36">
        <v>976.298</v>
      </c>
      <c r="E25" s="36">
        <v>1.6500000000000001E-2</v>
      </c>
      <c r="F25" s="36">
        <v>3.2044E-3</v>
      </c>
      <c r="G25" s="36">
        <v>6.0000000000000001E-3</v>
      </c>
      <c r="H25" s="36">
        <v>1622.180805</v>
      </c>
      <c r="I25" s="36">
        <v>1187.7071088969999</v>
      </c>
      <c r="J25" s="36">
        <v>1.018</v>
      </c>
    </row>
    <row r="26" spans="1:10" s="48" customFormat="1" x14ac:dyDescent="0.3">
      <c r="A26" s="68" t="s">
        <v>398</v>
      </c>
      <c r="B26" s="36">
        <v>14921.5533</v>
      </c>
      <c r="C26" s="36">
        <v>7899.8592435</v>
      </c>
      <c r="D26" s="36">
        <v>1081.883</v>
      </c>
      <c r="E26" s="36">
        <v>5.9999999999999995E-4</v>
      </c>
      <c r="F26" s="36">
        <v>5.4980000000000003E-4</v>
      </c>
      <c r="G26" s="36">
        <v>5.0000000000000001E-3</v>
      </c>
      <c r="H26" s="36">
        <v>1082.1511069999999</v>
      </c>
      <c r="I26" s="36">
        <v>884.59483268500003</v>
      </c>
      <c r="J26" s="36">
        <v>0.64900000000000002</v>
      </c>
    </row>
    <row r="27" spans="1:10" s="48" customFormat="1" x14ac:dyDescent="0.3">
      <c r="A27" s="68" t="s">
        <v>399</v>
      </c>
      <c r="B27" s="36">
        <v>12448.8616</v>
      </c>
      <c r="C27" s="36">
        <v>8571.1845181000008</v>
      </c>
      <c r="D27" s="36">
        <v>942.43799999999999</v>
      </c>
      <c r="E27" s="36">
        <v>1.6299999999999999E-2</v>
      </c>
      <c r="F27" s="36">
        <v>5.1196999999999996E-3</v>
      </c>
      <c r="G27" s="36">
        <v>8.0000000000000002E-3</v>
      </c>
      <c r="H27" s="36">
        <v>1732.3786970000001</v>
      </c>
      <c r="I27" s="36">
        <v>1335.7131354400001</v>
      </c>
      <c r="J27" s="36">
        <v>1.032</v>
      </c>
    </row>
    <row r="28" spans="1:10" s="48" customFormat="1" x14ac:dyDescent="0.3">
      <c r="A28" s="68" t="s">
        <v>400</v>
      </c>
      <c r="B28" s="36">
        <v>13030.017</v>
      </c>
      <c r="C28" s="36">
        <v>8018.1869674999998</v>
      </c>
      <c r="D28" s="36">
        <v>975.78700000000003</v>
      </c>
      <c r="E28" s="36">
        <v>4.8999999999999998E-3</v>
      </c>
      <c r="F28" s="36">
        <v>2.3335999999999999E-3</v>
      </c>
      <c r="G28" s="36">
        <v>4.0000000000000001E-3</v>
      </c>
      <c r="H28" s="36">
        <v>828.51532299999997</v>
      </c>
      <c r="I28" s="36">
        <v>886.25548695700002</v>
      </c>
      <c r="J28" s="36">
        <v>0.58599999999999997</v>
      </c>
    </row>
    <row r="29" spans="1:10" ht="14.25" customHeight="1" x14ac:dyDescent="0.3"/>
    <row r="30" spans="1:10" x14ac:dyDescent="0.3">
      <c r="A30" s="20" t="s">
        <v>27</v>
      </c>
    </row>
    <row r="31" spans="1:10" x14ac:dyDescent="0.3">
      <c r="A31" s="20" t="s">
        <v>261</v>
      </c>
    </row>
    <row r="32" spans="1:10" x14ac:dyDescent="0.3">
      <c r="A32" s="20" t="s">
        <v>29</v>
      </c>
    </row>
    <row r="33" spans="1:1" x14ac:dyDescent="0.3">
      <c r="A33" s="10"/>
    </row>
    <row r="34" spans="1:1" x14ac:dyDescent="0.3">
      <c r="A34" s="10"/>
    </row>
    <row r="35" spans="1:1" x14ac:dyDescent="0.3">
      <c r="A35" s="10"/>
    </row>
    <row r="36" spans="1:1" x14ac:dyDescent="0.3">
      <c r="A36" s="10"/>
    </row>
    <row r="37" spans="1:1" x14ac:dyDescent="0.3">
      <c r="A37" s="10"/>
    </row>
    <row r="38" spans="1:1" x14ac:dyDescent="0.3">
      <c r="A38" s="10"/>
    </row>
    <row r="39" spans="1:1" x14ac:dyDescent="0.3">
      <c r="A39" s="10"/>
    </row>
    <row r="40" spans="1:1" x14ac:dyDescent="0.3">
      <c r="A40" s="10"/>
    </row>
    <row r="41" spans="1:1" x14ac:dyDescent="0.3">
      <c r="A41" s="10"/>
    </row>
    <row r="42" spans="1:1" x14ac:dyDescent="0.3">
      <c r="A42" s="10"/>
    </row>
    <row r="43" spans="1:1" x14ac:dyDescent="0.3">
      <c r="A43" s="10"/>
    </row>
    <row r="44" spans="1:1" x14ac:dyDescent="0.3">
      <c r="A44" s="10"/>
    </row>
    <row r="45" spans="1:1" x14ac:dyDescent="0.3">
      <c r="A45" s="10"/>
    </row>
    <row r="46" spans="1:1" x14ac:dyDescent="0.3">
      <c r="A46" s="10"/>
    </row>
    <row r="47" spans="1:1" x14ac:dyDescent="0.3">
      <c r="A47" s="10"/>
    </row>
    <row r="48" spans="1:1" x14ac:dyDescent="0.3">
      <c r="A48" s="10"/>
    </row>
    <row r="49" spans="1:11" x14ac:dyDescent="0.3">
      <c r="A49" s="10"/>
    </row>
    <row r="50" spans="1:11" x14ac:dyDescent="0.3">
      <c r="A50" s="10"/>
    </row>
    <row r="51" spans="1:11" x14ac:dyDescent="0.3">
      <c r="A51" s="10"/>
    </row>
    <row r="52" spans="1:11" x14ac:dyDescent="0.3">
      <c r="A52" s="10"/>
    </row>
    <row r="53" spans="1:11" x14ac:dyDescent="0.3">
      <c r="A53" s="10"/>
    </row>
    <row r="54" spans="1:11" x14ac:dyDescent="0.3">
      <c r="A54" s="10"/>
    </row>
    <row r="55" spans="1:11" ht="7.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3">
      <c r="A56" s="15"/>
      <c r="B56" s="98"/>
      <c r="C56" s="98"/>
      <c r="D56" s="98"/>
      <c r="E56" s="98"/>
      <c r="F56" s="98"/>
      <c r="G56" s="98"/>
      <c r="H56" s="98"/>
      <c r="I56" s="98"/>
      <c r="J56" s="100"/>
      <c r="K56" s="103" t="s">
        <v>97</v>
      </c>
    </row>
    <row r="63" spans="1:11" x14ac:dyDescent="0.3">
      <c r="H63" s="1"/>
    </row>
    <row r="64" spans="1:11" x14ac:dyDescent="0.3">
      <c r="D64" s="86"/>
      <c r="H64" s="1"/>
    </row>
    <row r="67" spans="8:8" x14ac:dyDescent="0.3">
      <c r="H67" s="1"/>
    </row>
  </sheetData>
  <sheetProtection formatRows="0" selectLockedCells="1"/>
  <mergeCells count="7">
    <mergeCell ref="H2:K2"/>
    <mergeCell ref="A4:K4"/>
    <mergeCell ref="A5:J5"/>
    <mergeCell ref="A7:A8"/>
    <mergeCell ref="B7:D7"/>
    <mergeCell ref="E7:G7"/>
    <mergeCell ref="H7:J7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E6C9-9D22-4A54-872F-E5C098C6E13C}">
  <sheetPr>
    <tabColor theme="9" tint="-0.249977111117893"/>
  </sheetPr>
  <dimension ref="A2:L56"/>
  <sheetViews>
    <sheetView view="pageBreakPreview" topLeftCell="A55" zoomScaleNormal="100" zoomScaleSheetLayoutView="100" workbookViewId="0">
      <selection activeCell="D31" sqref="D31"/>
    </sheetView>
  </sheetViews>
  <sheetFormatPr defaultColWidth="8.6640625" defaultRowHeight="14.4" x14ac:dyDescent="0.3"/>
  <cols>
    <col min="1" max="1" width="6.44140625" customWidth="1"/>
    <col min="2" max="2" width="10.44140625" customWidth="1"/>
    <col min="3" max="3" width="9.33203125" customWidth="1"/>
    <col min="4" max="4" width="9" customWidth="1"/>
    <col min="5" max="5" width="8.44140625" customWidth="1"/>
    <col min="6" max="6" width="9.6640625" bestFit="1" customWidth="1"/>
    <col min="7" max="8" width="8.44140625" customWidth="1"/>
    <col min="9" max="9" width="8" bestFit="1" customWidth="1"/>
    <col min="10" max="10" width="8.6640625" customWidth="1"/>
    <col min="11" max="11" width="8.44140625" customWidth="1"/>
    <col min="12" max="12" width="7.33203125" customWidth="1"/>
  </cols>
  <sheetData>
    <row r="2" spans="1:12" x14ac:dyDescent="0.3">
      <c r="A2" s="2"/>
      <c r="I2" s="327" t="s">
        <v>337</v>
      </c>
      <c r="J2" s="327"/>
      <c r="K2" s="327"/>
      <c r="L2" s="327"/>
    </row>
    <row r="3" spans="1:12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">
      <c r="A4" s="264"/>
    </row>
    <row r="5" spans="1:12" x14ac:dyDescent="0.3">
      <c r="A5" s="7"/>
      <c r="B5" s="313" t="s">
        <v>31</v>
      </c>
      <c r="C5" s="313"/>
      <c r="D5" s="313"/>
      <c r="E5" s="313"/>
      <c r="F5" s="313"/>
      <c r="G5" s="313"/>
      <c r="H5" s="313"/>
      <c r="I5" s="313"/>
      <c r="J5" s="313"/>
      <c r="K5" s="313"/>
    </row>
    <row r="7" spans="1:12" x14ac:dyDescent="0.3">
      <c r="B7" s="322" t="s">
        <v>2</v>
      </c>
      <c r="C7" s="328" t="s">
        <v>5</v>
      </c>
      <c r="D7" s="325"/>
      <c r="E7" s="326"/>
      <c r="F7" s="328" t="s">
        <v>85</v>
      </c>
      <c r="G7" s="325"/>
      <c r="H7" s="326"/>
      <c r="I7" s="324" t="s">
        <v>191</v>
      </c>
      <c r="J7" s="325"/>
      <c r="K7" s="326"/>
    </row>
    <row r="8" spans="1:12" x14ac:dyDescent="0.3">
      <c r="B8" s="323"/>
      <c r="C8" s="53" t="s">
        <v>25</v>
      </c>
      <c r="D8" s="53" t="s">
        <v>26</v>
      </c>
      <c r="E8" s="53" t="s">
        <v>28</v>
      </c>
      <c r="F8" s="53" t="s">
        <v>25</v>
      </c>
      <c r="G8" s="53" t="s">
        <v>26</v>
      </c>
      <c r="H8" s="53" t="s">
        <v>28</v>
      </c>
      <c r="I8" s="53" t="s">
        <v>25</v>
      </c>
      <c r="J8" s="53" t="s">
        <v>26</v>
      </c>
      <c r="K8" s="58" t="s">
        <v>28</v>
      </c>
    </row>
    <row r="9" spans="1:12" x14ac:dyDescent="0.3">
      <c r="B9" s="19">
        <v>2018</v>
      </c>
      <c r="C9" s="6">
        <v>416355.19020800001</v>
      </c>
      <c r="D9" s="6">
        <v>489.13583176600002</v>
      </c>
      <c r="E9" s="6">
        <v>32.308</v>
      </c>
      <c r="F9" s="6">
        <v>29329.315069</v>
      </c>
      <c r="G9" s="6">
        <v>6213.5595089379967</v>
      </c>
      <c r="H9" s="6">
        <v>717.20100000000002</v>
      </c>
      <c r="I9" s="6">
        <v>1569.593269</v>
      </c>
      <c r="J9" s="6">
        <v>565.50144438999996</v>
      </c>
      <c r="K9" s="6">
        <v>10.726000000000001</v>
      </c>
    </row>
    <row r="10" spans="1:12" x14ac:dyDescent="0.3">
      <c r="B10" s="19">
        <v>2019</v>
      </c>
      <c r="C10" s="36">
        <v>38162.106218000001</v>
      </c>
      <c r="D10" s="36">
        <v>152.35091465599999</v>
      </c>
      <c r="E10" s="36">
        <v>20.863</v>
      </c>
      <c r="F10" s="36">
        <v>75185.311822999996</v>
      </c>
      <c r="G10" s="36">
        <v>4920.3961684570004</v>
      </c>
      <c r="H10" s="36">
        <v>2288.94</v>
      </c>
      <c r="I10" s="36">
        <v>4393.7437620000001</v>
      </c>
      <c r="J10" s="36">
        <v>1378.2452697300009</v>
      </c>
      <c r="K10" s="36">
        <v>15.340999999999999</v>
      </c>
    </row>
    <row r="11" spans="1:12" x14ac:dyDescent="0.3">
      <c r="B11" s="19">
        <v>2020</v>
      </c>
      <c r="C11" s="36">
        <v>10768.527555999999</v>
      </c>
      <c r="D11" s="36">
        <v>108.59300647499998</v>
      </c>
      <c r="E11" s="36">
        <v>31.581</v>
      </c>
      <c r="F11" s="36">
        <v>107315.9259</v>
      </c>
      <c r="G11" s="36">
        <v>2237.6841962000021</v>
      </c>
      <c r="H11" s="36">
        <v>2511.8180000000002</v>
      </c>
      <c r="I11" s="36">
        <v>664.68883100000005</v>
      </c>
      <c r="J11" s="36">
        <v>338.64227427199978</v>
      </c>
      <c r="K11" s="36">
        <v>26.126999999999999</v>
      </c>
    </row>
    <row r="12" spans="1:12" s="48" customFormat="1" x14ac:dyDescent="0.3">
      <c r="B12" s="68">
        <v>2021</v>
      </c>
      <c r="C12" s="36">
        <v>57855.406698999999</v>
      </c>
      <c r="D12" s="36">
        <v>1891.9473903400005</v>
      </c>
      <c r="E12" s="36">
        <v>226.31700000000001</v>
      </c>
      <c r="F12" s="36">
        <v>413434.51476699999</v>
      </c>
      <c r="G12" s="36">
        <v>12407.434524509006</v>
      </c>
      <c r="H12" s="36">
        <v>5273.8909999999996</v>
      </c>
      <c r="I12" s="36">
        <v>661.74936500000001</v>
      </c>
      <c r="J12" s="36">
        <v>291.10674430599988</v>
      </c>
      <c r="K12" s="36">
        <v>94.605000000000004</v>
      </c>
    </row>
    <row r="13" spans="1:12" s="48" customFormat="1" x14ac:dyDescent="0.3">
      <c r="B13" s="68">
        <v>2022</v>
      </c>
      <c r="C13" s="36">
        <v>19432.137630000001</v>
      </c>
      <c r="D13" s="36">
        <v>578.49898751299997</v>
      </c>
      <c r="E13" s="36">
        <v>134.61199999999999</v>
      </c>
      <c r="F13" s="36">
        <v>391481.31048599997</v>
      </c>
      <c r="G13" s="36">
        <v>9491.7262171620005</v>
      </c>
      <c r="H13" s="36">
        <v>8421.4330000000009</v>
      </c>
      <c r="I13" s="36">
        <v>380.35620599999999</v>
      </c>
      <c r="J13" s="36">
        <v>221.59022385399999</v>
      </c>
      <c r="K13" s="36">
        <v>76.653000000000006</v>
      </c>
    </row>
    <row r="14" spans="1:12" s="48" customFormat="1" x14ac:dyDescent="0.3">
      <c r="B14" s="68">
        <v>2023</v>
      </c>
      <c r="C14" s="36">
        <v>6348.9542570000003</v>
      </c>
      <c r="D14" s="36">
        <v>98.251256003999998</v>
      </c>
      <c r="E14" s="36">
        <v>33.543999999999997</v>
      </c>
      <c r="F14" s="36">
        <v>50959.224018000001</v>
      </c>
      <c r="G14" s="36">
        <v>880.90782509300016</v>
      </c>
      <c r="H14" s="36">
        <v>1870.9190000000001</v>
      </c>
      <c r="I14" s="36">
        <v>138.01929999999999</v>
      </c>
      <c r="J14" s="36">
        <v>73.510279800000021</v>
      </c>
      <c r="K14" s="36">
        <v>9.3350000000000009</v>
      </c>
    </row>
    <row r="15" spans="1:12" s="48" customFormat="1" x14ac:dyDescent="0.3"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2" s="48" customFormat="1" x14ac:dyDescent="0.3">
      <c r="B16" s="63" t="s">
        <v>4</v>
      </c>
      <c r="C16" s="36">
        <v>5077.6301460000004</v>
      </c>
      <c r="D16" s="36">
        <v>95.683980392999985</v>
      </c>
      <c r="E16" s="36">
        <v>28.303999999999998</v>
      </c>
      <c r="F16" s="36">
        <v>25070.600726000001</v>
      </c>
      <c r="G16" s="36">
        <v>415.62263562300006</v>
      </c>
      <c r="H16" s="36">
        <v>1100.252</v>
      </c>
      <c r="I16" s="36">
        <v>121.22920000000001</v>
      </c>
      <c r="J16" s="36">
        <v>58.883806600000014</v>
      </c>
      <c r="K16" s="36">
        <v>5.7290000000000001</v>
      </c>
    </row>
    <row r="17" spans="2:11" s="48" customFormat="1" x14ac:dyDescent="0.3">
      <c r="B17" s="63" t="s">
        <v>7</v>
      </c>
      <c r="C17" s="36">
        <v>1271.3241109999999</v>
      </c>
      <c r="D17" s="36">
        <v>2.5672756110000003</v>
      </c>
      <c r="E17" s="36">
        <v>5.24</v>
      </c>
      <c r="F17" s="36">
        <v>25888.623292</v>
      </c>
      <c r="G17" s="36">
        <v>465.28518947000009</v>
      </c>
      <c r="H17" s="36">
        <v>770.66700000000003</v>
      </c>
      <c r="I17" s="36">
        <v>16.790099999999999</v>
      </c>
      <c r="J17" s="36">
        <v>14.626473200000003</v>
      </c>
      <c r="K17" s="36">
        <v>3.6059999999999999</v>
      </c>
    </row>
    <row r="18" spans="2:11" s="48" customFormat="1" x14ac:dyDescent="0.3"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2:11" s="48" customFormat="1" x14ac:dyDescent="0.3">
      <c r="B19" s="68" t="s">
        <v>380</v>
      </c>
      <c r="C19" s="36">
        <v>1229.432951</v>
      </c>
      <c r="D19" s="36">
        <v>5.847940351000001</v>
      </c>
      <c r="E19" s="36">
        <v>2.6080000000000001</v>
      </c>
      <c r="F19" s="36">
        <v>6627.1050660000001</v>
      </c>
      <c r="G19" s="36">
        <v>121.21504112099998</v>
      </c>
      <c r="H19" s="36">
        <v>317.47899999999998</v>
      </c>
      <c r="I19" s="36">
        <v>7.8285</v>
      </c>
      <c r="J19" s="36">
        <v>7.2240780999999998</v>
      </c>
      <c r="K19" s="36">
        <v>0.93700000000000006</v>
      </c>
    </row>
    <row r="20" spans="2:11" s="48" customFormat="1" x14ac:dyDescent="0.3">
      <c r="B20" s="68" t="s">
        <v>382</v>
      </c>
      <c r="C20" s="36">
        <v>62.178100000000001</v>
      </c>
      <c r="D20" s="36">
        <v>6.2178100000000007E-2</v>
      </c>
      <c r="E20" s="36">
        <v>0.221</v>
      </c>
      <c r="F20" s="36">
        <v>12132.070846000001</v>
      </c>
      <c r="G20" s="36">
        <v>232.30190202499998</v>
      </c>
      <c r="H20" s="36">
        <v>388.40699999999998</v>
      </c>
      <c r="I20" s="36">
        <v>6.3912000000000004</v>
      </c>
      <c r="J20" s="36">
        <v>6.2321271999999999</v>
      </c>
      <c r="K20" s="36">
        <v>1.1040000000000001</v>
      </c>
    </row>
    <row r="21" spans="2:11" s="48" customFormat="1" x14ac:dyDescent="0.3">
      <c r="B21" s="68" t="s">
        <v>383</v>
      </c>
      <c r="C21" s="36">
        <v>48.414000000000001</v>
      </c>
      <c r="D21" s="36">
        <v>0.21471999999999999</v>
      </c>
      <c r="E21" s="36">
        <v>2.5960000000000001</v>
      </c>
      <c r="F21" s="36">
        <v>5169.495602</v>
      </c>
      <c r="G21" s="36">
        <v>87.857276931000001</v>
      </c>
      <c r="H21" s="36">
        <v>163.69999999999999</v>
      </c>
      <c r="I21" s="36">
        <v>3.4712000000000001</v>
      </c>
      <c r="J21" s="36">
        <v>2.3264174999999994</v>
      </c>
      <c r="K21" s="36">
        <v>1.0389999999999999</v>
      </c>
    </row>
    <row r="22" spans="2:11" s="48" customFormat="1" x14ac:dyDescent="0.3">
      <c r="B22" s="68" t="s">
        <v>395</v>
      </c>
      <c r="C22" s="36">
        <v>24.938759999999998</v>
      </c>
      <c r="D22" s="36">
        <v>0.11393126000000001</v>
      </c>
      <c r="E22" s="36">
        <v>1.1499999999999999</v>
      </c>
      <c r="F22" s="36">
        <v>4251.5151669999996</v>
      </c>
      <c r="G22" s="36">
        <v>60.815430282000001</v>
      </c>
      <c r="H22" s="36">
        <v>86.602000000000004</v>
      </c>
      <c r="I22" s="36">
        <v>3.1311</v>
      </c>
      <c r="J22" s="36">
        <v>2.3226601000000002</v>
      </c>
      <c r="K22" s="36">
        <v>0.95199999999999996</v>
      </c>
    </row>
    <row r="23" spans="2:11" s="48" customFormat="1" x14ac:dyDescent="0.3"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2:11" s="48" customFormat="1" x14ac:dyDescent="0.3">
      <c r="B24" s="68" t="s">
        <v>396</v>
      </c>
      <c r="C24" s="36">
        <v>1.6247</v>
      </c>
      <c r="D24" s="36">
        <v>2.5167200000000001E-2</v>
      </c>
      <c r="E24" s="36">
        <v>0.375</v>
      </c>
      <c r="F24" s="36">
        <v>1173.709265</v>
      </c>
      <c r="G24" s="36">
        <v>13.094657891000001</v>
      </c>
      <c r="H24" s="36">
        <v>16.587</v>
      </c>
      <c r="I24" s="36">
        <v>0.61129999999999995</v>
      </c>
      <c r="J24" s="36">
        <v>0.4612887</v>
      </c>
      <c r="K24" s="36">
        <v>0.16600000000000001</v>
      </c>
    </row>
    <row r="25" spans="2:11" s="48" customFormat="1" x14ac:dyDescent="0.3">
      <c r="B25" s="68" t="s">
        <v>397</v>
      </c>
      <c r="C25" s="36">
        <v>23.153359999999999</v>
      </c>
      <c r="D25" s="36">
        <v>8.8475960000000006E-2</v>
      </c>
      <c r="E25" s="36">
        <v>0.752</v>
      </c>
      <c r="F25" s="36">
        <v>863.11830699999996</v>
      </c>
      <c r="G25" s="36">
        <v>11.036907675</v>
      </c>
      <c r="H25" s="36">
        <v>20.774000000000001</v>
      </c>
      <c r="I25" s="36">
        <v>0.51119999999999999</v>
      </c>
      <c r="J25" s="36">
        <v>0.41108630000000002</v>
      </c>
      <c r="K25" s="36">
        <v>0.23200000000000001</v>
      </c>
    </row>
    <row r="26" spans="2:11" s="48" customFormat="1" x14ac:dyDescent="0.3">
      <c r="B26" s="68" t="s">
        <v>398</v>
      </c>
      <c r="C26" s="36">
        <v>0.11749999999999999</v>
      </c>
      <c r="D26" s="36">
        <v>2.3480000000000002E-4</v>
      </c>
      <c r="E26" s="36">
        <v>8.0000000000000002E-3</v>
      </c>
      <c r="F26" s="36">
        <v>619.40258300000005</v>
      </c>
      <c r="G26" s="36">
        <v>9.8957458630000001</v>
      </c>
      <c r="H26" s="36">
        <v>17.725000000000001</v>
      </c>
      <c r="I26" s="36">
        <v>0.49070000000000003</v>
      </c>
      <c r="J26" s="36">
        <v>0.42801870000000003</v>
      </c>
      <c r="K26" s="36">
        <v>0.182</v>
      </c>
    </row>
    <row r="27" spans="2:11" s="48" customFormat="1" x14ac:dyDescent="0.3">
      <c r="B27" s="68" t="s">
        <v>399</v>
      </c>
      <c r="C27" s="36">
        <v>4.2299999999999997E-2</v>
      </c>
      <c r="D27" s="36">
        <v>5.1499999999999998E-5</v>
      </c>
      <c r="E27" s="36">
        <v>0.01</v>
      </c>
      <c r="F27" s="36">
        <v>650.20247600000005</v>
      </c>
      <c r="G27" s="36">
        <v>6.619699336</v>
      </c>
      <c r="H27" s="36">
        <v>11.981999999999999</v>
      </c>
      <c r="I27" s="36">
        <v>0.97070000000000001</v>
      </c>
      <c r="J27" s="36">
        <v>0.51959109999999997</v>
      </c>
      <c r="K27" s="36">
        <v>0.156</v>
      </c>
    </row>
    <row r="28" spans="2:11" s="48" customFormat="1" x14ac:dyDescent="0.3">
      <c r="B28" s="68" t="s">
        <v>400</v>
      </c>
      <c r="C28" s="36">
        <v>8.9999999999999998E-4</v>
      </c>
      <c r="D28" s="36">
        <v>1.7999999999999999E-6</v>
      </c>
      <c r="E28" s="36">
        <v>5.0000000000000001E-3</v>
      </c>
      <c r="F28" s="36">
        <v>945.082536</v>
      </c>
      <c r="G28" s="36">
        <v>20.168419516999997</v>
      </c>
      <c r="H28" s="36">
        <v>19.533999999999999</v>
      </c>
      <c r="I28" s="36">
        <v>0.54720000000000002</v>
      </c>
      <c r="J28" s="36">
        <v>0.50267530000000005</v>
      </c>
      <c r="K28" s="36">
        <v>0.216</v>
      </c>
    </row>
    <row r="29" spans="2:11" ht="14.25" customHeight="1" x14ac:dyDescent="0.3"/>
    <row r="30" spans="2:11" x14ac:dyDescent="0.3">
      <c r="B30" s="20" t="s">
        <v>27</v>
      </c>
    </row>
    <row r="31" spans="2:11" x14ac:dyDescent="0.3">
      <c r="B31" s="20" t="s">
        <v>261</v>
      </c>
    </row>
    <row r="32" spans="2:11" x14ac:dyDescent="0.3">
      <c r="B32" s="20" t="s">
        <v>29</v>
      </c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ht="7.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x14ac:dyDescent="0.3">
      <c r="A56" s="15"/>
      <c r="B56" s="15"/>
      <c r="C56" s="15"/>
      <c r="D56" s="98"/>
      <c r="E56" s="98"/>
      <c r="F56" s="98"/>
      <c r="G56" s="98"/>
      <c r="H56" s="98"/>
      <c r="I56" s="98"/>
      <c r="J56" s="98"/>
      <c r="K56" s="100"/>
      <c r="L56" s="103" t="s">
        <v>98</v>
      </c>
    </row>
  </sheetData>
  <sheetProtection formatRows="0" selectLockedCells="1"/>
  <mergeCells count="6">
    <mergeCell ref="I2:L2"/>
    <mergeCell ref="B5:K5"/>
    <mergeCell ref="B7:B8"/>
    <mergeCell ref="C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J59"/>
  <sheetViews>
    <sheetView view="pageBreakPreview" topLeftCell="A49" zoomScaleNormal="145" zoomScaleSheetLayoutView="100" workbookViewId="0">
      <selection activeCell="I35" sqref="I35"/>
    </sheetView>
  </sheetViews>
  <sheetFormatPr defaultColWidth="9.21875" defaultRowHeight="14.4" x14ac:dyDescent="0.3"/>
  <cols>
    <col min="1" max="1" width="2.77734375" customWidth="1"/>
    <col min="2" max="2" width="28.44140625" customWidth="1"/>
    <col min="3" max="3" width="11.77734375" customWidth="1"/>
    <col min="4" max="4" width="12.21875" customWidth="1"/>
    <col min="5" max="6" width="10.77734375" customWidth="1"/>
    <col min="7" max="9" width="9.21875" customWidth="1"/>
    <col min="10" max="10" width="2.21875" customWidth="1"/>
  </cols>
  <sheetData>
    <row r="1" spans="1:10" x14ac:dyDescent="0.3">
      <c r="A1" s="2"/>
    </row>
    <row r="2" spans="1:10" x14ac:dyDescent="0.3">
      <c r="A2" s="2"/>
      <c r="J2" s="99" t="s">
        <v>337</v>
      </c>
    </row>
    <row r="3" spans="1:1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5" spans="1:10" x14ac:dyDescent="0.3">
      <c r="A5" s="12"/>
      <c r="B5" s="289" t="s">
        <v>46</v>
      </c>
      <c r="C5" s="289"/>
      <c r="D5" s="289"/>
      <c r="E5" s="289"/>
      <c r="F5" s="289"/>
      <c r="G5" s="289"/>
      <c r="H5" s="289"/>
      <c r="I5" s="289"/>
      <c r="J5" s="12"/>
    </row>
    <row r="6" spans="1:10" x14ac:dyDescent="0.3">
      <c r="B6" s="9"/>
      <c r="C6" s="9"/>
      <c r="D6" s="9"/>
      <c r="E6" s="9"/>
      <c r="F6" s="9"/>
    </row>
    <row r="7" spans="1:10" ht="15" customHeight="1" x14ac:dyDescent="0.3">
      <c r="B7" s="322" t="s">
        <v>47</v>
      </c>
      <c r="C7" s="330" t="s">
        <v>48</v>
      </c>
      <c r="D7" s="331"/>
      <c r="E7" s="331"/>
      <c r="F7" s="332"/>
      <c r="G7" s="330" t="s">
        <v>21</v>
      </c>
      <c r="H7" s="331"/>
      <c r="I7" s="331"/>
    </row>
    <row r="8" spans="1:10" x14ac:dyDescent="0.3">
      <c r="B8" s="323"/>
      <c r="C8" s="52">
        <v>2022</v>
      </c>
      <c r="D8" s="138">
        <v>44957</v>
      </c>
      <c r="E8" s="54">
        <v>44974</v>
      </c>
      <c r="F8" s="54">
        <f>VLOOKUP(MAX([4]input!$B$39:$B$43),'[5]Dimensi Calendar'!$B$4:$F$266,5,FALSE)</f>
        <v>44981</v>
      </c>
      <c r="G8" s="179" t="s">
        <v>51</v>
      </c>
      <c r="H8" s="179" t="s">
        <v>23</v>
      </c>
      <c r="I8" s="179" t="s">
        <v>22</v>
      </c>
    </row>
    <row r="9" spans="1:10" x14ac:dyDescent="0.3">
      <c r="B9" s="25" t="s">
        <v>18</v>
      </c>
      <c r="C9" s="94">
        <v>6850.6189999999997</v>
      </c>
      <c r="D9" s="94">
        <v>6839.3419999999996</v>
      </c>
      <c r="E9" s="139">
        <v>6895.7139999999999</v>
      </c>
      <c r="F9" s="94">
        <v>6856.576</v>
      </c>
      <c r="G9" s="95">
        <v>-0.56756994272094108</v>
      </c>
      <c r="H9" s="95">
        <v>0.25198330482669795</v>
      </c>
      <c r="I9" s="95">
        <v>8.6955645905871209E-2</v>
      </c>
    </row>
    <row r="10" spans="1:10" x14ac:dyDescent="0.3">
      <c r="B10" s="178" t="s">
        <v>279</v>
      </c>
      <c r="C10" s="169">
        <v>2279.547</v>
      </c>
      <c r="D10" s="169">
        <v>2171.3009999999999</v>
      </c>
      <c r="E10" s="94">
        <v>2082.2440000000001</v>
      </c>
      <c r="F10" s="94">
        <v>2072.5149999999999</v>
      </c>
      <c r="G10" s="95">
        <v>-0.46723630852101233</v>
      </c>
      <c r="H10" s="95">
        <v>-4.5496225534829149</v>
      </c>
      <c r="I10" s="95">
        <v>-9.0821553580601826</v>
      </c>
    </row>
    <row r="11" spans="1:10" x14ac:dyDescent="0.3">
      <c r="B11" s="178" t="s">
        <v>280</v>
      </c>
      <c r="C11" s="169">
        <v>1216.126</v>
      </c>
      <c r="D11" s="169">
        <v>1258.9169999999999</v>
      </c>
      <c r="E11" s="94">
        <v>1250.6790000000001</v>
      </c>
      <c r="F11" s="94">
        <v>1238.383</v>
      </c>
      <c r="G11" s="95">
        <v>-0.98314595511718417</v>
      </c>
      <c r="H11" s="95">
        <v>-1.6310844956418793</v>
      </c>
      <c r="I11" s="95">
        <v>1.8301557568870381</v>
      </c>
    </row>
    <row r="12" spans="1:10" x14ac:dyDescent="0.3">
      <c r="B12" s="178" t="s">
        <v>281</v>
      </c>
      <c r="C12" s="169">
        <v>1174.3389999999999</v>
      </c>
      <c r="D12" s="169">
        <v>1170.5609999999999</v>
      </c>
      <c r="E12" s="94">
        <v>1155.1790000000001</v>
      </c>
      <c r="F12" s="94">
        <v>1155.9369999999999</v>
      </c>
      <c r="G12" s="95">
        <v>6.5617536329851109E-2</v>
      </c>
      <c r="H12" s="95">
        <v>-1.2493154991495552</v>
      </c>
      <c r="I12" s="95">
        <v>-1.5670091855929202</v>
      </c>
    </row>
    <row r="13" spans="1:10" x14ac:dyDescent="0.3">
      <c r="B13" s="178" t="s">
        <v>282</v>
      </c>
      <c r="C13" s="169">
        <v>716.55700000000002</v>
      </c>
      <c r="D13" s="169">
        <v>738.66099999999994</v>
      </c>
      <c r="E13" s="94">
        <v>759.274</v>
      </c>
      <c r="F13" s="94">
        <v>752.10400000000004</v>
      </c>
      <c r="G13" s="95">
        <v>-0.94432312972654919</v>
      </c>
      <c r="H13" s="95">
        <v>1.8199146834610329</v>
      </c>
      <c r="I13" s="95">
        <v>4.960805630256913</v>
      </c>
    </row>
    <row r="14" spans="1:10" x14ac:dyDescent="0.3">
      <c r="B14" s="178" t="s">
        <v>283</v>
      </c>
      <c r="C14" s="169">
        <v>850.9</v>
      </c>
      <c r="D14" s="169">
        <v>821.23500000000001</v>
      </c>
      <c r="E14" s="94">
        <v>844.40800000000002</v>
      </c>
      <c r="F14" s="94">
        <v>848.82799999999997</v>
      </c>
      <c r="G14" s="95">
        <v>0.52344364335723481</v>
      </c>
      <c r="H14" s="95">
        <v>3.359939603158653</v>
      </c>
      <c r="I14" s="95">
        <v>-0.24350687507345195</v>
      </c>
    </row>
    <row r="15" spans="1:10" x14ac:dyDescent="0.3">
      <c r="B15" s="178" t="s">
        <v>284</v>
      </c>
      <c r="C15" s="169">
        <v>1564.9749999999999</v>
      </c>
      <c r="D15" s="169">
        <v>1545.923</v>
      </c>
      <c r="E15" s="94">
        <v>1615.7349999999999</v>
      </c>
      <c r="F15" s="94">
        <v>1593.691</v>
      </c>
      <c r="G15" s="95">
        <v>-1.364332641181869</v>
      </c>
      <c r="H15" s="95">
        <v>3.0899339747193122</v>
      </c>
      <c r="I15" s="95">
        <v>1.8349174906947474</v>
      </c>
    </row>
    <row r="16" spans="1:10" x14ac:dyDescent="0.3">
      <c r="B16" s="178" t="s">
        <v>285</v>
      </c>
      <c r="C16" s="169">
        <v>1414.925</v>
      </c>
      <c r="D16" s="169">
        <v>1412.9870000000001</v>
      </c>
      <c r="E16" s="94">
        <v>1427.6489999999999</v>
      </c>
      <c r="F16" s="94">
        <v>1404.9090000000001</v>
      </c>
      <c r="G16" s="95">
        <v>-1.5928284893555615</v>
      </c>
      <c r="H16" s="95">
        <v>-0.57169669643103393</v>
      </c>
      <c r="I16" s="95">
        <v>-0.70788204321782777</v>
      </c>
    </row>
    <row r="17" spans="2:10" x14ac:dyDescent="0.3">
      <c r="B17" s="178" t="s">
        <v>286</v>
      </c>
      <c r="C17" s="169">
        <v>711.245</v>
      </c>
      <c r="D17" s="169">
        <v>707.28700000000003</v>
      </c>
      <c r="E17" s="94">
        <v>690.27599999999995</v>
      </c>
      <c r="F17" s="94">
        <v>688.649</v>
      </c>
      <c r="G17" s="95">
        <v>-0.23570282032114007</v>
      </c>
      <c r="H17" s="95">
        <v>-2.6351396250744088</v>
      </c>
      <c r="I17" s="95">
        <v>-3.1769643371833904</v>
      </c>
    </row>
    <row r="18" spans="2:10" x14ac:dyDescent="0.3">
      <c r="B18" s="178" t="s">
        <v>287</v>
      </c>
      <c r="C18" s="169">
        <v>5162.0429999999997</v>
      </c>
      <c r="D18" s="169">
        <v>5481.75</v>
      </c>
      <c r="E18" s="94">
        <v>5613.4440000000004</v>
      </c>
      <c r="F18" s="94">
        <v>5449.2039999999997</v>
      </c>
      <c r="G18" s="95">
        <v>-2.925833053647648</v>
      </c>
      <c r="H18" s="95">
        <v>-0.59371551055776484</v>
      </c>
      <c r="I18" s="95">
        <v>5.5629331255086418</v>
      </c>
      <c r="J18" s="11"/>
    </row>
    <row r="19" spans="2:10" x14ac:dyDescent="0.3">
      <c r="B19" s="178" t="s">
        <v>288</v>
      </c>
      <c r="C19" s="169">
        <v>868.64099999999996</v>
      </c>
      <c r="D19" s="169">
        <v>851.88599999999997</v>
      </c>
      <c r="E19" s="94">
        <v>865.21</v>
      </c>
      <c r="F19" s="94">
        <v>865.077</v>
      </c>
      <c r="G19" s="95">
        <v>-1.5371990614999618E-2</v>
      </c>
      <c r="H19" s="95">
        <v>1.5484466231397196</v>
      </c>
      <c r="I19" s="95">
        <v>-0.41029608319201655</v>
      </c>
      <c r="J19" s="11"/>
    </row>
    <row r="20" spans="2:10" x14ac:dyDescent="0.3">
      <c r="B20" s="178" t="s">
        <v>289</v>
      </c>
      <c r="C20" s="169">
        <v>1661.9380000000001</v>
      </c>
      <c r="D20" s="169">
        <v>1755.8340000000001</v>
      </c>
      <c r="E20" s="94">
        <v>1841.684</v>
      </c>
      <c r="F20" s="94">
        <v>1909.2919999999999</v>
      </c>
      <c r="G20" s="95">
        <v>3.6709880739583962</v>
      </c>
      <c r="H20" s="95">
        <v>8.7398922677200606</v>
      </c>
      <c r="I20" s="95">
        <v>14.883467373632458</v>
      </c>
      <c r="J20" s="11"/>
    </row>
    <row r="21" spans="2:10" x14ac:dyDescent="0.3">
      <c r="B21" s="25"/>
      <c r="C21" s="169"/>
      <c r="D21" s="169"/>
      <c r="E21" s="94"/>
      <c r="F21" s="94"/>
      <c r="G21" s="95"/>
      <c r="H21" s="169"/>
      <c r="I21" s="169"/>
      <c r="J21" s="11"/>
    </row>
    <row r="22" spans="2:10" x14ac:dyDescent="0.3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">
      <c r="B24" s="289" t="s">
        <v>354</v>
      </c>
      <c r="C24" s="289"/>
      <c r="D24" s="289"/>
      <c r="E24" s="289"/>
      <c r="F24" s="289"/>
      <c r="G24" s="289"/>
      <c r="H24" s="289"/>
      <c r="I24" s="289"/>
      <c r="J24" s="11"/>
    </row>
    <row r="25" spans="2:10" x14ac:dyDescent="0.3">
      <c r="B25" s="289"/>
      <c r="C25" s="289"/>
      <c r="D25" s="289"/>
      <c r="E25" s="289"/>
      <c r="F25" s="289"/>
      <c r="G25" s="289"/>
      <c r="H25" s="289"/>
      <c r="I25" s="289"/>
      <c r="J25" s="11"/>
    </row>
    <row r="26" spans="2:10" x14ac:dyDescent="0.3">
      <c r="B26" s="322" t="s">
        <v>47</v>
      </c>
      <c r="C26" s="330" t="s">
        <v>338</v>
      </c>
      <c r="D26" s="331"/>
      <c r="E26" s="331"/>
      <c r="F26" s="330" t="s">
        <v>183</v>
      </c>
      <c r="G26" s="331"/>
      <c r="H26" s="331"/>
      <c r="J26" s="11"/>
    </row>
    <row r="27" spans="2:10" x14ac:dyDescent="0.3">
      <c r="B27" s="333"/>
      <c r="C27" s="260" t="s">
        <v>170</v>
      </c>
      <c r="D27" s="261" t="s">
        <v>196</v>
      </c>
      <c r="E27" s="261" t="s">
        <v>197</v>
      </c>
      <c r="F27" s="334" t="s">
        <v>169</v>
      </c>
      <c r="G27" s="335"/>
      <c r="H27" s="261" t="s">
        <v>21</v>
      </c>
      <c r="J27" s="11"/>
    </row>
    <row r="28" spans="2:10" x14ac:dyDescent="0.3">
      <c r="B28" s="25" t="s">
        <v>336</v>
      </c>
      <c r="C28" s="62">
        <v>18472.998539025637</v>
      </c>
      <c r="D28" s="62">
        <v>9887.5798603750009</v>
      </c>
      <c r="E28" s="62">
        <v>1079.7464871794873</v>
      </c>
      <c r="F28" s="329">
        <v>9495516916549682</v>
      </c>
      <c r="G28" s="329"/>
      <c r="H28" s="62">
        <v>100</v>
      </c>
      <c r="J28" s="11"/>
    </row>
    <row r="29" spans="2:10" x14ac:dyDescent="0.3">
      <c r="B29" s="178" t="s">
        <v>279</v>
      </c>
      <c r="C29" s="62">
        <v>2778.3811328205129</v>
      </c>
      <c r="D29" s="62">
        <v>1276.5739072228976</v>
      </c>
      <c r="E29" s="62">
        <v>157.17753846153846</v>
      </c>
      <c r="F29" s="329">
        <v>1276856082061410</v>
      </c>
      <c r="G29" s="329"/>
      <c r="H29" s="62">
        <v>13.446935993931882</v>
      </c>
      <c r="J29" s="11"/>
    </row>
    <row r="30" spans="2:10" x14ac:dyDescent="0.3">
      <c r="B30" s="178" t="s">
        <v>280</v>
      </c>
      <c r="C30" s="62">
        <v>1403.4823797692309</v>
      </c>
      <c r="D30" s="62">
        <v>1110.0618934714357</v>
      </c>
      <c r="E30" s="62">
        <v>133.86979487179488</v>
      </c>
      <c r="F30" s="329">
        <v>928268529531154</v>
      </c>
      <c r="G30" s="329"/>
      <c r="H30" s="62">
        <v>9.7758609424757079</v>
      </c>
    </row>
    <row r="31" spans="2:10" x14ac:dyDescent="0.3">
      <c r="B31" s="178" t="s">
        <v>281</v>
      </c>
      <c r="C31" s="62">
        <v>492.82983325641027</v>
      </c>
      <c r="D31" s="62">
        <v>497.84362208366667</v>
      </c>
      <c r="E31" s="62">
        <v>58.045230769230763</v>
      </c>
      <c r="F31" s="329">
        <v>410681971154168</v>
      </c>
      <c r="G31" s="329"/>
      <c r="H31" s="62">
        <v>4.3250091044374086</v>
      </c>
    </row>
    <row r="32" spans="2:10" x14ac:dyDescent="0.3">
      <c r="B32" s="178" t="s">
        <v>282</v>
      </c>
      <c r="C32" s="62">
        <v>1380.0478584615385</v>
      </c>
      <c r="D32" s="62">
        <v>721.20168686369232</v>
      </c>
      <c r="E32" s="62">
        <v>125.79538461538461</v>
      </c>
      <c r="F32" s="329">
        <v>1221241570515280</v>
      </c>
      <c r="G32" s="329"/>
      <c r="H32" s="62">
        <v>12.861243692660745</v>
      </c>
    </row>
    <row r="33" spans="2:8" x14ac:dyDescent="0.3">
      <c r="B33" s="178" t="s">
        <v>283</v>
      </c>
      <c r="C33" s="62">
        <v>1986.2972124358973</v>
      </c>
      <c r="D33" s="62">
        <v>803.19838354466663</v>
      </c>
      <c r="E33" s="62">
        <v>125.85074358974359</v>
      </c>
      <c r="F33" s="329">
        <v>350313441110432</v>
      </c>
      <c r="G33" s="329"/>
      <c r="H33" s="62">
        <v>3.6892508769045809</v>
      </c>
    </row>
    <row r="34" spans="2:8" x14ac:dyDescent="0.3">
      <c r="B34" s="178" t="s">
        <v>284</v>
      </c>
      <c r="C34" s="62">
        <v>643.11344317948726</v>
      </c>
      <c r="D34" s="62">
        <v>341.70276137702564</v>
      </c>
      <c r="E34" s="62">
        <v>39.088948717948718</v>
      </c>
      <c r="F34" s="329">
        <v>305847497289495</v>
      </c>
      <c r="G34" s="329"/>
      <c r="H34" s="62">
        <v>3.2209673257117282</v>
      </c>
    </row>
    <row r="35" spans="2:8" x14ac:dyDescent="0.3">
      <c r="B35" s="178" t="s">
        <v>285</v>
      </c>
      <c r="C35" s="62">
        <v>1792.6440193076924</v>
      </c>
      <c r="D35" s="62">
        <v>3479.7679712568715</v>
      </c>
      <c r="E35" s="62">
        <v>144.32979487179489</v>
      </c>
      <c r="F35" s="329">
        <v>3384771953495510</v>
      </c>
      <c r="G35" s="329"/>
      <c r="H35" s="62">
        <v>35.64599993072742</v>
      </c>
    </row>
    <row r="36" spans="2:8" x14ac:dyDescent="0.3">
      <c r="B36" s="178" t="s">
        <v>286</v>
      </c>
      <c r="C36" s="62">
        <v>1788.6797369230769</v>
      </c>
      <c r="D36" s="62">
        <v>234.48489278707694</v>
      </c>
      <c r="E36" s="62">
        <v>85.994666666666674</v>
      </c>
      <c r="F36" s="329">
        <v>244861265971345</v>
      </c>
      <c r="G36" s="329"/>
      <c r="H36" s="62">
        <v>2.5787039096795006</v>
      </c>
    </row>
    <row r="37" spans="2:8" x14ac:dyDescent="0.3">
      <c r="B37" s="178" t="s">
        <v>287</v>
      </c>
      <c r="C37" s="62">
        <v>4728.9156618461539</v>
      </c>
      <c r="D37" s="62">
        <v>622.30414475074349</v>
      </c>
      <c r="E37" s="62">
        <v>82.710435897435886</v>
      </c>
      <c r="F37" s="329">
        <v>426831844921924</v>
      </c>
      <c r="G37" s="329"/>
      <c r="H37" s="62">
        <v>4.4950880365238595</v>
      </c>
    </row>
    <row r="38" spans="2:8" x14ac:dyDescent="0.3">
      <c r="B38" s="178" t="s">
        <v>288</v>
      </c>
      <c r="C38" s="62">
        <v>734.03216205128206</v>
      </c>
      <c r="D38" s="62">
        <v>678.12735888176928</v>
      </c>
      <c r="E38" s="62">
        <v>74.418717948717955</v>
      </c>
      <c r="F38" s="329">
        <v>891688083809931</v>
      </c>
      <c r="G38" s="329"/>
      <c r="H38" s="62">
        <v>9.3906218233976606</v>
      </c>
    </row>
    <row r="39" spans="2:8" x14ac:dyDescent="0.3">
      <c r="B39" s="178" t="s">
        <v>289</v>
      </c>
      <c r="C39" s="62">
        <v>744.57509897435887</v>
      </c>
      <c r="D39" s="62">
        <v>122.31323813515384</v>
      </c>
      <c r="E39" s="62">
        <v>52.465230769230764</v>
      </c>
      <c r="F39" s="329">
        <v>54154676689034</v>
      </c>
      <c r="G39" s="329"/>
      <c r="H39" s="62">
        <v>0.57031836354952015</v>
      </c>
    </row>
    <row r="40" spans="2:8" x14ac:dyDescent="0.3">
      <c r="B40" s="25"/>
      <c r="C40" s="46"/>
      <c r="D40" s="46"/>
      <c r="E40" s="46"/>
      <c r="F40" s="281"/>
      <c r="G40" s="281"/>
      <c r="H40" s="46"/>
    </row>
    <row r="41" spans="2:8" x14ac:dyDescent="0.3">
      <c r="B41" s="25"/>
      <c r="C41" s="46"/>
      <c r="D41" s="46"/>
      <c r="E41" s="46"/>
      <c r="F41" s="281"/>
      <c r="G41" s="281"/>
      <c r="H41" s="46"/>
    </row>
    <row r="43" spans="2:8" x14ac:dyDescent="0.3">
      <c r="B43" s="25"/>
      <c r="C43" s="93"/>
      <c r="D43" s="93"/>
      <c r="E43" s="93"/>
      <c r="F43" s="145"/>
      <c r="G43" s="145"/>
      <c r="H43" s="93"/>
    </row>
    <row r="44" spans="2:8" x14ac:dyDescent="0.3">
      <c r="B44" s="25"/>
      <c r="C44" s="93"/>
      <c r="D44" s="93"/>
      <c r="E44" s="93"/>
      <c r="F44" s="145"/>
      <c r="G44" s="145"/>
      <c r="H44" s="93"/>
    </row>
    <row r="45" spans="2:8" x14ac:dyDescent="0.3">
      <c r="B45" s="25"/>
      <c r="C45" s="93"/>
      <c r="D45" s="93"/>
      <c r="E45" s="93"/>
      <c r="F45" s="145"/>
      <c r="G45" s="145"/>
      <c r="H45" s="93"/>
    </row>
    <row r="46" spans="2:8" x14ac:dyDescent="0.3">
      <c r="B46" s="25"/>
      <c r="C46" s="93"/>
      <c r="D46" s="93"/>
      <c r="E46" s="93"/>
      <c r="F46" s="145"/>
      <c r="G46" s="145"/>
      <c r="H46" s="93"/>
    </row>
    <row r="47" spans="2:8" x14ac:dyDescent="0.3">
      <c r="B47" s="25"/>
      <c r="C47" s="93"/>
      <c r="D47" s="93"/>
      <c r="E47" s="93"/>
      <c r="F47" s="145"/>
      <c r="G47" s="145"/>
      <c r="H47" s="93"/>
    </row>
    <row r="48" spans="2:8" x14ac:dyDescent="0.3">
      <c r="B48" s="25"/>
      <c r="C48" s="93"/>
      <c r="D48" s="93"/>
      <c r="E48" s="93"/>
      <c r="F48" s="145"/>
      <c r="G48" s="145"/>
      <c r="H48" s="93"/>
    </row>
    <row r="49" spans="1:10" x14ac:dyDescent="0.3">
      <c r="B49" s="25"/>
      <c r="C49" s="93"/>
      <c r="D49" s="93"/>
      <c r="E49" s="93"/>
      <c r="F49" s="145"/>
      <c r="G49" s="145"/>
      <c r="H49" s="93"/>
    </row>
    <row r="50" spans="1:10" x14ac:dyDescent="0.3">
      <c r="B50" s="25"/>
      <c r="C50" s="93"/>
      <c r="D50" s="93"/>
      <c r="E50" s="93"/>
      <c r="F50" s="145"/>
      <c r="G50" s="145"/>
      <c r="H50" s="93"/>
    </row>
    <row r="51" spans="1:10" x14ac:dyDescent="0.3">
      <c r="B51" s="25"/>
      <c r="C51" s="93"/>
      <c r="D51" s="93"/>
      <c r="E51" s="93"/>
      <c r="F51" s="145"/>
      <c r="G51" s="145"/>
      <c r="H51" s="93"/>
    </row>
    <row r="52" spans="1:10" x14ac:dyDescent="0.3">
      <c r="B52" s="25"/>
      <c r="C52" s="93"/>
      <c r="D52" s="93"/>
      <c r="E52" s="93"/>
      <c r="F52" s="145"/>
      <c r="G52" s="145"/>
      <c r="H52" s="93"/>
    </row>
    <row r="53" spans="1:10" x14ac:dyDescent="0.3">
      <c r="B53" s="25"/>
      <c r="C53" s="93"/>
      <c r="D53" s="93"/>
      <c r="E53" s="93"/>
      <c r="F53" s="145"/>
      <c r="G53" s="145"/>
      <c r="H53" s="93"/>
    </row>
    <row r="54" spans="1:10" x14ac:dyDescent="0.3">
      <c r="B54" s="25"/>
      <c r="C54" s="93"/>
      <c r="D54" s="93"/>
      <c r="E54" s="93"/>
      <c r="F54" s="145"/>
      <c r="G54" s="145"/>
      <c r="H54" s="93"/>
    </row>
    <row r="55" spans="1:10" x14ac:dyDescent="0.3">
      <c r="B55" s="25"/>
      <c r="C55" s="93"/>
      <c r="D55" s="93"/>
      <c r="E55" s="93"/>
      <c r="F55" s="145"/>
      <c r="G55" s="145"/>
      <c r="H55" s="93"/>
    </row>
    <row r="56" spans="1:10" x14ac:dyDescent="0.3">
      <c r="B56" s="25"/>
      <c r="C56" s="93"/>
      <c r="D56" s="93"/>
      <c r="E56" s="93"/>
      <c r="F56" s="145"/>
      <c r="G56" s="145"/>
      <c r="H56" s="93"/>
    </row>
    <row r="58" spans="1:10" ht="7.5" customHeight="1" x14ac:dyDescent="0.3">
      <c r="A58" s="106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x14ac:dyDescent="0.3">
      <c r="A59" s="15"/>
      <c r="B59" s="15"/>
      <c r="C59" s="15"/>
      <c r="D59" s="98"/>
      <c r="E59" s="98"/>
      <c r="F59" s="98"/>
      <c r="G59" s="98"/>
      <c r="H59" s="98"/>
      <c r="I59" s="104"/>
      <c r="J59" s="104" t="s">
        <v>99</v>
      </c>
    </row>
  </sheetData>
  <mergeCells count="22">
    <mergeCell ref="F28:G28"/>
    <mergeCell ref="B25:I25"/>
    <mergeCell ref="B26:B27"/>
    <mergeCell ref="C26:E26"/>
    <mergeCell ref="F26:H26"/>
    <mergeCell ref="F27:G27"/>
    <mergeCell ref="B5:I5"/>
    <mergeCell ref="B7:B8"/>
    <mergeCell ref="C7:F7"/>
    <mergeCell ref="G7:I7"/>
    <mergeCell ref="B24:I24"/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P44"/>
  <sheetViews>
    <sheetView view="pageBreakPreview" topLeftCell="A36" zoomScaleNormal="145" zoomScaleSheetLayoutView="100" workbookViewId="0">
      <selection activeCell="L32" sqref="L32"/>
    </sheetView>
  </sheetViews>
  <sheetFormatPr defaultColWidth="8.77734375" defaultRowHeight="14.4" x14ac:dyDescent="0.3"/>
  <cols>
    <col min="1" max="1" width="10.21875" customWidth="1"/>
    <col min="2" max="3" width="8.21875" bestFit="1" customWidth="1"/>
    <col min="4" max="4" width="7.44140625" customWidth="1"/>
    <col min="5" max="5" width="10.21875" customWidth="1"/>
    <col min="6" max="6" width="8.21875" bestFit="1" customWidth="1"/>
    <col min="7" max="8" width="8.77734375" customWidth="1"/>
    <col min="9" max="9" width="9.21875" customWidth="1"/>
    <col min="10" max="10" width="10.77734375" customWidth="1"/>
    <col min="11" max="11" width="9.44140625" bestFit="1" customWidth="1"/>
    <col min="12" max="12" width="8.77734375" bestFit="1" customWidth="1"/>
    <col min="13" max="13" width="9.44140625" bestFit="1" customWidth="1"/>
    <col min="14" max="14" width="9" customWidth="1"/>
    <col min="15" max="15" width="8.77734375" customWidth="1"/>
    <col min="16" max="16" width="10.77734375" customWidth="1"/>
  </cols>
  <sheetData>
    <row r="1" spans="1:16" x14ac:dyDescent="0.3">
      <c r="A1" s="1"/>
    </row>
    <row r="2" spans="1:16" x14ac:dyDescent="0.3">
      <c r="A2" s="1"/>
      <c r="P2" s="99" t="s">
        <v>337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289" t="s">
        <v>45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ht="7.5" customHeight="1" x14ac:dyDescent="0.3"/>
    <row r="7" spans="1:16" ht="14.25" customHeight="1" x14ac:dyDescent="0.3">
      <c r="A7" s="314" t="s">
        <v>2</v>
      </c>
      <c r="B7" s="338" t="s">
        <v>18</v>
      </c>
      <c r="C7" s="338" t="s">
        <v>32</v>
      </c>
      <c r="D7" s="338" t="s">
        <v>19</v>
      </c>
      <c r="E7" s="336" t="s">
        <v>37</v>
      </c>
      <c r="F7" s="336" t="s">
        <v>38</v>
      </c>
      <c r="G7" s="336" t="s">
        <v>39</v>
      </c>
      <c r="H7" s="336" t="s">
        <v>40</v>
      </c>
      <c r="I7" s="336" t="s">
        <v>42</v>
      </c>
      <c r="J7" s="336" t="s">
        <v>44</v>
      </c>
      <c r="K7" s="336" t="s">
        <v>43</v>
      </c>
      <c r="L7" s="336" t="s">
        <v>33</v>
      </c>
      <c r="M7" s="339" t="s">
        <v>34</v>
      </c>
      <c r="N7" s="336" t="s">
        <v>35</v>
      </c>
      <c r="O7" s="336" t="s">
        <v>36</v>
      </c>
      <c r="P7" s="336" t="s">
        <v>41</v>
      </c>
    </row>
    <row r="8" spans="1:16" ht="21.6" customHeight="1" x14ac:dyDescent="0.3">
      <c r="A8" s="315"/>
      <c r="B8" s="337"/>
      <c r="C8" s="337"/>
      <c r="D8" s="337"/>
      <c r="E8" s="337" t="s">
        <v>20</v>
      </c>
      <c r="F8" s="337"/>
      <c r="G8" s="337"/>
      <c r="H8" s="337"/>
      <c r="I8" s="337"/>
      <c r="J8" s="337"/>
      <c r="K8" s="337"/>
      <c r="L8" s="337"/>
      <c r="M8" s="340"/>
      <c r="N8" s="337"/>
      <c r="O8" s="337"/>
      <c r="P8" s="337"/>
    </row>
    <row r="9" spans="1:16" ht="14.25" customHeight="1" x14ac:dyDescent="0.3">
      <c r="A9" s="19">
        <v>2018</v>
      </c>
      <c r="B9" s="4">
        <v>6194.4979999999996</v>
      </c>
      <c r="C9" s="4">
        <v>982.73199999999997</v>
      </c>
      <c r="D9" s="4">
        <v>685.22299999999996</v>
      </c>
      <c r="E9" s="4">
        <v>3068.76</v>
      </c>
      <c r="F9" s="4">
        <v>1690.58</v>
      </c>
      <c r="G9" s="4">
        <v>1563.88</v>
      </c>
      <c r="H9" s="4">
        <v>7466.02</v>
      </c>
      <c r="I9" s="4">
        <v>2041.04</v>
      </c>
      <c r="J9" s="4">
        <v>25845.7</v>
      </c>
      <c r="K9" s="4">
        <v>20014.77</v>
      </c>
      <c r="L9" s="4">
        <v>9727.41</v>
      </c>
      <c r="M9" s="4">
        <v>23327.46</v>
      </c>
      <c r="N9" s="4">
        <v>6728.13</v>
      </c>
      <c r="O9" s="4">
        <v>5709.4</v>
      </c>
      <c r="P9" s="4">
        <v>2493.8960000000002</v>
      </c>
    </row>
    <row r="10" spans="1:16" ht="14.25" customHeight="1" x14ac:dyDescent="0.3">
      <c r="A10" s="19">
        <v>2019</v>
      </c>
      <c r="B10" s="93">
        <v>6299.5389999999998</v>
      </c>
      <c r="C10" s="93">
        <v>1014.473</v>
      </c>
      <c r="D10" s="93">
        <v>698.08500000000004</v>
      </c>
      <c r="E10" s="93">
        <v>3222.83</v>
      </c>
      <c r="F10" s="93">
        <v>1588.76</v>
      </c>
      <c r="G10" s="93">
        <v>1579.84</v>
      </c>
      <c r="H10" s="93">
        <v>7815.26</v>
      </c>
      <c r="I10" s="93">
        <v>2197.67</v>
      </c>
      <c r="J10" s="93">
        <v>28189.75</v>
      </c>
      <c r="K10" s="93">
        <v>23656.62</v>
      </c>
      <c r="L10" s="93">
        <v>11997.14</v>
      </c>
      <c r="M10" s="93">
        <v>28538.44</v>
      </c>
      <c r="N10" s="93">
        <v>7542.44</v>
      </c>
      <c r="O10" s="93">
        <v>6802.4</v>
      </c>
      <c r="P10" s="93">
        <v>3050.1239999999998</v>
      </c>
    </row>
    <row r="11" spans="1:16" ht="14.25" customHeight="1" x14ac:dyDescent="0.3">
      <c r="A11" s="68">
        <v>2020</v>
      </c>
      <c r="B11" s="93">
        <v>5979.0730000000003</v>
      </c>
      <c r="C11" s="93">
        <v>934.88699999999994</v>
      </c>
      <c r="D11" s="93">
        <v>630.42200000000003</v>
      </c>
      <c r="E11" s="93">
        <v>2843.81</v>
      </c>
      <c r="F11" s="93">
        <v>1627.21</v>
      </c>
      <c r="G11" s="93">
        <v>1449.35</v>
      </c>
      <c r="H11" s="93">
        <v>7139.71</v>
      </c>
      <c r="I11" s="93">
        <v>2873.47</v>
      </c>
      <c r="J11" s="93">
        <v>27231.13</v>
      </c>
      <c r="K11" s="93">
        <v>27444.17</v>
      </c>
      <c r="L11" s="93">
        <v>14732.53</v>
      </c>
      <c r="M11" s="93">
        <v>30606.48</v>
      </c>
      <c r="N11" s="93">
        <v>6460.52</v>
      </c>
      <c r="O11" s="93">
        <v>6850.6139999999996</v>
      </c>
      <c r="P11" s="93">
        <v>3473.069</v>
      </c>
    </row>
    <row r="12" spans="1:16" s="48" customFormat="1" ht="14.25" customHeight="1" x14ac:dyDescent="0.3">
      <c r="A12" s="68">
        <v>2021</v>
      </c>
      <c r="B12" s="93">
        <v>6581.482</v>
      </c>
      <c r="C12" s="93">
        <v>931.41099999999994</v>
      </c>
      <c r="D12" s="93">
        <v>562.01900000000001</v>
      </c>
      <c r="E12" s="93">
        <v>3123.68</v>
      </c>
      <c r="F12" s="93">
        <v>1567.53</v>
      </c>
      <c r="G12" s="93">
        <v>1657.62</v>
      </c>
      <c r="H12" s="93">
        <v>7122.63</v>
      </c>
      <c r="I12" s="93">
        <v>2977.65</v>
      </c>
      <c r="J12" s="93">
        <v>23397.67</v>
      </c>
      <c r="K12" s="93">
        <v>28791.71</v>
      </c>
      <c r="L12" s="93">
        <v>18218.84</v>
      </c>
      <c r="M12" s="93">
        <v>36338.300000000003</v>
      </c>
      <c r="N12" s="93">
        <v>7384.54</v>
      </c>
      <c r="O12" s="93">
        <v>7779.2120000000004</v>
      </c>
      <c r="P12" s="93">
        <v>3639.7750000000001</v>
      </c>
    </row>
    <row r="13" spans="1:16" s="48" customFormat="1" ht="14.25" customHeight="1" x14ac:dyDescent="0.3">
      <c r="A13" s="68">
        <v>2022</v>
      </c>
      <c r="B13" s="93">
        <v>6850.6189999999997</v>
      </c>
      <c r="C13" s="93">
        <v>937.17600000000004</v>
      </c>
      <c r="D13" s="93">
        <v>588.03899999999999</v>
      </c>
      <c r="E13" s="93">
        <v>3251.32</v>
      </c>
      <c r="F13" s="93">
        <v>1495.49</v>
      </c>
      <c r="G13" s="93">
        <v>1668.66</v>
      </c>
      <c r="H13" s="93">
        <v>6566.39</v>
      </c>
      <c r="I13" s="93">
        <v>2236.4</v>
      </c>
      <c r="J13" s="93">
        <v>19781.41</v>
      </c>
      <c r="K13" s="93">
        <v>26094.5</v>
      </c>
      <c r="L13" s="93">
        <v>14137.69</v>
      </c>
      <c r="M13" s="93">
        <v>33147.25</v>
      </c>
      <c r="N13" s="93">
        <v>7451.74</v>
      </c>
      <c r="O13" s="93">
        <v>7221.6890000000003</v>
      </c>
      <c r="P13" s="93">
        <v>3089.2579999999998</v>
      </c>
    </row>
    <row r="14" spans="1:16" s="48" customFormat="1" ht="14.25" customHeight="1" x14ac:dyDescent="0.3">
      <c r="A14" s="68">
        <v>2023</v>
      </c>
      <c r="B14" s="93">
        <v>6856.576</v>
      </c>
      <c r="C14" s="93">
        <v>946.93299999999999</v>
      </c>
      <c r="D14" s="93">
        <v>582.88599999999997</v>
      </c>
      <c r="E14" s="93">
        <v>3282.3</v>
      </c>
      <c r="F14" s="93">
        <v>1456.8</v>
      </c>
      <c r="G14" s="93">
        <v>1634.02</v>
      </c>
      <c r="H14" s="93">
        <v>6685.9</v>
      </c>
      <c r="I14" s="93">
        <v>2423.61</v>
      </c>
      <c r="J14" s="93">
        <v>20010.04</v>
      </c>
      <c r="K14" s="93">
        <v>27453.48</v>
      </c>
      <c r="L14" s="93">
        <v>15503.79</v>
      </c>
      <c r="M14" s="93">
        <v>32816.92</v>
      </c>
      <c r="N14" s="93">
        <v>7878.66</v>
      </c>
      <c r="O14" s="93">
        <v>7512.7060000000001</v>
      </c>
      <c r="P14" s="93">
        <v>3267.16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">
      <c r="A16" s="63" t="s">
        <v>4</v>
      </c>
      <c r="B16" s="93">
        <v>6839.3419999999996</v>
      </c>
      <c r="C16" s="93">
        <v>936.48599999999999</v>
      </c>
      <c r="D16" s="93">
        <v>577.57600000000002</v>
      </c>
      <c r="E16" s="93">
        <v>3365.67</v>
      </c>
      <c r="F16" s="93">
        <v>1485.5</v>
      </c>
      <c r="G16" s="93">
        <v>1671.46</v>
      </c>
      <c r="H16" s="93">
        <v>6793.25</v>
      </c>
      <c r="I16" s="93">
        <v>2425.08</v>
      </c>
      <c r="J16" s="93">
        <v>21842.33</v>
      </c>
      <c r="K16" s="93">
        <v>27327.11</v>
      </c>
      <c r="L16" s="93">
        <v>15265.2</v>
      </c>
      <c r="M16" s="93">
        <v>34086.04</v>
      </c>
      <c r="N16" s="93">
        <v>7771.7</v>
      </c>
      <c r="O16" s="93">
        <v>7686.1450000000004</v>
      </c>
      <c r="P16" s="93">
        <v>3255.6689999999999</v>
      </c>
    </row>
    <row r="17" spans="1:16" s="48" customFormat="1" ht="14.25" customHeight="1" x14ac:dyDescent="0.3">
      <c r="A17" s="63" t="s">
        <v>7</v>
      </c>
      <c r="B17" s="93">
        <v>6856.576</v>
      </c>
      <c r="C17" s="93">
        <v>946.93299999999999</v>
      </c>
      <c r="D17" s="93">
        <v>582.88599999999997</v>
      </c>
      <c r="E17" s="93">
        <v>3282.3</v>
      </c>
      <c r="F17" s="93">
        <v>1456.8</v>
      </c>
      <c r="G17" s="93">
        <v>1634.02</v>
      </c>
      <c r="H17" s="93">
        <v>6685.9</v>
      </c>
      <c r="I17" s="93">
        <v>2423.61</v>
      </c>
      <c r="J17" s="93">
        <v>20010.04</v>
      </c>
      <c r="K17" s="93">
        <v>27453.48</v>
      </c>
      <c r="L17" s="93">
        <v>15503.79</v>
      </c>
      <c r="M17" s="93">
        <v>32816.92</v>
      </c>
      <c r="N17" s="93">
        <v>7878.66</v>
      </c>
      <c r="O17" s="93">
        <v>7512.7060000000001</v>
      </c>
      <c r="P17" s="93">
        <v>3267.16</v>
      </c>
    </row>
    <row r="18" spans="1:16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">
      <c r="A19" s="135" t="s">
        <v>380</v>
      </c>
      <c r="B19" s="93">
        <v>6911.732</v>
      </c>
      <c r="C19" s="93">
        <v>952.80100000000004</v>
      </c>
      <c r="D19" s="93">
        <v>578.92100000000005</v>
      </c>
      <c r="E19" s="93">
        <v>3384.29</v>
      </c>
      <c r="F19" s="93">
        <v>1490.47</v>
      </c>
      <c r="G19" s="93">
        <v>1688.36</v>
      </c>
      <c r="H19" s="93">
        <v>7027.38</v>
      </c>
      <c r="I19" s="93">
        <v>2480.4</v>
      </c>
      <c r="J19" s="93">
        <v>21660.47</v>
      </c>
      <c r="K19" s="93">
        <v>27509.46</v>
      </c>
      <c r="L19" s="93">
        <v>15602.66</v>
      </c>
      <c r="M19" s="93">
        <v>33926.01</v>
      </c>
      <c r="N19" s="93">
        <v>7901.8</v>
      </c>
      <c r="O19" s="93">
        <v>7771.8119999999999</v>
      </c>
      <c r="P19" s="93">
        <v>3263.4059999999999</v>
      </c>
    </row>
    <row r="20" spans="1:16" s="48" customFormat="1" ht="13.5" customHeight="1" x14ac:dyDescent="0.3">
      <c r="A20" s="135" t="s">
        <v>382</v>
      </c>
      <c r="B20" s="93">
        <v>6880.3289999999997</v>
      </c>
      <c r="C20" s="93">
        <v>952.447</v>
      </c>
      <c r="D20" s="93">
        <v>581.72900000000004</v>
      </c>
      <c r="E20" s="93">
        <v>3360.69</v>
      </c>
      <c r="F20" s="93">
        <v>1474.59</v>
      </c>
      <c r="G20" s="93">
        <v>1664.57</v>
      </c>
      <c r="H20" s="93">
        <v>6876.79</v>
      </c>
      <c r="I20" s="93">
        <v>2469.73</v>
      </c>
      <c r="J20" s="93">
        <v>21190.42</v>
      </c>
      <c r="K20" s="93">
        <v>27670.98</v>
      </c>
      <c r="L20" s="93">
        <v>15586.65</v>
      </c>
      <c r="M20" s="93">
        <v>33869.269999999997</v>
      </c>
      <c r="N20" s="93">
        <v>7882.45</v>
      </c>
      <c r="O20" s="93">
        <v>7631.1310000000003</v>
      </c>
      <c r="P20" s="93">
        <v>3260.6729999999998</v>
      </c>
    </row>
    <row r="21" spans="1:16" s="48" customFormat="1" ht="13.5" customHeight="1" x14ac:dyDescent="0.3">
      <c r="A21" s="135" t="s">
        <v>383</v>
      </c>
      <c r="B21" s="93">
        <v>6895.7139999999999</v>
      </c>
      <c r="C21" s="93">
        <v>954.38400000000001</v>
      </c>
      <c r="D21" s="93">
        <v>579.13</v>
      </c>
      <c r="E21" s="93">
        <v>3328.37</v>
      </c>
      <c r="F21" s="93">
        <v>1476.9</v>
      </c>
      <c r="G21" s="93">
        <v>1651.67</v>
      </c>
      <c r="H21" s="93">
        <v>6779.02</v>
      </c>
      <c r="I21" s="93">
        <v>2451.21</v>
      </c>
      <c r="J21" s="93">
        <v>20719.810000000001</v>
      </c>
      <c r="K21" s="93">
        <v>27513.13</v>
      </c>
      <c r="L21" s="93">
        <v>15479.7</v>
      </c>
      <c r="M21" s="93">
        <v>33826.69</v>
      </c>
      <c r="N21" s="93">
        <v>8004.36</v>
      </c>
      <c r="O21" s="93">
        <v>7552.1880000000001</v>
      </c>
      <c r="P21" s="93">
        <v>3224.0239999999999</v>
      </c>
    </row>
    <row r="22" spans="1:16" s="48" customFormat="1" ht="13.5" customHeight="1" x14ac:dyDescent="0.3">
      <c r="A22" s="135" t="s">
        <v>395</v>
      </c>
      <c r="B22" s="93">
        <v>6856.576</v>
      </c>
      <c r="C22" s="93">
        <v>946.93299999999999</v>
      </c>
      <c r="D22" s="93">
        <v>582.88599999999997</v>
      </c>
      <c r="E22" s="93">
        <v>3282.3</v>
      </c>
      <c r="F22" s="93">
        <v>1456.8</v>
      </c>
      <c r="G22" s="93">
        <v>1634.02</v>
      </c>
      <c r="H22" s="93">
        <v>6685.9</v>
      </c>
      <c r="I22" s="93">
        <v>2423.61</v>
      </c>
      <c r="J22" s="93">
        <v>20010.04</v>
      </c>
      <c r="K22" s="93">
        <v>27453.48</v>
      </c>
      <c r="L22" s="93">
        <v>15503.79</v>
      </c>
      <c r="M22" s="93">
        <v>32816.92</v>
      </c>
      <c r="N22" s="93">
        <v>7878.66</v>
      </c>
      <c r="O22" s="93">
        <v>7512.7060000000001</v>
      </c>
      <c r="P22" s="93">
        <v>3267.16</v>
      </c>
    </row>
    <row r="23" spans="1:16" ht="12.75" customHeigh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48" customFormat="1" ht="14.25" customHeight="1" x14ac:dyDescent="0.3">
      <c r="A24" s="68" t="s">
        <v>396</v>
      </c>
      <c r="B24" s="93">
        <v>6894.7169999999996</v>
      </c>
      <c r="C24" s="93">
        <v>954.85500000000002</v>
      </c>
      <c r="D24" s="93">
        <v>582.53200000000004</v>
      </c>
      <c r="E24" s="93">
        <v>3308.75</v>
      </c>
      <c r="F24" s="93">
        <v>1473.46</v>
      </c>
      <c r="G24" s="93">
        <v>1657.69</v>
      </c>
      <c r="H24" s="93">
        <v>6744.12</v>
      </c>
      <c r="I24" s="93">
        <v>2455.12</v>
      </c>
      <c r="J24" s="93">
        <v>20886.96</v>
      </c>
      <c r="K24" s="93">
        <v>27531.94</v>
      </c>
      <c r="L24" s="93">
        <v>15551.23</v>
      </c>
      <c r="M24" s="93">
        <v>33826.69</v>
      </c>
      <c r="N24" s="93">
        <v>8014.31</v>
      </c>
      <c r="O24" s="93">
        <v>7552.4880000000003</v>
      </c>
      <c r="P24" s="93">
        <v>3290.3380000000002</v>
      </c>
    </row>
    <row r="25" spans="1:16" s="48" customFormat="1" ht="14.25" customHeight="1" x14ac:dyDescent="0.3">
      <c r="A25" s="68" t="s">
        <v>397</v>
      </c>
      <c r="B25" s="93">
        <v>6873.4049999999997</v>
      </c>
      <c r="C25" s="93">
        <v>950.505</v>
      </c>
      <c r="D25" s="93">
        <v>581.27</v>
      </c>
      <c r="E25" s="93">
        <v>3306.86</v>
      </c>
      <c r="F25" s="93">
        <v>1474.01</v>
      </c>
      <c r="G25" s="93">
        <v>1668.63</v>
      </c>
      <c r="H25" s="93">
        <v>6800.96</v>
      </c>
      <c r="I25" s="93">
        <v>2458.96</v>
      </c>
      <c r="J25" s="93">
        <v>20529.490000000002</v>
      </c>
      <c r="K25" s="93">
        <v>27473.1</v>
      </c>
      <c r="L25" s="93">
        <v>15563</v>
      </c>
      <c r="M25" s="93">
        <v>33129.589999999997</v>
      </c>
      <c r="N25" s="93">
        <v>7977.75</v>
      </c>
      <c r="O25" s="93">
        <v>7544.5749999999998</v>
      </c>
      <c r="P25" s="93">
        <v>3306.5239999999999</v>
      </c>
    </row>
    <row r="26" spans="1:16" s="48" customFormat="1" ht="14.25" customHeight="1" x14ac:dyDescent="0.3">
      <c r="A26" s="68" t="s">
        <v>398</v>
      </c>
      <c r="B26" s="93">
        <v>6809.9679999999998</v>
      </c>
      <c r="C26" s="93">
        <v>939.99400000000003</v>
      </c>
      <c r="D26" s="93">
        <v>576.20699999999999</v>
      </c>
      <c r="E26" s="93">
        <v>3300.04</v>
      </c>
      <c r="F26" s="93">
        <v>1464</v>
      </c>
      <c r="G26" s="93">
        <v>1659.48</v>
      </c>
      <c r="H26" s="93">
        <v>6699.23</v>
      </c>
      <c r="I26" s="93">
        <v>2417.6799999999998</v>
      </c>
      <c r="J26" s="93">
        <v>20423.84</v>
      </c>
      <c r="K26" s="93">
        <v>27104.32</v>
      </c>
      <c r="L26" s="93">
        <v>15418.77</v>
      </c>
      <c r="M26" s="93">
        <v>33045.089999999997</v>
      </c>
      <c r="N26" s="93">
        <v>7930.63</v>
      </c>
      <c r="O26" s="93">
        <v>7517.0460000000003</v>
      </c>
      <c r="P26" s="93">
        <v>3291.1480000000001</v>
      </c>
    </row>
    <row r="27" spans="1:16" s="48" customFormat="1" ht="13.5" customHeight="1" x14ac:dyDescent="0.3">
      <c r="A27" s="68" t="s">
        <v>399</v>
      </c>
      <c r="B27" s="93">
        <v>6839.4539999999997</v>
      </c>
      <c r="C27" s="93">
        <v>944.43</v>
      </c>
      <c r="D27" s="93">
        <v>580.54</v>
      </c>
      <c r="E27" s="93">
        <v>3264.93</v>
      </c>
      <c r="F27" s="93">
        <v>1457.65</v>
      </c>
      <c r="G27" s="93">
        <v>1652.47</v>
      </c>
      <c r="H27" s="93">
        <v>6685.9</v>
      </c>
      <c r="I27" s="93">
        <v>2439.09</v>
      </c>
      <c r="J27" s="93">
        <v>20351.349999999999</v>
      </c>
      <c r="K27" s="93">
        <v>27104.32</v>
      </c>
      <c r="L27" s="93">
        <v>15615.41</v>
      </c>
      <c r="M27" s="93">
        <v>33153.910000000003</v>
      </c>
      <c r="N27" s="93">
        <v>7907.72</v>
      </c>
      <c r="O27" s="93">
        <v>7492.4840000000004</v>
      </c>
      <c r="P27" s="93">
        <v>3287.4769999999999</v>
      </c>
    </row>
    <row r="28" spans="1:16" s="48" customFormat="1" ht="14.25" customHeight="1" x14ac:dyDescent="0.3">
      <c r="A28" s="68" t="s">
        <v>400</v>
      </c>
      <c r="B28" s="93">
        <v>6856.576</v>
      </c>
      <c r="C28" s="93">
        <v>946.93299999999999</v>
      </c>
      <c r="D28" s="93">
        <v>582.88599999999997</v>
      </c>
      <c r="E28" s="93">
        <v>3282.3</v>
      </c>
      <c r="F28" s="93">
        <v>1456.8</v>
      </c>
      <c r="G28" s="93">
        <v>1634.02</v>
      </c>
      <c r="H28" s="93">
        <v>6685.9</v>
      </c>
      <c r="I28" s="93">
        <v>2423.61</v>
      </c>
      <c r="J28" s="93">
        <v>20010.04</v>
      </c>
      <c r="K28" s="93">
        <v>27453.48</v>
      </c>
      <c r="L28" s="93">
        <v>15503.79</v>
      </c>
      <c r="M28" s="93">
        <v>32816.92</v>
      </c>
      <c r="N28" s="93">
        <v>7878.66</v>
      </c>
      <c r="O28" s="93">
        <v>7512.7060000000001</v>
      </c>
      <c r="P28" s="93">
        <v>3267.16</v>
      </c>
    </row>
    <row r="29" spans="1:16" ht="14.25" customHeight="1" x14ac:dyDescent="0.3">
      <c r="A29" s="25"/>
      <c r="B29" s="4"/>
      <c r="C29" s="4"/>
      <c r="D29" s="4"/>
      <c r="E29" s="4"/>
      <c r="F29" s="46"/>
      <c r="G29" s="29"/>
      <c r="H29" s="29"/>
      <c r="I29" s="29"/>
      <c r="J29" s="29"/>
      <c r="K29" s="29"/>
      <c r="L29" s="46"/>
      <c r="M29" s="29"/>
      <c r="N29" s="46"/>
      <c r="O29" s="29"/>
      <c r="P29" s="29"/>
    </row>
    <row r="30" spans="1:16" ht="14.25" customHeight="1" x14ac:dyDescent="0.3">
      <c r="A30" s="25" t="s">
        <v>329</v>
      </c>
      <c r="B30" s="4"/>
      <c r="C30" s="4"/>
      <c r="D30" s="4"/>
      <c r="E30" s="4"/>
      <c r="F30" s="46"/>
      <c r="G30" s="29"/>
      <c r="H30" s="29"/>
      <c r="I30" s="29"/>
      <c r="J30" s="29"/>
      <c r="K30" s="29"/>
      <c r="L30" s="46"/>
      <c r="M30" s="29"/>
      <c r="N30" s="46"/>
      <c r="O30" s="29"/>
      <c r="P30" s="29"/>
    </row>
    <row r="31" spans="1:16" ht="14.25" customHeight="1" x14ac:dyDescent="0.3">
      <c r="A31" s="25" t="s">
        <v>330</v>
      </c>
      <c r="B31" s="4"/>
      <c r="C31" s="4"/>
      <c r="D31" s="4"/>
      <c r="E31" s="4"/>
      <c r="F31" s="46"/>
      <c r="G31" s="29"/>
      <c r="H31" s="29"/>
      <c r="I31" s="29"/>
      <c r="J31" s="29"/>
      <c r="K31" s="29"/>
      <c r="L31" s="46"/>
      <c r="M31" s="29"/>
      <c r="N31" s="46"/>
      <c r="O31" s="29"/>
      <c r="P31" s="29"/>
    </row>
    <row r="32" spans="1:16" ht="14.25" customHeight="1" x14ac:dyDescent="0.3">
      <c r="A32" s="25"/>
      <c r="B32" s="4"/>
      <c r="C32" s="4"/>
      <c r="D32" s="4"/>
      <c r="E32" s="4"/>
      <c r="F32" s="46"/>
      <c r="G32" s="29"/>
      <c r="H32" s="29"/>
      <c r="I32" s="29"/>
      <c r="J32" s="29"/>
      <c r="K32" s="29"/>
      <c r="L32" s="46"/>
      <c r="M32" s="29"/>
      <c r="N32" s="46"/>
      <c r="O32" s="29"/>
      <c r="P32" s="29"/>
    </row>
    <row r="33" spans="1:16" ht="14.25" customHeight="1" x14ac:dyDescent="0.3">
      <c r="A33" s="25"/>
      <c r="B33" s="4"/>
      <c r="C33" s="4"/>
      <c r="D33" s="4"/>
      <c r="E33" s="4"/>
      <c r="F33" s="46"/>
      <c r="G33" s="29"/>
      <c r="H33" s="29"/>
      <c r="I33" s="29"/>
      <c r="J33" s="29"/>
      <c r="K33" s="29"/>
      <c r="L33" s="46"/>
      <c r="M33" s="29"/>
      <c r="N33" s="46"/>
      <c r="O33" s="29"/>
      <c r="P33" s="29"/>
    </row>
    <row r="34" spans="1:16" ht="14.25" customHeight="1" x14ac:dyDescent="0.3">
      <c r="A34" s="25"/>
      <c r="B34" s="4"/>
      <c r="C34" s="4"/>
      <c r="D34" s="4"/>
      <c r="E34" s="4"/>
      <c r="F34" s="46"/>
      <c r="G34" s="29"/>
      <c r="H34" s="29"/>
      <c r="I34" s="29"/>
      <c r="J34" s="29"/>
      <c r="K34" s="29"/>
      <c r="L34" s="46"/>
      <c r="M34" s="29"/>
      <c r="N34" s="46"/>
      <c r="O34" s="29"/>
      <c r="P34" s="29"/>
    </row>
    <row r="35" spans="1:16" ht="14.25" customHeight="1" x14ac:dyDescent="0.3">
      <c r="A35" s="25"/>
      <c r="B35" s="4"/>
      <c r="C35" s="4"/>
      <c r="D35" s="4"/>
      <c r="E35" s="4"/>
      <c r="F35" s="46"/>
      <c r="G35" s="29"/>
      <c r="H35" s="29"/>
      <c r="I35" s="29"/>
      <c r="J35" s="29"/>
      <c r="K35" s="29"/>
      <c r="L35" s="46"/>
      <c r="M35" s="29"/>
      <c r="N35" s="46"/>
      <c r="O35" s="29"/>
      <c r="P35" s="29"/>
    </row>
    <row r="36" spans="1:16" ht="7.5" customHeight="1" x14ac:dyDescent="0.3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1.25" customHeight="1" x14ac:dyDescent="0.3">
      <c r="A37" s="15"/>
      <c r="B37" s="15"/>
      <c r="C37" s="15"/>
      <c r="D37" s="15"/>
      <c r="E37" s="15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03" t="s">
        <v>100</v>
      </c>
    </row>
    <row r="39" spans="1:16" x14ac:dyDescent="0.3">
      <c r="B39" s="1"/>
    </row>
    <row r="40" spans="1:16" x14ac:dyDescent="0.3">
      <c r="G40" s="1"/>
    </row>
    <row r="41" spans="1:16" x14ac:dyDescent="0.3">
      <c r="B41" s="1"/>
      <c r="G41" s="1"/>
    </row>
    <row r="44" spans="1:16" x14ac:dyDescent="0.3">
      <c r="G44" s="1"/>
    </row>
  </sheetData>
  <mergeCells count="17">
    <mergeCell ref="N7:N8"/>
    <mergeCell ref="O7:O8"/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E309-C199-42C8-ABEC-F7D59A350D5C}">
  <sheetPr>
    <tabColor theme="9" tint="-0.249977111117893"/>
  </sheetPr>
  <dimension ref="A1:P37"/>
  <sheetViews>
    <sheetView view="pageBreakPreview" topLeftCell="A29" zoomScaleNormal="145" zoomScaleSheetLayoutView="100" workbookViewId="0">
      <selection activeCell="H35" sqref="H35"/>
    </sheetView>
  </sheetViews>
  <sheetFormatPr defaultColWidth="8.77734375" defaultRowHeight="14.4" x14ac:dyDescent="0.3"/>
  <cols>
    <col min="1" max="1" width="9.77734375" customWidth="1"/>
    <col min="2" max="4" width="8.77734375" bestFit="1" customWidth="1"/>
    <col min="5" max="5" width="10.44140625" customWidth="1"/>
    <col min="6" max="6" width="8.44140625" bestFit="1" customWidth="1"/>
    <col min="7" max="7" width="8.77734375" bestFit="1" customWidth="1"/>
    <col min="8" max="8" width="8.77734375" customWidth="1"/>
    <col min="9" max="9" width="8.77734375" bestFit="1" customWidth="1"/>
    <col min="10" max="10" width="10.21875" customWidth="1"/>
    <col min="11" max="11" width="7.77734375" customWidth="1"/>
    <col min="12" max="12" width="8.44140625" customWidth="1"/>
    <col min="13" max="13" width="10.44140625" customWidth="1"/>
    <col min="14" max="14" width="8" customWidth="1"/>
    <col min="15" max="15" width="8.44140625" customWidth="1"/>
    <col min="16" max="16" width="10.44140625" customWidth="1"/>
  </cols>
  <sheetData>
    <row r="1" spans="1:16" x14ac:dyDescent="0.3">
      <c r="A1" s="1"/>
    </row>
    <row r="2" spans="1:16" x14ac:dyDescent="0.3">
      <c r="A2" s="1"/>
      <c r="P2" s="99" t="s">
        <v>337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12"/>
      <c r="B5" s="12"/>
      <c r="C5" s="289" t="s">
        <v>168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12"/>
      <c r="P5" s="13" t="s">
        <v>50</v>
      </c>
    </row>
    <row r="6" spans="1:16" ht="7.5" customHeight="1" x14ac:dyDescent="0.3"/>
    <row r="7" spans="1:16" ht="14.25" customHeight="1" x14ac:dyDescent="0.3">
      <c r="A7" s="314" t="s">
        <v>2</v>
      </c>
      <c r="B7" s="338" t="s">
        <v>349</v>
      </c>
      <c r="C7" s="338" t="s">
        <v>32</v>
      </c>
      <c r="D7" s="338" t="s">
        <v>19</v>
      </c>
      <c r="E7" s="336" t="s">
        <v>37</v>
      </c>
      <c r="F7" s="336" t="s">
        <v>38</v>
      </c>
      <c r="G7" s="336" t="s">
        <v>39</v>
      </c>
      <c r="H7" s="336" t="s">
        <v>40</v>
      </c>
      <c r="I7" s="336" t="s">
        <v>42</v>
      </c>
      <c r="J7" s="336" t="s">
        <v>44</v>
      </c>
      <c r="K7" s="336" t="s">
        <v>43</v>
      </c>
      <c r="L7" s="336" t="s">
        <v>33</v>
      </c>
      <c r="M7" s="339" t="s">
        <v>34</v>
      </c>
      <c r="N7" s="336" t="s">
        <v>35</v>
      </c>
      <c r="O7" s="336" t="s">
        <v>36</v>
      </c>
      <c r="P7" s="336" t="s">
        <v>41</v>
      </c>
    </row>
    <row r="8" spans="1:16" ht="21.6" customHeight="1" x14ac:dyDescent="0.3">
      <c r="A8" s="315"/>
      <c r="B8" s="337"/>
      <c r="C8" s="337"/>
      <c r="D8" s="337"/>
      <c r="E8" s="337" t="s">
        <v>20</v>
      </c>
      <c r="F8" s="337"/>
      <c r="G8" s="337"/>
      <c r="H8" s="337"/>
      <c r="I8" s="337"/>
      <c r="J8" s="337"/>
      <c r="K8" s="337"/>
      <c r="L8" s="337"/>
      <c r="M8" s="341"/>
      <c r="N8" s="337"/>
      <c r="O8" s="337"/>
      <c r="P8" s="337"/>
    </row>
    <row r="9" spans="1:16" ht="14.25" customHeight="1" x14ac:dyDescent="0.3">
      <c r="A9" s="19">
        <v>2018</v>
      </c>
      <c r="B9" s="29">
        <v>7023.4967693905801</v>
      </c>
      <c r="C9" s="29">
        <v>4461.4914474450397</v>
      </c>
      <c r="D9" s="29">
        <v>2239.5077762637802</v>
      </c>
      <c r="E9" s="4">
        <v>0.54195919868099995</v>
      </c>
      <c r="F9" s="4">
        <v>1.0706002746529999</v>
      </c>
      <c r="G9" s="4">
        <v>15.942991129799999</v>
      </c>
      <c r="H9" s="4">
        <v>9.334517551527</v>
      </c>
      <c r="I9" s="4">
        <v>1303.45</v>
      </c>
      <c r="J9" s="4">
        <v>16.938037604981002</v>
      </c>
      <c r="K9" s="4">
        <v>337.38439933990497</v>
      </c>
      <c r="L9" s="4">
        <v>29.070963385763999</v>
      </c>
      <c r="M9" s="4">
        <v>6.4812183946230002</v>
      </c>
      <c r="N9" s="4">
        <v>1.8106991687381899</v>
      </c>
      <c r="O9" s="4">
        <v>1.812187616955</v>
      </c>
      <c r="P9" s="4">
        <v>26.941818094165001</v>
      </c>
    </row>
    <row r="10" spans="1:16" ht="14.25" customHeight="1" x14ac:dyDescent="0.3">
      <c r="A10" s="68">
        <v>2019</v>
      </c>
      <c r="B10" s="46">
        <v>7265.0157733884398</v>
      </c>
      <c r="C10" s="46">
        <v>4759.63938958175</v>
      </c>
      <c r="D10" s="46">
        <v>2318.5656902240498</v>
      </c>
      <c r="E10" s="93">
        <v>0.56446015087500001</v>
      </c>
      <c r="F10" s="93">
        <v>1.022414068345</v>
      </c>
      <c r="G10" s="93">
        <v>16.699854131774</v>
      </c>
      <c r="H10" s="93">
        <v>9.7742946798580004</v>
      </c>
      <c r="I10" s="93">
        <v>1423.04</v>
      </c>
      <c r="J10" s="93">
        <v>18.354374527240999</v>
      </c>
      <c r="K10" s="93">
        <v>387.69933520726198</v>
      </c>
      <c r="L10" s="93">
        <v>36.166271953226001</v>
      </c>
      <c r="M10" s="93">
        <v>8.2041852047179997</v>
      </c>
      <c r="N10" s="93">
        <v>2.0055042366484699</v>
      </c>
      <c r="O10" s="93">
        <v>2.195150824353</v>
      </c>
      <c r="P10" s="93">
        <v>34.672073735540998</v>
      </c>
    </row>
    <row r="11" spans="1:16" ht="14.25" customHeight="1" x14ac:dyDescent="0.3">
      <c r="A11" s="68">
        <v>2020</v>
      </c>
      <c r="B11" s="46">
        <v>6970.009</v>
      </c>
      <c r="C11" s="46">
        <v>4260.9773032286403</v>
      </c>
      <c r="D11" s="46">
        <v>2058.7726517168899</v>
      </c>
      <c r="E11" s="93">
        <v>0.50947518346099996</v>
      </c>
      <c r="F11" s="93">
        <v>1.054750792358</v>
      </c>
      <c r="G11" s="93">
        <v>16.057585545675</v>
      </c>
      <c r="H11" s="93">
        <v>9.0399562736139991</v>
      </c>
      <c r="I11" s="93">
        <v>1900.49</v>
      </c>
      <c r="J11" s="93">
        <v>26.265780004953001</v>
      </c>
      <c r="K11" s="93">
        <v>394.85499970943602</v>
      </c>
      <c r="L11" s="93">
        <v>44.660584944688999</v>
      </c>
      <c r="M11" s="93">
        <v>9.607421673368</v>
      </c>
      <c r="N11" s="93">
        <v>1.8604804148706</v>
      </c>
      <c r="O11" s="93">
        <v>2.3217702248590002</v>
      </c>
      <c r="P11" s="93">
        <v>42.380770680574003</v>
      </c>
    </row>
    <row r="12" spans="1:16" s="48" customFormat="1" ht="14.25" customHeight="1" x14ac:dyDescent="0.3">
      <c r="A12" s="68">
        <v>2021</v>
      </c>
      <c r="B12" s="46">
        <v>8255.6235409816309</v>
      </c>
      <c r="C12" s="46">
        <v>4515.3203833133903</v>
      </c>
      <c r="D12" s="46">
        <v>2015.1922394395699</v>
      </c>
      <c r="E12" s="93">
        <v>0.509034951013</v>
      </c>
      <c r="F12" s="93">
        <v>1.0430367420460001</v>
      </c>
      <c r="G12" s="93">
        <v>19.452585896546001</v>
      </c>
      <c r="H12" s="93">
        <v>9.4676966655250006</v>
      </c>
      <c r="I12" s="93">
        <v>2123.14</v>
      </c>
      <c r="J12" s="93">
        <v>24.605904658661</v>
      </c>
      <c r="K12" s="93">
        <v>469.987465211776</v>
      </c>
      <c r="L12" s="93">
        <v>55.903690406004003</v>
      </c>
      <c r="M12" s="93">
        <v>11.840015732742</v>
      </c>
      <c r="N12" s="93">
        <v>2.1245856379046</v>
      </c>
      <c r="O12" s="93">
        <v>2.6381703491009998</v>
      </c>
      <c r="P12" s="93">
        <v>48.008611393114997</v>
      </c>
    </row>
    <row r="13" spans="1:16" s="48" customFormat="1" ht="14.25" customHeight="1" x14ac:dyDescent="0.3">
      <c r="A13" s="68">
        <v>2022</v>
      </c>
      <c r="B13" s="46">
        <v>9499.1388440797109</v>
      </c>
      <c r="C13" s="46">
        <v>5390.3639790043399</v>
      </c>
      <c r="D13" s="46">
        <v>2155.44941479214</v>
      </c>
      <c r="E13" s="93">
        <v>0.50496391455900003</v>
      </c>
      <c r="F13" s="93">
        <v>1.0331710459100001</v>
      </c>
      <c r="G13" s="93">
        <v>20.348910563682999</v>
      </c>
      <c r="H13" s="93">
        <v>9.1872107608219995</v>
      </c>
      <c r="I13" s="93">
        <v>1708.57</v>
      </c>
      <c r="J13" s="93">
        <v>22.083077726319999</v>
      </c>
      <c r="K13" s="93">
        <v>465.39212637354706</v>
      </c>
      <c r="L13" s="93">
        <v>44.071317062871998</v>
      </c>
      <c r="M13" s="93">
        <v>9.6664237673940008</v>
      </c>
      <c r="N13" s="93">
        <v>2.0415279265567201</v>
      </c>
      <c r="O13" s="93">
        <v>2.5497943889750001</v>
      </c>
      <c r="P13" s="93">
        <v>44.167925094007998</v>
      </c>
    </row>
    <row r="14" spans="1:16" s="48" customFormat="1" ht="14.25" customHeight="1" x14ac:dyDescent="0.3">
      <c r="A14" s="68">
        <v>2023</v>
      </c>
      <c r="B14" s="46">
        <v>9501.8908551240693</v>
      </c>
      <c r="C14" s="46">
        <v>5348.6072407506999</v>
      </c>
      <c r="D14" s="46">
        <v>2144.0563991041599</v>
      </c>
      <c r="E14" s="93">
        <v>0.50835656961200004</v>
      </c>
      <c r="F14" s="93">
        <v>1.006294068558</v>
      </c>
      <c r="G14" s="93">
        <v>19.962141306361001</v>
      </c>
      <c r="H14" s="93">
        <v>9.5733065387439993</v>
      </c>
      <c r="I14" s="93">
        <v>1851.48</v>
      </c>
      <c r="J14" s="93">
        <v>22.408194164382</v>
      </c>
      <c r="K14" s="93">
        <v>489.83515111758305</v>
      </c>
      <c r="L14" s="93">
        <v>48.336348848853</v>
      </c>
      <c r="M14" s="93">
        <v>9.8564469120330003</v>
      </c>
      <c r="N14" s="93">
        <v>2.1469204568683402</v>
      </c>
      <c r="O14" s="93">
        <v>2.6593466960629999</v>
      </c>
      <c r="P14" s="93">
        <v>47.232141302251001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">
      <c r="A16" s="63" t="s">
        <v>4</v>
      </c>
      <c r="B16" s="46">
        <v>9375.8378249983198</v>
      </c>
      <c r="C16" s="46">
        <v>5376.4314436013901</v>
      </c>
      <c r="D16" s="46">
        <v>2116.9020313115898</v>
      </c>
      <c r="E16" s="93">
        <v>0.521258582305</v>
      </c>
      <c r="F16" s="93">
        <v>1.025033203317</v>
      </c>
      <c r="G16" s="93">
        <v>20.389487308459</v>
      </c>
      <c r="H16" s="93">
        <v>9.4784550021289995</v>
      </c>
      <c r="I16" s="93">
        <v>1855.35</v>
      </c>
      <c r="J16" s="93">
        <v>24.320931126533001</v>
      </c>
      <c r="K16" s="93">
        <v>486.37645821684799</v>
      </c>
      <c r="L16" s="93">
        <v>47.586350959553002</v>
      </c>
      <c r="M16" s="93">
        <v>10.031645564551001</v>
      </c>
      <c r="N16" s="93">
        <v>2.1232912897858203</v>
      </c>
      <c r="O16" s="93">
        <v>2.7179029585740002</v>
      </c>
      <c r="P16" s="93">
        <v>46.796234193813</v>
      </c>
    </row>
    <row r="17" spans="1:16" s="48" customFormat="1" ht="14.25" customHeight="1" x14ac:dyDescent="0.3">
      <c r="A17" s="63" t="s">
        <v>7</v>
      </c>
      <c r="B17" s="93">
        <v>9501.8908551240693</v>
      </c>
      <c r="C17" s="93">
        <v>5348.6072407506999</v>
      </c>
      <c r="D17" s="93">
        <v>2144.0563991041599</v>
      </c>
      <c r="E17" s="93">
        <v>0.50835656961200004</v>
      </c>
      <c r="F17" s="93">
        <v>1.006294068558</v>
      </c>
      <c r="G17" s="93">
        <v>19.962141306361001</v>
      </c>
      <c r="H17" s="93">
        <v>9.5733065387439993</v>
      </c>
      <c r="I17" s="93">
        <v>1851.48</v>
      </c>
      <c r="J17" s="93">
        <v>22.408194164382</v>
      </c>
      <c r="K17" s="93">
        <v>489.83515111758305</v>
      </c>
      <c r="L17" s="93">
        <v>48.336348848853</v>
      </c>
      <c r="M17" s="93">
        <v>9.8564469120330003</v>
      </c>
      <c r="N17" s="93">
        <v>2.1469204568683402</v>
      </c>
      <c r="O17" s="93">
        <v>2.6593466960629999</v>
      </c>
      <c r="P17" s="93">
        <v>47.232141302251001</v>
      </c>
    </row>
    <row r="18" spans="1:16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">
      <c r="A19" s="135" t="s">
        <v>380</v>
      </c>
      <c r="B19" s="46">
        <v>9510.5199430281791</v>
      </c>
      <c r="C19" s="46">
        <v>5388.1238444239598</v>
      </c>
      <c r="D19" s="46">
        <v>2126.1012288944798</v>
      </c>
      <c r="E19" s="93">
        <v>0.52478235145700003</v>
      </c>
      <c r="F19" s="93">
        <v>1.0296845776300001</v>
      </c>
      <c r="G19" s="93">
        <v>20.596585620629</v>
      </c>
      <c r="H19" s="93">
        <v>9.8352686561810003</v>
      </c>
      <c r="I19" s="93">
        <v>1898.08</v>
      </c>
      <c r="J19" s="93">
        <v>24.208898387508999</v>
      </c>
      <c r="K19" s="93">
        <v>486.36347603680798</v>
      </c>
      <c r="L19" s="93">
        <v>48.635907797827997</v>
      </c>
      <c r="M19" s="93">
        <v>10.231637172108</v>
      </c>
      <c r="N19" s="93">
        <v>2.1586045951277302</v>
      </c>
      <c r="O19" s="93">
        <v>2.7531767160479999</v>
      </c>
      <c r="P19" s="93">
        <v>47.096179899192002</v>
      </c>
    </row>
    <row r="20" spans="1:16" s="48" customFormat="1" ht="13.5" customHeight="1" x14ac:dyDescent="0.3">
      <c r="A20" s="135" t="s">
        <v>382</v>
      </c>
      <c r="B20" s="46">
        <v>9489.7265103805894</v>
      </c>
      <c r="C20" s="46">
        <v>5395.0021979565099</v>
      </c>
      <c r="D20" s="46">
        <v>2124.5758066348799</v>
      </c>
      <c r="E20" s="93">
        <v>0.52075532757999998</v>
      </c>
      <c r="F20" s="93">
        <v>1.0182969809319999</v>
      </c>
      <c r="G20" s="93">
        <v>20.306644214157</v>
      </c>
      <c r="H20" s="93">
        <v>9.8436891113870004</v>
      </c>
      <c r="I20" s="93">
        <v>1889.75</v>
      </c>
      <c r="J20" s="93">
        <v>23.714665138451</v>
      </c>
      <c r="K20" s="93">
        <v>490.34065709682892</v>
      </c>
      <c r="L20" s="93">
        <v>48.584072798008997</v>
      </c>
      <c r="M20" s="93">
        <v>10.178521994972</v>
      </c>
      <c r="N20" s="93">
        <v>2.1516730356390301</v>
      </c>
      <c r="O20" s="93">
        <v>2.6956054916840002</v>
      </c>
      <c r="P20" s="93">
        <v>47.085702168523</v>
      </c>
    </row>
    <row r="21" spans="1:16" s="48" customFormat="1" ht="13.5" customHeight="1" x14ac:dyDescent="0.3">
      <c r="A21" s="135" t="s">
        <v>383</v>
      </c>
      <c r="B21" s="46">
        <v>9503.0914467658495</v>
      </c>
      <c r="C21" s="46">
        <v>5399.8067161429899</v>
      </c>
      <c r="D21" s="46">
        <v>2130.03754517581</v>
      </c>
      <c r="E21" s="93">
        <v>0.51497947749899997</v>
      </c>
      <c r="F21" s="93">
        <v>1.0224229102439999</v>
      </c>
      <c r="G21" s="93">
        <v>20.154139520304</v>
      </c>
      <c r="H21" s="93">
        <v>9.7247403633709997</v>
      </c>
      <c r="I21" s="93">
        <v>1876.17</v>
      </c>
      <c r="J21" s="93">
        <v>23.223127572568998</v>
      </c>
      <c r="K21" s="93">
        <v>491.55106384180095</v>
      </c>
      <c r="L21" s="93">
        <v>48.258791096391001</v>
      </c>
      <c r="M21" s="93">
        <v>10.170915851031999</v>
      </c>
      <c r="N21" s="93">
        <v>2.1840595635683502</v>
      </c>
      <c r="O21" s="93">
        <v>2.6714513483840001</v>
      </c>
      <c r="P21" s="93">
        <v>46.589797399886997</v>
      </c>
    </row>
    <row r="22" spans="1:16" s="48" customFormat="1" ht="13.5" customHeight="1" x14ac:dyDescent="0.3">
      <c r="A22" s="135" t="s">
        <v>395</v>
      </c>
      <c r="B22" s="46">
        <v>9501.8908551240693</v>
      </c>
      <c r="C22" s="46">
        <v>5348.6072407506999</v>
      </c>
      <c r="D22" s="46">
        <v>2144.0563991041599</v>
      </c>
      <c r="E22" s="93">
        <v>0.50835656961200004</v>
      </c>
      <c r="F22" s="93">
        <v>1.006294068558</v>
      </c>
      <c r="G22" s="93">
        <v>19.962141306361001</v>
      </c>
      <c r="H22" s="93">
        <v>9.5733065387439993</v>
      </c>
      <c r="I22" s="93">
        <v>1851.48</v>
      </c>
      <c r="J22" s="93">
        <v>22.408194164382</v>
      </c>
      <c r="K22" s="93">
        <v>489.83515111758305</v>
      </c>
      <c r="L22" s="93">
        <v>48.336348848853</v>
      </c>
      <c r="M22" s="93">
        <v>9.8564469120330003</v>
      </c>
      <c r="N22" s="93">
        <v>2.1469204568683402</v>
      </c>
      <c r="O22" s="93">
        <v>2.6593466960629999</v>
      </c>
      <c r="P22" s="93">
        <v>47.232141302251001</v>
      </c>
    </row>
    <row r="23" spans="1:16" ht="12.75" customHeigh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48" customFormat="1" ht="14.25" customHeight="1" x14ac:dyDescent="0.3">
      <c r="A24" s="68" t="s">
        <v>396</v>
      </c>
      <c r="B24" s="46">
        <v>9507.2348487968993</v>
      </c>
      <c r="C24" s="46">
        <v>5403.4578106111103</v>
      </c>
      <c r="D24" s="46">
        <v>2141.3550141369901</v>
      </c>
      <c r="E24" s="93">
        <v>0.51211906866000001</v>
      </c>
      <c r="F24" s="93">
        <v>1.02163961754</v>
      </c>
      <c r="G24" s="93">
        <v>20.227664847879002</v>
      </c>
      <c r="H24" s="93">
        <v>9.6756417977150004</v>
      </c>
      <c r="I24" s="93">
        <v>1879.19</v>
      </c>
      <c r="J24" s="93">
        <v>23.441219622030001</v>
      </c>
      <c r="K24" s="93">
        <v>493.23482076706199</v>
      </c>
      <c r="L24" s="93">
        <v>48.481907957459001</v>
      </c>
      <c r="M24" s="93">
        <v>10.170915851031999</v>
      </c>
      <c r="N24" s="93">
        <v>2.1868376094928501</v>
      </c>
      <c r="O24" s="93">
        <v>2.6702076349269999</v>
      </c>
      <c r="P24" s="93">
        <v>47.548901692171</v>
      </c>
    </row>
    <row r="25" spans="1:16" s="48" customFormat="1" ht="14.25" customHeight="1" x14ac:dyDescent="0.3">
      <c r="A25" s="68" t="s">
        <v>397</v>
      </c>
      <c r="B25" s="46">
        <v>9492.5915771147502</v>
      </c>
      <c r="C25" s="46">
        <v>5380.5031195470501</v>
      </c>
      <c r="D25" s="46">
        <v>2139.6930712395301</v>
      </c>
      <c r="E25" s="93">
        <v>0.51182692402100005</v>
      </c>
      <c r="F25" s="93">
        <v>1.021491068097</v>
      </c>
      <c r="G25" s="93">
        <v>20.383336660019001</v>
      </c>
      <c r="H25" s="93">
        <v>9.7368240164389999</v>
      </c>
      <c r="I25" s="93">
        <v>1878.71</v>
      </c>
      <c r="J25" s="93">
        <v>23.032601153984</v>
      </c>
      <c r="K25" s="93">
        <v>492.67845316767506</v>
      </c>
      <c r="L25" s="93">
        <v>48.518219301692</v>
      </c>
      <c r="M25" s="93">
        <v>9.9609733226659998</v>
      </c>
      <c r="N25" s="93">
        <v>2.1764817843680002</v>
      </c>
      <c r="O25" s="93">
        <v>2.6667761006549999</v>
      </c>
      <c r="P25" s="93">
        <v>47.798793728367997</v>
      </c>
    </row>
    <row r="26" spans="1:16" s="48" customFormat="1" ht="14.25" customHeight="1" x14ac:dyDescent="0.3">
      <c r="A26" s="68" t="s">
        <v>398</v>
      </c>
      <c r="B26" s="46">
        <v>9415.6599119329603</v>
      </c>
      <c r="C26" s="46">
        <v>5321.9355385050703</v>
      </c>
      <c r="D26" s="46">
        <v>2121.2885254674502</v>
      </c>
      <c r="E26" s="93">
        <v>0.51104213085299999</v>
      </c>
      <c r="F26" s="93">
        <v>1.0140164848119999</v>
      </c>
      <c r="G26" s="93">
        <v>20.273066403468</v>
      </c>
      <c r="H26" s="93">
        <v>9.5918398686760007</v>
      </c>
      <c r="I26" s="93">
        <v>1847.22</v>
      </c>
      <c r="J26" s="93">
        <v>22.870666542542001</v>
      </c>
      <c r="K26" s="93">
        <v>486.91904884581504</v>
      </c>
      <c r="L26" s="93">
        <v>48.070781318404997</v>
      </c>
      <c r="M26" s="93">
        <v>9.9387020234320005</v>
      </c>
      <c r="N26" s="93">
        <v>2.16320223938262</v>
      </c>
      <c r="O26" s="93">
        <v>2.6545251558010001</v>
      </c>
      <c r="P26" s="93">
        <v>47.578039690700002</v>
      </c>
    </row>
    <row r="27" spans="1:16" s="48" customFormat="1" ht="13.5" customHeight="1" x14ac:dyDescent="0.3">
      <c r="A27" s="68" t="s">
        <v>399</v>
      </c>
      <c r="B27" s="46">
        <v>9454.1428828058706</v>
      </c>
      <c r="C27" s="46">
        <v>5343.6550037217003</v>
      </c>
      <c r="D27" s="46">
        <v>2136.8569996449501</v>
      </c>
      <c r="E27" s="93">
        <v>0.50586519704800004</v>
      </c>
      <c r="F27" s="93">
        <v>1.008254047938</v>
      </c>
      <c r="G27" s="93">
        <v>20.187428681376002</v>
      </c>
      <c r="H27" s="93">
        <v>9.5733065387439993</v>
      </c>
      <c r="I27" s="93">
        <v>1863.68</v>
      </c>
      <c r="J27" s="93">
        <v>22.845110825789</v>
      </c>
      <c r="K27" s="93">
        <v>486.91904884581504</v>
      </c>
      <c r="L27" s="93">
        <v>48.683248108111002</v>
      </c>
      <c r="M27" s="93">
        <v>9.9821316472310002</v>
      </c>
      <c r="N27" s="93">
        <v>2.1557780800205402</v>
      </c>
      <c r="O27" s="93">
        <v>2.6485942413750001</v>
      </c>
      <c r="P27" s="93">
        <v>47.525219355483003</v>
      </c>
    </row>
    <row r="28" spans="1:16" s="48" customFormat="1" ht="14.25" customHeight="1" x14ac:dyDescent="0.3">
      <c r="A28" s="68" t="s">
        <v>400</v>
      </c>
      <c r="B28" s="46">
        <v>9501.8908551240693</v>
      </c>
      <c r="C28" s="46">
        <v>5348.6072407506999</v>
      </c>
      <c r="D28" s="46">
        <v>2144.0563991041599</v>
      </c>
      <c r="E28" s="93">
        <v>0.50835656961200004</v>
      </c>
      <c r="F28" s="93">
        <v>1.006294068558</v>
      </c>
      <c r="G28" s="93">
        <v>19.962141306361001</v>
      </c>
      <c r="H28" s="93">
        <v>9.5733065387439993</v>
      </c>
      <c r="I28" s="93">
        <v>1851.48</v>
      </c>
      <c r="J28" s="93">
        <v>22.408194164382</v>
      </c>
      <c r="K28" s="93">
        <v>489.83515111758305</v>
      </c>
      <c r="L28" s="93">
        <v>48.336348848853</v>
      </c>
      <c r="M28" s="93">
        <v>9.8564469120330003</v>
      </c>
      <c r="N28" s="93">
        <v>2.1469204568683402</v>
      </c>
      <c r="O28" s="93">
        <v>2.6593466960629999</v>
      </c>
      <c r="P28" s="93">
        <v>47.232141302251001</v>
      </c>
    </row>
    <row r="29" spans="1:16" ht="14.25" customHeight="1" x14ac:dyDescent="0.3">
      <c r="A29" s="25"/>
      <c r="B29" s="9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">
      <c r="A30" s="25" t="s">
        <v>332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">
      <c r="A31" s="25" t="s">
        <v>333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25" t="s">
        <v>331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2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2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7.5" customHeight="1" x14ac:dyDescent="0.3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1.25" customHeight="1" x14ac:dyDescent="0.3">
      <c r="A37" s="15"/>
      <c r="B37" s="15"/>
      <c r="C37" s="15"/>
      <c r="D37" s="15"/>
      <c r="E37" s="15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03" t="s">
        <v>186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D4E5CD-0641-4541-8BD4-FD3C4ACE0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B010D-64FC-41BE-8015-9D93DEFB3837}"/>
</file>

<file path=customXml/itemProps3.xml><?xml version="1.0" encoding="utf-8"?>
<ds:datastoreItem xmlns:ds="http://schemas.openxmlformats.org/officeDocument/2006/customXml" ds:itemID="{21993EEB-8CCC-4167-9F6F-83F5AACE9B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Daftar Isi</vt:lpstr>
      <vt:lpstr>Summary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Maulia</cp:lastModifiedBy>
  <cp:lastPrinted>2023-04-04T03:48:06Z</cp:lastPrinted>
  <dcterms:created xsi:type="dcterms:W3CDTF">2014-09-22T03:44:10Z</dcterms:created>
  <dcterms:modified xsi:type="dcterms:W3CDTF">2023-05-02T08:49:10Z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