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24226"/>
  <mc:AlternateContent xmlns:mc="http://schemas.openxmlformats.org/markup-compatibility/2006">
    <mc:Choice Requires="x15">
      <x15ac:absPath xmlns:x15ac="http://schemas.microsoft.com/office/spreadsheetml/2010/11/ac" url="D:\File Didik Kerjaan\File\5. Bagian LKM\Laporan Kuartalan\9. Laporan 4 bulanan 2024\Agustus 2024\Draft Statistik LKM Agustus 2024\"/>
    </mc:Choice>
  </mc:AlternateContent>
  <xr:revisionPtr revIDLastSave="0" documentId="13_ncr:1_{FF83A5CC-C0E9-483B-8EC6-8E2334B029E6}" xr6:coauthVersionLast="47" xr6:coauthVersionMax="47" xr10:uidLastSave="{00000000-0000-0000-0000-000000000000}"/>
  <bookViews>
    <workbookView xWindow="-110" yWindow="-110" windowWidth="19420" windowHeight="10300" tabRatio="678" firstSheet="2" activeTab="4" xr2:uid="{00000000-000D-0000-FFFF-FFFF00000000}"/>
  </bookViews>
  <sheets>
    <sheet name="Cover" sheetId="1" r:id="rId1"/>
    <sheet name="Disclaimer" sheetId="44" r:id="rId2"/>
    <sheet name="Foreword" sheetId="12" r:id="rId3"/>
    <sheet name="Table Of Content" sheetId="2" r:id="rId4"/>
    <sheet name="Number Entities" sheetId="24" r:id="rId5"/>
    <sheet name="Number Entities By Province" sheetId="25" r:id="rId6"/>
    <sheet name="Assets By Province" sheetId="26" r:id="rId7"/>
    <sheet name="Summary" sheetId="13" r:id="rId8"/>
    <sheet name="Summary by Province" sheetId="28" r:id="rId9"/>
    <sheet name="BS-MFI Cooperative Conv" sheetId="10" r:id="rId10"/>
    <sheet name="IS- MFI Cooperative Conv" sheetId="29" r:id="rId11"/>
    <sheet name="Sum by Prov. MFI Coop Conv" sheetId="35" r:id="rId12"/>
    <sheet name="BS - MFI Limit Comp Conv" sheetId="31" r:id="rId13"/>
    <sheet name="IS-MFI Limit Comp Conv" sheetId="14" r:id="rId14"/>
    <sheet name="Sum by Prov-MFI Limit Comp Conv" sheetId="36" r:id="rId15"/>
    <sheet name="BS- MFI Cooperative Sharia" sheetId="15" r:id="rId16"/>
    <sheet name="IS- MFI Cooperative Sharia" sheetId="33" r:id="rId17"/>
    <sheet name="Sum by Prov- MFI Coop Sharia" sheetId="37" r:id="rId18"/>
    <sheet name="BS- MFI Limit Sharia" sheetId="41" r:id="rId19"/>
    <sheet name="IS- MFI Limit Sharia" sheetId="42" r:id="rId20"/>
    <sheet name="Sum by Prov- MFI Limit Sharia" sheetId="43" r:id="rId21"/>
    <sheet name="===" sheetId="17" r:id="rId22"/>
    <sheet name="Abbreviation" sheetId="40" r:id="rId23"/>
    <sheet name="Glossary" sheetId="8" r:id="rId24"/>
  </sheets>
  <externalReferences>
    <externalReference r:id="rId25"/>
    <externalReference r:id="rId26"/>
    <externalReference r:id="rId27"/>
    <externalReference r:id="rId28"/>
    <externalReference r:id="rId29"/>
    <externalReference r:id="rId30"/>
  </externalReferences>
  <definedNames>
    <definedName name="_xlnm._FilterDatabase" localSheetId="6" hidden="1">'Assets By Province'!$A$3:$F$22</definedName>
    <definedName name="_xlnm._FilterDatabase" localSheetId="5" hidden="1">'Number Entities By Province'!$A$3:$F$27</definedName>
    <definedName name="admin_tombol">"Button 11"</definedName>
    <definedName name="APERD">OFFSET(#REF!,COUNTA(#REF!)-1,0,-MIN([0]!Length,COUNTA(#REF!)-1),1)</definedName>
    <definedName name="BIRATE">OFFSET('[1]udah copas spesial'!$M$4,0,0,COUNTA('[1]udah copas spesial'!$M$4:'[1]udah copas spesial'!$M$10000),1)</definedName>
    <definedName name="ccmp_index">OFFSET('[1]udah copas spesial'!$CA$4,0,0,COUNTA('[1]udah copas spesial'!$CA$4:'[1]udah copas spesial'!$CA$10000),1)</definedName>
    <definedName name="CDGKP">[2]MASTER!$AS:$AS</definedName>
    <definedName name="cla_comdty">OFFSET('[1]udah copas spesial'!$BQ$4,0,0,COUNTA('[1]udah copas spesial'!$BQ$4:'[1]udah copas spesial'!$BQ$10000),1)</definedName>
    <definedName name="clspaune_index">OFFSET('[1]udah copas spesial'!$BW$4,0,0,COUNTA('[1]udah copas spesial'!$BW$4:'[1]udah copas spesial'!$BW$10000),1)</definedName>
    <definedName name="dax_index">OFFSET('[1]udah copas spesial'!$CG$4,0,0,COUNTA('[1]udah copas spesial'!$CG$4:'[1]udah copas spesial'!$CG$10000),1)</definedName>
    <definedName name="dbx_index">OFFSET('[1]udah copas spesial'!$AQ$4,0,0,COUNTA('[1]udah copas spesial'!$AQ$4:'[1]udah copas spesial'!$AQ$10000),1)</definedName>
    <definedName name="depositoRp">OFFSET('[1]udah copas spesial'!$O$4,0,0,COUNTA('[1]udah copas spesial'!$O$4:'[1]udah copas spesial'!$O$10000),1)</definedName>
    <definedName name="depositoUSD">OFFSET('[1]udah copas spesial'!$Q$4,0,0,COUNTA('[1]udah copas spesial'!$Q$4:'[1]udah copas spesial'!$Q$10000),1)</definedName>
    <definedName name="EKTLKP">[2]MASTER!$AU:$AU</definedName>
    <definedName name="Foreign_Buy">OFFSET('[3]Graph Volume Transaksi'!tgl_trans_asing,0,6)</definedName>
    <definedName name="Foreign_Sell">OFFSET('[3]Graph Volume Transaksi'!tgl_trans_asing,0,7)</definedName>
    <definedName name="FSRKJERKTUEO4U">#N/A</definedName>
    <definedName name="fssti_index">OFFSET('[1]udah copas spesial'!$CQ$4,0,0,COUNTA('[1]udah copas spesial'!$CQ$4:'[1]udah copas spesial'!$CQ$10000),1)</definedName>
    <definedName name="HFJDHRTJERT">#N/A</definedName>
    <definedName name="hsi_index">OFFSET('[1]udah copas spesial'!$CK$4,0,0,COUNTA('[1]udah copas spesial'!$CK$4:'[1]udah copas spesial'!$CK$10000),1)</definedName>
    <definedName name="IDBALTOL_index">OFFSET('[1]udah copas spesial'!$AG$4,0,0,COUNTA('[1]udah copas spesial'!$AG$4:'[1]udah copas spesial'!$AG$10000),1)</definedName>
    <definedName name="IDGFA_index">OFFSET('[1]udah copas spesial'!$AE$4,0,0,COUNTA('[1]udah copas spesial'!$AE$4:'[1]udah copas spesial'!$AE$10000),1)</definedName>
    <definedName name="ihsg">OFFSET([3]!tgl_rp,0,1)</definedName>
    <definedName name="IHSGcopas">OFFSET('[1]udah copas spesial'!$AI$4,0,0,COUNTA('[1]udah copas spesial'!$AI$4:'[1]udah copas spesial'!$AI$10000),1)</definedName>
    <definedName name="IJFD">[4]MASTER!$BB:$BB</definedName>
    <definedName name="IJGD">[4]MASTER!$BA:$BA</definedName>
    <definedName name="IJLAIN">[4]MASTER!$BC:$BC</definedName>
    <definedName name="indu_index">OFFSET('[1]udah copas spesial'!$BY$4,0,0,COUNTA('[1]udah copas spesial'!$BY$4:'[1]udah copas spesial'!$BY$10000),1)</definedName>
    <definedName name="jakagri">OFFSET('[1]udah copas spesial'!$BI$4,0,0,COUNTA('[1]udah copas spesial'!$BI$4:'[1]udah copas spesial'!$BI$10000),1)</definedName>
    <definedName name="jakbind">OFFSET('[1]udah copas spesial'!$BE$4,0,0,COUNTA('[1]udah copas spesial'!$BE$4:'[1]udah copas spesial'!$BE$10000),1)</definedName>
    <definedName name="jakcons">OFFSET('[1]udah copas spesial'!$AW$4,0,0,COUNTA('[1]udah copas spesial'!$AW$4:'[1]udah copas spesial'!$AW$10000),1)</definedName>
    <definedName name="jakfin">OFFSET('[1]udah copas spesial'!$AS$4,0,0,COUNTA('[1]udah copas spesial'!$AS$4:'[1]udah copas spesial'!$AS$10000),1)</definedName>
    <definedName name="jakinfr">OFFSET('[1]udah copas spesial'!$AU$4,0,0,COUNTA('[1]udah copas spesial'!$AU$4:'[1]udah copas spesial'!$AU$10000),1)</definedName>
    <definedName name="jakmind">OFFSET('[1]udah copas spesial'!$BA$4,0,0,COUNTA('[1]udah copas spesial'!$BA$4:'[1]udah copas spesial'!$BA$10000),1)</definedName>
    <definedName name="jakmine">OFFSET('[1]udah copas spesial'!$BC$4,0,0,COUNTA('[1]udah copas spesial'!$BC$4:'[1]udah copas spesial'!$BC$10000),1)</definedName>
    <definedName name="jakprop">OFFSET('[1]udah copas spesial'!$BG$4,0,0,COUNTA('[1]udah copas spesial'!$BG$4:'[1]udah copas spesial'!$BG$10000),1)</definedName>
    <definedName name="jaktrad">OFFSET('[1]udah copas spesial'!$AY$4,0,0,COUNTA('[1]udah copas spesial'!$AY$4:'[1]udah copas spesial'!$AY$10000),1)</definedName>
    <definedName name="jamctotl_index">OFFSET('[1]udah copas spesial'!$BK$4,0,0,COUNTA('[1]udah copas spesial'!$BK$4:'[1]udah copas spesial'!$BK$10000),1)</definedName>
    <definedName name="JII">OFFSET('[1]udah copas spesial'!$AM$4,0,0,COUNTA('[1]udah copas spesial'!$AM$4:'[1]udah copas spesial'!$AM$10000),1)</definedName>
    <definedName name="KFDSKJFKSJRKWJER">OFFSET('[5]ihsg kurs market cap'!$E$107,0,0,COUNTA('[5]ihsg kurs market cap'!$E$107:'[5]ihsg kurs market cap'!#REF!),1)</definedName>
    <definedName name="klci_index">OFFSET('[1]udah copas spesial'!$CS$4,0,0,COUNTA('[1]udah copas spesial'!$CS$4:'[1]udah copas spesial'!$CS$10000),1)</definedName>
    <definedName name="kospi_index">OFFSET('[1]udah copas spesial'!$CO$4,0,0,COUNTA('[1]udah copas spesial'!$CO$4:'[1]udah copas spesial'!$CO$10000),1)</definedName>
    <definedName name="kou2_comdty">OFFSET('[1]udah copas spesial'!$BS$4,0,0,COUNTA('[1]udah copas spesial'!$BS$4:'[1]udah copas spesial'!$BS$10000),1)</definedName>
    <definedName name="kredit_rupiah">OFFSET('[1]udah copas spesial'!$S$4,0,0,COUNTA('[1]udah copas spesial'!$S$4:'[1]udah copas spesial'!$S$10000),1)</definedName>
    <definedName name="kredit_USD">OFFSET('[1]udah copas spesial'!$U$4,0,0,COUNTA('[1]udah copas spesial'!$U$4:'[1]udah copas spesial'!$U$10000),1)</definedName>
    <definedName name="Length">#REF!</definedName>
    <definedName name="LIEK">[6]MASTER!$AX:$AX</definedName>
    <definedName name="LQ45copas">OFFSET('[1]udah copas spesial'!$AK$4,0,0,COUNTA('[1]udah copas spesial'!$AK$4:'[1]udah copas spesial'!$AK$10000),1)</definedName>
    <definedName name="marketcap">OFFSET(#REF!,0,0,COUNTA(#REF!:#REF!),1)</definedName>
    <definedName name="mbx_index">OFFSET('[1]udah copas spesial'!$AO$4,0,0,COUNTA('[1]udah copas spesial'!$AO$4:'[1]udah copas spesial'!$AO$10000),1)</definedName>
    <definedName name="nab_rp">OFFSET([3]!tgl_NAB,0,2)</definedName>
    <definedName name="Net_Flow">OFFSET('[3]Graph Volume Transaksi'!tgl_trans_asing,0,1)</definedName>
    <definedName name="Net_Foreign_Buy">OFFSET(#REF!,0,0,COUNTA(#REF!:#REF!),1)</definedName>
    <definedName name="Net_Foreign_Sell">OFFSET(#REF!,0,0,COUNTA(#REF!:#REF!),1)</definedName>
    <definedName name="net_redempt">OFFSET([3]!tgl_NAB,0,3)</definedName>
    <definedName name="NHFJHJRHER">OFFSET([1]NAB!$A$2,COUNTA([1]NAB!$A:$A)-1,0,-MIN(Length,COUNTA([1]NAB!$A:$A)-1),1)</definedName>
    <definedName name="NilaiTukar">OFFSET('[5]ihsg kurs market cap'!$E$107,0,0,COUNTA('[5]ihsg kurs market cap'!$E$107:'[5]ihsg kurs market cap'!#REF!),1)</definedName>
    <definedName name="nky_index">OFFSET('[1]udah copas spesial'!$CI$4,0,0,COUNTA('[1]udah copas spesial'!$CI$4:'[1]udah copas spesial'!$CI$10000),1)</definedName>
    <definedName name="nya_index">OFFSET('[1]udah copas spesial'!$CC$4,0,0,COUNTA('[1]udah copas spesial'!$CC$4:'[1]udah copas spesial'!$CC$10000),1)</definedName>
    <definedName name="Obligasi_tombol">"Button 10"</definedName>
    <definedName name="PER">[2]MASTER!$A:$A</definedName>
    <definedName name="premi_okto14" localSheetId="22">#REF!</definedName>
    <definedName name="premi_okto14">#REF!</definedName>
    <definedName name="_xlnm.Print_Area" localSheetId="22">Abbreviation!$A$1:$F$19</definedName>
    <definedName name="_xlnm.Print_Area" localSheetId="6">'Assets By Province'!$A$1:$F$27</definedName>
    <definedName name="_xlnm.Print_Area" localSheetId="12">'BS - MFI Limit Comp Conv'!$A$1:$G$43</definedName>
    <definedName name="_xlnm.Print_Area" localSheetId="15">'BS- MFI Cooperative Sharia'!$A$1:$G$58</definedName>
    <definedName name="_xlnm.Print_Area" localSheetId="18">'BS- MFI Limit Sharia'!$A$1:$G$61</definedName>
    <definedName name="_xlnm.Print_Area" localSheetId="9">'BS-MFI Cooperative Conv'!$A$1:$G$40</definedName>
    <definedName name="_xlnm.Print_Area" localSheetId="0">Cover!$A$1:$J$15</definedName>
    <definedName name="_xlnm.Print_Area" localSheetId="1">Disclaimer!$A$1:$N$22</definedName>
    <definedName name="_xlnm.Print_Area" localSheetId="2">Foreword!$A$1:$E$30</definedName>
    <definedName name="_xlnm.Print_Area" localSheetId="23">Glossary!$A$1:$J$17</definedName>
    <definedName name="_xlnm.Print_Area" localSheetId="10">'IS- MFI Cooperative Conv'!$A$1:$G$20</definedName>
    <definedName name="_xlnm.Print_Area" localSheetId="16">'IS- MFI Cooperative Sharia'!$A$1:$G$27</definedName>
    <definedName name="_xlnm.Print_Area" localSheetId="19">'IS- MFI Limit Sharia'!$A$1:$G$27</definedName>
    <definedName name="_xlnm.Print_Area" localSheetId="13">'IS-MFI Limit Comp Conv'!$A$1:$G$20</definedName>
    <definedName name="_xlnm.Print_Area" localSheetId="4">'Number Entities'!$A$1:$F$10</definedName>
    <definedName name="_xlnm.Print_Area" localSheetId="5">'Number Entities By Province'!$A$1:$F$27</definedName>
    <definedName name="_xlnm.Print_Area" localSheetId="17">'Sum by Prov- MFI Coop Sharia'!$A$1:$J$107</definedName>
    <definedName name="_xlnm.Print_Area" localSheetId="20">'Sum by Prov- MFI Limit Sharia'!$A$1:$J$29</definedName>
    <definedName name="_xlnm.Print_Area" localSheetId="11">'Sum by Prov. MFI Coop Conv'!$A$1:$I$54</definedName>
    <definedName name="_xlnm.Print_Area" localSheetId="14">'Sum by Prov-MFI Limit Comp Conv'!$A$1:$I$58</definedName>
    <definedName name="_xlnm.Print_Area" localSheetId="7">Summary!$A$1:$F$19</definedName>
    <definedName name="_xlnm.Print_Area" localSheetId="8">'Summary by Province'!$A$1:$J$118</definedName>
    <definedName name="_xlnm.Print_Area" localSheetId="3">'Table Of Content'!$A$1:$C$51</definedName>
    <definedName name="_xlnm.Print_Titles" localSheetId="15">'BS- MFI Cooperative Sharia'!#REF!</definedName>
    <definedName name="_xlnm.Print_Titles" localSheetId="18">'BS- MFI Limit Sharia'!#REF!</definedName>
    <definedName name="_xlnm.Print_Titles" localSheetId="9">'BS-MFI Cooperative Conv'!#REF!</definedName>
    <definedName name="_xlnm.Print_Titles" localSheetId="13">'IS-MFI Limit Comp Conv'!#REF!</definedName>
    <definedName name="Rp_Euro">OFFSET('[1]udah copas spesial'!$Y$4,0,0,COUNTA('[1]udah copas spesial'!$Y$4:'[1]udah copas spesial'!$Y$10000),1)</definedName>
    <definedName name="Rp_GBP">OFFSET('[1]udah copas spesial'!$AA$4,0,0,COUNTA('[1]udah copas spesial'!$AA$4:'[1]udah copas spesial'!$AA$10000),1)</definedName>
    <definedName name="Rp_JPY">OFFSET('[1]udah copas spesial'!$AC$4,0,0,COUNTA('[1]udah copas spesial'!$AC$4:'[1]udah copas spesial'!$AC$10000),1)</definedName>
    <definedName name="Rp_sheet">OFFSET([3]!tgl_rp,0,2)</definedName>
    <definedName name="Rp_USD">OFFSET('[1]udah copas spesial'!$W$4,0,0,COUNTA('[1]udah copas spesial'!$W$4:'[1]udah copas spesial'!$W$10000),1)</definedName>
    <definedName name="s">OFFSET(#REF!,COUNTA(#REF!)-1,0,-MIN([0]!Length,COUNTA(#REF!)-1),1)</definedName>
    <definedName name="set_index">OFFSET('[1]udah copas spesial'!$CU$4,0,0,COUNTA('[1]udah copas spesial'!$CU$4:'[1]udah copas spesial'!$CU$10000),1)</definedName>
    <definedName name="shcomp_index">OFFSET('[1]udah copas spesial'!$CM$4,0,0,COUNTA('[1]udah copas spesial'!$CM$4:'[1]udah copas spesial'!$CM$10000),1)</definedName>
    <definedName name="SHUB">[2]MASTER!$AT:$AT</definedName>
    <definedName name="SMKS">[2]MASTER!$AR:$AR</definedName>
    <definedName name="SMPK">[2]MASTER!$AP:$AP</definedName>
    <definedName name="SMWJ">[2]MASTER!$AQ:$AQ</definedName>
    <definedName name="Start_tombol">"Button 9"</definedName>
    <definedName name="tgl_NAB">OFFSET([1]NAB!$A$2,COUNTA([1]NAB!$A:$A)-1,0,-MIN(Length,COUNTA([1]NAB!$A:$A)-1),1)</definedName>
    <definedName name="tgl_rp">OFFSET([1]Rp!$G$2,COUNTA([1]Rp!$G:$G)-1,0,-MIN(Length,COUNTA([1]Rp!$G:$G)-1),1)</definedName>
    <definedName name="tgl_trans_asing">OFFSET(#REF!,COUNTA(#REF!)-1,0,-MIN(Length,COUNTA(#REF!)-1),1)</definedName>
    <definedName name="ukx_index">OFFSET('[1]udah copas spesial'!$CE$4,0,0,COUNTA('[1]udah copas spesial'!$CE$4:'[1]udah copas spesial'!$CE$10000),1)</definedName>
    <definedName name="valij_index">OFFSET('[1]udah copas spesial'!$BO$4,0,0,COUNTA('[1]udah copas spesial'!$BO$4:'[1]udah copas spesial'!$BO$10000),1)</definedName>
    <definedName name="volij_index">OFFSET('[1]udah copas spesial'!$BM$4,0,0,COUNTA('[1]udah copas spesial'!$BM$4:'[1]udah copas spesial'!$BM$10000),1)</definedName>
    <definedName name="xau_curncy">OFFSET('[1]udah copas spesial'!$BU$4,0,0,COUNTA('[1]udah copas spesial'!$BU$4:'[1]udah copas spesial'!$BU$10000),1)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8" i="43" l="1"/>
  <c r="E28" i="43"/>
  <c r="F28" i="43"/>
  <c r="H28" i="43"/>
  <c r="I28" i="43"/>
  <c r="B28" i="43"/>
  <c r="G28" i="43"/>
  <c r="D28" i="43"/>
  <c r="F58" i="41"/>
  <c r="F60" i="41"/>
  <c r="F61" i="41"/>
  <c r="G106" i="37"/>
  <c r="D106" i="37"/>
  <c r="H106" i="37"/>
  <c r="C106" i="37"/>
  <c r="F53" i="15"/>
  <c r="F52" i="15" s="1"/>
  <c r="F54" i="15"/>
  <c r="F55" i="15"/>
  <c r="F56" i="15"/>
  <c r="F57" i="15"/>
  <c r="E56" i="36"/>
  <c r="H56" i="36"/>
  <c r="D56" i="36"/>
  <c r="C56" i="36"/>
  <c r="B56" i="36"/>
  <c r="F39" i="31"/>
  <c r="F38" i="31" s="1"/>
  <c r="F40" i="31"/>
  <c r="F42" i="31"/>
  <c r="F41" i="31" s="1"/>
  <c r="F43" i="31"/>
  <c r="F38" i="10"/>
  <c r="F39" i="10"/>
  <c r="F40" i="10"/>
  <c r="F35" i="10"/>
  <c r="F36" i="10"/>
  <c r="F37" i="10"/>
  <c r="F59" i="41" l="1"/>
  <c r="F57" i="41"/>
  <c r="F56" i="41" s="1"/>
  <c r="E106" i="37"/>
  <c r="F106" i="37"/>
  <c r="I106" i="37"/>
  <c r="B106" i="37"/>
  <c r="G56" i="36"/>
  <c r="F56" i="36"/>
  <c r="H53" i="35" l="1"/>
  <c r="G53" i="35"/>
  <c r="F53" i="35"/>
  <c r="E53" i="35"/>
  <c r="D53" i="35"/>
  <c r="C53" i="35"/>
  <c r="B53" i="35"/>
  <c r="G117" i="28"/>
  <c r="F117" i="28"/>
  <c r="C117" i="28"/>
  <c r="E17" i="13"/>
  <c r="E14" i="13"/>
  <c r="B117" i="28" l="1"/>
  <c r="D117" i="28"/>
  <c r="E117" i="28"/>
  <c r="H117" i="28"/>
  <c r="I117" i="28"/>
  <c r="I21" i="43" l="1"/>
  <c r="H21" i="43"/>
  <c r="G21" i="43"/>
  <c r="F21" i="43"/>
  <c r="E21" i="43"/>
  <c r="D21" i="43"/>
  <c r="C21" i="43"/>
  <c r="B21" i="43"/>
  <c r="E57" i="41"/>
  <c r="E56" i="41" s="1"/>
  <c r="E58" i="41"/>
  <c r="E60" i="41"/>
  <c r="E61" i="41"/>
  <c r="I79" i="37"/>
  <c r="H79" i="37"/>
  <c r="G79" i="37"/>
  <c r="F79" i="37"/>
  <c r="E79" i="37"/>
  <c r="D79" i="37"/>
  <c r="C79" i="37"/>
  <c r="B79" i="37"/>
  <c r="E53" i="15"/>
  <c r="E52" i="15" s="1"/>
  <c r="E54" i="15"/>
  <c r="E56" i="15"/>
  <c r="E55" i="15" s="1"/>
  <c r="E57" i="15"/>
  <c r="H41" i="36"/>
  <c r="G41" i="36"/>
  <c r="F41" i="36"/>
  <c r="E41" i="36"/>
  <c r="D41" i="36"/>
  <c r="C41" i="36"/>
  <c r="B41" i="36"/>
  <c r="E39" i="31"/>
  <c r="E38" i="31" s="1"/>
  <c r="E40" i="31"/>
  <c r="E42" i="31"/>
  <c r="E41" i="31" s="1"/>
  <c r="E43" i="31"/>
  <c r="E39" i="10"/>
  <c r="E38" i="10" s="1"/>
  <c r="E40" i="10"/>
  <c r="E36" i="10"/>
  <c r="E35" i="10" s="1"/>
  <c r="E37" i="10"/>
  <c r="E59" i="41" l="1"/>
  <c r="B39" i="35"/>
  <c r="C39" i="35"/>
  <c r="D39" i="35" l="1"/>
  <c r="E39" i="35"/>
  <c r="F39" i="35" l="1"/>
  <c r="H39" i="35" l="1"/>
  <c r="G39" i="35"/>
  <c r="E87" i="28" l="1"/>
  <c r="D87" i="28"/>
  <c r="D19" i="13"/>
  <c r="D17" i="13" s="1"/>
  <c r="D14" i="13"/>
  <c r="D27" i="26"/>
  <c r="B87" i="28" l="1"/>
  <c r="C87" i="28"/>
  <c r="G87" i="28"/>
  <c r="H87" i="28"/>
  <c r="F87" i="28"/>
  <c r="I87" i="28"/>
  <c r="D27" i="25" l="1"/>
  <c r="C18" i="13" l="1"/>
  <c r="C19" i="13"/>
  <c r="D57" i="41"/>
  <c r="D58" i="41"/>
  <c r="D60" i="41"/>
  <c r="D61" i="41"/>
  <c r="D14" i="43"/>
  <c r="E14" i="43"/>
  <c r="F14" i="43"/>
  <c r="G14" i="43"/>
  <c r="H14" i="43"/>
  <c r="I14" i="43"/>
  <c r="C14" i="43"/>
  <c r="B14" i="43"/>
  <c r="D53" i="15"/>
  <c r="D52" i="15" s="1"/>
  <c r="D54" i="15"/>
  <c r="D56" i="15"/>
  <c r="D57" i="15"/>
  <c r="D39" i="31"/>
  <c r="D40" i="31"/>
  <c r="D42" i="31"/>
  <c r="D43" i="31"/>
  <c r="D7" i="29"/>
  <c r="D39" i="10"/>
  <c r="D40" i="10"/>
  <c r="D37" i="10"/>
  <c r="D36" i="10"/>
  <c r="D55" i="15" l="1"/>
  <c r="D41" i="31"/>
  <c r="D38" i="31"/>
  <c r="C17" i="13"/>
  <c r="D59" i="41"/>
  <c r="C15" i="13"/>
  <c r="C16" i="13"/>
  <c r="D38" i="10"/>
  <c r="D56" i="41"/>
  <c r="E52" i="37"/>
  <c r="D52" i="37"/>
  <c r="H52" i="37"/>
  <c r="F52" i="37"/>
  <c r="B52" i="37"/>
  <c r="I52" i="37"/>
  <c r="G52" i="37"/>
  <c r="C52" i="37"/>
  <c r="G27" i="36"/>
  <c r="B27" i="36"/>
  <c r="F27" i="36"/>
  <c r="H27" i="36"/>
  <c r="E27" i="36"/>
  <c r="D27" i="36"/>
  <c r="C27" i="36"/>
  <c r="B25" i="35"/>
  <c r="E25" i="35"/>
  <c r="H25" i="35"/>
  <c r="G25" i="35"/>
  <c r="F25" i="35"/>
  <c r="D25" i="35"/>
  <c r="C25" i="35"/>
  <c r="D35" i="10"/>
  <c r="I57" i="28" l="1"/>
  <c r="H57" i="28"/>
  <c r="G57" i="28"/>
  <c r="F57" i="28"/>
  <c r="E57" i="28"/>
  <c r="D57" i="28"/>
  <c r="C57" i="28"/>
  <c r="B57" i="28"/>
  <c r="C14" i="13"/>
  <c r="C27" i="26"/>
  <c r="C27" i="25" l="1"/>
  <c r="C7" i="24"/>
  <c r="C24" i="37"/>
  <c r="D24" i="37"/>
  <c r="E24" i="37"/>
  <c r="F24" i="37"/>
  <c r="G24" i="37"/>
  <c r="H24" i="37"/>
  <c r="I24" i="37"/>
  <c r="B24" i="37"/>
  <c r="C57" i="41"/>
  <c r="C58" i="41"/>
  <c r="C27" i="41"/>
  <c r="C60" i="41" s="1"/>
  <c r="C59" i="41" s="1"/>
  <c r="B27" i="28"/>
  <c r="C27" i="28"/>
  <c r="D27" i="28"/>
  <c r="E27" i="28"/>
  <c r="F27" i="28"/>
  <c r="G27" i="28"/>
  <c r="H27" i="28"/>
  <c r="C11" i="36"/>
  <c r="D11" i="36"/>
  <c r="E11" i="36"/>
  <c r="F11" i="36"/>
  <c r="G11" i="36"/>
  <c r="H11" i="36"/>
  <c r="B11" i="36"/>
  <c r="B7" i="24"/>
  <c r="B4" i="24"/>
  <c r="I5" i="43"/>
  <c r="H5" i="43"/>
  <c r="G5" i="43"/>
  <c r="F5" i="43"/>
  <c r="E5" i="43"/>
  <c r="D5" i="43"/>
  <c r="C5" i="43"/>
  <c r="B5" i="43"/>
  <c r="C21" i="42"/>
  <c r="C12" i="42"/>
  <c r="C14" i="42" s="1"/>
  <c r="C22" i="42" s="1"/>
  <c r="C25" i="42" s="1"/>
  <c r="C27" i="42" s="1"/>
  <c r="C52" i="41"/>
  <c r="C34" i="41"/>
  <c r="C61" i="41" s="1"/>
  <c r="C21" i="33"/>
  <c r="C12" i="33"/>
  <c r="C14" i="33" s="1"/>
  <c r="C22" i="33" s="1"/>
  <c r="C25" i="33" s="1"/>
  <c r="C27" i="33" s="1"/>
  <c r="C53" i="15"/>
  <c r="C54" i="15"/>
  <c r="C56" i="15"/>
  <c r="C48" i="15"/>
  <c r="C41" i="15"/>
  <c r="C34" i="15"/>
  <c r="C7" i="14"/>
  <c r="C39" i="31"/>
  <c r="C40" i="31"/>
  <c r="C42" i="31"/>
  <c r="C23" i="31"/>
  <c r="C43" i="31" s="1"/>
  <c r="H11" i="35"/>
  <c r="G11" i="35"/>
  <c r="F11" i="35"/>
  <c r="E11" i="35"/>
  <c r="D11" i="35"/>
  <c r="C11" i="35"/>
  <c r="B11" i="35"/>
  <c r="C40" i="10"/>
  <c r="C39" i="10"/>
  <c r="C37" i="10"/>
  <c r="C36" i="10"/>
  <c r="I27" i="28"/>
  <c r="B19" i="13"/>
  <c r="B18" i="13"/>
  <c r="B17" i="13" s="1"/>
  <c r="B27" i="26"/>
  <c r="B27" i="25"/>
  <c r="C56" i="41" l="1"/>
  <c r="C57" i="15"/>
  <c r="C53" i="41"/>
  <c r="C55" i="15"/>
  <c r="C38" i="31"/>
  <c r="C35" i="10"/>
  <c r="C38" i="10"/>
  <c r="C49" i="15"/>
  <c r="C52" i="15"/>
  <c r="B15" i="13"/>
  <c r="C41" i="31"/>
  <c r="C35" i="31"/>
  <c r="B16" i="13"/>
  <c r="B10" i="24"/>
  <c r="B14" i="13" l="1"/>
</calcChain>
</file>

<file path=xl/sharedStrings.xml><?xml version="1.0" encoding="utf-8"?>
<sst xmlns="http://schemas.openxmlformats.org/spreadsheetml/2006/main" count="1642" uniqueCount="465">
  <si>
    <t>No</t>
  </si>
  <si>
    <t>Enquiries :</t>
  </si>
  <si>
    <t>Pertanyaan :</t>
  </si>
  <si>
    <t>Ekuitas</t>
  </si>
  <si>
    <t>Jumlah Liabilitas</t>
  </si>
  <si>
    <t>Akun</t>
  </si>
  <si>
    <t>Total Assets</t>
  </si>
  <si>
    <t>Total Liabilities</t>
  </si>
  <si>
    <t>Total Equities</t>
  </si>
  <si>
    <t>Total Liabilities and Equities</t>
  </si>
  <si>
    <t>Jumlah Ekuitas</t>
  </si>
  <si>
    <t>Untuk informasi lebih lanjut mengenai statistik dalam publikasi ini :</t>
  </si>
  <si>
    <t>Glossary</t>
  </si>
  <si>
    <t>Daftar Istilah</t>
  </si>
  <si>
    <t>Halaman ini sengaja dikosongkan</t>
  </si>
  <si>
    <t>This Page is Intentionally Left Blank</t>
  </si>
  <si>
    <t>Aset</t>
  </si>
  <si>
    <t>Liabilitas</t>
  </si>
  <si>
    <t>Penempatan Dana</t>
  </si>
  <si>
    <t>Pinjaman Yang Diberikan</t>
  </si>
  <si>
    <t>Pinjaman Yang Diterima</t>
  </si>
  <si>
    <t>Kas</t>
  </si>
  <si>
    <t>Penempatan Dana:</t>
  </si>
  <si>
    <t>a.    Tabungan Pada Bank</t>
  </si>
  <si>
    <t xml:space="preserve">b.    Deposito Berjangka Pada Bank </t>
  </si>
  <si>
    <t>c.    Sertifikat Deposito Pada Bank</t>
  </si>
  <si>
    <t>Pinjaman Yang Diberikan:</t>
  </si>
  <si>
    <t>a.    Kepada Masyarakat</t>
  </si>
  <si>
    <t>b.    Kepada LKM Lain</t>
  </si>
  <si>
    <t>(Penyisihan Penghapusan Pinjaman)</t>
  </si>
  <si>
    <t>Aset Tetap Dan Inventaris (ATI)</t>
  </si>
  <si>
    <t>(Akumulasi Penyusutan ATI)</t>
  </si>
  <si>
    <t>Aset Lain-Lain</t>
  </si>
  <si>
    <t>Jumlah Aset</t>
  </si>
  <si>
    <t>Utang Yang Harus Segera Dibayar</t>
  </si>
  <si>
    <t>Simpanan:</t>
  </si>
  <si>
    <t>a.    Tabungan</t>
  </si>
  <si>
    <t>b.    Deposito</t>
  </si>
  <si>
    <t>Liabilitas Lain-Lain</t>
  </si>
  <si>
    <t>Modal</t>
  </si>
  <si>
    <t>a.     Simpanan Pokok</t>
  </si>
  <si>
    <t>b.     Simpanan Wajib</t>
  </si>
  <si>
    <t>Hibah</t>
  </si>
  <si>
    <t>Cadangan</t>
  </si>
  <si>
    <t>Sisa Hasil Usaha Tahun Berjalan</t>
  </si>
  <si>
    <t>Jumlah Liabilitas Dan Ekuitas</t>
  </si>
  <si>
    <t>Cash</t>
  </si>
  <si>
    <t>(Allowance for Loan)</t>
  </si>
  <si>
    <t>Fixed Assets and Inventory</t>
  </si>
  <si>
    <t>Accumulated Depreciation</t>
  </si>
  <si>
    <t>Others Assets</t>
  </si>
  <si>
    <t>Immediate Debt Paid</t>
  </si>
  <si>
    <t>Equities</t>
  </si>
  <si>
    <t>Grant</t>
  </si>
  <si>
    <t>Reserves</t>
  </si>
  <si>
    <t>Time Results of Operations Current Year</t>
  </si>
  <si>
    <t>a.     Modal Disetor</t>
  </si>
  <si>
    <t>a.     Cadangan Umum</t>
  </si>
  <si>
    <t>b.     Cadangan Tujuan</t>
  </si>
  <si>
    <t>Saldo Laba / (Rugi)</t>
  </si>
  <si>
    <t>a.     Saldo Laba / (Rugi) Awal Tahun</t>
  </si>
  <si>
    <t>b.     Laba / (Rugi) Tahun Berjalan</t>
  </si>
  <si>
    <t>Piutang</t>
  </si>
  <si>
    <t>Pembiayaan:</t>
  </si>
  <si>
    <t xml:space="preserve">Piutang/Pembiayaan Lainnya </t>
  </si>
  <si>
    <t>(Penyisihan Penghapusan Pembiayaan)</t>
  </si>
  <si>
    <t>Persediaan</t>
  </si>
  <si>
    <t>(Akumulasi Penyusutan)</t>
  </si>
  <si>
    <t>Pendanaan Yang Diterima</t>
  </si>
  <si>
    <t>Dana Syirkah Temporer</t>
  </si>
  <si>
    <t>Mudharabah</t>
  </si>
  <si>
    <t>a. Kurang dari setahun</t>
  </si>
  <si>
    <t>b. Paling sedikit setahun</t>
  </si>
  <si>
    <t>Musyarakah</t>
  </si>
  <si>
    <t>Jumlah Dana Syirkah Temporer</t>
  </si>
  <si>
    <t>Jumlah Liabilitas, Dana Syirkah Temporer, dan Ekuitas</t>
  </si>
  <si>
    <t>Financing Receivables</t>
  </si>
  <si>
    <t>Financing</t>
  </si>
  <si>
    <t>Accumulated For Bad Debts Financing</t>
  </si>
  <si>
    <t>Asset Istishna 'In Progress</t>
  </si>
  <si>
    <t>Instihna Terms</t>
  </si>
  <si>
    <t>Inventories</t>
  </si>
  <si>
    <t>Ijarah Assets</t>
  </si>
  <si>
    <t xml:space="preserve">Fixed assets and Inventories </t>
  </si>
  <si>
    <t>Wadiah Savings</t>
  </si>
  <si>
    <t>Salam Debt</t>
  </si>
  <si>
    <t>Istishna Debt</t>
  </si>
  <si>
    <t>Others Liabilities</t>
  </si>
  <si>
    <t xml:space="preserve">Total Syirkah Temporer Funds </t>
  </si>
  <si>
    <t>Equity</t>
  </si>
  <si>
    <t>Total Liabilites, Syirkah Temporer Funds, and Equities</t>
  </si>
  <si>
    <t>Liabilities</t>
  </si>
  <si>
    <t>Lembaga Keuangan Mikro</t>
  </si>
  <si>
    <t>Microfinance Institutions</t>
  </si>
  <si>
    <t>Simpanan LKM pada Bank</t>
  </si>
  <si>
    <t>Jumlah debet pemberian pinjaman yang diberikan oleh LKM</t>
  </si>
  <si>
    <t>Total debit granting of loans granted by MFIs</t>
  </si>
  <si>
    <t>Dana yang dipercayakan masyarakat kepada LKM dalam bentuk tabungan dan/atau deposito berdasarkan perjanjian penyimpanan dana.</t>
  </si>
  <si>
    <t>The public funds entrusted to MFIs in the form of savings and / or deposit funds based storage agreement</t>
  </si>
  <si>
    <t>Assets</t>
  </si>
  <si>
    <t>Syirkah Temporer Funds</t>
  </si>
  <si>
    <t>Fund Placements</t>
  </si>
  <si>
    <t>Financing Loans</t>
  </si>
  <si>
    <t>Received Loans</t>
  </si>
  <si>
    <t>a.   Savings</t>
  </si>
  <si>
    <t>b.   Time Deposit</t>
  </si>
  <si>
    <t>c.   Certificate Of Deposit</t>
  </si>
  <si>
    <t>a.     Community</t>
  </si>
  <si>
    <t xml:space="preserve">b.   Others MFIs </t>
  </si>
  <si>
    <t>Deposits:</t>
  </si>
  <si>
    <t>a.     Savings</t>
  </si>
  <si>
    <t>b.     Deposit</t>
  </si>
  <si>
    <t>a.     Principal Savings</t>
  </si>
  <si>
    <t>b.     Compulsory Savings</t>
  </si>
  <si>
    <t>a.   Community</t>
  </si>
  <si>
    <t>b.     Time Deposit</t>
  </si>
  <si>
    <t xml:space="preserve">b.     Others MFIs </t>
  </si>
  <si>
    <t>a.     Paid-up Capital</t>
  </si>
  <si>
    <t>b.     Deposit Required</t>
  </si>
  <si>
    <t>a.     General Reserves</t>
  </si>
  <si>
    <t>b.     Spesific Reserves</t>
  </si>
  <si>
    <t>Retained Profit (Loss)</t>
  </si>
  <si>
    <t>a.     Retained Profit (Loss) Beginning Of The Year</t>
  </si>
  <si>
    <t>b.     Current Profit (Loss)</t>
  </si>
  <si>
    <t>c.      Certificate Of Deposit</t>
  </si>
  <si>
    <t xml:space="preserve">Others Receivables/Financing </t>
  </si>
  <si>
    <t xml:space="preserve">Received Funding </t>
  </si>
  <si>
    <t>Keterangan</t>
  </si>
  <si>
    <t>Items</t>
  </si>
  <si>
    <t>Lembaga Keuangan yang khusus didirikan untuk memberikan jasa pengembangan usaha dan pemberdayaan masyarakat, baik melalui pinjaman atau pembiayaan dalam usaha skala mikro kepada anggota dan masyarakat, pengelolaan simpanan, maupun pemberian jasa konsultasi pengembangan usaha yang tidak semata-mata mencari keuntungan</t>
  </si>
  <si>
    <t>Financial institutions are specifically established to provide business development services and community empowerment, either through a loan or financing for micro enterprises to members and the public, the management of deposits, as well as the provision of consulting services business development that is not solely for profit</t>
  </si>
  <si>
    <t>Dana yang diterima LKM dari pihak lain dengan kewajiban pembayaran kembali sesuai dengan persyaratan perjanjian pinjaman yang jatuh temponya lebih dari 1 (satu) tahun dan tidak termasuk dalam utang yang harus segera dibayar</t>
  </si>
  <si>
    <t>Funds received from the other party MFIs with repayment obligations in accordance with the terms of the loan agreement with maturities of more than 1 (one) year and is not included in debt that must be paid</t>
  </si>
  <si>
    <t>Indonesia Microfinance Institutions Statistics</t>
  </si>
  <si>
    <t xml:space="preserve">Statistik Lembaga Keuangan Mikro  Indonesia </t>
  </si>
  <si>
    <t>Simpanan/Tabungan</t>
  </si>
  <si>
    <t>Deposits/Savings</t>
  </si>
  <si>
    <t>Dana yang diterima sebagai investasi dengan jangka waktu tertentu dari individu dan pihak lainnya, baik jangka pendek (kurang dari setahun) maupun jangka panjang (paling sedikit setahun), dengan menggunakan akad Mudharabah dan akad Musyarakah. LKM Syariah mempunyai hak untuk mengelola dan menginvestasikan dana tersebut dengan pembagian hasil investasi berdasarkan kesepakatan</t>
  </si>
  <si>
    <t>Funds that received as an investment with a certain period from individuals and other parties, both short-term (less than one year) and long term (at least one year), by using contract Mudharabah and Musyarakah contract. Sharia MFIs have the right to manage and invest funds in accordance with the distribution of the investment return based on agreement</t>
  </si>
  <si>
    <t>Konvensional</t>
  </si>
  <si>
    <t>Koperasi</t>
  </si>
  <si>
    <t>PT</t>
  </si>
  <si>
    <t>Syariah</t>
  </si>
  <si>
    <t>Total</t>
  </si>
  <si>
    <t>Conventional</t>
  </si>
  <si>
    <t>Cooperative</t>
  </si>
  <si>
    <t>Limited Company</t>
  </si>
  <si>
    <t>Sharia</t>
  </si>
  <si>
    <t>Jawa Tengah</t>
  </si>
  <si>
    <t>Jawa Barat</t>
  </si>
  <si>
    <t>Jawa Timur</t>
  </si>
  <si>
    <t>Banten</t>
  </si>
  <si>
    <t>Bengkulu</t>
  </si>
  <si>
    <t>Lampung</t>
  </si>
  <si>
    <t>Nusa Tenggara Barat</t>
  </si>
  <si>
    <t>Central Java</t>
  </si>
  <si>
    <t>West Java</t>
  </si>
  <si>
    <t>East Java</t>
  </si>
  <si>
    <t>West Nusa Tenggara</t>
  </si>
  <si>
    <t>A.  Pendapatan Operasional</t>
  </si>
  <si>
    <t>Pendapatan Bunga</t>
  </si>
  <si>
    <t>Pendapatan Operasional Lainnya</t>
  </si>
  <si>
    <t>Jumlah Pendapatan Operasional</t>
  </si>
  <si>
    <t>B. Beban Operasional</t>
  </si>
  <si>
    <t>Beban Bunga</t>
  </si>
  <si>
    <t>Beban Penyisihan Penghapusan Pinjaman</t>
  </si>
  <si>
    <t>Beban Penyusutan ATI</t>
  </si>
  <si>
    <t>Beban Tenaga Kerja</t>
  </si>
  <si>
    <t xml:space="preserve">Beban Operasional Lainnya </t>
  </si>
  <si>
    <t>Jumlah Beban Operasional</t>
  </si>
  <si>
    <t>C. Sisa Hasil Usaha Operasional</t>
  </si>
  <si>
    <t>Pendapatan Non Operasional</t>
  </si>
  <si>
    <t>Beban Non Operasional</t>
  </si>
  <si>
    <t>F.  Sisa Hasil Usaha Sebelum Pajak</t>
  </si>
  <si>
    <t>Taksiran Pajak Penghasilan</t>
  </si>
  <si>
    <t>H. Sisa Hasil Usaha Tahun Berjalan</t>
  </si>
  <si>
    <t>b.     Tambahan Modal Disetor</t>
  </si>
  <si>
    <t>C. Laba/Rugi Operasional</t>
  </si>
  <si>
    <t>F.  Laba/Rugi Sebelum Pajak</t>
  </si>
  <si>
    <t>H. Laba/Rugi Tahun Berjalan</t>
  </si>
  <si>
    <t>a. Tabungan Pada Bank</t>
  </si>
  <si>
    <t xml:space="preserve">b. Deposito Berjangka Pada Bank </t>
  </si>
  <si>
    <t>c. Sertifikat Deposito Pada Bank</t>
  </si>
  <si>
    <t>a. Piutang Murabahah</t>
  </si>
  <si>
    <t>b. (Margin Murabahah Ditangguhkan)</t>
  </si>
  <si>
    <t>c. Piutang Salam</t>
  </si>
  <si>
    <t>d. Piutang Istishna’</t>
  </si>
  <si>
    <t>e. (Margin Istishna’ Ditangguhkan)</t>
  </si>
  <si>
    <t>a. Pembiayaan Mudharabah</t>
  </si>
  <si>
    <t>b. Pembiayaan Musyarakah</t>
  </si>
  <si>
    <t>Aset Istishna’ Dalam Penyelesaian</t>
  </si>
  <si>
    <t>(Termin Istishna’)</t>
  </si>
  <si>
    <t>Aset Ijarah</t>
  </si>
  <si>
    <t>Tabungan Wadiah</t>
  </si>
  <si>
    <t>Utang Salam</t>
  </si>
  <si>
    <t>Utang Istishna’</t>
  </si>
  <si>
    <t>a. Simpanan Pokok</t>
  </si>
  <si>
    <t>b. Simpanan Wajib</t>
  </si>
  <si>
    <t>Pendapatan Margin Murabahah</t>
  </si>
  <si>
    <t>Pendapatan Salam</t>
  </si>
  <si>
    <t>Pendapatan Margin Istishna</t>
  </si>
  <si>
    <t>Pendapatan Ijarah</t>
  </si>
  <si>
    <t>Pendapatan Bagi Hasil Mudharabah</t>
  </si>
  <si>
    <t>Pendapatan Bagi Hasil Musyarakah</t>
  </si>
  <si>
    <t>B. Hak Pihak Ketiga Atas Bagi Hasil</t>
  </si>
  <si>
    <t>C. Pendapatan Operasional Setelah Distribusi Bagi Hasil</t>
  </si>
  <si>
    <t>D. Beban Operasional</t>
  </si>
  <si>
    <t>Beban Bonus Wadiah</t>
  </si>
  <si>
    <t xml:space="preserve">Beban Penyusutan </t>
  </si>
  <si>
    <t>Beban Penyisihan Penghapusan Pembiayaan</t>
  </si>
  <si>
    <t>E. Sisa Hasil Usaha Operasional</t>
  </si>
  <si>
    <t>G. Sisa Hasil Usaha Tahun Berjalan</t>
  </si>
  <si>
    <t>Kata Pengantar</t>
  </si>
  <si>
    <t>Foreword</t>
  </si>
  <si>
    <t xml:space="preserve">Dengan terbitnya Statistik Lembaga Keuangan Mikro ini, kami berharap data yang disajikan dapat memberikan manfaat bagi semua pihak.   </t>
  </si>
  <si>
    <t>:</t>
  </si>
  <si>
    <t>We hope the publication of  Microfinance Institutions Statistics will give benefits to the readers.</t>
  </si>
  <si>
    <t>For further more information about the statistics in this publication, please contact:</t>
  </si>
  <si>
    <t>Operational Expense</t>
  </si>
  <si>
    <t>Interest Expense</t>
  </si>
  <si>
    <t>Other Operational Expense</t>
  </si>
  <si>
    <t>Total Operational Expense</t>
  </si>
  <si>
    <t>Non Operational Expense</t>
  </si>
  <si>
    <t>Operational Revenue</t>
  </si>
  <si>
    <t>Interest Revenue</t>
  </si>
  <si>
    <t>Other Operational Revenue</t>
  </si>
  <si>
    <t>Total Operational Revenue</t>
  </si>
  <si>
    <t>Non Operational Revenue</t>
  </si>
  <si>
    <t>Income Tax Estimation</t>
  </si>
  <si>
    <t>Profit (Loss) After Income Tax</t>
  </si>
  <si>
    <t>Profit (Loss) Before Income Tax</t>
  </si>
  <si>
    <t>Operational Profit (Loss)</t>
  </si>
  <si>
    <t>Depreciation Expense</t>
  </si>
  <si>
    <t>Fixed Asset and Inventory Depreciation Expense</t>
  </si>
  <si>
    <t>Labor Expense</t>
  </si>
  <si>
    <t>Allowance for Elimination Loan</t>
  </si>
  <si>
    <t>Murabahah Margin Revenue</t>
  </si>
  <si>
    <t>Istishna Margin Revenue</t>
  </si>
  <si>
    <t>Salam Revenue</t>
  </si>
  <si>
    <t>Ijarah Revenue</t>
  </si>
  <si>
    <t>Mudharabah Profit Sharing Revenue</t>
  </si>
  <si>
    <t>Musyarakah Profit Sharing Revenue</t>
  </si>
  <si>
    <t>Rights for Profit Sharing Third Party</t>
  </si>
  <si>
    <t>Operational Revenue after Profit Sharing Distribution</t>
  </si>
  <si>
    <t>Wadiah Bonus Expense</t>
  </si>
  <si>
    <t>Allowance for Financing Elimination</t>
  </si>
  <si>
    <t>Sumatera Barat</t>
  </si>
  <si>
    <t>Kalimantan Tengah</t>
  </si>
  <si>
    <t>Central Kalimantan</t>
  </si>
  <si>
    <t>West Sumatera</t>
  </si>
  <si>
    <t>Sulawesi Barat</t>
  </si>
  <si>
    <t>Sumatera Utara</t>
  </si>
  <si>
    <t>West Sulawesi</t>
  </si>
  <si>
    <t>North Sumatera</t>
  </si>
  <si>
    <t>D. Pendapatan Non Operasional</t>
  </si>
  <si>
    <t>E. Beban Non Operasional</t>
  </si>
  <si>
    <t>G. Taksiran Pajak Penghasilan</t>
  </si>
  <si>
    <t>IKNB</t>
  </si>
  <si>
    <t>Industri Keuangan Non Bank</t>
  </si>
  <si>
    <t>LKM</t>
  </si>
  <si>
    <t>Perseroan Terbatas</t>
  </si>
  <si>
    <t>MFIs</t>
  </si>
  <si>
    <t xml:space="preserve"> </t>
  </si>
  <si>
    <t>Tabel 3. Aset LKM Berdasarkan Provinsi (Miliar Rupiah)</t>
  </si>
  <si>
    <t>Table 3. MFIs Assets by Province (Billion Rupiah)</t>
  </si>
  <si>
    <t>Tabel 7. Laporan Kinerja Keuangan Kuartalan LKM Koperasi Konvensional (Miliar Rupiah)</t>
  </si>
  <si>
    <t>Tabel 9. Laporan Posisi Keuangan Kuartalan LKM PT Konvensional (Miliar Rupiah)</t>
  </si>
  <si>
    <t>No.</t>
  </si>
  <si>
    <t>Tabel 10. Laporan Kinerja Keuangan Kuartalan LKM PT Konvensional (Miliar Rupiah)</t>
  </si>
  <si>
    <t>Tabel 13. Laporan Kinerja Keuangan Kuartalan LKM Koperasi Syariah (Miliar Rupiah)</t>
  </si>
  <si>
    <t>MFIs Deposits on Bank</t>
  </si>
  <si>
    <t>Halaman Muka/ Cover</t>
  </si>
  <si>
    <r>
      <t xml:space="preserve">Kata Pengantar/ </t>
    </r>
    <r>
      <rPr>
        <i/>
        <sz val="12"/>
        <rFont val="Cambria"/>
        <family val="1"/>
        <scheme val="major"/>
      </rPr>
      <t>Foreword</t>
    </r>
  </si>
  <si>
    <r>
      <t xml:space="preserve">Aset LKM Berdasarkan Provinsi/ </t>
    </r>
    <r>
      <rPr>
        <i/>
        <sz val="12"/>
        <rFont val="Cambria"/>
        <family val="1"/>
        <scheme val="major"/>
      </rPr>
      <t>MFIs Assets by Province</t>
    </r>
  </si>
  <si>
    <t>Tabel 4. Ikhtisar Data Keuangan LKM (Miliar Rupiah)</t>
  </si>
  <si>
    <t>Table 4. MFIs Financial Data Summary (Billion Rupiah)</t>
  </si>
  <si>
    <t>Tabel 2. Jumlah Pelaku LKM Berdasarkan Provinsi</t>
  </si>
  <si>
    <t>Table 2. MFIs Number of Entities by Province</t>
  </si>
  <si>
    <t>Tabel 1. Jumlah Pelaku LKM</t>
  </si>
  <si>
    <t>Table 1. MFIs Number of Entities</t>
  </si>
  <si>
    <r>
      <t xml:space="preserve">Ikhtisar Data Keuangan LKM/ </t>
    </r>
    <r>
      <rPr>
        <i/>
        <sz val="12"/>
        <rFont val="Cambria"/>
        <family val="1"/>
        <scheme val="major"/>
      </rPr>
      <t>MFIs Financial Data Summary</t>
    </r>
  </si>
  <si>
    <r>
      <t xml:space="preserve">Ikhtisar Data Keuangan LKM Berdasarkan Provinsi/ </t>
    </r>
    <r>
      <rPr>
        <i/>
        <sz val="12"/>
        <rFont val="Cambria"/>
        <family val="1"/>
        <scheme val="major"/>
      </rPr>
      <t>MFIs Financial Data Summary by Province</t>
    </r>
  </si>
  <si>
    <r>
      <t xml:space="preserve">Singkatan/ </t>
    </r>
    <r>
      <rPr>
        <i/>
        <sz val="12"/>
        <color theme="1"/>
        <rFont val="Cambria"/>
        <family val="1"/>
        <scheme val="major"/>
      </rPr>
      <t>Abbreviation</t>
    </r>
  </si>
  <si>
    <r>
      <t xml:space="preserve">Daftar Istilah/ </t>
    </r>
    <r>
      <rPr>
        <i/>
        <sz val="12"/>
        <color theme="1"/>
        <rFont val="Cambria"/>
        <family val="1"/>
        <scheme val="major"/>
      </rPr>
      <t>Glossary</t>
    </r>
  </si>
  <si>
    <r>
      <t xml:space="preserve">Daftar Isi/ </t>
    </r>
    <r>
      <rPr>
        <i/>
        <sz val="12"/>
        <rFont val="Cambria"/>
        <family val="1"/>
        <scheme val="major"/>
      </rPr>
      <t>Table of Contents</t>
    </r>
  </si>
  <si>
    <r>
      <t xml:space="preserve">Jumlah Pelaku LKM/ </t>
    </r>
    <r>
      <rPr>
        <i/>
        <sz val="12"/>
        <rFont val="Cambria"/>
        <family val="1"/>
        <scheme val="major"/>
      </rPr>
      <t>MFIs Number of Entities</t>
    </r>
  </si>
  <si>
    <r>
      <t xml:space="preserve">Jumlah Pelaku LKM Berdasarkan Provinsi/ </t>
    </r>
    <r>
      <rPr>
        <i/>
        <sz val="12"/>
        <rFont val="Cambria"/>
        <family val="1"/>
        <scheme val="major"/>
      </rPr>
      <t>MFIs</t>
    </r>
    <r>
      <rPr>
        <sz val="12"/>
        <rFont val="Cambria"/>
        <family val="1"/>
        <scheme val="major"/>
      </rPr>
      <t xml:space="preserve"> </t>
    </r>
    <r>
      <rPr>
        <i/>
        <sz val="12"/>
        <rFont val="Cambria"/>
        <family val="1"/>
        <scheme val="major"/>
      </rPr>
      <t>Number of Entities by Province</t>
    </r>
  </si>
  <si>
    <t>Aceh</t>
  </si>
  <si>
    <t>D.I. Yogyakarta</t>
  </si>
  <si>
    <t>Special Region of Yogyakarta</t>
  </si>
  <si>
    <t>Tabel 6. Laporan Posisi Keuangan Kuartalan LKM Koperasi Konvensional (Miliar Rupiah)</t>
  </si>
  <si>
    <t>Sulawesi Selatan</t>
  </si>
  <si>
    <t>JUMLAH ASET</t>
  </si>
  <si>
    <t>JUMLAH LIABILITAS</t>
  </si>
  <si>
    <t>Saldo Laba/Rugi</t>
  </si>
  <si>
    <t>E. Laba/Rugi Operasional</t>
  </si>
  <si>
    <t>G. Laba/Rugi Tahun Berjalan</t>
  </si>
  <si>
    <t>A. Operational Revenue</t>
  </si>
  <si>
    <t>B. Operational Expense</t>
  </si>
  <si>
    <t>C. Operational Profit (Loss)</t>
  </si>
  <si>
    <t>D. Non Operational Revenue</t>
  </si>
  <si>
    <t>E. Non Operational Expense</t>
  </si>
  <si>
    <t>F. Profit (Loss) Before Income Tax</t>
  </si>
  <si>
    <t>G. Income Tax Estimation</t>
  </si>
  <si>
    <t>H. Profit (Loss) After Income Tax</t>
  </si>
  <si>
    <t>a. Savings</t>
  </si>
  <si>
    <t>b. Time Deposit</t>
  </si>
  <si>
    <t>c. Certificate Of Deposit</t>
  </si>
  <si>
    <t>a. Murabahah Receivables</t>
  </si>
  <si>
    <t>b. Unearned Murabahah</t>
  </si>
  <si>
    <t>c.  Salam Receivables</t>
  </si>
  <si>
    <t>d.  Istinha Receivables</t>
  </si>
  <si>
    <t>e.  Unearned Istinha</t>
  </si>
  <si>
    <t>a.  Mudharabah Financing</t>
  </si>
  <si>
    <t>b.  Musyarakah Financing</t>
  </si>
  <si>
    <t>a. Less than a year</t>
  </si>
  <si>
    <t>b. At least one year</t>
  </si>
  <si>
    <t>a. Principal Savings</t>
  </si>
  <si>
    <t>b. Compulsory Savings</t>
  </si>
  <si>
    <t>Simpanan/ Tabungan</t>
  </si>
  <si>
    <t>South Sulawesi</t>
  </si>
  <si>
    <t>a. Paid-up Capital</t>
  </si>
  <si>
    <t>b. Deposit Required</t>
  </si>
  <si>
    <t>a. General Reserves</t>
  </si>
  <si>
    <t>b. Spesific Reserves</t>
  </si>
  <si>
    <t>a. Retained Profit (Loss) Beginning Of The Year</t>
  </si>
  <si>
    <t>b. Current Profit (Loss)</t>
  </si>
  <si>
    <t>B. Rights for Profit Sharing Third Party</t>
  </si>
  <si>
    <t>C. Operational Revenue after Profit Sharing Distribution</t>
  </si>
  <si>
    <t>D. Operational Expense</t>
  </si>
  <si>
    <t>E. Operational Profit (Loss)</t>
  </si>
  <si>
    <t>G. Profit (Loss) After Income Tax</t>
  </si>
  <si>
    <t>a. Saldo Laba/(Rugi) awal Tahun</t>
  </si>
  <si>
    <t>b. Laba/(Rugi)  Tahun Berjalan</t>
  </si>
  <si>
    <t>a. Cadangan Umum</t>
  </si>
  <si>
    <t>b. Cadangan Tujuan</t>
  </si>
  <si>
    <t>b. Tambahan Modal disetor</t>
  </si>
  <si>
    <t>a. Modal Disetor</t>
  </si>
  <si>
    <t>West Nusa Tenggra</t>
  </si>
  <si>
    <t>Jambi</t>
  </si>
  <si>
    <t>Kalimantan Timur</t>
  </si>
  <si>
    <t>Papua</t>
  </si>
  <si>
    <t>East Kalimantan</t>
  </si>
  <si>
    <t>Tabel 15. Laporan Posisi Keuangan Kuartalan LKM PT Syariah (Miliar Rupiah)</t>
  </si>
  <si>
    <t>Maluku</t>
  </si>
  <si>
    <t>Riau</t>
  </si>
  <si>
    <t>NTB</t>
  </si>
  <si>
    <t>Sumatera Selatan</t>
  </si>
  <si>
    <t>South Sumatera</t>
  </si>
  <si>
    <t>Kalimantan Selatan</t>
  </si>
  <si>
    <t>South Kalimantan</t>
  </si>
  <si>
    <t>Tabel 12. Laporan Posisi Keuangan Kuartalan LKM Koperasi Syariah (Miliar Rupiah)</t>
  </si>
  <si>
    <t>DIY</t>
  </si>
  <si>
    <t>DKI Jakarta</t>
  </si>
  <si>
    <t>Grand Total</t>
  </si>
  <si>
    <t>Jakarta</t>
  </si>
  <si>
    <t>Laporan empat bulanan yang digunakan dalam penyusunan publikasi statistik  ini adalah dalam rangka memenuhi amanat Pasal 30 ayat (1) tentang kewajiban penyampaian laporan keuangan oleh LKM kepada Otoritas Jasa Keuangan sebagaimana diatur dalam Undang-Undang No.1 tahun 2013 tentang Lembaga Keuangan Mikro.</t>
  </si>
  <si>
    <t>The four monthly report used in the preparation of this statistical publication is in order to fulfill the mandate of Article 30 paragraph (1) on the obligation of the submission of financial statements by the MFI to the Financial Services Authority as stipulated in Act No.1 of 2013 concerning Microfinance Institutions.</t>
  </si>
  <si>
    <t>Data Jumlah Pelaku/Jumlah LKM bersumber dari LKM yang memperoleh izin pada periode laporan empat bulanan yang disajikan (akhir April, akhir Agustus, dan Akhir Desember)</t>
  </si>
  <si>
    <t>Data Number of Entities / Number of MFIs sourced from MFIs obtained permit in the four monthly period report presented (ended of April, ended of August, anded end of December)</t>
  </si>
  <si>
    <r>
      <t xml:space="preserve">Laporan Posisi Keuangan Empat Bulanan LKM Koperasi Konvensional/ </t>
    </r>
    <r>
      <rPr>
        <i/>
        <sz val="12"/>
        <rFont val="Cambria"/>
        <family val="1"/>
        <scheme val="major"/>
      </rPr>
      <t>Conventional Cooperative MFIs Four Monthly Financial Position</t>
    </r>
  </si>
  <si>
    <r>
      <t xml:space="preserve">Laporan Kinerja Keuangan Empat Bulanan LKM Koperasi Konvensional/ </t>
    </r>
    <r>
      <rPr>
        <i/>
        <sz val="12"/>
        <rFont val="Cambria"/>
        <family val="1"/>
        <scheme val="major"/>
      </rPr>
      <t>Conventional Cooperative MFIs Four Monthly Financial Performance</t>
    </r>
  </si>
  <si>
    <r>
      <t xml:space="preserve">Laporan Posisi Keuangan Empat Bulanan LKM PT Konvensional/ </t>
    </r>
    <r>
      <rPr>
        <i/>
        <sz val="12"/>
        <rFont val="Cambria"/>
        <family val="1"/>
        <scheme val="major"/>
      </rPr>
      <t>Conventional Limited Company MFIs Four Monthly Financial Position</t>
    </r>
  </si>
  <si>
    <r>
      <t xml:space="preserve">Laporan Kinerja Keuangan Empat Bulanan LKM PT Konvensional/ </t>
    </r>
    <r>
      <rPr>
        <i/>
        <sz val="12"/>
        <rFont val="Cambria"/>
        <family val="1"/>
        <scheme val="major"/>
      </rPr>
      <t>Conventional Limited Company MFIs Four Monthly Financial Performance</t>
    </r>
  </si>
  <si>
    <r>
      <t xml:space="preserve">Laporan Posisi Keuangan Empat Bulanan LKM  Koperasi Syariah/ </t>
    </r>
    <r>
      <rPr>
        <i/>
        <sz val="12"/>
        <rFont val="Cambria"/>
        <family val="1"/>
        <scheme val="major"/>
      </rPr>
      <t xml:space="preserve">Sharia Cooperative MFIs Four Monthly Financial Position </t>
    </r>
  </si>
  <si>
    <r>
      <t xml:space="preserve">Laporan Kinerja Keuangan Empat Bulanan LKM Koperasi Syariah/ </t>
    </r>
    <r>
      <rPr>
        <i/>
        <sz val="12"/>
        <rFont val="Cambria"/>
        <family val="1"/>
        <scheme val="major"/>
      </rPr>
      <t>Sharia Cooperative MFIs Four Monthly Financial Performance</t>
    </r>
  </si>
  <si>
    <r>
      <t xml:space="preserve">Ikhtisar Data Keuangan Empat Bulanan LKM Koperasi Konvensional Berdasarkan Provinsi/ </t>
    </r>
    <r>
      <rPr>
        <i/>
        <sz val="12"/>
        <rFont val="Cambria"/>
        <family val="1"/>
        <scheme val="major"/>
      </rPr>
      <t>Conventional Cooperative MFIs Four Monthly Financial Data Summary by Province</t>
    </r>
  </si>
  <si>
    <r>
      <t xml:space="preserve">Ikhtisar Data Keuangan Empat Bulanan LKM PT Konvensional Berdasarkan Provinsi/ </t>
    </r>
    <r>
      <rPr>
        <i/>
        <sz val="12"/>
        <rFont val="Cambria"/>
        <family val="1"/>
        <scheme val="major"/>
      </rPr>
      <t>Conventional Limited Company MFIs Four Monthly Financial Data Summary by Province</t>
    </r>
  </si>
  <si>
    <r>
      <t xml:space="preserve">Ikhtisar Data Keuangan Empat Bulanan LKM Koperasi Syariah Berdasarkan Provinsi/ </t>
    </r>
    <r>
      <rPr>
        <i/>
        <sz val="12"/>
        <rFont val="Cambria"/>
        <family val="1"/>
        <scheme val="major"/>
      </rPr>
      <t>Sharia Cooperative MFIs Four Monthly Financial Data Summary by Province</t>
    </r>
  </si>
  <si>
    <r>
      <t xml:space="preserve">Laporan Posisi Keuangan Empat Bulanan LKM  PT Syariah/ </t>
    </r>
    <r>
      <rPr>
        <i/>
        <sz val="12"/>
        <rFont val="Cambria"/>
        <family val="1"/>
        <scheme val="major"/>
      </rPr>
      <t xml:space="preserve">Sharia Limited MFIs Four Monthly Financial Position </t>
    </r>
  </si>
  <si>
    <r>
      <t xml:space="preserve">Laporan Kinerja Keuangan Empat Bulanan LKM PT Syariah/ </t>
    </r>
    <r>
      <rPr>
        <i/>
        <sz val="12"/>
        <rFont val="Cambria"/>
        <family val="1"/>
        <scheme val="major"/>
      </rPr>
      <t>Sharia Limited MFIs Four Monthly Financial Performance</t>
    </r>
  </si>
  <si>
    <r>
      <t xml:space="preserve">Ikhtisar Data Keuangan Empat Bulanan LKM PT Syariah Berdasarkan Provinsi/ </t>
    </r>
    <r>
      <rPr>
        <i/>
        <sz val="12"/>
        <rFont val="Cambria"/>
        <family val="1"/>
        <scheme val="major"/>
      </rPr>
      <t>Sharia Limited MFIs Four Monthly Financial Data Summary by Province</t>
    </r>
  </si>
  <si>
    <t xml:space="preserve">Table 6. Conventional Cooperative MFIs Four Monthly Financial Position (Billion Rupiah) </t>
  </si>
  <si>
    <t xml:space="preserve">Table 7. Conventional Cooperative MFIs Four Monthly Financial Performance (Billion Rupiah) </t>
  </si>
  <si>
    <t>Table 9. Conventional Limited Company MFIs Four Monthly Financial Position (Billion Rupiah)</t>
  </si>
  <si>
    <t>Table 10. Conventional Limited Company MFIs Four Monthly Financial Performance (Billion Rupiah)</t>
  </si>
  <si>
    <t>Table 12. Sharia Cooperative MFIs Four Monthly Financial Position (Billion Rupiah)</t>
  </si>
  <si>
    <t>Table 13. Sharia Cooperative MFIs Four Monthly Financial Performance (Billion Rupiah)</t>
  </si>
  <si>
    <t>Table 15. Sharia Limit MFIs Four Monthly Financial Position (Billion Rupiah)</t>
  </si>
  <si>
    <t>Table 16. Sharia Cooperative MFIs Four Monthly Financial Performance (Billion Rupiah)</t>
  </si>
  <si>
    <t>Rasio Likuiditas (%)</t>
  </si>
  <si>
    <t>Kas dan Setara Kas</t>
  </si>
  <si>
    <t>Liabilitas Lancar</t>
  </si>
  <si>
    <t>Rasio Solvabilitas (%)</t>
  </si>
  <si>
    <t>Total Aset</t>
  </si>
  <si>
    <t>Liquidity Ratio (%)</t>
  </si>
  <si>
    <t>Cash and cash equivalents</t>
  </si>
  <si>
    <t>Current Liabilities</t>
  </si>
  <si>
    <t>Solvency Ratio (%)</t>
  </si>
  <si>
    <t>Total Liability</t>
  </si>
  <si>
    <t>Total Liabilitas</t>
  </si>
  <si>
    <t>Total Liabilitas + Dana Syirkah Temporer</t>
  </si>
  <si>
    <t xml:space="preserve">Total Liability + Total Syirkah Temporer Funds </t>
  </si>
  <si>
    <t>Total Liability + Syirkah Temporer Funds</t>
  </si>
  <si>
    <t>Tabel 16. Laporan Kinerja Keuangan Kuartalan LKM PT Syariah (Miliar Rupiah)</t>
  </si>
  <si>
    <t>Bali</t>
  </si>
  <si>
    <t>Statistik Lembaga Keuangan Mikro merupakan media publikasi yang menyajikan data mengenai Lembaga Keuangan Mikro di Indonesia. Statistik Lembaga Keuangan Mikro diterbitkan  oleh Departemen Pengelolaan Data dan Statistik dan dapat diakses melalui situs resmi Otoritas Jasa Keuangan dengan alamat www.ojk.go.id.</t>
  </si>
  <si>
    <t>Microfinance Institutions Statistics is a publication media that provides data of Indonesia Microfinance Institutions. Microfinance Institutions Statistics is published by Department of Data and Statistics Services and it is also accessible through the official website of Indonesia Financial Services Authority at www.ojk.go.id.</t>
  </si>
  <si>
    <r>
      <t xml:space="preserve">Data yang digunakan dalam Statistik Lembaga Keuangan Mikro ini bersumber dari Sistem Informasi Lembaga Keuangan Mikro (SILKM) dan </t>
    </r>
    <r>
      <rPr>
        <i/>
        <sz val="12"/>
        <rFont val="Cambria"/>
        <family val="1"/>
        <scheme val="major"/>
      </rPr>
      <t>softcopy</t>
    </r>
    <r>
      <rPr>
        <sz val="12"/>
        <rFont val="Cambria"/>
        <family val="1"/>
        <scheme val="major"/>
      </rPr>
      <t xml:space="preserve"> laporan empat bulanan dalam format excel</t>
    </r>
  </si>
  <si>
    <t>The data used in Microfinance Institutions Statistics is derived from Microfinance Information System (SILKM) and by the softcopy of four monthly report in excel format.</t>
  </si>
  <si>
    <t>Departemen Pengelolaan Data dan Statistik</t>
  </si>
  <si>
    <t>Department of Data and Statistics Services</t>
  </si>
  <si>
    <t xml:space="preserve">Jakarta </t>
  </si>
  <si>
    <t>Menara Radius Prawiro Building, Financial Services Authority</t>
  </si>
  <si>
    <t>Gedung Menara Radius Prawiro, OJK</t>
  </si>
  <si>
    <r>
      <t xml:space="preserve">Agustus
</t>
    </r>
    <r>
      <rPr>
        <b/>
        <i/>
        <sz val="12"/>
        <rFont val="Cambria"/>
        <family val="1"/>
        <scheme val="major"/>
      </rPr>
      <t>August</t>
    </r>
    <r>
      <rPr>
        <b/>
        <sz val="12"/>
        <rFont val="Cambria"/>
        <family val="1"/>
        <scheme val="major"/>
      </rPr>
      <t xml:space="preserve">
2023</t>
    </r>
  </si>
  <si>
    <t>Table 5.1. MFIs Financial Data Summary by Province (Billion Rupiah) August 2023</t>
  </si>
  <si>
    <r>
      <t xml:space="preserve">Agustus*
</t>
    </r>
    <r>
      <rPr>
        <b/>
        <i/>
        <sz val="12"/>
        <rFont val="Cambria"/>
        <family val="1"/>
        <scheme val="major"/>
      </rPr>
      <t>August</t>
    </r>
    <r>
      <rPr>
        <b/>
        <sz val="12"/>
        <rFont val="Cambria"/>
        <family val="1"/>
        <scheme val="major"/>
      </rPr>
      <t xml:space="preserve">
2023</t>
    </r>
  </si>
  <si>
    <t>*data revisi</t>
  </si>
  <si>
    <t>Agustus*
August
2023</t>
  </si>
  <si>
    <t>Tabel 5.1. Ikhtisar Data Keuangan LKM Berdasarkan Provinsi (Miliar Rupiah) Agustus 2023*</t>
  </si>
  <si>
    <t>Keterangan : Revisi pada penjumlahan (grand total) data Ikhitsar LKM PT Periode Agustus 2023</t>
  </si>
  <si>
    <t>Keterangan : Revisi pada Laporan Posisi Keuangan pada LKM PT Syariah Periode Agustus 2023</t>
  </si>
  <si>
    <t>Keterangan : Revisi pada Laporan KInerja Keuangan pada LKM PT Syariah Periode Agustus 2023</t>
  </si>
  <si>
    <t>Keterangan : Revisi pada ikhtisar data keuangan pada LKM PT Syariah Periode Agustus 2023</t>
  </si>
  <si>
    <t>Keterangan : Revisi pada jumlah pelaku LKM bentuk PT periode Agustus 2023</t>
  </si>
  <si>
    <t>Keterangan : Revisi pada jumlah pelaku LKM di Jawa Timur periode Agustus 2023</t>
  </si>
  <si>
    <t>Keterangan : Revisi pada seluruh ikhtisar data keuangan LKM periode Agustus 2023</t>
  </si>
  <si>
    <t>Tabel 8.1. Ikhtisar Data Keuangan LKM Koperasi Konvensional Berdasarkan Provinsi (Miliar Rupiah) Agustus 2023</t>
  </si>
  <si>
    <t>Table 8.1. Conventional Cooperative MFIs Financial Data Summary by Province (Billion Rupiah) August 2023</t>
  </si>
  <si>
    <t>Tabel 11.1. Ikhtisar Data Keuangan LKM PT Konvensional Berdasarkan Provinsi (Miliar Rupiah) Agustus 2023*</t>
  </si>
  <si>
    <t>Table 11.1. Conventional Limited Company MFIs Financial Data Summary by Province (Billion Rupiah) August 2023</t>
  </si>
  <si>
    <t>Tabel 14.1. Ikhtisar Data Keuangan LKM Koperasi Syariah Berdasarkan Provinsi (Miliar Rupiah) Agustus 2023</t>
  </si>
  <si>
    <t>Table 14.1. Sharia Cooperative MFIs Financial Data Summary by Province (Billion Rupiah) August 2023</t>
  </si>
  <si>
    <t>Table 17.1. Sharia Limit MFIs Financial Data Summary by Province (Billion Rupiah) Agustus 2023</t>
  </si>
  <si>
    <t>Tabel 17.1. Ikhtisar Data Keuangan LKM PT Syariah Berdasarkan Provinsi (Miliar Rupiah) Agustus 2023*</t>
  </si>
  <si>
    <t>Keterangan : Revisi pada Ikhitsar Keuangan pada LKM Koperasi Syariah Berdasarkan Provinsi Periode Agustus 2023</t>
  </si>
  <si>
    <r>
      <t xml:space="preserve">Desember
</t>
    </r>
    <r>
      <rPr>
        <b/>
        <i/>
        <sz val="12"/>
        <rFont val="Cambria"/>
        <family val="1"/>
        <scheme val="major"/>
      </rPr>
      <t>December</t>
    </r>
    <r>
      <rPr>
        <b/>
        <sz val="12"/>
        <rFont val="Cambria"/>
        <family val="1"/>
        <scheme val="major"/>
      </rPr>
      <t xml:space="preserve">
2023</t>
    </r>
  </si>
  <si>
    <t>Tabel 5.1. Ikhtisar Data Keuangan LKM Berdasarkan Provinsi (Miliar Rupiah) Desember 2023</t>
  </si>
  <si>
    <t>Table 5.1. MFIs Financial Data Summary by Province (Billion Rupiah) December 2023</t>
  </si>
  <si>
    <t>Tabel 8.1. Ikhtisar Data Keuangan LKM Koperasi Konvensional Berdasarkan Provinsi (Miliar Rupiah) Desember 2023</t>
  </si>
  <si>
    <t>Table 8.1. Conventional Cooperative MFIs Financial Data Summary by Province (Billion Rupiah) December 2023</t>
  </si>
  <si>
    <t>Tabel 11.1. Ikhtisar Data Keuangan LKM PT Konvensional Berdasarkan Provinsi (Miliar Rupiah) Desember 2023</t>
  </si>
  <si>
    <t>Table 11.1. Conventional Limited Company MFIs Financial Data Summary by Province (Billion Rupiah) December 2023</t>
  </si>
  <si>
    <t>Keterangan : Terdapat revisi  data aset LKM di Aceh periode Agustus 2023</t>
  </si>
  <si>
    <t>Tabel 14.1. Ikhtisar Data Keuangan LKM Koperasi Syariah Berdasarkan Provinsi (Miliar Rupiah) Desember 2023</t>
  </si>
  <si>
    <t>Table 14.1. Sharia Cooperative MFIs Financial Data Summary by Province (Billion Rupiah) December 2023</t>
  </si>
  <si>
    <t>Tabel 17.1. Ikhtisar Data Keuangan LKM PT Syariah Berdasarkan Provinsi (Miliar Rupiah) Desember 2023</t>
  </si>
  <si>
    <t>Table 17.1. Sharia Limit MFIs Financial Data Summary by Province (Billion Rupiah) December 2023</t>
  </si>
  <si>
    <r>
      <t xml:space="preserve">April
</t>
    </r>
    <r>
      <rPr>
        <b/>
        <i/>
        <sz val="12"/>
        <rFont val="Cambria"/>
        <family val="1"/>
        <scheme val="major"/>
      </rPr>
      <t>April</t>
    </r>
    <r>
      <rPr>
        <b/>
        <sz val="12"/>
        <rFont val="Cambria"/>
        <family val="1"/>
        <scheme val="major"/>
      </rPr>
      <t xml:space="preserve">
2024</t>
    </r>
  </si>
  <si>
    <t>Tabel 5.1. Ikhtisar Data Keuangan LKM Berdasarkan Provinsi (Miliar Rupiah) April 2024</t>
  </si>
  <si>
    <t>Table 5.1. MFIs Financial Data Summary by Province (Billion Rupiah) April 2024</t>
  </si>
  <si>
    <t>Tabel 8.1. Ikhtisar Data Keuangan LKM Koperasi Konvensional Berdasarkan Provinsi (Miliar Rupiah) April 2024</t>
  </si>
  <si>
    <t>Table 8.1. Conventional Cooperative MFIs Financial Data Summary by Province (Billion Rupiah) April 2024</t>
  </si>
  <si>
    <t>Tabel 11.1. Ikhtisar Data Keuangan LKM PT Konvensional Berdasarkan Provinsi (Miliar Rupiah) April 2024</t>
  </si>
  <si>
    <t>Table 11.1. Conventional Limited Company MFIs Financial Data Summary by Province (Billion Rupiah) April 2024</t>
  </si>
  <si>
    <t>Tabel 14.1. Ikhtisar Data Keuangan LKM Koperasi Syariah Berdasarkan Provinsi (Miliar Rupiah) April 2024</t>
  </si>
  <si>
    <t>Table 14.1. Sharia Cooperative MFIs Financial Data Summary by Province (Billion Rupiah) April 2024</t>
  </si>
  <si>
    <t>Tabel 17.1. Ikhtisar Data Keuangan LKM PT Syariah Berdasarkan Provinsi (Miliar Rupiah) April 2024</t>
  </si>
  <si>
    <t>Table 17.1. Sharia Limit MFIs Financial Data Summary by Province (Billion Rupiah) April 2024</t>
  </si>
  <si>
    <t>Laporan Empat Bulanan Periode Agustus 2024</t>
  </si>
  <si>
    <t>Four Monthly Report August 2024</t>
  </si>
  <si>
    <r>
      <t xml:space="preserve">Agustus
</t>
    </r>
    <r>
      <rPr>
        <b/>
        <i/>
        <sz val="12"/>
        <rFont val="Cambria"/>
        <family val="1"/>
        <scheme val="major"/>
      </rPr>
      <t>August</t>
    </r>
    <r>
      <rPr>
        <b/>
        <sz val="12"/>
        <rFont val="Cambria"/>
        <family val="1"/>
        <scheme val="major"/>
      </rPr>
      <t xml:space="preserve">
2024</t>
    </r>
  </si>
  <si>
    <t>Agustus
August
2024</t>
  </si>
  <si>
    <t>Tabel 5.1. Ikhtisar Data Keuangan LKM Berdasarkan Provinsi (Miliar Rupiah) Agustus 2024</t>
  </si>
  <si>
    <t>Table 5.1. MFIs Financial Data Summary by Province (Billion Rupiah) August 2024</t>
  </si>
  <si>
    <t>Tabel 8.1. Ikhtisar Data Keuangan LKM Koperasi Konvensional Berdasarkan Provinsi (Miliar Rupiah) Agustus 2024</t>
  </si>
  <si>
    <t>Table 8.1. Conventional Cooperative MFIs Financial Data Summary by Province (Billion Rupiah) August 2024</t>
  </si>
  <si>
    <t>Tabel 11.1. Ikhtisar Data Keuangan LKM PT Konvensional Berdasarkan Provinsi (Miliar Rupiah) Agustus 2024</t>
  </si>
  <si>
    <t>Table 11.1. Conventional Limited Company MFIs Financial Data Summary by Province (Billion Rupiah) August 2024</t>
  </si>
  <si>
    <t>Tabel 14.1. Ikhtisar Data Keuangan LKM Koperasi Syariah Berdasarkan Provinsi (Miliar Rupiah) Agustus 2024</t>
  </si>
  <si>
    <t>Table 14.1. Sharia Cooperative MFIs Financial Data Summary by Province (Billion Rupiah) August 2024</t>
  </si>
  <si>
    <r>
      <t xml:space="preserve">Agustus*
</t>
    </r>
    <r>
      <rPr>
        <b/>
        <i/>
        <sz val="12"/>
        <rFont val="Cambria"/>
        <family val="1"/>
        <scheme val="major"/>
      </rPr>
      <t>August</t>
    </r>
    <r>
      <rPr>
        <b/>
        <sz val="12"/>
        <rFont val="Cambria"/>
        <family val="1"/>
        <scheme val="major"/>
      </rPr>
      <t xml:space="preserve">
2024</t>
    </r>
  </si>
  <si>
    <t>Tabel 17.1. Ikhtisar Data Keuangan LKM PT Syariah Berdasarkan Provinsi (Miliar Rupiah) Agustus 2024</t>
  </si>
  <si>
    <t>Table 17.1. Sharia Limit MFIs Financial Data Summary by Province (Billion Rupiah) August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</si>
</sst>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5">
    <numFmt numFmtId="41" formatCode="_-* #,##0_-;\-* #,##0_-;_-* &quot;-&quot;_-;_-@_-"/>
    <numFmt numFmtId="43" formatCode="_-* #,##0.00_-;\-* #,##0.00_-;_-* &quot;-&quot;??_-;_-@_-"/>
    <numFmt numFmtId="164" formatCode="_(* #,##0_);_(* \(#,##0\);_(* &quot;-&quot;_);_(@_)"/>
    <numFmt numFmtId="165" formatCode="_(* #,##0.00_);_(* \(#,##0.00\);_(* &quot;-&quot;??_);_(@_)"/>
    <numFmt numFmtId="166" formatCode="_(&quot;$&quot;* #,##0_);_(&quot;$&quot;* \(#,##0\);_(&quot;$&quot;* &quot;-&quot;_);_(@_)"/>
    <numFmt numFmtId="167" formatCode="_(&quot;$&quot;* #,##0.00_);_(&quot;$&quot;* \(#,##0.00\);_(&quot;$&quot;* &quot;-&quot;??_);_(@_)"/>
    <numFmt numFmtId="168" formatCode="_-&quot;$&quot;* #,##0.00_-;\-&quot;$&quot;* #,##0.00_-;_-&quot;$&quot;* &quot;-&quot;??_-;_-@_-"/>
    <numFmt numFmtId="169" formatCode="mmm\ yyyy"/>
    <numFmt numFmtId="170" formatCode="0.00\ ;\(0.00\)"/>
    <numFmt numFmtId="171" formatCode="#,##0;[Red]\(#,##0\)"/>
    <numFmt numFmtId="172" formatCode="###\ ###\ ####"/>
    <numFmt numFmtId="173" formatCode="_([$€-2]* #,##0.00_);_([$€-2]* \(#,##0.00\);_([$€-2]* &quot;-&quot;??_)"/>
    <numFmt numFmtId="174" formatCode="0.00_)"/>
    <numFmt numFmtId="175" formatCode="#,##0.00;\(#,##0\)"/>
    <numFmt numFmtId="176" formatCode="##,###,##0.00"/>
    <numFmt numFmtId="177" formatCode="_-&quot;\&quot;* #,##0_-;\-&quot;\&quot;* #,##0_-;_-&quot;\&quot;* &quot;-&quot;_-;_-@_-"/>
    <numFmt numFmtId="178" formatCode="_-&quot;\&quot;* #,##0.00_-;\-&quot;\&quot;* #,##0.00_-;_-&quot;\&quot;* &quot;-&quot;??_-;_-@_-"/>
    <numFmt numFmtId="179" formatCode="[$-10409]dd\ mmm\ yyyy"/>
    <numFmt numFmtId="180" formatCode="[$-421]mmm\ yyyy;@"/>
    <numFmt numFmtId="181" formatCode="_(* #,##0.00_);_(* \(#,##0.00\);_(* &quot;-&quot;_);_(@_)"/>
    <numFmt numFmtId="182" formatCode="_(* #,##0.0000_);_(* \(#,##0.0000\);_(* &quot;-&quot;_);_(@_)"/>
    <numFmt numFmtId="183" formatCode="_(* #,##0.000_);_(* \(#,##0.000\);_(* &quot;-&quot;_);_(@_)"/>
    <numFmt numFmtId="184" formatCode="_(* #,##0.0000000_);_(* \(#,##0.0000000\);_(* &quot;-&quot;_);_(@_)"/>
    <numFmt numFmtId="185" formatCode="_(* #,##0.0000000000000_);_(* \(#,##0.0000000000000\);_(* &quot;-&quot;_);_(@_)"/>
    <numFmt numFmtId="186" formatCode="_(* #,##0_);_(* \(#,##0\);_(* &quot;-&quot;??_);_(@_)"/>
  </numFmts>
  <fonts count="98">
    <font>
      <sz val="11"/>
      <color theme="1"/>
      <name val="Calibri"/>
      <family val="2"/>
      <charset val="1"/>
      <scheme val="minor"/>
    </font>
    <font>
      <sz val="11"/>
      <color theme="1"/>
      <name val="Calibri"/>
      <family val="2"/>
      <scheme val="minor"/>
    </font>
    <font>
      <sz val="11"/>
      <color theme="1"/>
      <name val="Calibri"/>
      <family val="2"/>
      <charset val="1"/>
      <scheme val="minor"/>
    </font>
    <font>
      <u/>
      <sz val="11"/>
      <color theme="10"/>
      <name val="Calibri"/>
      <family val="2"/>
      <charset val="1"/>
      <scheme val="minor"/>
    </font>
    <font>
      <sz val="12"/>
      <color theme="1"/>
      <name val="Cambria"/>
      <family val="1"/>
      <scheme val="major"/>
    </font>
    <font>
      <sz val="11"/>
      <color rgb="FF000000"/>
      <name val="Calibri"/>
      <family val="2"/>
      <scheme val="minor"/>
    </font>
    <font>
      <sz val="11"/>
      <name val="Calibri"/>
      <family val="2"/>
    </font>
    <font>
      <sz val="8"/>
      <color rgb="FFFFFFFF"/>
      <name val="Tahoma"/>
      <family val="2"/>
    </font>
    <font>
      <sz val="11"/>
      <name val="Cambria"/>
      <family val="1"/>
      <scheme val="major"/>
    </font>
    <font>
      <sz val="10"/>
      <name val="Arial"/>
      <family val="2"/>
    </font>
    <font>
      <sz val="11"/>
      <color theme="1"/>
      <name val="Calibri"/>
      <family val="2"/>
      <scheme val="minor"/>
    </font>
    <font>
      <sz val="10"/>
      <name val="Arial"/>
      <family val="2"/>
    </font>
    <font>
      <u/>
      <sz val="10"/>
      <color indexed="12"/>
      <name val="Arial"/>
      <family val="2"/>
    </font>
    <font>
      <sz val="8"/>
      <name val="Trebuchet MS"/>
      <family val="2"/>
    </font>
    <font>
      <sz val="8"/>
      <name val="Garamond"/>
      <family val="1"/>
    </font>
    <font>
      <sz val="12"/>
      <name val="Frutiger 45 Light"/>
      <family val="2"/>
    </font>
    <font>
      <i/>
      <sz val="12"/>
      <name val="Frutiger 45 Light"/>
      <family val="2"/>
    </font>
    <font>
      <b/>
      <sz val="8"/>
      <name val="Helv"/>
    </font>
    <font>
      <u/>
      <sz val="10"/>
      <color indexed="12"/>
      <name val="Geneva"/>
      <family val="2"/>
    </font>
    <font>
      <b/>
      <sz val="14"/>
      <name val="Frutiger 87ExtraBlackCn"/>
      <family val="2"/>
    </font>
    <font>
      <b/>
      <i/>
      <sz val="12"/>
      <name val="Frutiger 45 Light"/>
      <family val="2"/>
    </font>
    <font>
      <b/>
      <sz val="12"/>
      <name val="Frutiger 45 Light"/>
      <family val="2"/>
    </font>
    <font>
      <sz val="10"/>
      <name val="Frutiger"/>
    </font>
    <font>
      <sz val="11"/>
      <color theme="0"/>
      <name val="Calibri"/>
      <family val="2"/>
      <scheme val="minor"/>
    </font>
    <font>
      <sz val="10"/>
      <name val="Tahoma"/>
      <family val="2"/>
    </font>
    <font>
      <sz val="10"/>
      <color indexed="8"/>
      <name val="Arial"/>
      <family val="2"/>
    </font>
    <font>
      <sz val="11"/>
      <color indexed="8"/>
      <name val="Calibri"/>
      <family val="2"/>
    </font>
    <font>
      <sz val="12"/>
      <name val="Arial"/>
      <family val="2"/>
    </font>
    <font>
      <sz val="12"/>
      <name val="SWISS"/>
    </font>
    <font>
      <b/>
      <sz val="12"/>
      <name val="Times New Roman"/>
      <family val="1"/>
    </font>
    <font>
      <sz val="12"/>
      <name val="Helv"/>
    </font>
    <font>
      <sz val="12"/>
      <name val="新細明體"/>
      <family val="2"/>
      <charset val="136"/>
    </font>
    <font>
      <sz val="11"/>
      <color indexed="8"/>
      <name val="Calibri"/>
      <family val="2"/>
      <charset val="1"/>
    </font>
    <font>
      <sz val="9"/>
      <color theme="1"/>
      <name val="Comic Sans MS"/>
      <family val="2"/>
      <charset val="1"/>
    </font>
    <font>
      <sz val="12"/>
      <name val="Tms Rmn"/>
    </font>
    <font>
      <sz val="8"/>
      <name val="Arial"/>
      <family val="2"/>
    </font>
    <font>
      <b/>
      <sz val="12"/>
      <name val="Arial"/>
      <family val="2"/>
    </font>
    <font>
      <u/>
      <sz val="10.45"/>
      <color indexed="12"/>
      <name val="SWISS"/>
    </font>
    <font>
      <sz val="7"/>
      <name val="Small Fonts"/>
      <family val="2"/>
    </font>
    <font>
      <b/>
      <i/>
      <sz val="16"/>
      <name val="Helv"/>
    </font>
    <font>
      <sz val="11"/>
      <name val="Century Gothic"/>
      <family val="2"/>
    </font>
    <font>
      <b/>
      <sz val="12"/>
      <name val="MS Sans Serif"/>
      <family val="2"/>
    </font>
    <font>
      <sz val="12"/>
      <name val="MS Sans Serif"/>
      <family val="2"/>
    </font>
    <font>
      <sz val="11"/>
      <name val="돋움"/>
      <family val="3"/>
      <charset val="129"/>
    </font>
    <font>
      <sz val="10"/>
      <name val="굴림체"/>
      <family val="3"/>
      <charset val="129"/>
    </font>
    <font>
      <sz val="10"/>
      <color theme="1"/>
      <name val="Arial"/>
      <family val="2"/>
    </font>
    <font>
      <sz val="11"/>
      <name val="Calibri"/>
      <family val="2"/>
      <charset val="1"/>
    </font>
    <font>
      <sz val="8"/>
      <color rgb="FFFFFFFF"/>
      <name val="Cambria"/>
      <family val="1"/>
      <scheme val="major"/>
    </font>
    <font>
      <sz val="11"/>
      <color theme="1"/>
      <name val="Cambria"/>
      <family val="1"/>
      <scheme val="major"/>
    </font>
    <font>
      <b/>
      <sz val="10"/>
      <name val="Cambria"/>
      <family val="1"/>
      <scheme val="major"/>
    </font>
    <font>
      <sz val="10"/>
      <name val="Cambria"/>
      <family val="1"/>
      <scheme val="major"/>
    </font>
    <font>
      <sz val="10"/>
      <color rgb="FFFF0000"/>
      <name val="Cambria"/>
      <family val="1"/>
      <scheme val="major"/>
    </font>
    <font>
      <i/>
      <sz val="10"/>
      <color rgb="FFFF0000"/>
      <name val="Cambria"/>
      <family val="1"/>
      <scheme val="major"/>
    </font>
    <font>
      <b/>
      <sz val="11"/>
      <name val="Cambria"/>
      <family val="1"/>
      <scheme val="major"/>
    </font>
    <font>
      <sz val="11"/>
      <color rgb="FFFF0000"/>
      <name val="Cambria"/>
      <family val="1"/>
      <scheme val="major"/>
    </font>
    <font>
      <sz val="12"/>
      <name val="Cambria"/>
      <family val="1"/>
      <scheme val="major"/>
    </font>
    <font>
      <i/>
      <sz val="12"/>
      <name val="Cambria"/>
      <family val="1"/>
      <scheme val="major"/>
    </font>
    <font>
      <b/>
      <i/>
      <sz val="10"/>
      <color rgb="FFFF0000"/>
      <name val="Cambria"/>
      <family val="1"/>
      <scheme val="major"/>
    </font>
    <font>
      <b/>
      <sz val="8"/>
      <name val="Cambria"/>
      <family val="1"/>
      <scheme val="major"/>
    </font>
    <font>
      <b/>
      <sz val="10"/>
      <color theme="1"/>
      <name val="Cambria"/>
      <family val="1"/>
      <scheme val="major"/>
    </font>
    <font>
      <sz val="10"/>
      <color theme="1"/>
      <name val="Cambria"/>
      <family val="1"/>
      <scheme val="major"/>
    </font>
    <font>
      <b/>
      <sz val="12"/>
      <name val="Cambria"/>
      <family val="1"/>
      <scheme val="major"/>
    </font>
    <font>
      <b/>
      <i/>
      <sz val="12"/>
      <name val="Cambria"/>
      <family val="1"/>
      <scheme val="major"/>
    </font>
    <font>
      <sz val="8"/>
      <name val="Cambria"/>
      <family val="1"/>
      <scheme val="major"/>
    </font>
    <font>
      <i/>
      <sz val="10"/>
      <name val="Cambria"/>
      <family val="1"/>
      <scheme val="major"/>
    </font>
    <font>
      <b/>
      <sz val="12"/>
      <color theme="1"/>
      <name val="Cambria"/>
      <family val="1"/>
      <scheme val="major"/>
    </font>
    <font>
      <sz val="9"/>
      <color theme="1"/>
      <name val="Cambria"/>
      <family val="1"/>
      <scheme val="major"/>
    </font>
    <font>
      <i/>
      <sz val="9"/>
      <color theme="1"/>
      <name val="Cambria"/>
      <family val="1"/>
      <scheme val="major"/>
    </font>
    <font>
      <sz val="10"/>
      <color rgb="FFFFFFFF"/>
      <name val="Cambria"/>
      <family val="1"/>
      <scheme val="major"/>
    </font>
    <font>
      <sz val="12"/>
      <color rgb="FFFFFFFF"/>
      <name val="Cambria"/>
      <family val="1"/>
      <scheme val="major"/>
    </font>
    <font>
      <u/>
      <sz val="12"/>
      <color theme="10"/>
      <name val="Cambria"/>
      <family val="1"/>
      <scheme val="major"/>
    </font>
    <font>
      <sz val="20"/>
      <color rgb="FFFFFFFF"/>
      <name val="Cambria"/>
      <family val="1"/>
      <scheme val="major"/>
    </font>
    <font>
      <sz val="20"/>
      <color theme="1"/>
      <name val="Cambria"/>
      <family val="1"/>
      <scheme val="major"/>
    </font>
    <font>
      <sz val="8"/>
      <color theme="1"/>
      <name val="Cambria"/>
      <family val="1"/>
      <scheme val="major"/>
    </font>
    <font>
      <i/>
      <sz val="12"/>
      <color rgb="FFFF0000"/>
      <name val="Cambria"/>
      <family val="1"/>
      <scheme val="major"/>
    </font>
    <font>
      <i/>
      <sz val="12"/>
      <color theme="1"/>
      <name val="Cambria"/>
      <family val="1"/>
      <scheme val="major"/>
    </font>
    <font>
      <sz val="18"/>
      <color theme="1"/>
      <name val="Cambria"/>
      <family val="1"/>
      <scheme val="major"/>
    </font>
    <font>
      <sz val="18"/>
      <color theme="5" tint="-0.249977111117893"/>
      <name val="Cambria"/>
      <family val="1"/>
      <scheme val="major"/>
    </font>
    <font>
      <u/>
      <sz val="18"/>
      <color theme="10"/>
      <name val="Cambria"/>
      <family val="1"/>
      <scheme val="major"/>
    </font>
    <font>
      <b/>
      <i/>
      <sz val="12"/>
      <color theme="1"/>
      <name val="Cambria"/>
      <family val="1"/>
      <scheme val="major"/>
    </font>
    <font>
      <b/>
      <sz val="16"/>
      <name val="Cambria"/>
      <family val="1"/>
      <scheme val="major"/>
    </font>
    <font>
      <b/>
      <i/>
      <sz val="16"/>
      <name val="Cambria"/>
      <family val="1"/>
      <scheme val="major"/>
    </font>
    <font>
      <sz val="16"/>
      <color rgb="FFFFFFFF"/>
      <name val="Cambria"/>
      <family val="1"/>
      <scheme val="major"/>
    </font>
    <font>
      <b/>
      <sz val="16"/>
      <color theme="9"/>
      <name val="Cambria"/>
      <family val="1"/>
      <scheme val="major"/>
    </font>
    <font>
      <sz val="16"/>
      <color theme="9"/>
      <name val="Cambria"/>
      <family val="1"/>
      <scheme val="major"/>
    </font>
    <font>
      <b/>
      <i/>
      <sz val="16"/>
      <color theme="9"/>
      <name val="Cambria"/>
      <family val="1"/>
      <scheme val="major"/>
    </font>
    <font>
      <sz val="16"/>
      <color theme="1"/>
      <name val="Cambria"/>
      <family val="1"/>
      <scheme val="major"/>
    </font>
    <font>
      <sz val="16"/>
      <name val="Cambria"/>
      <family val="1"/>
      <scheme val="major"/>
    </font>
    <font>
      <b/>
      <sz val="16"/>
      <color theme="9" tint="-0.249977111117893"/>
      <name val="Cambria"/>
      <family val="1"/>
      <scheme val="major"/>
    </font>
    <font>
      <b/>
      <i/>
      <sz val="16"/>
      <color theme="9" tint="-0.249977111117893"/>
      <name val="Cambria"/>
      <family val="1"/>
      <scheme val="major"/>
    </font>
    <font>
      <b/>
      <sz val="18"/>
      <color theme="9" tint="-0.249977111117893"/>
      <name val="Cambria"/>
      <family val="1"/>
      <scheme val="major"/>
    </font>
    <font>
      <b/>
      <i/>
      <sz val="18"/>
      <color theme="9" tint="-0.249977111117893"/>
      <name val="Cambria"/>
      <family val="1"/>
      <scheme val="major"/>
    </font>
    <font>
      <sz val="12"/>
      <color rgb="FFFF0000"/>
      <name val="Cambria"/>
      <family val="1"/>
      <scheme val="major"/>
    </font>
    <font>
      <sz val="11"/>
      <name val="Calibri"/>
      <family val="2"/>
      <charset val="1"/>
      <scheme val="minor"/>
    </font>
    <font>
      <b/>
      <sz val="9"/>
      <name val="Cambria"/>
      <family val="1"/>
      <scheme val="major"/>
    </font>
    <font>
      <b/>
      <i/>
      <sz val="9"/>
      <name val="Cambria"/>
      <family val="1"/>
      <scheme val="major"/>
    </font>
    <font>
      <sz val="8"/>
      <name val="Calibri"/>
      <family val="2"/>
      <charset val="1"/>
      <scheme val="minor"/>
    </font>
    <font>
      <b/>
      <sz val="11"/>
      <color theme="1"/>
      <name val="Cambria"/>
      <family val="1"/>
      <scheme val="major"/>
    </font>
  </fonts>
  <fills count="11">
    <fill>
      <patternFill patternType="none"/>
    </fill>
    <fill>
      <patternFill patternType="gray125"/>
    </fill>
    <fill>
      <patternFill patternType="solid">
        <fgColor theme="7"/>
      </patternFill>
    </fill>
    <fill>
      <patternFill patternType="solid">
        <fgColor theme="7" tint="0.59999389629810485"/>
        <bgColor indexed="65"/>
      </patternFill>
    </fill>
    <fill>
      <patternFill patternType="solid">
        <fgColor indexed="22"/>
        <bgColor indexed="64"/>
      </patternFill>
    </fill>
    <fill>
      <patternFill patternType="solid">
        <fgColor indexed="26"/>
        <bgColor indexed="64"/>
      </patternFill>
    </fill>
    <fill>
      <patternFill patternType="solid">
        <fgColor indexed="9"/>
        <bgColor indexed="9"/>
      </patternFill>
    </fill>
    <fill>
      <patternFill patternType="solid">
        <fgColor rgb="FFFFC000"/>
        <bgColor indexed="64"/>
      </patternFill>
    </fill>
    <fill>
      <patternFill patternType="solid">
        <fgColor rgb="FFFFC000"/>
        <bgColor rgb="FFB03A38"/>
      </patternFill>
    </fill>
    <fill>
      <patternFill patternType="solid">
        <fgColor theme="0"/>
        <bgColor indexed="64"/>
      </patternFill>
    </fill>
    <fill>
      <patternFill patternType="solid">
        <fgColor rgb="FFFFFF0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right style="thin">
        <color indexed="64"/>
      </right>
      <top/>
      <bottom/>
      <diagonal/>
    </border>
    <border>
      <left/>
      <right style="thin">
        <color indexed="8"/>
      </right>
      <top/>
      <bottom/>
      <diagonal/>
    </border>
    <border>
      <left/>
      <right/>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842">
    <xf numFmtId="0" fontId="0" fillId="0" borderId="0"/>
    <xf numFmtId="164" fontId="2" fillId="0" borderId="0" applyFont="0" applyFill="0" applyBorder="0" applyAlignment="0" applyProtection="0"/>
    <xf numFmtId="0" fontId="3" fillId="0" borderId="0" applyNumberFormat="0" applyFill="0" applyBorder="0" applyAlignment="0" applyProtection="0"/>
    <xf numFmtId="0" fontId="5" fillId="0" borderId="0"/>
    <xf numFmtId="0" fontId="9" fillId="0" borderId="0"/>
    <xf numFmtId="0" fontId="14" fillId="0" borderId="1">
      <alignment horizontal="center"/>
    </xf>
    <xf numFmtId="0" fontId="15" fillId="0" borderId="2">
      <alignment horizontal="left" wrapText="1" indent="2"/>
    </xf>
    <xf numFmtId="0" fontId="16" fillId="0" borderId="0">
      <alignment wrapText="1"/>
    </xf>
    <xf numFmtId="43" fontId="11"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9" fontId="17" fillId="0" borderId="0">
      <alignment horizontal="center"/>
    </xf>
    <xf numFmtId="0" fontId="17" fillId="0" borderId="0">
      <alignment horizontal="center"/>
    </xf>
    <xf numFmtId="0" fontId="12" fillId="0" borderId="0" applyNumberFormat="0" applyFill="0" applyBorder="0" applyAlignment="0" applyProtection="0">
      <alignment vertical="top"/>
      <protection locked="0"/>
    </xf>
    <xf numFmtId="0" fontId="18" fillId="0" borderId="0" applyNumberFormat="0" applyFill="0" applyBorder="0" applyAlignment="0" applyProtection="0">
      <alignment vertical="top"/>
      <protection locked="0"/>
    </xf>
    <xf numFmtId="0" fontId="18" fillId="0" borderId="0" applyNumberFormat="0" applyFill="0" applyBorder="0" applyAlignment="0" applyProtection="0">
      <alignment vertical="top"/>
      <protection locked="0"/>
    </xf>
    <xf numFmtId="0" fontId="19" fillId="0" borderId="0"/>
    <xf numFmtId="0" fontId="11" fillId="0" borderId="0"/>
    <xf numFmtId="0" fontId="11" fillId="0" borderId="0"/>
    <xf numFmtId="0" fontId="11" fillId="0" borderId="0"/>
    <xf numFmtId="0" fontId="11" fillId="0" borderId="0"/>
    <xf numFmtId="0" fontId="10" fillId="0" borderId="0"/>
    <xf numFmtId="0" fontId="10" fillId="0" borderId="0"/>
    <xf numFmtId="0" fontId="10" fillId="0" borderId="0"/>
    <xf numFmtId="0" fontId="10" fillId="0" borderId="0"/>
    <xf numFmtId="0" fontId="13" fillId="0" borderId="0"/>
    <xf numFmtId="0" fontId="10" fillId="0" borderId="0"/>
    <xf numFmtId="0" fontId="11" fillId="0" borderId="0"/>
    <xf numFmtId="0" fontId="10" fillId="0" borderId="0"/>
    <xf numFmtId="0" fontId="10" fillId="0" borderId="0"/>
    <xf numFmtId="0" fontId="10" fillId="0" borderId="0"/>
    <xf numFmtId="0" fontId="10"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1" fillId="0" borderId="0"/>
    <xf numFmtId="0" fontId="1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1" fillId="0" borderId="0"/>
    <xf numFmtId="0" fontId="11" fillId="0" borderId="0"/>
    <xf numFmtId="0" fontId="11" fillId="0" borderId="0"/>
    <xf numFmtId="0" fontId="11" fillId="0" borderId="0"/>
    <xf numFmtId="0" fontId="1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1" fillId="0" borderId="0"/>
    <xf numFmtId="0" fontId="11" fillId="0" borderId="0"/>
    <xf numFmtId="0" fontId="11" fillId="0" borderId="0"/>
    <xf numFmtId="0" fontId="11" fillId="0" borderId="0"/>
    <xf numFmtId="0" fontId="11" fillId="0" borderId="0"/>
    <xf numFmtId="0" fontId="10" fillId="0" borderId="0"/>
    <xf numFmtId="0" fontId="10" fillId="0" borderId="0"/>
    <xf numFmtId="0" fontId="10" fillId="0" borderId="0"/>
    <xf numFmtId="0" fontId="10" fillId="0" borderId="0"/>
    <xf numFmtId="0" fontId="10" fillId="0" borderId="0"/>
    <xf numFmtId="0" fontId="11" fillId="0" borderId="0"/>
    <xf numFmtId="0" fontId="11" fillId="0" borderId="0"/>
    <xf numFmtId="0" fontId="11" fillId="0" borderId="0"/>
    <xf numFmtId="0" fontId="11" fillId="0" borderId="0"/>
    <xf numFmtId="0" fontId="10" fillId="0" borderId="0"/>
    <xf numFmtId="0" fontId="10" fillId="0" borderId="0"/>
    <xf numFmtId="0" fontId="10" fillId="0" borderId="0"/>
    <xf numFmtId="0" fontId="10" fillId="0" borderId="0"/>
    <xf numFmtId="0" fontId="10" fillId="0" borderId="0"/>
    <xf numFmtId="0" fontId="10" fillId="0" borderId="0"/>
    <xf numFmtId="0" fontId="20" fillId="0" borderId="3">
      <alignment horizontal="left" wrapText="1" indent="1"/>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0" fontId="21" fillId="0" borderId="4">
      <alignment vertical="center" wrapText="1"/>
    </xf>
    <xf numFmtId="0" fontId="22" fillId="0" borderId="5">
      <alignment horizontal="center"/>
    </xf>
    <xf numFmtId="0" fontId="10" fillId="0" borderId="0"/>
    <xf numFmtId="43" fontId="10" fillId="0" borderId="0" applyFont="0" applyFill="0" applyBorder="0" applyAlignment="0" applyProtection="0"/>
    <xf numFmtId="165" fontId="10"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43"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43"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43"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43"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43"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0" fillId="0" borderId="0" applyFont="0" applyFill="0" applyBorder="0" applyAlignment="0" applyProtection="0"/>
    <xf numFmtId="43"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43"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43"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43"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43"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43"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4" fontId="10" fillId="0" borderId="0" applyFont="0" applyFill="0" applyBorder="0" applyAlignment="0" applyProtection="0"/>
    <xf numFmtId="0" fontId="6" fillId="0" borderId="0"/>
    <xf numFmtId="0" fontId="28" fillId="0" borderId="0" applyNumberFormat="0" applyFill="0" applyBorder="0" applyAlignment="0" applyProtection="0"/>
    <xf numFmtId="0" fontId="29" fillId="0" borderId="8">
      <alignment horizontal="center"/>
    </xf>
    <xf numFmtId="0" fontId="29" fillId="0" borderId="8">
      <alignment horizontal="center"/>
    </xf>
    <xf numFmtId="0" fontId="29" fillId="0" borderId="8">
      <alignment horizontal="center"/>
    </xf>
    <xf numFmtId="0" fontId="29" fillId="0" borderId="8">
      <alignment horizontal="center"/>
    </xf>
    <xf numFmtId="165" fontId="10" fillId="0" borderId="0" applyFont="0" applyFill="0" applyBorder="0" applyAlignment="0" applyProtection="0"/>
    <xf numFmtId="0" fontId="10" fillId="0" borderId="0"/>
    <xf numFmtId="0" fontId="27" fillId="0" borderId="0" applyNumberFormat="0" applyFill="0" applyBorder="0" applyAlignment="0" applyProtection="0"/>
    <xf numFmtId="0" fontId="29" fillId="0" borderId="8">
      <alignment horizontal="center"/>
    </xf>
    <xf numFmtId="0" fontId="29" fillId="0" borderId="8">
      <alignment horizontal="center"/>
    </xf>
    <xf numFmtId="0" fontId="29" fillId="0" borderId="8">
      <alignment horizontal="center"/>
    </xf>
    <xf numFmtId="0" fontId="29" fillId="0" borderId="8">
      <alignment horizontal="center"/>
    </xf>
    <xf numFmtId="0" fontId="29" fillId="0" borderId="9">
      <alignment horizontal="center"/>
    </xf>
    <xf numFmtId="0" fontId="29" fillId="0" borderId="9">
      <alignment horizontal="center"/>
    </xf>
    <xf numFmtId="0" fontId="29" fillId="0" borderId="9">
      <alignment horizontal="center"/>
    </xf>
    <xf numFmtId="0" fontId="29" fillId="0" borderId="9">
      <alignment horizontal="center"/>
    </xf>
    <xf numFmtId="0" fontId="29" fillId="0" borderId="9">
      <alignment horizontal="center"/>
    </xf>
    <xf numFmtId="0" fontId="29" fillId="0" borderId="9">
      <alignment horizontal="center"/>
    </xf>
    <xf numFmtId="0" fontId="29" fillId="0" borderId="9">
      <alignment horizontal="center"/>
    </xf>
    <xf numFmtId="0" fontId="29" fillId="0" borderId="9">
      <alignment horizontal="center"/>
    </xf>
    <xf numFmtId="0" fontId="11" fillId="0" borderId="0" applyFill="0" applyBorder="0">
      <alignment vertical="center"/>
    </xf>
    <xf numFmtId="0" fontId="11" fillId="0" borderId="0" applyFont="0" applyFill="0" applyBorder="0" applyAlignment="0" applyProtection="0"/>
    <xf numFmtId="0" fontId="11" fillId="0" borderId="0" applyFont="0" applyFill="0" applyBorder="0" applyAlignment="0" applyProtection="0"/>
    <xf numFmtId="0" fontId="11"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164" fontId="2" fillId="0" borderId="0" applyFont="0" applyFill="0" applyBorder="0" applyAlignment="0" applyProtection="0"/>
    <xf numFmtId="164" fontId="31" fillId="0" borderId="0" applyFont="0" applyFill="0" applyBorder="0" applyAlignment="0" applyProtection="0"/>
    <xf numFmtId="164" fontId="11" fillId="0" borderId="10" applyFont="0" applyFill="0" applyAlignment="0">
      <protection locked="0"/>
    </xf>
    <xf numFmtId="170" fontId="11" fillId="0" borderId="11" applyFill="0" applyAlignment="0">
      <protection locked="0"/>
    </xf>
    <xf numFmtId="164" fontId="11" fillId="0" borderId="0" applyFont="0" applyFill="0" applyBorder="0" applyAlignment="0" applyProtection="0"/>
    <xf numFmtId="164" fontId="10" fillId="0" borderId="0" applyFont="0" applyFill="0" applyBorder="0" applyAlignment="0" applyProtection="0"/>
    <xf numFmtId="39" fontId="11" fillId="0" borderId="10" applyFont="0" applyFill="0" applyAlignment="0">
      <protection locked="0"/>
    </xf>
    <xf numFmtId="164" fontId="11" fillId="0" borderId="0" applyFont="0" applyFill="0" applyBorder="0" applyAlignment="0" applyProtection="0"/>
    <xf numFmtId="39" fontId="11" fillId="0" borderId="10" applyFont="0" applyFill="0" applyAlignment="0">
      <protection locked="0"/>
    </xf>
    <xf numFmtId="164" fontId="11" fillId="0" borderId="0" applyFont="0" applyFill="0" applyBorder="0" applyAlignment="0" applyProtection="0"/>
    <xf numFmtId="164" fontId="26" fillId="0" borderId="0" applyFont="0" applyFill="0" applyBorder="0" applyAlignment="0" applyProtection="0"/>
    <xf numFmtId="164" fontId="11" fillId="0" borderId="0" applyFont="0" applyFill="0" applyBorder="0" applyAlignment="0" applyProtection="0"/>
    <xf numFmtId="164" fontId="2" fillId="0" borderId="0" applyFont="0" applyFill="0" applyBorder="0" applyAlignment="0" applyProtection="0"/>
    <xf numFmtId="164" fontId="32" fillId="0" borderId="0" applyFont="0" applyFill="0" applyBorder="0" applyAlignment="0" applyProtection="0"/>
    <xf numFmtId="164" fontId="11" fillId="0" borderId="10" applyFont="0" applyFill="0" applyAlignment="0">
      <protection locked="0"/>
    </xf>
    <xf numFmtId="164" fontId="1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1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11" fillId="0" borderId="0" applyFont="0" applyFill="0" applyBorder="0" applyAlignment="0" applyProtection="0"/>
    <xf numFmtId="165" fontId="10"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3" fillId="0" borderId="0" applyFont="0" applyFill="0" applyBorder="0" applyAlignment="0" applyProtection="0"/>
    <xf numFmtId="165" fontId="33" fillId="0" borderId="0" applyFont="0" applyFill="0" applyBorder="0" applyAlignment="0" applyProtection="0"/>
    <xf numFmtId="165" fontId="33" fillId="0" borderId="0" applyFont="0" applyFill="0" applyBorder="0" applyAlignment="0" applyProtection="0"/>
    <xf numFmtId="165" fontId="28" fillId="0" borderId="0" applyFont="0" applyFill="0" applyBorder="0" applyAlignment="0" applyProtection="0"/>
    <xf numFmtId="165" fontId="24"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6" fillId="0" borderId="0" applyFont="0" applyFill="0" applyBorder="0" applyAlignment="0" applyProtection="0"/>
    <xf numFmtId="165" fontId="31" fillId="0" borderId="0" applyFont="0" applyFill="0" applyBorder="0" applyAlignment="0" applyProtection="0"/>
    <xf numFmtId="165" fontId="32"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0" fontId="34" fillId="0" borderId="0"/>
    <xf numFmtId="0" fontId="34" fillId="0" borderId="0"/>
    <xf numFmtId="166" fontId="31" fillId="0" borderId="0" applyFont="0" applyFill="0" applyBorder="0" applyAlignment="0" applyProtection="0"/>
    <xf numFmtId="171" fontId="11" fillId="0" borderId="0" applyFont="0" applyFill="0" applyBorder="0" applyAlignment="0" applyProtection="0"/>
    <xf numFmtId="172" fontId="11" fillId="0" borderId="0" applyFont="0" applyFill="0" applyBorder="0" applyAlignment="0" applyProtection="0"/>
    <xf numFmtId="173" fontId="11" fillId="0" borderId="0" applyFont="0" applyFill="0" applyBorder="0" applyAlignment="0" applyProtection="0"/>
    <xf numFmtId="38" fontId="35" fillId="4" borderId="0" applyNumberFormat="0" applyBorder="0" applyAlignment="0" applyProtection="0"/>
    <xf numFmtId="0" fontId="36" fillId="0" borderId="6" applyNumberFormat="0" applyAlignment="0" applyProtection="0">
      <alignment horizontal="left" vertical="center"/>
    </xf>
    <xf numFmtId="0" fontId="36" fillId="0" borderId="6" applyNumberFormat="0" applyAlignment="0" applyProtection="0">
      <alignment horizontal="left" vertical="center"/>
    </xf>
    <xf numFmtId="0" fontId="36" fillId="0" borderId="6" applyNumberFormat="0" applyAlignment="0" applyProtection="0">
      <alignment horizontal="left" vertical="center"/>
    </xf>
    <xf numFmtId="0" fontId="36" fillId="0" borderId="7">
      <alignment horizontal="left" vertical="center"/>
    </xf>
    <xf numFmtId="0" fontId="36" fillId="0" borderId="7">
      <alignment horizontal="left" vertical="center"/>
    </xf>
    <xf numFmtId="0" fontId="36" fillId="0" borderId="7">
      <alignment horizontal="left" vertical="center"/>
    </xf>
    <xf numFmtId="0" fontId="37" fillId="0" borderId="0" applyNumberFormat="0" applyFill="0" applyBorder="0" applyAlignment="0" applyProtection="0">
      <alignment vertical="top"/>
      <protection locked="0"/>
    </xf>
    <xf numFmtId="10" fontId="35" fillId="5" borderId="1" applyNumberFormat="0" applyBorder="0" applyAlignment="0" applyProtection="0"/>
    <xf numFmtId="10" fontId="35" fillId="5" borderId="1" applyNumberFormat="0" applyBorder="0" applyAlignment="0" applyProtection="0"/>
    <xf numFmtId="37" fontId="38" fillId="0" borderId="0"/>
    <xf numFmtId="174" fontId="39" fillId="0" borderId="0"/>
    <xf numFmtId="0" fontId="34" fillId="0" borderId="0"/>
    <xf numFmtId="0" fontId="34" fillId="0" borderId="0"/>
    <xf numFmtId="0" fontId="2" fillId="0" borderId="0"/>
    <xf numFmtId="0" fontId="2" fillId="0" borderId="0"/>
    <xf numFmtId="0" fontId="2" fillId="0" borderId="0"/>
    <xf numFmtId="0" fontId="27" fillId="0" borderId="0" applyNumberFormat="0" applyFill="0" applyBorder="0" applyAlignment="0" applyProtection="0"/>
    <xf numFmtId="0" fontId="10" fillId="0" borderId="0"/>
    <xf numFmtId="0" fontId="10" fillId="0" borderId="0"/>
    <xf numFmtId="0" fontId="27" fillId="0" borderId="0" applyNumberForma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7" fillId="0" borderId="0" applyNumberFormat="0" applyFill="0" applyBorder="0" applyAlignment="0" applyProtection="0"/>
    <xf numFmtId="0" fontId="2" fillId="0" borderId="0"/>
    <xf numFmtId="0" fontId="2" fillId="0" borderId="0"/>
    <xf numFmtId="0" fontId="2" fillId="0" borderId="0"/>
    <xf numFmtId="0" fontId="2" fillId="0" borderId="0"/>
    <xf numFmtId="0" fontId="27" fillId="0" borderId="0" applyNumberFormat="0" applyFill="0" applyBorder="0" applyAlignment="0" applyProtection="0"/>
    <xf numFmtId="0" fontId="2" fillId="0" borderId="0"/>
    <xf numFmtId="0" fontId="2" fillId="0" borderId="0"/>
    <xf numFmtId="0" fontId="27" fillId="0" borderId="0" applyNumberFormat="0" applyFill="0" applyBorder="0" applyAlignment="0" applyProtection="0"/>
    <xf numFmtId="0" fontId="27" fillId="0" borderId="0" applyNumberFormat="0" applyFill="0" applyBorder="0" applyAlignment="0" applyProtection="0"/>
    <xf numFmtId="0" fontId="28" fillId="0" borderId="0"/>
    <xf numFmtId="0" fontId="27" fillId="0" borderId="0"/>
    <xf numFmtId="0" fontId="10" fillId="0" borderId="0"/>
    <xf numFmtId="0" fontId="27" fillId="0" borderId="0"/>
    <xf numFmtId="0" fontId="2"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7" fillId="0" borderId="0"/>
    <xf numFmtId="0" fontId="40" fillId="0" borderId="0"/>
    <xf numFmtId="0" fontId="28" fillId="0" borderId="0"/>
    <xf numFmtId="0" fontId="28" fillId="0" borderId="0"/>
    <xf numFmtId="0" fontId="27" fillId="0" borderId="0"/>
    <xf numFmtId="0" fontId="33" fillId="0" borderId="0"/>
    <xf numFmtId="0" fontId="28" fillId="0" borderId="0"/>
    <xf numFmtId="0" fontId="28" fillId="0" borderId="0"/>
    <xf numFmtId="0" fontId="28" fillId="0" borderId="0"/>
    <xf numFmtId="0" fontId="28" fillId="0" borderId="0"/>
    <xf numFmtId="0" fontId="28" fillId="0" borderId="0"/>
    <xf numFmtId="0" fontId="27" fillId="0" borderId="0" applyNumberFormat="0" applyFill="0" applyBorder="0" applyAlignment="0" applyProtection="0"/>
    <xf numFmtId="0" fontId="1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6" fillId="0" borderId="0"/>
    <xf numFmtId="0" fontId="26" fillId="0" borderId="0"/>
    <xf numFmtId="0" fontId="27" fillId="0" borderId="0" applyNumberFormat="0" applyFill="0" applyBorder="0" applyAlignment="0" applyProtection="0"/>
    <xf numFmtId="0" fontId="40" fillId="0" borderId="0"/>
    <xf numFmtId="0" fontId="10" fillId="0" borderId="0"/>
    <xf numFmtId="0" fontId="27" fillId="0" borderId="0" applyNumberFormat="0" applyFill="0" applyBorder="0" applyAlignment="0" applyProtection="0"/>
    <xf numFmtId="0" fontId="27" fillId="0" borderId="0" applyNumberFormat="0" applyFill="0" applyBorder="0" applyAlignment="0" applyProtection="0"/>
    <xf numFmtId="0" fontId="2" fillId="0" borderId="0"/>
    <xf numFmtId="10" fontId="1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31" fillId="0" borderId="0" applyFont="0" applyFill="0" applyBorder="0" applyAlignment="0" applyProtection="0"/>
    <xf numFmtId="9" fontId="2"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11" fillId="0" borderId="12" applyFont="0" applyFill="0" applyAlignment="0" applyProtection="0"/>
    <xf numFmtId="9" fontId="31" fillId="0" borderId="0" applyFont="0" applyFill="0" applyBorder="0" applyAlignment="0" applyProtection="0"/>
    <xf numFmtId="9" fontId="11" fillId="0" borderId="12" applyFont="0" applyFill="0" applyAlignment="0" applyProtection="0"/>
    <xf numFmtId="9" fontId="11" fillId="0" borderId="12" applyFont="0" applyFill="0" applyAlignment="0" applyProtection="0"/>
    <xf numFmtId="9" fontId="11" fillId="0" borderId="12" applyFont="0" applyFill="0" applyAlignment="0" applyProtection="0"/>
    <xf numFmtId="9" fontId="10" fillId="0" borderId="0" applyFont="0" applyFill="0" applyBorder="0" applyAlignment="0" applyProtection="0"/>
    <xf numFmtId="9" fontId="26" fillId="0" borderId="0" applyFont="0" applyFill="0" applyBorder="0" applyAlignment="0" applyProtection="0"/>
    <xf numFmtId="165" fontId="10" fillId="0" borderId="0" applyFont="0" applyFill="0" applyBorder="0" applyAlignment="0" applyProtection="0"/>
    <xf numFmtId="9" fontId="11" fillId="0" borderId="12" applyFont="0" applyFill="0" applyAlignment="0" applyProtection="0"/>
    <xf numFmtId="9" fontId="11" fillId="0" borderId="12" applyFont="0" applyFill="0" applyAlignment="0" applyProtection="0"/>
    <xf numFmtId="0" fontId="10" fillId="0" borderId="0"/>
    <xf numFmtId="9" fontId="32" fillId="0" borderId="0" applyFont="0" applyFill="0" applyBorder="0" applyAlignment="0" applyProtection="0"/>
    <xf numFmtId="9" fontId="32"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11" fillId="0" borderId="0"/>
    <xf numFmtId="0" fontId="41" fillId="0" borderId="1">
      <alignment horizontal="center"/>
    </xf>
    <xf numFmtId="0" fontId="25" fillId="0" borderId="0">
      <alignment vertical="top"/>
    </xf>
    <xf numFmtId="0" fontId="41" fillId="0" borderId="1">
      <alignment horizontal="center"/>
    </xf>
    <xf numFmtId="0" fontId="41" fillId="0" borderId="1">
      <alignment horizontal="center"/>
    </xf>
    <xf numFmtId="0" fontId="41" fillId="0" borderId="1">
      <alignment horizontal="center"/>
    </xf>
    <xf numFmtId="0" fontId="41" fillId="0" borderId="0">
      <alignment horizontal="center" vertical="center"/>
    </xf>
    <xf numFmtId="0" fontId="42" fillId="6" borderId="0" applyNumberFormat="0" applyFill="0">
      <alignment horizontal="left" vertical="center"/>
    </xf>
    <xf numFmtId="41" fontId="11" fillId="0" borderId="0" applyFont="0" applyFill="0" applyBorder="0" applyAlignment="0" applyProtection="0"/>
    <xf numFmtId="175" fontId="11" fillId="0" borderId="0" applyFont="0" applyFill="0" applyBorder="0" applyAlignment="0" applyProtection="0"/>
    <xf numFmtId="176" fontId="11" fillId="0" borderId="0" applyFont="0" applyFill="0" applyBorder="0" applyAlignment="0" applyProtection="0"/>
    <xf numFmtId="41" fontId="11" fillId="0" borderId="0" applyFont="0" applyFill="0" applyBorder="0" applyAlignment="0" applyProtection="0"/>
    <xf numFmtId="43" fontId="11" fillId="0" borderId="0" applyFont="0" applyFill="0" applyBorder="0" applyAlignment="0" applyProtection="0"/>
    <xf numFmtId="177" fontId="43" fillId="0" borderId="0" applyFont="0" applyFill="0" applyBorder="0" applyAlignment="0" applyProtection="0"/>
    <xf numFmtId="178" fontId="43" fillId="0" borderId="0" applyFont="0" applyFill="0" applyBorder="0" applyAlignment="0" applyProtection="0"/>
    <xf numFmtId="0" fontId="44" fillId="0" borderId="0"/>
    <xf numFmtId="164" fontId="32" fillId="0" borderId="0" applyFont="0" applyFill="0" applyBorder="0" applyAlignment="0" applyProtection="0"/>
    <xf numFmtId="9"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0" fontId="10" fillId="0" borderId="0"/>
    <xf numFmtId="9"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0" fontId="10" fillId="0" borderId="0"/>
    <xf numFmtId="0" fontId="10" fillId="0" borderId="0"/>
    <xf numFmtId="0" fontId="10" fillId="0" borderId="0"/>
    <xf numFmtId="0" fontId="10" fillId="0" borderId="0"/>
    <xf numFmtId="0" fontId="10" fillId="0" borderId="0"/>
    <xf numFmtId="0" fontId="45" fillId="0" borderId="0"/>
    <xf numFmtId="179" fontId="10" fillId="0" borderId="0"/>
    <xf numFmtId="180" fontId="10" fillId="3" borderId="0" applyNumberFormat="0" applyBorder="0" applyAlignment="0" applyProtection="0"/>
    <xf numFmtId="180" fontId="23" fillId="2" borderId="0" applyNumberFormat="0" applyBorder="0" applyAlignment="0" applyProtection="0"/>
    <xf numFmtId="164"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0" fontId="46" fillId="0" borderId="0"/>
    <xf numFmtId="180" fontId="11" fillId="0" borderId="0"/>
    <xf numFmtId="180" fontId="10" fillId="0" borderId="0"/>
    <xf numFmtId="180" fontId="10" fillId="0" borderId="0"/>
    <xf numFmtId="180" fontId="10" fillId="0" borderId="0"/>
    <xf numFmtId="180" fontId="10" fillId="0" borderId="0"/>
    <xf numFmtId="9" fontId="45"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10" fillId="0" borderId="0"/>
    <xf numFmtId="165" fontId="10" fillId="0" borderId="0" applyFont="0" applyFill="0" applyBorder="0" applyAlignment="0" applyProtection="0"/>
    <xf numFmtId="0" fontId="10" fillId="0" borderId="0"/>
    <xf numFmtId="165" fontId="10" fillId="0" borderId="0" applyFont="0" applyFill="0" applyBorder="0" applyAlignment="0" applyProtection="0"/>
    <xf numFmtId="0" fontId="10" fillId="0" borderId="0"/>
    <xf numFmtId="165" fontId="10" fillId="0" borderId="0" applyFont="0" applyFill="0" applyBorder="0" applyAlignment="0" applyProtection="0"/>
    <xf numFmtId="0" fontId="10" fillId="0" borderId="0"/>
    <xf numFmtId="165" fontId="10" fillId="0" borderId="0" applyFont="0" applyFill="0" applyBorder="0" applyAlignment="0" applyProtection="0"/>
    <xf numFmtId="165" fontId="10" fillId="0" borderId="0" applyFont="0" applyFill="0" applyBorder="0" applyAlignment="0" applyProtection="0"/>
    <xf numFmtId="0" fontId="10" fillId="0" borderId="0"/>
    <xf numFmtId="165" fontId="10" fillId="0" borderId="0" applyFont="0" applyFill="0" applyBorder="0" applyAlignment="0" applyProtection="0"/>
    <xf numFmtId="165" fontId="10" fillId="0" borderId="0" applyFont="0" applyFill="0" applyBorder="0" applyAlignment="0" applyProtection="0"/>
    <xf numFmtId="0" fontId="10" fillId="0" borderId="0"/>
    <xf numFmtId="9" fontId="10" fillId="0" borderId="0" applyFont="0" applyFill="0" applyBorder="0" applyAlignment="0" applyProtection="0"/>
    <xf numFmtId="164" fontId="11" fillId="0" borderId="0" applyFont="0" applyFill="0" applyBorder="0" applyAlignment="0" applyProtection="0"/>
    <xf numFmtId="9" fontId="10" fillId="0" borderId="0" applyFont="0" applyFill="0" applyBorder="0" applyAlignment="0" applyProtection="0"/>
    <xf numFmtId="0" fontId="10" fillId="0" borderId="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10" fillId="0" borderId="0"/>
    <xf numFmtId="165" fontId="10" fillId="0" borderId="0" applyFont="0" applyFill="0" applyBorder="0" applyAlignment="0" applyProtection="0"/>
    <xf numFmtId="0" fontId="10" fillId="0" borderId="0"/>
    <xf numFmtId="0" fontId="10" fillId="0" borderId="0"/>
    <xf numFmtId="165" fontId="10" fillId="0" borderId="0" applyFont="0" applyFill="0" applyBorder="0" applyAlignment="0" applyProtection="0"/>
    <xf numFmtId="165" fontId="10" fillId="0" borderId="0" applyFont="0" applyFill="0" applyBorder="0" applyAlignment="0" applyProtection="0"/>
    <xf numFmtId="0" fontId="10" fillId="0" borderId="0"/>
    <xf numFmtId="165" fontId="10" fillId="0" borderId="0" applyFont="0" applyFill="0" applyBorder="0" applyAlignment="0" applyProtection="0"/>
    <xf numFmtId="0" fontId="10" fillId="0" borderId="0"/>
    <xf numFmtId="165" fontId="10" fillId="0" borderId="0" applyFont="0" applyFill="0" applyBorder="0" applyAlignment="0" applyProtection="0"/>
    <xf numFmtId="0" fontId="10" fillId="0" borderId="0"/>
    <xf numFmtId="165" fontId="10" fillId="0" borderId="0" applyFont="0" applyFill="0" applyBorder="0" applyAlignment="0" applyProtection="0"/>
    <xf numFmtId="0" fontId="10" fillId="0" borderId="0"/>
    <xf numFmtId="165" fontId="10" fillId="0" borderId="0" applyFont="0" applyFill="0" applyBorder="0" applyAlignment="0" applyProtection="0"/>
    <xf numFmtId="0" fontId="10" fillId="0" borderId="0"/>
    <xf numFmtId="165" fontId="10" fillId="0" borderId="0" applyFont="0" applyFill="0" applyBorder="0" applyAlignment="0" applyProtection="0"/>
    <xf numFmtId="0" fontId="10" fillId="0" borderId="0"/>
    <xf numFmtId="165" fontId="10" fillId="0" borderId="0" applyFont="0" applyFill="0" applyBorder="0" applyAlignment="0" applyProtection="0"/>
    <xf numFmtId="0" fontId="10" fillId="0" borderId="0"/>
    <xf numFmtId="165" fontId="10" fillId="0" borderId="0" applyFont="0" applyFill="0" applyBorder="0" applyAlignment="0" applyProtection="0"/>
    <xf numFmtId="0" fontId="10" fillId="0" borderId="0"/>
    <xf numFmtId="165" fontId="10" fillId="0" borderId="0" applyFont="0" applyFill="0" applyBorder="0" applyAlignment="0" applyProtection="0"/>
    <xf numFmtId="165" fontId="10" fillId="0" borderId="0" applyFont="0" applyFill="0" applyBorder="0" applyAlignment="0" applyProtection="0"/>
    <xf numFmtId="0" fontId="10" fillId="0" borderId="0"/>
    <xf numFmtId="165" fontId="10" fillId="0" borderId="0" applyFont="0" applyFill="0" applyBorder="0" applyAlignment="0" applyProtection="0"/>
    <xf numFmtId="0" fontId="10" fillId="0" borderId="0"/>
    <xf numFmtId="165" fontId="10" fillId="0" borderId="0" applyFont="0" applyFill="0" applyBorder="0" applyAlignment="0" applyProtection="0"/>
    <xf numFmtId="0" fontId="10" fillId="0" borderId="0"/>
    <xf numFmtId="165" fontId="10" fillId="0" borderId="0" applyFont="0" applyFill="0" applyBorder="0" applyAlignment="0" applyProtection="0"/>
    <xf numFmtId="0" fontId="10" fillId="0" borderId="0"/>
    <xf numFmtId="165" fontId="10" fillId="0" borderId="0" applyFont="0" applyFill="0" applyBorder="0" applyAlignment="0" applyProtection="0"/>
    <xf numFmtId="0" fontId="10" fillId="0" borderId="0"/>
    <xf numFmtId="165" fontId="10" fillId="0" borderId="0" applyFont="0" applyFill="0" applyBorder="0" applyAlignment="0" applyProtection="0"/>
    <xf numFmtId="0" fontId="10" fillId="0" borderId="0"/>
    <xf numFmtId="165" fontId="10" fillId="0" borderId="0" applyFont="0" applyFill="0" applyBorder="0" applyAlignment="0" applyProtection="0"/>
    <xf numFmtId="0" fontId="10" fillId="0" borderId="0"/>
    <xf numFmtId="165" fontId="10" fillId="0" borderId="0" applyFont="0" applyFill="0" applyBorder="0" applyAlignment="0" applyProtection="0"/>
    <xf numFmtId="0" fontId="10" fillId="0" borderId="0"/>
    <xf numFmtId="165" fontId="10" fillId="0" borderId="0" applyFont="0" applyFill="0" applyBorder="0" applyAlignment="0" applyProtection="0"/>
    <xf numFmtId="0" fontId="10" fillId="0" borderId="0"/>
    <xf numFmtId="165" fontId="10" fillId="0" borderId="0" applyFont="0" applyFill="0" applyBorder="0" applyAlignment="0" applyProtection="0"/>
    <xf numFmtId="0" fontId="10" fillId="0" borderId="0"/>
    <xf numFmtId="165" fontId="10" fillId="0" borderId="0" applyFont="0" applyFill="0" applyBorder="0" applyAlignment="0" applyProtection="0"/>
    <xf numFmtId="165"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165" fontId="10" fillId="0" borderId="0" applyFont="0" applyFill="0" applyBorder="0" applyAlignment="0" applyProtection="0"/>
    <xf numFmtId="9" fontId="10" fillId="0" borderId="0" applyFont="0" applyFill="0" applyBorder="0" applyAlignment="0" applyProtection="0"/>
    <xf numFmtId="0" fontId="10" fillId="0" borderId="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5" fillId="0" borderId="0"/>
    <xf numFmtId="0" fontId="10" fillId="0" borderId="0"/>
    <xf numFmtId="165" fontId="10" fillId="0" borderId="0" applyFont="0" applyFill="0" applyBorder="0" applyAlignment="0" applyProtection="0"/>
    <xf numFmtId="0" fontId="10" fillId="0" borderId="0"/>
    <xf numFmtId="0" fontId="6" fillId="0" borderId="0"/>
    <xf numFmtId="0" fontId="6" fillId="0" borderId="0"/>
    <xf numFmtId="165" fontId="10" fillId="0" borderId="0" applyFont="0" applyFill="0" applyBorder="0" applyAlignment="0" applyProtection="0"/>
    <xf numFmtId="165" fontId="10" fillId="0" borderId="0" applyFont="0" applyFill="0" applyBorder="0" applyAlignment="0" applyProtection="0"/>
    <xf numFmtId="0" fontId="10" fillId="0" borderId="0"/>
    <xf numFmtId="165" fontId="10" fillId="0" borderId="0" applyFont="0" applyFill="0" applyBorder="0" applyAlignment="0" applyProtection="0"/>
    <xf numFmtId="0" fontId="10" fillId="0" borderId="0"/>
    <xf numFmtId="0" fontId="10" fillId="0" borderId="0"/>
    <xf numFmtId="165" fontId="10" fillId="0" borderId="0" applyFont="0" applyFill="0" applyBorder="0" applyAlignment="0" applyProtection="0"/>
    <xf numFmtId="0" fontId="10" fillId="0" borderId="0"/>
    <xf numFmtId="165" fontId="10" fillId="0" borderId="0" applyFont="0" applyFill="0" applyBorder="0" applyAlignment="0" applyProtection="0"/>
    <xf numFmtId="165" fontId="10" fillId="0" borderId="0" applyFont="0" applyFill="0" applyBorder="0" applyAlignment="0" applyProtection="0"/>
    <xf numFmtId="0" fontId="10" fillId="0" borderId="0"/>
    <xf numFmtId="164" fontId="11" fillId="0" borderId="0" applyFont="0" applyFill="0" applyBorder="0" applyAlignment="0" applyProtection="0"/>
    <xf numFmtId="164" fontId="11" fillId="0" borderId="0" applyFont="0" applyFill="0" applyBorder="0" applyAlignment="0" applyProtection="0"/>
    <xf numFmtId="165" fontId="10" fillId="0" borderId="0" applyFont="0" applyFill="0" applyBorder="0" applyAlignment="0" applyProtection="0"/>
    <xf numFmtId="0" fontId="10" fillId="0" borderId="0"/>
    <xf numFmtId="9" fontId="2" fillId="0" borderId="0" applyFont="0" applyFill="0" applyBorder="0" applyAlignment="0" applyProtection="0"/>
    <xf numFmtId="0" fontId="10" fillId="0" borderId="0"/>
    <xf numFmtId="165" fontId="2" fillId="0" borderId="0" applyFont="0" applyFill="0" applyBorder="0" applyAlignment="0" applyProtection="0"/>
    <xf numFmtId="0" fontId="1" fillId="0" borderId="0"/>
  </cellStyleXfs>
  <cellXfs count="283">
    <xf numFmtId="0" fontId="0" fillId="0" borderId="0" xfId="0"/>
    <xf numFmtId="0" fontId="48" fillId="0" borderId="0" xfId="0" applyFont="1"/>
    <xf numFmtId="0" fontId="47" fillId="0" borderId="0" xfId="3" applyFont="1" applyAlignment="1">
      <alignment horizontal="center" vertical="top" wrapText="1" readingOrder="1"/>
    </xf>
    <xf numFmtId="0" fontId="50" fillId="0" borderId="0" xfId="4" applyFont="1" applyAlignment="1">
      <alignment vertical="top" wrapText="1"/>
    </xf>
    <xf numFmtId="0" fontId="4" fillId="0" borderId="0" xfId="0" applyFont="1"/>
    <xf numFmtId="0" fontId="60" fillId="0" borderId="0" xfId="0" applyFont="1"/>
    <xf numFmtId="0" fontId="60" fillId="0" borderId="0" xfId="0" applyFont="1" applyAlignment="1">
      <alignment vertical="center"/>
    </xf>
    <xf numFmtId="0" fontId="50" fillId="0" borderId="0" xfId="3" applyFont="1" applyAlignment="1">
      <alignment vertical="center"/>
    </xf>
    <xf numFmtId="0" fontId="49" fillId="0" borderId="0" xfId="3" applyFont="1" applyAlignment="1">
      <alignment vertical="center"/>
    </xf>
    <xf numFmtId="0" fontId="58" fillId="0" borderId="0" xfId="0" applyFont="1" applyAlignment="1">
      <alignment horizontal="left" vertical="center" wrapText="1" indent="2"/>
    </xf>
    <xf numFmtId="0" fontId="58" fillId="0" borderId="0" xfId="0" applyFont="1" applyAlignment="1">
      <alignment horizontal="center" vertical="center" wrapText="1"/>
    </xf>
    <xf numFmtId="0" fontId="63" fillId="0" borderId="0" xfId="0" applyFont="1" applyAlignment="1">
      <alignment horizontal="justify" vertical="center" wrapText="1"/>
    </xf>
    <xf numFmtId="0" fontId="66" fillId="0" borderId="0" xfId="0" applyFont="1" applyAlignment="1">
      <alignment vertical="top" wrapText="1"/>
    </xf>
    <xf numFmtId="0" fontId="67" fillId="0" borderId="0" xfId="0" applyFont="1" applyAlignment="1">
      <alignment vertical="top" wrapText="1"/>
    </xf>
    <xf numFmtId="0" fontId="68" fillId="0" borderId="0" xfId="3" applyFont="1" applyAlignment="1">
      <alignment horizontal="center" vertical="top" wrapText="1" readingOrder="1"/>
    </xf>
    <xf numFmtId="0" fontId="72" fillId="0" borderId="0" xfId="0" applyFont="1"/>
    <xf numFmtId="0" fontId="73" fillId="0" borderId="0" xfId="0" applyFont="1"/>
    <xf numFmtId="0" fontId="51" fillId="0" borderId="0" xfId="4" applyFont="1" applyAlignment="1">
      <alignment vertical="justify"/>
    </xf>
    <xf numFmtId="0" fontId="52" fillId="0" borderId="0" xfId="4" applyFont="1" applyAlignment="1">
      <alignment vertical="top" wrapText="1"/>
    </xf>
    <xf numFmtId="0" fontId="51" fillId="0" borderId="0" xfId="3" applyFont="1" applyAlignment="1">
      <alignment horizontal="center" vertical="top" wrapText="1" readingOrder="1"/>
    </xf>
    <xf numFmtId="0" fontId="52" fillId="0" borderId="0" xfId="0" applyFont="1"/>
    <xf numFmtId="0" fontId="71" fillId="8" borderId="0" xfId="3" applyFont="1" applyFill="1" applyAlignment="1">
      <alignment horizontal="center" vertical="top" wrapText="1" readingOrder="1"/>
    </xf>
    <xf numFmtId="0" fontId="68" fillId="8" borderId="0" xfId="3" applyFont="1" applyFill="1" applyAlignment="1">
      <alignment horizontal="center" vertical="top" wrapText="1" readingOrder="1"/>
    </xf>
    <xf numFmtId="0" fontId="69" fillId="8" borderId="0" xfId="3" applyFont="1" applyFill="1" applyAlignment="1">
      <alignment horizontal="center" vertical="top" wrapText="1" readingOrder="1"/>
    </xf>
    <xf numFmtId="0" fontId="4" fillId="0" borderId="0" xfId="0" applyFont="1" applyAlignment="1">
      <alignment horizontal="justify" vertical="top" wrapText="1"/>
    </xf>
    <xf numFmtId="0" fontId="56" fillId="0" borderId="0" xfId="0" applyFont="1" applyAlignment="1">
      <alignment horizontal="justify" vertical="top" wrapText="1"/>
    </xf>
    <xf numFmtId="0" fontId="55" fillId="0" borderId="0" xfId="0" applyFont="1"/>
    <xf numFmtId="0" fontId="55" fillId="0" borderId="0" xfId="0" applyFont="1" applyAlignment="1">
      <alignment horizontal="justify" vertical="top" wrapText="1"/>
    </xf>
    <xf numFmtId="0" fontId="74" fillId="0" borderId="0" xfId="0" applyFont="1" applyAlignment="1">
      <alignment horizontal="justify" vertical="top" wrapText="1"/>
    </xf>
    <xf numFmtId="0" fontId="65" fillId="0" borderId="0" xfId="0" applyFont="1" applyAlignment="1">
      <alignment vertical="top" wrapText="1"/>
    </xf>
    <xf numFmtId="0" fontId="61" fillId="0" borderId="0" xfId="4" applyFont="1" applyAlignment="1">
      <alignment vertical="top" wrapText="1"/>
    </xf>
    <xf numFmtId="0" fontId="4" fillId="0" borderId="0" xfId="0" applyFont="1" applyAlignment="1">
      <alignment vertical="top" wrapText="1"/>
    </xf>
    <xf numFmtId="0" fontId="55" fillId="0" borderId="0" xfId="4" applyFont="1" applyAlignment="1">
      <alignment vertical="top" wrapText="1"/>
    </xf>
    <xf numFmtId="0" fontId="75" fillId="0" borderId="0" xfId="0" applyFont="1" applyAlignment="1">
      <alignment vertical="top" wrapText="1"/>
    </xf>
    <xf numFmtId="0" fontId="76" fillId="0" borderId="0" xfId="0" applyFont="1"/>
    <xf numFmtId="0" fontId="77" fillId="0" borderId="0" xfId="0" applyFont="1"/>
    <xf numFmtId="0" fontId="78" fillId="0" borderId="0" xfId="2" applyFont="1"/>
    <xf numFmtId="0" fontId="61" fillId="8" borderId="1" xfId="3" applyFont="1" applyFill="1" applyBorder="1" applyAlignment="1">
      <alignment horizontal="center" vertical="center" wrapText="1" readingOrder="1"/>
    </xf>
    <xf numFmtId="0" fontId="62" fillId="8" borderId="1" xfId="3" applyFont="1" applyFill="1" applyBorder="1" applyAlignment="1">
      <alignment horizontal="center" vertical="center" wrapText="1" readingOrder="1"/>
    </xf>
    <xf numFmtId="0" fontId="4" fillId="0" borderId="1" xfId="0" applyFont="1" applyBorder="1"/>
    <xf numFmtId="0" fontId="75" fillId="0" borderId="1" xfId="0" applyFont="1" applyBorder="1" applyAlignment="1">
      <alignment horizontal="right"/>
    </xf>
    <xf numFmtId="0" fontId="61" fillId="8" borderId="20" xfId="3" applyFont="1" applyFill="1" applyBorder="1" applyAlignment="1">
      <alignment horizontal="center" vertical="center" wrapText="1" readingOrder="1"/>
    </xf>
    <xf numFmtId="0" fontId="82" fillId="8" borderId="0" xfId="3" applyFont="1" applyFill="1" applyAlignment="1">
      <alignment horizontal="center" vertical="top" wrapText="1" readingOrder="1"/>
    </xf>
    <xf numFmtId="0" fontId="82" fillId="0" borderId="0" xfId="3" applyFont="1" applyAlignment="1">
      <alignment horizontal="center" vertical="top" wrapText="1" readingOrder="1"/>
    </xf>
    <xf numFmtId="0" fontId="83" fillId="0" borderId="0" xfId="0" applyFont="1" applyAlignment="1">
      <alignment wrapText="1"/>
    </xf>
    <xf numFmtId="0" fontId="84" fillId="0" borderId="0" xfId="0" applyFont="1"/>
    <xf numFmtId="0" fontId="85" fillId="0" borderId="0" xfId="0" applyFont="1" applyAlignment="1">
      <alignment wrapText="1"/>
    </xf>
    <xf numFmtId="0" fontId="86" fillId="0" borderId="0" xfId="0" applyFont="1"/>
    <xf numFmtId="0" fontId="65" fillId="0" borderId="1" xfId="0" applyFont="1" applyBorder="1"/>
    <xf numFmtId="0" fontId="79" fillId="0" borderId="1" xfId="0" applyFont="1" applyBorder="1" applyAlignment="1">
      <alignment horizontal="right"/>
    </xf>
    <xf numFmtId="0" fontId="47" fillId="8" borderId="0" xfId="3" applyFont="1" applyFill="1" applyAlignment="1">
      <alignment horizontal="center" vertical="top" wrapText="1" readingOrder="1"/>
    </xf>
    <xf numFmtId="0" fontId="61" fillId="0" borderId="0" xfId="0" applyFont="1" applyAlignment="1">
      <alignment horizontal="left" vertical="center" wrapText="1" indent="2"/>
    </xf>
    <xf numFmtId="0" fontId="61" fillId="0" borderId="0" xfId="0" applyFont="1" applyAlignment="1">
      <alignment horizontal="center" vertical="center" wrapText="1"/>
    </xf>
    <xf numFmtId="0" fontId="55" fillId="0" borderId="0" xfId="0" applyFont="1" applyAlignment="1">
      <alignment horizontal="justify" vertical="center" wrapText="1"/>
    </xf>
    <xf numFmtId="0" fontId="4" fillId="0" borderId="13" xfId="0" applyFont="1" applyBorder="1"/>
    <xf numFmtId="0" fontId="4" fillId="0" borderId="14" xfId="0" applyFont="1" applyBorder="1"/>
    <xf numFmtId="0" fontId="4" fillId="0" borderId="15" xfId="0" applyFont="1" applyBorder="1"/>
    <xf numFmtId="0" fontId="4" fillId="0" borderId="16" xfId="0" applyFont="1" applyBorder="1"/>
    <xf numFmtId="0" fontId="4" fillId="0" borderId="10" xfId="0" applyFont="1" applyBorder="1"/>
    <xf numFmtId="0" fontId="4" fillId="0" borderId="0" xfId="0" applyFont="1" applyAlignment="1">
      <alignment horizontal="justify" vertical="justify" wrapText="1"/>
    </xf>
    <xf numFmtId="0" fontId="4" fillId="0" borderId="10" xfId="0" applyFont="1" applyBorder="1" applyAlignment="1">
      <alignment horizontal="justify" vertical="justify" wrapText="1"/>
    </xf>
    <xf numFmtId="0" fontId="4" fillId="0" borderId="0" xfId="0" applyFont="1" applyAlignment="1">
      <alignment horizontal="justify" vertical="center" wrapText="1"/>
    </xf>
    <xf numFmtId="0" fontId="4" fillId="0" borderId="16" xfId="0" applyFont="1" applyBorder="1" applyAlignment="1">
      <alignment horizontal="justify" vertical="center" wrapText="1"/>
    </xf>
    <xf numFmtId="0" fontId="79" fillId="0" borderId="0" xfId="0" applyFont="1" applyAlignment="1">
      <alignment vertical="top" wrapText="1"/>
    </xf>
    <xf numFmtId="0" fontId="75" fillId="0" borderId="0" xfId="0" applyFont="1" applyAlignment="1">
      <alignment horizontal="justify" vertical="justify" wrapText="1"/>
    </xf>
    <xf numFmtId="0" fontId="4" fillId="0" borderId="10" xfId="0" applyFont="1" applyBorder="1" applyAlignment="1">
      <alignment horizontal="justify" vertical="center" wrapText="1"/>
    </xf>
    <xf numFmtId="0" fontId="4" fillId="0" borderId="10" xfId="0" applyFont="1" applyBorder="1" applyAlignment="1">
      <alignment horizontal="justify" vertical="top" wrapText="1"/>
    </xf>
    <xf numFmtId="0" fontId="75" fillId="0" borderId="0" xfId="0" applyFont="1"/>
    <xf numFmtId="0" fontId="4" fillId="0" borderId="10" xfId="0" applyFont="1" applyBorder="1" applyAlignment="1">
      <alignment vertical="top" wrapText="1"/>
    </xf>
    <xf numFmtId="0" fontId="4" fillId="0" borderId="16" xfId="0" applyFont="1" applyBorder="1" applyAlignment="1">
      <alignment vertical="top" wrapText="1"/>
    </xf>
    <xf numFmtId="0" fontId="4" fillId="0" borderId="17" xfId="0" applyFont="1" applyBorder="1"/>
    <xf numFmtId="0" fontId="65" fillId="0" borderId="2" xfId="0" applyFont="1" applyBorder="1" applyAlignment="1">
      <alignment vertical="top" wrapText="1"/>
    </xf>
    <xf numFmtId="0" fontId="4" fillId="0" borderId="2" xfId="0" applyFont="1" applyBorder="1" applyAlignment="1">
      <alignment wrapText="1"/>
    </xf>
    <xf numFmtId="0" fontId="4" fillId="0" borderId="18" xfId="0" applyFont="1" applyBorder="1" applyAlignment="1">
      <alignment wrapText="1"/>
    </xf>
    <xf numFmtId="0" fontId="4" fillId="0" borderId="2" xfId="0" applyFont="1" applyBorder="1" applyAlignment="1">
      <alignment vertical="top" wrapText="1"/>
    </xf>
    <xf numFmtId="0" fontId="4" fillId="0" borderId="18" xfId="0" applyFont="1" applyBorder="1"/>
    <xf numFmtId="0" fontId="4" fillId="0" borderId="0" xfId="0" applyFont="1" applyAlignment="1">
      <alignment wrapText="1"/>
    </xf>
    <xf numFmtId="0" fontId="88" fillId="0" borderId="0" xfId="0" applyFont="1" applyAlignment="1">
      <alignment horizontal="center"/>
    </xf>
    <xf numFmtId="0" fontId="88" fillId="0" borderId="16" xfId="0" applyFont="1" applyBorder="1" applyAlignment="1">
      <alignment horizontal="center"/>
    </xf>
    <xf numFmtId="0" fontId="90" fillId="0" borderId="0" xfId="0" applyFont="1"/>
    <xf numFmtId="0" fontId="91" fillId="0" borderId="0" xfId="0" applyFont="1"/>
    <xf numFmtId="0" fontId="90" fillId="0" borderId="0" xfId="0" applyFont="1" applyAlignment="1">
      <alignment horizontal="left"/>
    </xf>
    <xf numFmtId="0" fontId="7" fillId="8" borderId="0" xfId="3" applyFont="1" applyFill="1" applyAlignment="1">
      <alignment horizontal="center" vertical="top" wrapText="1" readingOrder="1"/>
    </xf>
    <xf numFmtId="0" fontId="49" fillId="0" borderId="0" xfId="0" applyFont="1" applyAlignment="1">
      <alignment vertical="center"/>
    </xf>
    <xf numFmtId="0" fontId="4" fillId="0" borderId="0" xfId="0" applyFont="1" applyAlignment="1">
      <alignment horizontal="center" vertical="center"/>
    </xf>
    <xf numFmtId="0" fontId="69" fillId="8" borderId="0" xfId="3" applyFont="1" applyFill="1" applyAlignment="1">
      <alignment horizontal="left" vertical="center" wrapText="1" readingOrder="1"/>
    </xf>
    <xf numFmtId="0" fontId="4" fillId="0" borderId="0" xfId="0" applyFont="1" applyAlignment="1">
      <alignment horizontal="left" vertical="center"/>
    </xf>
    <xf numFmtId="0" fontId="3" fillId="0" borderId="0" xfId="2" applyAlignment="1">
      <alignment horizontal="center" vertical="center"/>
    </xf>
    <xf numFmtId="0" fontId="80" fillId="0" borderId="0" xfId="3" applyFont="1" applyAlignment="1">
      <alignment vertical="center" readingOrder="1"/>
    </xf>
    <xf numFmtId="0" fontId="49" fillId="0" borderId="0" xfId="3" applyFont="1" applyAlignment="1">
      <alignment vertical="center" readingOrder="1"/>
    </xf>
    <xf numFmtId="0" fontId="50" fillId="0" borderId="0" xfId="3" applyFont="1" applyAlignment="1">
      <alignment vertical="center" readingOrder="1"/>
    </xf>
    <xf numFmtId="0" fontId="50" fillId="0" borderId="0" xfId="3" applyFont="1" applyAlignment="1">
      <alignment horizontal="center" vertical="center" readingOrder="1"/>
    </xf>
    <xf numFmtId="0" fontId="80" fillId="0" borderId="0" xfId="3" applyFont="1" applyAlignment="1">
      <alignment vertical="center"/>
    </xf>
    <xf numFmtId="0" fontId="55" fillId="0" borderId="1" xfId="3" applyFont="1" applyBorder="1" applyAlignment="1">
      <alignment horizontal="center" vertical="center"/>
    </xf>
    <xf numFmtId="0" fontId="55" fillId="0" borderId="1" xfId="3" applyFont="1" applyBorder="1" applyAlignment="1">
      <alignment vertical="center"/>
    </xf>
    <xf numFmtId="181" fontId="55" fillId="0" borderId="1" xfId="1" applyNumberFormat="1" applyFont="1" applyFill="1" applyBorder="1" applyAlignment="1">
      <alignment vertical="center"/>
    </xf>
    <xf numFmtId="0" fontId="56" fillId="0" borderId="1" xfId="3" applyFont="1" applyBorder="1" applyAlignment="1">
      <alignment vertical="center" wrapText="1"/>
    </xf>
    <xf numFmtId="181" fontId="55" fillId="0" borderId="1" xfId="1" applyNumberFormat="1" applyFont="1" applyFill="1" applyBorder="1" applyAlignment="1">
      <alignment horizontal="right" vertical="center"/>
    </xf>
    <xf numFmtId="0" fontId="61" fillId="0" borderId="1" xfId="3" applyFont="1" applyBorder="1" applyAlignment="1">
      <alignment horizontal="center" vertical="center"/>
    </xf>
    <xf numFmtId="0" fontId="61" fillId="0" borderId="1" xfId="3" applyFont="1" applyBorder="1" applyAlignment="1">
      <alignment vertical="center"/>
    </xf>
    <xf numFmtId="181" fontId="61" fillId="0" borderId="1" xfId="1" applyNumberFormat="1" applyFont="1" applyFill="1" applyBorder="1" applyAlignment="1">
      <alignment vertical="center"/>
    </xf>
    <xf numFmtId="0" fontId="62" fillId="0" borderId="1" xfId="3" applyFont="1" applyBorder="1" applyAlignment="1">
      <alignment vertical="center" wrapText="1"/>
    </xf>
    <xf numFmtId="0" fontId="61" fillId="0" borderId="1" xfId="3" applyFont="1" applyBorder="1" applyAlignment="1">
      <alignment vertical="center" wrapText="1"/>
    </xf>
    <xf numFmtId="181" fontId="61" fillId="0" borderId="1" xfId="1" applyNumberFormat="1" applyFont="1" applyFill="1" applyBorder="1" applyAlignment="1">
      <alignment vertical="center" wrapText="1"/>
    </xf>
    <xf numFmtId="0" fontId="49" fillId="0" borderId="0" xfId="3" applyFont="1" applyAlignment="1">
      <alignment vertical="center" wrapText="1"/>
    </xf>
    <xf numFmtId="0" fontId="51" fillId="0" borderId="0" xfId="3" applyFont="1" applyAlignment="1">
      <alignment vertical="center"/>
    </xf>
    <xf numFmtId="0" fontId="87" fillId="0" borderId="0" xfId="3" applyFont="1" applyAlignment="1">
      <alignment vertical="center"/>
    </xf>
    <xf numFmtId="165" fontId="50" fillId="0" borderId="0" xfId="3" applyNumberFormat="1" applyFont="1" applyAlignment="1">
      <alignment vertical="center"/>
    </xf>
    <xf numFmtId="165" fontId="49" fillId="0" borderId="0" xfId="3" applyNumberFormat="1" applyFont="1" applyAlignment="1">
      <alignment vertical="center"/>
    </xf>
    <xf numFmtId="0" fontId="50" fillId="0" borderId="0" xfId="3" applyFont="1" applyAlignment="1">
      <alignment horizontal="center" vertical="center"/>
    </xf>
    <xf numFmtId="0" fontId="50" fillId="0" borderId="0" xfId="3" applyFont="1" applyAlignment="1">
      <alignment horizontal="left" vertical="center"/>
    </xf>
    <xf numFmtId="0" fontId="50" fillId="0" borderId="0" xfId="3" applyFont="1" applyAlignment="1">
      <alignment horizontal="left" vertical="center" wrapText="1"/>
    </xf>
    <xf numFmtId="0" fontId="50" fillId="0" borderId="0" xfId="3" applyFont="1" applyAlignment="1">
      <alignment vertical="center" wrapText="1"/>
    </xf>
    <xf numFmtId="0" fontId="62" fillId="0" borderId="1" xfId="3" applyFont="1" applyBorder="1" applyAlignment="1">
      <alignment horizontal="left" vertical="center"/>
    </xf>
    <xf numFmtId="0" fontId="56" fillId="0" borderId="1" xfId="3" applyFont="1" applyBorder="1" applyAlignment="1">
      <alignment horizontal="left" vertical="center"/>
    </xf>
    <xf numFmtId="0" fontId="61" fillId="0" borderId="1" xfId="3" applyFont="1" applyBorder="1" applyAlignment="1">
      <alignment horizontal="left" vertical="center"/>
    </xf>
    <xf numFmtId="181" fontId="61" fillId="0" borderId="1" xfId="1" applyNumberFormat="1" applyFont="1" applyFill="1" applyBorder="1" applyAlignment="1">
      <alignment horizontal="right" vertical="center"/>
    </xf>
    <xf numFmtId="0" fontId="50" fillId="0" borderId="0" xfId="0" applyFont="1" applyAlignment="1">
      <alignment vertical="center"/>
    </xf>
    <xf numFmtId="0" fontId="64" fillId="0" borderId="0" xfId="3" applyFont="1" applyAlignment="1">
      <alignment vertical="center"/>
    </xf>
    <xf numFmtId="0" fontId="80" fillId="0" borderId="0" xfId="0" applyFont="1" applyAlignment="1">
      <alignment vertical="center"/>
    </xf>
    <xf numFmtId="0" fontId="76" fillId="0" borderId="0" xfId="0" applyFont="1" applyAlignment="1">
      <alignment vertical="center"/>
    </xf>
    <xf numFmtId="0" fontId="4" fillId="0" borderId="1" xfId="0" applyFont="1" applyBorder="1" applyAlignment="1">
      <alignment vertical="center"/>
    </xf>
    <xf numFmtId="164" fontId="4" fillId="0" borderId="1" xfId="1" applyFont="1" applyFill="1" applyBorder="1" applyAlignment="1">
      <alignment vertical="center"/>
    </xf>
    <xf numFmtId="0" fontId="75" fillId="0" borderId="1" xfId="0" applyFont="1" applyBorder="1" applyAlignment="1">
      <alignment horizontal="left" vertical="center" wrapText="1"/>
    </xf>
    <xf numFmtId="164" fontId="4" fillId="0" borderId="1" xfId="1" applyFont="1" applyFill="1" applyBorder="1" applyAlignment="1">
      <alignment horizontal="right" vertical="center"/>
    </xf>
    <xf numFmtId="0" fontId="65" fillId="0" borderId="1" xfId="0" applyFont="1" applyBorder="1" applyAlignment="1">
      <alignment vertical="center"/>
    </xf>
    <xf numFmtId="164" fontId="65" fillId="0" borderId="1" xfId="0" applyNumberFormat="1" applyFont="1" applyBorder="1" applyAlignment="1">
      <alignment vertical="center"/>
    </xf>
    <xf numFmtId="0" fontId="79" fillId="0" borderId="1" xfId="0" applyFont="1" applyBorder="1" applyAlignment="1">
      <alignment horizontal="left" vertical="center" wrapText="1"/>
    </xf>
    <xf numFmtId="0" fontId="48" fillId="0" borderId="0" xfId="0" applyFont="1" applyAlignment="1">
      <alignment vertical="center"/>
    </xf>
    <xf numFmtId="164" fontId="65" fillId="0" borderId="1" xfId="1" applyFont="1" applyFill="1" applyBorder="1" applyAlignment="1">
      <alignment vertical="center"/>
    </xf>
    <xf numFmtId="0" fontId="79" fillId="0" borderId="1" xfId="0" applyFont="1" applyBorder="1" applyAlignment="1">
      <alignment horizontal="left" vertical="center"/>
    </xf>
    <xf numFmtId="0" fontId="75" fillId="0" borderId="1" xfId="0" applyFont="1" applyBorder="1" applyAlignment="1">
      <alignment horizontal="left" vertical="center"/>
    </xf>
    <xf numFmtId="165" fontId="60" fillId="0" borderId="0" xfId="840" applyFont="1" applyAlignment="1">
      <alignment vertical="center"/>
    </xf>
    <xf numFmtId="0" fontId="55" fillId="9" borderId="1" xfId="0" applyFont="1" applyFill="1" applyBorder="1" applyAlignment="1">
      <alignment vertical="center"/>
    </xf>
    <xf numFmtId="0" fontId="56" fillId="9" borderId="1" xfId="0" applyFont="1" applyFill="1" applyBorder="1" applyAlignment="1">
      <alignment horizontal="left" vertical="center"/>
    </xf>
    <xf numFmtId="10" fontId="60" fillId="0" borderId="0" xfId="838" applyNumberFormat="1" applyFont="1" applyAlignment="1">
      <alignment vertical="center"/>
    </xf>
    <xf numFmtId="0" fontId="4" fillId="0" borderId="1" xfId="0" applyFont="1" applyBorder="1" applyAlignment="1">
      <alignment horizontal="left" vertical="center"/>
    </xf>
    <xf numFmtId="0" fontId="56" fillId="0" borderId="1" xfId="3" applyFont="1" applyBorder="1" applyAlignment="1">
      <alignment horizontal="left" vertical="center" wrapText="1"/>
    </xf>
    <xf numFmtId="0" fontId="62" fillId="0" borderId="1" xfId="3" applyFont="1" applyBorder="1" applyAlignment="1">
      <alignment horizontal="left" vertical="center" wrapText="1"/>
    </xf>
    <xf numFmtId="0" fontId="55" fillId="0" borderId="1" xfId="3" applyFont="1" applyBorder="1" applyAlignment="1">
      <alignment horizontal="center" vertical="center" readingOrder="1"/>
    </xf>
    <xf numFmtId="0" fontId="55" fillId="0" borderId="1" xfId="3" applyFont="1" applyBorder="1" applyAlignment="1">
      <alignment vertical="center" readingOrder="1"/>
    </xf>
    <xf numFmtId="181" fontId="55" fillId="0" borderId="1" xfId="1" applyNumberFormat="1" applyFont="1" applyFill="1" applyBorder="1" applyAlignment="1">
      <alignment vertical="center" readingOrder="1"/>
    </xf>
    <xf numFmtId="0" fontId="56" fillId="0" borderId="1" xfId="3" applyFont="1" applyBorder="1" applyAlignment="1">
      <alignment horizontal="left" vertical="center" wrapText="1" readingOrder="1"/>
    </xf>
    <xf numFmtId="181" fontId="55" fillId="0" borderId="1" xfId="1" applyNumberFormat="1" applyFont="1" applyFill="1" applyBorder="1" applyAlignment="1">
      <alignment horizontal="right" vertical="center" readingOrder="1"/>
    </xf>
    <xf numFmtId="0" fontId="61" fillId="0" borderId="1" xfId="3" applyFont="1" applyBorder="1" applyAlignment="1">
      <alignment horizontal="center" vertical="center" readingOrder="1"/>
    </xf>
    <xf numFmtId="0" fontId="61" fillId="0" borderId="1" xfId="3" applyFont="1" applyBorder="1" applyAlignment="1">
      <alignment vertical="center" readingOrder="1"/>
    </xf>
    <xf numFmtId="181" fontId="61" fillId="0" borderId="1" xfId="1" applyNumberFormat="1" applyFont="1" applyFill="1" applyBorder="1" applyAlignment="1">
      <alignment vertical="center" readingOrder="1"/>
    </xf>
    <xf numFmtId="0" fontId="62" fillId="0" borderId="1" xfId="3" applyFont="1" applyBorder="1" applyAlignment="1">
      <alignment horizontal="left" vertical="center" wrapText="1" readingOrder="1"/>
    </xf>
    <xf numFmtId="0" fontId="61" fillId="0" borderId="0" xfId="3" applyFont="1" applyAlignment="1">
      <alignment vertical="center"/>
    </xf>
    <xf numFmtId="0" fontId="8" fillId="0" borderId="0" xfId="3" applyFont="1" applyAlignment="1">
      <alignment vertical="center"/>
    </xf>
    <xf numFmtId="0" fontId="54" fillId="0" borderId="0" xfId="3" applyFont="1" applyAlignment="1">
      <alignment vertical="center"/>
    </xf>
    <xf numFmtId="0" fontId="53" fillId="0" borderId="0" xfId="3" applyFont="1" applyAlignment="1">
      <alignment vertical="center"/>
    </xf>
    <xf numFmtId="181" fontId="8" fillId="0" borderId="0" xfId="3" applyNumberFormat="1" applyFont="1" applyAlignment="1">
      <alignment vertical="center"/>
    </xf>
    <xf numFmtId="0" fontId="8" fillId="0" borderId="0" xfId="3" applyFont="1" applyAlignment="1">
      <alignment vertical="center" wrapText="1"/>
    </xf>
    <xf numFmtId="0" fontId="55" fillId="0" borderId="1" xfId="3" applyFont="1" applyBorder="1" applyAlignment="1">
      <alignment vertical="center" wrapText="1"/>
    </xf>
    <xf numFmtId="0" fontId="61" fillId="0" borderId="1" xfId="3" applyFont="1" applyBorder="1" applyAlignment="1">
      <alignment horizontal="left" vertical="center" wrapText="1"/>
    </xf>
    <xf numFmtId="0" fontId="71" fillId="0" borderId="0" xfId="3" applyFont="1" applyAlignment="1">
      <alignment horizontal="center" vertical="top" wrapText="1" readingOrder="1"/>
    </xf>
    <xf numFmtId="0" fontId="55" fillId="0" borderId="0" xfId="0" applyFont="1" applyAlignment="1">
      <alignment horizontal="left" vertical="center" wrapText="1"/>
    </xf>
    <xf numFmtId="0" fontId="4" fillId="0" borderId="0" xfId="0" applyFont="1" applyAlignment="1">
      <alignment horizontal="left" vertical="center" wrapText="1"/>
    </xf>
    <xf numFmtId="0" fontId="49" fillId="0" borderId="0" xfId="3" applyFont="1" applyAlignment="1">
      <alignment horizontal="center" vertical="center" readingOrder="1"/>
    </xf>
    <xf numFmtId="0" fontId="55" fillId="0" borderId="0" xfId="3" applyFont="1" applyAlignment="1">
      <alignment vertical="center"/>
    </xf>
    <xf numFmtId="0" fontId="61" fillId="7" borderId="1" xfId="0" applyFont="1" applyFill="1" applyBorder="1" applyAlignment="1">
      <alignment horizontal="center" vertical="center" wrapText="1"/>
    </xf>
    <xf numFmtId="0" fontId="61" fillId="0" borderId="0" xfId="3" applyFont="1" applyAlignment="1">
      <alignment vertical="center" readingOrder="1"/>
    </xf>
    <xf numFmtId="181" fontId="60" fillId="0" borderId="0" xfId="1" applyNumberFormat="1" applyFont="1" applyAlignment="1">
      <alignment vertical="center"/>
    </xf>
    <xf numFmtId="181" fontId="60" fillId="0" borderId="0" xfId="0" applyNumberFormat="1" applyFont="1" applyAlignment="1">
      <alignment vertical="center"/>
    </xf>
    <xf numFmtId="0" fontId="55" fillId="0" borderId="1" xfId="0" applyFont="1" applyBorder="1" applyAlignment="1">
      <alignment vertical="center"/>
    </xf>
    <xf numFmtId="0" fontId="75" fillId="0" borderId="1" xfId="0" applyFont="1" applyBorder="1" applyAlignment="1">
      <alignment vertical="center"/>
    </xf>
    <xf numFmtId="0" fontId="55" fillId="0" borderId="1" xfId="0" applyFont="1" applyBorder="1" applyAlignment="1">
      <alignment vertical="center" wrapText="1"/>
    </xf>
    <xf numFmtId="0" fontId="56" fillId="0" borderId="1" xfId="0" applyFont="1" applyBorder="1" applyAlignment="1">
      <alignment horizontal="left" vertical="center" wrapText="1"/>
    </xf>
    <xf numFmtId="0" fontId="55" fillId="0" borderId="0" xfId="0" applyFont="1" applyAlignment="1">
      <alignment vertical="center"/>
    </xf>
    <xf numFmtId="0" fontId="61" fillId="0" borderId="1" xfId="0" applyFont="1" applyBorder="1" applyAlignment="1">
      <alignment vertical="center" wrapText="1"/>
    </xf>
    <xf numFmtId="0" fontId="62" fillId="0" borderId="1" xfId="0" applyFont="1" applyBorder="1" applyAlignment="1">
      <alignment horizontal="left" vertical="center" wrapText="1"/>
    </xf>
    <xf numFmtId="0" fontId="55" fillId="0" borderId="0" xfId="0" applyFont="1" applyAlignment="1">
      <alignment vertical="center" wrapText="1"/>
    </xf>
    <xf numFmtId="0" fontId="55" fillId="0" borderId="1" xfId="0" applyFont="1" applyBorder="1" applyAlignment="1">
      <alignment horizontal="left" vertical="center"/>
    </xf>
    <xf numFmtId="0" fontId="61" fillId="0" borderId="1" xfId="0" applyFont="1" applyBorder="1" applyAlignment="1">
      <alignment vertical="center"/>
    </xf>
    <xf numFmtId="181" fontId="61" fillId="0" borderId="1" xfId="1" applyNumberFormat="1" applyFont="1" applyBorder="1" applyAlignment="1">
      <alignment vertical="center"/>
    </xf>
    <xf numFmtId="165" fontId="55" fillId="0" borderId="1" xfId="840" applyFont="1" applyFill="1" applyBorder="1" applyAlignment="1">
      <alignment horizontal="left" vertical="center"/>
    </xf>
    <xf numFmtId="0" fontId="56" fillId="0" borderId="1" xfId="0" applyFont="1" applyBorder="1" applyAlignment="1">
      <alignment horizontal="left" vertical="center"/>
    </xf>
    <xf numFmtId="0" fontId="62" fillId="0" borderId="1" xfId="0" applyFont="1" applyBorder="1" applyAlignment="1">
      <alignment horizontal="left" vertical="center"/>
    </xf>
    <xf numFmtId="0" fontId="93" fillId="0" borderId="0" xfId="0" applyFont="1" applyAlignment="1">
      <alignment vertical="center"/>
    </xf>
    <xf numFmtId="0" fontId="0" fillId="0" borderId="0" xfId="0" applyAlignment="1">
      <alignment horizontal="left"/>
    </xf>
    <xf numFmtId="164" fontId="50" fillId="0" borderId="0" xfId="1" applyFont="1" applyFill="1" applyBorder="1" applyAlignment="1">
      <alignment vertical="center"/>
    </xf>
    <xf numFmtId="0" fontId="60" fillId="0" borderId="0" xfId="0" applyFont="1" applyAlignment="1">
      <alignment vertical="center" wrapText="1"/>
    </xf>
    <xf numFmtId="0" fontId="4" fillId="0" borderId="0" xfId="0" applyFont="1" applyAlignment="1">
      <alignment vertical="center"/>
    </xf>
    <xf numFmtId="0" fontId="92" fillId="0" borderId="0" xfId="0" applyFont="1" applyAlignment="1">
      <alignment vertical="center"/>
    </xf>
    <xf numFmtId="0" fontId="62" fillId="0" borderId="1" xfId="0" applyFont="1" applyBorder="1" applyAlignment="1">
      <alignment vertical="center"/>
    </xf>
    <xf numFmtId="165" fontId="55" fillId="0" borderId="0" xfId="840" applyFont="1" applyAlignment="1">
      <alignment vertical="center"/>
    </xf>
    <xf numFmtId="0" fontId="70" fillId="0" borderId="0" xfId="2" applyFont="1" applyFill="1" applyBorder="1" applyAlignment="1">
      <alignment horizontal="left" vertical="center"/>
    </xf>
    <xf numFmtId="0" fontId="70" fillId="0" borderId="0" xfId="2" quotePrefix="1" applyFont="1" applyFill="1" applyBorder="1" applyAlignment="1">
      <alignment horizontal="left" vertical="center"/>
    </xf>
    <xf numFmtId="0" fontId="59" fillId="0" borderId="0" xfId="0" applyFont="1" applyAlignment="1">
      <alignment vertical="center"/>
    </xf>
    <xf numFmtId="181" fontId="55" fillId="0" borderId="1" xfId="840" applyNumberFormat="1" applyFont="1" applyFill="1" applyBorder="1" applyAlignment="1">
      <alignment horizontal="right" vertical="center"/>
    </xf>
    <xf numFmtId="181" fontId="55" fillId="0" borderId="1" xfId="840" applyNumberFormat="1" applyFont="1" applyFill="1" applyBorder="1" applyAlignment="1">
      <alignment vertical="center"/>
    </xf>
    <xf numFmtId="164" fontId="50" fillId="0" borderId="0" xfId="1" applyFont="1" applyFill="1" applyBorder="1" applyAlignment="1">
      <alignment vertical="center" readingOrder="1"/>
    </xf>
    <xf numFmtId="164" fontId="49" fillId="0" borderId="0" xfId="1" applyFont="1" applyFill="1" applyBorder="1" applyAlignment="1">
      <alignment vertical="center" readingOrder="1"/>
    </xf>
    <xf numFmtId="164" fontId="80" fillId="0" borderId="0" xfId="1" applyFont="1" applyFill="1" applyBorder="1" applyAlignment="1">
      <alignment vertical="center" readingOrder="1"/>
    </xf>
    <xf numFmtId="164" fontId="61" fillId="0" borderId="0" xfId="1" applyFont="1" applyFill="1" applyBorder="1" applyAlignment="1">
      <alignment vertical="center" readingOrder="1"/>
    </xf>
    <xf numFmtId="181" fontId="50" fillId="0" borderId="0" xfId="3" applyNumberFormat="1" applyFont="1" applyAlignment="1">
      <alignment vertical="center" readingOrder="1"/>
    </xf>
    <xf numFmtId="181" fontId="49" fillId="0" borderId="0" xfId="3" applyNumberFormat="1" applyFont="1" applyAlignment="1">
      <alignment vertical="center" readingOrder="1"/>
    </xf>
    <xf numFmtId="181" fontId="50" fillId="0" borderId="0" xfId="3" applyNumberFormat="1" applyFont="1" applyAlignment="1">
      <alignment vertical="center"/>
    </xf>
    <xf numFmtId="181" fontId="50" fillId="0" borderId="0" xfId="1" applyNumberFormat="1" applyFont="1" applyFill="1" applyBorder="1" applyAlignment="1">
      <alignment vertical="center"/>
    </xf>
    <xf numFmtId="181" fontId="4" fillId="0" borderId="1" xfId="840" applyNumberFormat="1" applyFont="1" applyBorder="1"/>
    <xf numFmtId="181" fontId="61" fillId="0" borderId="1" xfId="0" applyNumberFormat="1" applyFont="1" applyBorder="1" applyAlignment="1">
      <alignment vertical="center"/>
    </xf>
    <xf numFmtId="181" fontId="65" fillId="0" borderId="1" xfId="0" applyNumberFormat="1" applyFont="1" applyBorder="1"/>
    <xf numFmtId="0" fontId="50" fillId="0" borderId="1" xfId="3" applyFont="1" applyBorder="1" applyAlignment="1">
      <alignment horizontal="center" vertical="center"/>
    </xf>
    <xf numFmtId="10" fontId="55" fillId="0" borderId="1" xfId="838" applyNumberFormat="1" applyFont="1" applyFill="1" applyBorder="1" applyAlignment="1">
      <alignment horizontal="right" vertical="center" readingOrder="1"/>
    </xf>
    <xf numFmtId="10" fontId="61" fillId="0" borderId="1" xfId="838" applyNumberFormat="1" applyFont="1" applyFill="1" applyBorder="1" applyAlignment="1">
      <alignment horizontal="right" vertical="center" readingOrder="1"/>
    </xf>
    <xf numFmtId="181" fontId="65" fillId="0" borderId="1" xfId="840" applyNumberFormat="1" applyFont="1" applyFill="1" applyBorder="1" applyAlignment="1">
      <alignment vertical="center"/>
    </xf>
    <xf numFmtId="0" fontId="4" fillId="0" borderId="1" xfId="1" applyNumberFormat="1" applyFont="1" applyFill="1" applyBorder="1" applyAlignment="1">
      <alignment vertical="center"/>
    </xf>
    <xf numFmtId="164" fontId="60" fillId="0" borderId="0" xfId="0" applyNumberFormat="1" applyFont="1" applyAlignment="1">
      <alignment vertical="center"/>
    </xf>
    <xf numFmtId="181" fontId="50" fillId="0" borderId="0" xfId="1" applyNumberFormat="1" applyFont="1" applyAlignment="1">
      <alignment vertical="center"/>
    </xf>
    <xf numFmtId="181" fontId="65" fillId="0" borderId="0" xfId="840" applyNumberFormat="1" applyFont="1" applyFill="1" applyBorder="1" applyAlignment="1">
      <alignment vertical="center"/>
    </xf>
    <xf numFmtId="181" fontId="50" fillId="0" borderId="0" xfId="1" applyNumberFormat="1" applyFont="1" applyAlignment="1">
      <alignment vertical="center" readingOrder="1"/>
    </xf>
    <xf numFmtId="181" fontId="8" fillId="0" borderId="0" xfId="1" applyNumberFormat="1" applyFont="1" applyAlignment="1">
      <alignment vertical="center"/>
    </xf>
    <xf numFmtId="181" fontId="4" fillId="0" borderId="1" xfId="1" applyNumberFormat="1" applyFont="1" applyBorder="1" applyAlignment="1">
      <alignment vertical="center"/>
    </xf>
    <xf numFmtId="181" fontId="60" fillId="0" borderId="0" xfId="838" applyNumberFormat="1" applyFont="1" applyAlignment="1">
      <alignment vertical="center"/>
    </xf>
    <xf numFmtId="182" fontId="50" fillId="0" borderId="0" xfId="1" applyNumberFormat="1" applyFont="1" applyAlignment="1">
      <alignment vertical="center"/>
    </xf>
    <xf numFmtId="184" fontId="50" fillId="0" borderId="0" xfId="1" applyNumberFormat="1" applyFont="1" applyAlignment="1">
      <alignment vertical="center"/>
    </xf>
    <xf numFmtId="183" fontId="49" fillId="0" borderId="0" xfId="1" applyNumberFormat="1" applyFont="1" applyFill="1" applyBorder="1" applyAlignment="1">
      <alignment vertical="center" readingOrder="1"/>
    </xf>
    <xf numFmtId="185" fontId="49" fillId="0" borderId="0" xfId="1" applyNumberFormat="1" applyFont="1" applyFill="1" applyBorder="1" applyAlignment="1">
      <alignment vertical="center" readingOrder="1"/>
    </xf>
    <xf numFmtId="183" fontId="49" fillId="0" borderId="0" xfId="1" applyNumberFormat="1" applyFont="1" applyAlignment="1">
      <alignment vertical="center"/>
    </xf>
    <xf numFmtId="181" fontId="0" fillId="0" borderId="0" xfId="838" applyNumberFormat="1" applyFont="1" applyFill="1"/>
    <xf numFmtId="0" fontId="60" fillId="0" borderId="0" xfId="1" applyNumberFormat="1" applyFont="1" applyFill="1" applyAlignment="1">
      <alignment vertical="center"/>
    </xf>
    <xf numFmtId="164" fontId="50" fillId="0" borderId="0" xfId="1" applyFont="1" applyAlignment="1">
      <alignment vertical="center"/>
    </xf>
    <xf numFmtId="43" fontId="50" fillId="0" borderId="0" xfId="3" applyNumberFormat="1" applyFont="1" applyAlignment="1">
      <alignment vertical="center"/>
    </xf>
    <xf numFmtId="43" fontId="60" fillId="0" borderId="0" xfId="0" applyNumberFormat="1" applyFont="1" applyAlignment="1">
      <alignment vertical="center"/>
    </xf>
    <xf numFmtId="165" fontId="4" fillId="0" borderId="1" xfId="840" applyFont="1" applyBorder="1"/>
    <xf numFmtId="165" fontId="59" fillId="10" borderId="0" xfId="840" applyFont="1" applyFill="1" applyAlignment="1">
      <alignment vertical="center"/>
    </xf>
    <xf numFmtId="165" fontId="59" fillId="0" borderId="0" xfId="840" applyFont="1" applyAlignment="1">
      <alignment vertical="center"/>
    </xf>
    <xf numFmtId="10" fontId="60" fillId="0" borderId="0" xfId="838" applyNumberFormat="1" applyFont="1" applyFill="1" applyAlignment="1">
      <alignment vertical="center"/>
    </xf>
    <xf numFmtId="165" fontId="55" fillId="0" borderId="1" xfId="840" applyFont="1" applyFill="1" applyBorder="1" applyAlignment="1">
      <alignment vertical="center"/>
    </xf>
    <xf numFmtId="165" fontId="55" fillId="0" borderId="1" xfId="840" applyFont="1" applyBorder="1" applyAlignment="1">
      <alignment vertical="center"/>
    </xf>
    <xf numFmtId="0" fontId="56" fillId="0" borderId="0" xfId="4" applyFont="1" applyAlignment="1">
      <alignment vertical="top" wrapText="1"/>
    </xf>
    <xf numFmtId="0" fontId="56" fillId="0" borderId="1" xfId="3" applyFont="1" applyBorder="1" applyAlignment="1">
      <alignment vertical="center" wrapText="1" readingOrder="1"/>
    </xf>
    <xf numFmtId="0" fontId="0" fillId="7" borderId="0" xfId="0" applyFill="1" applyAlignment="1">
      <alignment horizontal="left"/>
    </xf>
    <xf numFmtId="165" fontId="55" fillId="0" borderId="1" xfId="840" applyFont="1" applyBorder="1" applyAlignment="1">
      <alignment horizontal="center" vertical="center" wrapText="1"/>
    </xf>
    <xf numFmtId="186" fontId="50" fillId="0" borderId="0" xfId="840" applyNumberFormat="1" applyFont="1" applyFill="1" applyBorder="1" applyAlignment="1">
      <alignment vertical="center"/>
    </xf>
    <xf numFmtId="186" fontId="49" fillId="0" borderId="0" xfId="840" applyNumberFormat="1" applyFont="1" applyAlignment="1">
      <alignment vertical="center"/>
    </xf>
    <xf numFmtId="186" fontId="50" fillId="0" borderId="0" xfId="840" applyNumberFormat="1" applyFont="1" applyAlignment="1">
      <alignment vertical="center"/>
    </xf>
    <xf numFmtId="186" fontId="50" fillId="0" borderId="0" xfId="840" applyNumberFormat="1" applyFont="1" applyFill="1" applyBorder="1" applyAlignment="1">
      <alignment vertical="center" readingOrder="1"/>
    </xf>
    <xf numFmtId="186" fontId="49" fillId="0" borderId="0" xfId="840" applyNumberFormat="1" applyFont="1" applyFill="1" applyBorder="1" applyAlignment="1">
      <alignment vertical="center" readingOrder="1"/>
    </xf>
    <xf numFmtId="186" fontId="8" fillId="0" borderId="0" xfId="840" applyNumberFormat="1" applyFont="1" applyAlignment="1">
      <alignment vertical="center"/>
    </xf>
    <xf numFmtId="186" fontId="53" fillId="0" borderId="0" xfId="840" applyNumberFormat="1" applyFont="1" applyAlignment="1">
      <alignment vertical="center"/>
    </xf>
    <xf numFmtId="165" fontId="61" fillId="0" borderId="1" xfId="840" applyFont="1" applyFill="1" applyBorder="1" applyAlignment="1">
      <alignment vertical="center"/>
    </xf>
    <xf numFmtId="186" fontId="49" fillId="0" borderId="0" xfId="840" applyNumberFormat="1" applyFont="1" applyAlignment="1">
      <alignment vertical="center" wrapText="1"/>
    </xf>
    <xf numFmtId="186" fontId="60" fillId="0" borderId="0" xfId="840" applyNumberFormat="1" applyFont="1" applyAlignment="1">
      <alignment vertical="center"/>
    </xf>
    <xf numFmtId="165" fontId="50" fillId="0" borderId="0" xfId="840" applyFont="1" applyAlignment="1">
      <alignment vertical="center"/>
    </xf>
    <xf numFmtId="165" fontId="49" fillId="0" borderId="0" xfId="840" applyFont="1" applyAlignment="1">
      <alignment vertical="center"/>
    </xf>
    <xf numFmtId="0" fontId="52" fillId="0" borderId="0" xfId="4" applyFont="1" applyAlignment="1">
      <alignment horizontal="justify" vertical="top" wrapText="1"/>
    </xf>
    <xf numFmtId="0" fontId="92" fillId="0" borderId="0" xfId="4" applyFont="1" applyAlignment="1">
      <alignment horizontal="left" vertical="justify"/>
    </xf>
    <xf numFmtId="0" fontId="51" fillId="0" borderId="0" xfId="4" applyFont="1" applyAlignment="1">
      <alignment horizontal="justify" vertical="top" wrapText="1"/>
    </xf>
    <xf numFmtId="0" fontId="94" fillId="0" borderId="0" xfId="3" applyFont="1" applyAlignment="1">
      <alignment horizontal="center" vertical="center" wrapText="1" readingOrder="1"/>
    </xf>
    <xf numFmtId="0" fontId="95" fillId="0" borderId="0" xfId="3" applyFont="1" applyAlignment="1">
      <alignment horizontal="center" vertical="center" wrapText="1" readingOrder="1"/>
    </xf>
    <xf numFmtId="0" fontId="80" fillId="8" borderId="20" xfId="3" applyFont="1" applyFill="1" applyBorder="1" applyAlignment="1">
      <alignment horizontal="center" vertical="center" wrapText="1" readingOrder="1"/>
    </xf>
    <xf numFmtId="0" fontId="81" fillId="8" borderId="19" xfId="3" applyFont="1" applyFill="1" applyBorder="1" applyAlignment="1">
      <alignment horizontal="center" vertical="center" wrapText="1" readingOrder="1"/>
    </xf>
    <xf numFmtId="0" fontId="80" fillId="8" borderId="13" xfId="3" applyFont="1" applyFill="1" applyBorder="1" applyAlignment="1">
      <alignment horizontal="center" vertical="center" wrapText="1" readingOrder="1"/>
    </xf>
    <xf numFmtId="0" fontId="80" fillId="8" borderId="14" xfId="3" applyFont="1" applyFill="1" applyBorder="1" applyAlignment="1">
      <alignment horizontal="center" vertical="center" wrapText="1" readingOrder="1"/>
    </xf>
    <xf numFmtId="0" fontId="80" fillId="8" borderId="15" xfId="3" applyFont="1" applyFill="1" applyBorder="1" applyAlignment="1">
      <alignment horizontal="center" vertical="center" wrapText="1" readingOrder="1"/>
    </xf>
    <xf numFmtId="0" fontId="81" fillId="8" borderId="16" xfId="3" applyFont="1" applyFill="1" applyBorder="1" applyAlignment="1">
      <alignment horizontal="center" vertical="center" wrapText="1" readingOrder="1"/>
    </xf>
    <xf numFmtId="0" fontId="81" fillId="8" borderId="0" xfId="3" applyFont="1" applyFill="1" applyAlignment="1">
      <alignment horizontal="center" vertical="center" wrapText="1" readingOrder="1"/>
    </xf>
    <xf numFmtId="0" fontId="81" fillId="8" borderId="10" xfId="3" applyFont="1" applyFill="1" applyBorder="1" applyAlignment="1">
      <alignment horizontal="center" vertical="center" wrapText="1" readingOrder="1"/>
    </xf>
    <xf numFmtId="0" fontId="81" fillId="8" borderId="17" xfId="3" applyFont="1" applyFill="1" applyBorder="1" applyAlignment="1">
      <alignment horizontal="center" vertical="center" wrapText="1" readingOrder="1"/>
    </xf>
    <xf numFmtId="0" fontId="81" fillId="8" borderId="2" xfId="3" applyFont="1" applyFill="1" applyBorder="1" applyAlignment="1">
      <alignment horizontal="center" vertical="center" wrapText="1" readingOrder="1"/>
    </xf>
    <xf numFmtId="0" fontId="81" fillId="8" borderId="18" xfId="3" applyFont="1" applyFill="1" applyBorder="1" applyAlignment="1">
      <alignment horizontal="center" vertical="center" wrapText="1" readingOrder="1"/>
    </xf>
    <xf numFmtId="0" fontId="80" fillId="8" borderId="13" xfId="3" applyFont="1" applyFill="1" applyBorder="1" applyAlignment="1">
      <alignment horizontal="center" vertical="top" wrapText="1" readingOrder="1"/>
    </xf>
    <xf numFmtId="0" fontId="80" fillId="8" borderId="14" xfId="3" applyFont="1" applyFill="1" applyBorder="1" applyAlignment="1">
      <alignment horizontal="center" vertical="top" wrapText="1" readingOrder="1"/>
    </xf>
    <xf numFmtId="0" fontId="80" fillId="8" borderId="15" xfId="3" applyFont="1" applyFill="1" applyBorder="1" applyAlignment="1">
      <alignment horizontal="center" vertical="top" wrapText="1" readingOrder="1"/>
    </xf>
    <xf numFmtId="0" fontId="81" fillId="8" borderId="16" xfId="3" applyFont="1" applyFill="1" applyBorder="1" applyAlignment="1">
      <alignment horizontal="center" vertical="top" wrapText="1" readingOrder="1"/>
    </xf>
    <xf numFmtId="0" fontId="81" fillId="8" borderId="0" xfId="3" applyFont="1" applyFill="1" applyAlignment="1">
      <alignment horizontal="center" vertical="top" wrapText="1" readingOrder="1"/>
    </xf>
    <xf numFmtId="0" fontId="81" fillId="8" borderId="10" xfId="3" applyFont="1" applyFill="1" applyBorder="1" applyAlignment="1">
      <alignment horizontal="center" vertical="top" wrapText="1" readingOrder="1"/>
    </xf>
    <xf numFmtId="0" fontId="51" fillId="0" borderId="0" xfId="4" applyFont="1" applyAlignment="1">
      <alignment horizontal="justify" vertical="justify"/>
    </xf>
    <xf numFmtId="0" fontId="52" fillId="0" borderId="0" xfId="4" applyFont="1" applyAlignment="1">
      <alignment horizontal="left" vertical="top" wrapText="1"/>
    </xf>
    <xf numFmtId="0" fontId="57" fillId="0" borderId="0" xfId="4" applyFont="1" applyAlignment="1">
      <alignment horizontal="left" vertical="top" wrapText="1"/>
    </xf>
    <xf numFmtId="0" fontId="88" fillId="0" borderId="0" xfId="0" applyFont="1" applyAlignment="1">
      <alignment horizontal="center" vertical="justify" wrapText="1"/>
    </xf>
    <xf numFmtId="0" fontId="88" fillId="0" borderId="10" xfId="0" applyFont="1" applyBorder="1" applyAlignment="1">
      <alignment horizontal="center" vertical="justify" wrapText="1"/>
    </xf>
    <xf numFmtId="0" fontId="89" fillId="0" borderId="0" xfId="0" applyFont="1" applyAlignment="1">
      <alignment horizontal="center" vertical="top" wrapText="1"/>
    </xf>
    <xf numFmtId="0" fontId="89" fillId="0" borderId="10" xfId="0" applyFont="1" applyBorder="1" applyAlignment="1">
      <alignment horizontal="center" vertical="top" wrapText="1"/>
    </xf>
    <xf numFmtId="186" fontId="55" fillId="0" borderId="0" xfId="840" applyNumberFormat="1" applyFont="1" applyAlignment="1">
      <alignment vertical="center" wrapText="1"/>
    </xf>
    <xf numFmtId="186" fontId="55" fillId="0" borderId="0" xfId="840" applyNumberFormat="1" applyFont="1" applyAlignment="1">
      <alignment vertical="center"/>
    </xf>
    <xf numFmtId="0" fontId="61" fillId="0" borderId="0" xfId="3" applyFont="1" applyBorder="1" applyAlignment="1">
      <alignment horizontal="center" vertical="center"/>
    </xf>
    <xf numFmtId="0" fontId="61" fillId="0" borderId="0" xfId="3" applyFont="1" applyBorder="1" applyAlignment="1">
      <alignment vertical="center" wrapText="1"/>
    </xf>
    <xf numFmtId="181" fontId="61" fillId="0" borderId="0" xfId="1" applyNumberFormat="1" applyFont="1" applyFill="1" applyBorder="1" applyAlignment="1">
      <alignment vertical="center"/>
    </xf>
    <xf numFmtId="0" fontId="62" fillId="0" borderId="0" xfId="3" applyFont="1" applyBorder="1" applyAlignment="1">
      <alignment horizontal="left" vertical="center" wrapText="1"/>
    </xf>
    <xf numFmtId="186" fontId="97" fillId="0" borderId="0" xfId="840" applyNumberFormat="1" applyFont="1" applyAlignment="1">
      <alignment vertical="center"/>
    </xf>
  </cellXfs>
  <cellStyles count="842">
    <cellStyle name="_x0004_" xfId="474" xr:uid="{00000000-0005-0000-0000-000000000000}"/>
    <cellStyle name="_x0004_ 2" xfId="467" xr:uid="{00000000-0005-0000-0000-000001000000}"/>
    <cellStyle name="40% - Accent4 2" xfId="703" xr:uid="{00000000-0005-0000-0000-000002000000}"/>
    <cellStyle name="a1" xfId="470" xr:uid="{00000000-0005-0000-0000-000003000000}"/>
    <cellStyle name="a1 2" xfId="469" xr:uid="{00000000-0005-0000-0000-000004000000}"/>
    <cellStyle name="a1 2 2" xfId="468" xr:uid="{00000000-0005-0000-0000-000005000000}"/>
    <cellStyle name="a1 2 2 2" xfId="471" xr:uid="{00000000-0005-0000-0000-000006000000}"/>
    <cellStyle name="a1 2 3" xfId="475" xr:uid="{00000000-0005-0000-0000-000007000000}"/>
    <cellStyle name="a1 2 4" xfId="476" xr:uid="{00000000-0005-0000-0000-000008000000}"/>
    <cellStyle name="a1 3" xfId="477" xr:uid="{00000000-0005-0000-0000-000009000000}"/>
    <cellStyle name="a1 4" xfId="478" xr:uid="{00000000-0005-0000-0000-00000A000000}"/>
    <cellStyle name="a2" xfId="479" xr:uid="{00000000-0005-0000-0000-00000B000000}"/>
    <cellStyle name="a2 2" xfId="480" xr:uid="{00000000-0005-0000-0000-00000C000000}"/>
    <cellStyle name="a2 2 2" xfId="481" xr:uid="{00000000-0005-0000-0000-00000D000000}"/>
    <cellStyle name="a2 2 2 2" xfId="482" xr:uid="{00000000-0005-0000-0000-00000E000000}"/>
    <cellStyle name="a2 2 3" xfId="483" xr:uid="{00000000-0005-0000-0000-00000F000000}"/>
    <cellStyle name="a2 2 4" xfId="484" xr:uid="{00000000-0005-0000-0000-000010000000}"/>
    <cellStyle name="a2 3" xfId="485" xr:uid="{00000000-0005-0000-0000-000011000000}"/>
    <cellStyle name="a2 4" xfId="486" xr:uid="{00000000-0005-0000-0000-000012000000}"/>
    <cellStyle name="Accent4 2" xfId="704" xr:uid="{00000000-0005-0000-0000-000013000000}"/>
    <cellStyle name="Arial10" xfId="487" xr:uid="{00000000-0005-0000-0000-000014000000}"/>
    <cellStyle name="ÄÞ¸¶ [0]_´ëÇü»çÃâ" xfId="488" xr:uid="{00000000-0005-0000-0000-000015000000}"/>
    <cellStyle name="ÄÞ¸¶_´ëÇü»çÃâ" xfId="489" xr:uid="{00000000-0005-0000-0000-000016000000}"/>
    <cellStyle name="AttribBox" xfId="5" xr:uid="{00000000-0005-0000-0000-000017000000}"/>
    <cellStyle name="Attribute" xfId="6" xr:uid="{00000000-0005-0000-0000-000018000000}"/>
    <cellStyle name="Ç¥ÁØ_´ëÇü»çÃâ" xfId="490" xr:uid="{00000000-0005-0000-0000-000019000000}"/>
    <cellStyle name="CategoryHeading" xfId="7" xr:uid="{00000000-0005-0000-0000-00001A000000}"/>
    <cellStyle name="Comma" xfId="840" builtinId="3"/>
    <cellStyle name="Comma  - Style1" xfId="491" xr:uid="{00000000-0005-0000-0000-00001C000000}"/>
    <cellStyle name="Comma  - Style2" xfId="492" xr:uid="{00000000-0005-0000-0000-00001D000000}"/>
    <cellStyle name="Comma  - Style3" xfId="493" xr:uid="{00000000-0005-0000-0000-00001E000000}"/>
    <cellStyle name="Comma  - Style4" xfId="494" xr:uid="{00000000-0005-0000-0000-00001F000000}"/>
    <cellStyle name="Comma  - Style5" xfId="495" xr:uid="{00000000-0005-0000-0000-000020000000}"/>
    <cellStyle name="Comma  - Style6" xfId="496" xr:uid="{00000000-0005-0000-0000-000021000000}"/>
    <cellStyle name="Comma  - Style7" xfId="497" xr:uid="{00000000-0005-0000-0000-000022000000}"/>
    <cellStyle name="Comma [0]" xfId="1" builtinId="6"/>
    <cellStyle name="Comma [0] 10" xfId="498" xr:uid="{00000000-0005-0000-0000-000024000000}"/>
    <cellStyle name="Comma [0] 11" xfId="686" xr:uid="{00000000-0005-0000-0000-000025000000}"/>
    <cellStyle name="Comma [0] 143" xfId="737" xr:uid="{00000000-0005-0000-0000-000026000000}"/>
    <cellStyle name="Comma [0] 150" xfId="834" xr:uid="{00000000-0005-0000-0000-000027000000}"/>
    <cellStyle name="Comma [0] 151" xfId="835" xr:uid="{00000000-0005-0000-0000-000028000000}"/>
    <cellStyle name="Comma [0] 2" xfId="465" xr:uid="{00000000-0005-0000-0000-000029000000}"/>
    <cellStyle name="Comma [0] 2 2" xfId="500" xr:uid="{00000000-0005-0000-0000-00002A000000}"/>
    <cellStyle name="Comma [0] 2 2 2" xfId="705" xr:uid="{00000000-0005-0000-0000-00002B000000}"/>
    <cellStyle name="Comma [0] 2 3" xfId="501" xr:uid="{00000000-0005-0000-0000-00002C000000}"/>
    <cellStyle name="Comma [0] 2 4" xfId="502" xr:uid="{00000000-0005-0000-0000-00002D000000}"/>
    <cellStyle name="Comma [0] 2 5" xfId="503" xr:uid="{00000000-0005-0000-0000-00002E000000}"/>
    <cellStyle name="Comma [0] 2 6" xfId="499" xr:uid="{00000000-0005-0000-0000-00002F000000}"/>
    <cellStyle name="Comma [0] 3" xfId="504" xr:uid="{00000000-0005-0000-0000-000030000000}"/>
    <cellStyle name="Comma [0] 3 2" xfId="505" xr:uid="{00000000-0005-0000-0000-000031000000}"/>
    <cellStyle name="Comma [0] 3 2 2" xfId="506" xr:uid="{00000000-0005-0000-0000-000032000000}"/>
    <cellStyle name="Comma [0] 3 3" xfId="507" xr:uid="{00000000-0005-0000-0000-000033000000}"/>
    <cellStyle name="Comma [0] 4" xfId="508" xr:uid="{00000000-0005-0000-0000-000034000000}"/>
    <cellStyle name="Comma [0] 4 2" xfId="509" xr:uid="{00000000-0005-0000-0000-000035000000}"/>
    <cellStyle name="Comma [0] 4 3" xfId="510" xr:uid="{00000000-0005-0000-0000-000036000000}"/>
    <cellStyle name="Comma [0] 5" xfId="511" xr:uid="{00000000-0005-0000-0000-000037000000}"/>
    <cellStyle name="Comma [0] 5 2" xfId="512" xr:uid="{00000000-0005-0000-0000-000038000000}"/>
    <cellStyle name="Comma [0] 6" xfId="513" xr:uid="{00000000-0005-0000-0000-000039000000}"/>
    <cellStyle name="Comma [0] 7" xfId="514" xr:uid="{00000000-0005-0000-0000-00003A000000}"/>
    <cellStyle name="Comma [0] 7 2" xfId="515" xr:uid="{00000000-0005-0000-0000-00003B000000}"/>
    <cellStyle name="Comma [0] 7 3" xfId="516" xr:uid="{00000000-0005-0000-0000-00003C000000}"/>
    <cellStyle name="Comma [0] 8" xfId="517" xr:uid="{00000000-0005-0000-0000-00003D000000}"/>
    <cellStyle name="Comma [0] 8 2" xfId="518" xr:uid="{00000000-0005-0000-0000-00003E000000}"/>
    <cellStyle name="Comma [0] 8 3" xfId="519" xr:uid="{00000000-0005-0000-0000-00003F000000}"/>
    <cellStyle name="Comma [0] 9" xfId="520" xr:uid="{00000000-0005-0000-0000-000040000000}"/>
    <cellStyle name="Comma 10" xfId="154" xr:uid="{00000000-0005-0000-0000-000041000000}"/>
    <cellStyle name="Comma 10 2" xfId="246" xr:uid="{00000000-0005-0000-0000-000042000000}"/>
    <cellStyle name="Comma 10 2 2" xfId="354" xr:uid="{00000000-0005-0000-0000-000043000000}"/>
    <cellStyle name="Comma 10 2 3" xfId="462" xr:uid="{00000000-0005-0000-0000-000044000000}"/>
    <cellStyle name="Comma 10 3" xfId="300" xr:uid="{00000000-0005-0000-0000-000045000000}"/>
    <cellStyle name="Comma 10 4" xfId="408" xr:uid="{00000000-0005-0000-0000-000046000000}"/>
    <cellStyle name="Comma 10 5" xfId="521" xr:uid="{00000000-0005-0000-0000-000047000000}"/>
    <cellStyle name="Comma 11" xfId="522" xr:uid="{00000000-0005-0000-0000-000048000000}"/>
    <cellStyle name="Comma 11 2 3" xfId="706" xr:uid="{00000000-0005-0000-0000-000049000000}"/>
    <cellStyle name="Comma 12" xfId="523" xr:uid="{00000000-0005-0000-0000-00004A000000}"/>
    <cellStyle name="Comma 12 2" xfId="524" xr:uid="{00000000-0005-0000-0000-00004B000000}"/>
    <cellStyle name="Comma 13" xfId="525" xr:uid="{00000000-0005-0000-0000-00004C000000}"/>
    <cellStyle name="Comma 14" xfId="526" xr:uid="{00000000-0005-0000-0000-00004D000000}"/>
    <cellStyle name="Comma 15" xfId="527" xr:uid="{00000000-0005-0000-0000-00004E000000}"/>
    <cellStyle name="Comma 16" xfId="528" xr:uid="{00000000-0005-0000-0000-00004F000000}"/>
    <cellStyle name="Comma 17" xfId="529" xr:uid="{00000000-0005-0000-0000-000050000000}"/>
    <cellStyle name="Comma 18" xfId="530" xr:uid="{00000000-0005-0000-0000-000051000000}"/>
    <cellStyle name="Comma 19" xfId="531" xr:uid="{00000000-0005-0000-0000-000052000000}"/>
    <cellStyle name="Comma 2" xfId="8" xr:uid="{00000000-0005-0000-0000-000053000000}"/>
    <cellStyle name="Comma 2 2" xfId="9" xr:uid="{00000000-0005-0000-0000-000054000000}"/>
    <cellStyle name="Comma 2 2 2" xfId="10" xr:uid="{00000000-0005-0000-0000-000055000000}"/>
    <cellStyle name="Comma 2 2 2 2" xfId="155" xr:uid="{00000000-0005-0000-0000-000056000000}"/>
    <cellStyle name="Comma 2 2 2 2 2" xfId="247" xr:uid="{00000000-0005-0000-0000-000057000000}"/>
    <cellStyle name="Comma 2 2 2 2 2 2" xfId="355" xr:uid="{00000000-0005-0000-0000-000058000000}"/>
    <cellStyle name="Comma 2 2 2 2 2 3" xfId="463" xr:uid="{00000000-0005-0000-0000-000059000000}"/>
    <cellStyle name="Comma 2 2 2 2 3" xfId="301" xr:uid="{00000000-0005-0000-0000-00005A000000}"/>
    <cellStyle name="Comma 2 2 2 2 4" xfId="409" xr:uid="{00000000-0005-0000-0000-00005B000000}"/>
    <cellStyle name="Comma 2 2 2 3" xfId="196" xr:uid="{00000000-0005-0000-0000-00005C000000}"/>
    <cellStyle name="Comma 2 2 2 3 2" xfId="304" xr:uid="{00000000-0005-0000-0000-00005D000000}"/>
    <cellStyle name="Comma 2 2 2 3 3" xfId="412" xr:uid="{00000000-0005-0000-0000-00005E000000}"/>
    <cellStyle name="Comma 2 2 2 4" xfId="250" xr:uid="{00000000-0005-0000-0000-00005F000000}"/>
    <cellStyle name="Comma 2 2 2 5" xfId="358" xr:uid="{00000000-0005-0000-0000-000060000000}"/>
    <cellStyle name="Comma 2 2 3" xfId="11" xr:uid="{00000000-0005-0000-0000-000061000000}"/>
    <cellStyle name="Comma 2 2 3 2" xfId="197" xr:uid="{00000000-0005-0000-0000-000062000000}"/>
    <cellStyle name="Comma 2 2 3 2 2" xfId="305" xr:uid="{00000000-0005-0000-0000-000063000000}"/>
    <cellStyle name="Comma 2 2 3 2 3" xfId="413" xr:uid="{00000000-0005-0000-0000-000064000000}"/>
    <cellStyle name="Comma 2 2 3 3" xfId="251" xr:uid="{00000000-0005-0000-0000-000065000000}"/>
    <cellStyle name="Comma 2 2 3 4" xfId="359" xr:uid="{00000000-0005-0000-0000-000066000000}"/>
    <cellStyle name="Comma 2 2 4" xfId="195" xr:uid="{00000000-0005-0000-0000-000067000000}"/>
    <cellStyle name="Comma 2 2 4 2" xfId="303" xr:uid="{00000000-0005-0000-0000-000068000000}"/>
    <cellStyle name="Comma 2 2 4 3" xfId="411" xr:uid="{00000000-0005-0000-0000-000069000000}"/>
    <cellStyle name="Comma 2 2 5" xfId="249" xr:uid="{00000000-0005-0000-0000-00006A000000}"/>
    <cellStyle name="Comma 2 2 6" xfId="357" xr:uid="{00000000-0005-0000-0000-00006B000000}"/>
    <cellStyle name="Comma 2 2 7" xfId="533" xr:uid="{00000000-0005-0000-0000-00006C000000}"/>
    <cellStyle name="Comma 2 3" xfId="12" xr:uid="{00000000-0005-0000-0000-00006D000000}"/>
    <cellStyle name="Comma 2 3 2" xfId="156" xr:uid="{00000000-0005-0000-0000-00006E000000}"/>
    <cellStyle name="Comma 2 3 3" xfId="534" xr:uid="{00000000-0005-0000-0000-00006F000000}"/>
    <cellStyle name="Comma 2 4" xfId="157" xr:uid="{00000000-0005-0000-0000-000070000000}"/>
    <cellStyle name="Comma 2 5" xfId="532" xr:uid="{00000000-0005-0000-0000-000071000000}"/>
    <cellStyle name="Comma 20" xfId="535" xr:uid="{00000000-0005-0000-0000-000072000000}"/>
    <cellStyle name="Comma 21" xfId="536" xr:uid="{00000000-0005-0000-0000-000073000000}"/>
    <cellStyle name="Comma 22" xfId="537" xr:uid="{00000000-0005-0000-0000-000074000000}"/>
    <cellStyle name="Comma 23" xfId="538" xr:uid="{00000000-0005-0000-0000-000075000000}"/>
    <cellStyle name="Comma 24" xfId="539" xr:uid="{00000000-0005-0000-0000-000076000000}"/>
    <cellStyle name="Comma 25" xfId="540" xr:uid="{00000000-0005-0000-0000-000077000000}"/>
    <cellStyle name="Comma 26" xfId="541" xr:uid="{00000000-0005-0000-0000-000078000000}"/>
    <cellStyle name="Comma 27" xfId="542" xr:uid="{00000000-0005-0000-0000-000079000000}"/>
    <cellStyle name="Comma 28" xfId="543" xr:uid="{00000000-0005-0000-0000-00007A000000}"/>
    <cellStyle name="Comma 29" xfId="544" xr:uid="{00000000-0005-0000-0000-00007B000000}"/>
    <cellStyle name="Comma 3" xfId="13" xr:uid="{00000000-0005-0000-0000-00007C000000}"/>
    <cellStyle name="Comma 3 2" xfId="14" xr:uid="{00000000-0005-0000-0000-00007D000000}"/>
    <cellStyle name="Comma 3 2 2" xfId="15" xr:uid="{00000000-0005-0000-0000-00007E000000}"/>
    <cellStyle name="Comma 3 2 2 2" xfId="158" xr:uid="{00000000-0005-0000-0000-00007F000000}"/>
    <cellStyle name="Comma 3 2 2 3" xfId="708" xr:uid="{00000000-0005-0000-0000-000080000000}"/>
    <cellStyle name="Comma 3 2 3" xfId="159" xr:uid="{00000000-0005-0000-0000-000081000000}"/>
    <cellStyle name="Comma 3 3" xfId="160" xr:uid="{00000000-0005-0000-0000-000082000000}"/>
    <cellStyle name="Comma 3 3 2" xfId="161" xr:uid="{00000000-0005-0000-0000-000083000000}"/>
    <cellStyle name="Comma 3 3 3" xfId="545" xr:uid="{00000000-0005-0000-0000-000084000000}"/>
    <cellStyle name="Comma 3 4" xfId="162" xr:uid="{00000000-0005-0000-0000-000085000000}"/>
    <cellStyle name="Comma 3 4 2" xfId="707" xr:uid="{00000000-0005-0000-0000-000086000000}"/>
    <cellStyle name="Comma 30" xfId="546" xr:uid="{00000000-0005-0000-0000-000087000000}"/>
    <cellStyle name="Comma 31" xfId="547" xr:uid="{00000000-0005-0000-0000-000088000000}"/>
    <cellStyle name="Comma 32" xfId="548" xr:uid="{00000000-0005-0000-0000-000089000000}"/>
    <cellStyle name="Comma 33" xfId="472" xr:uid="{00000000-0005-0000-0000-00008A000000}"/>
    <cellStyle name="Comma 34" xfId="688" xr:uid="{00000000-0005-0000-0000-00008B000000}"/>
    <cellStyle name="Comma 35" xfId="691" xr:uid="{00000000-0005-0000-0000-00008C000000}"/>
    <cellStyle name="Comma 36" xfId="695" xr:uid="{00000000-0005-0000-0000-00008D000000}"/>
    <cellStyle name="Comma 37" xfId="690" xr:uid="{00000000-0005-0000-0000-00008E000000}"/>
    <cellStyle name="Comma 38" xfId="694" xr:uid="{00000000-0005-0000-0000-00008F000000}"/>
    <cellStyle name="Comma 39" xfId="689" xr:uid="{00000000-0005-0000-0000-000090000000}"/>
    <cellStyle name="Comma 4" xfId="16" xr:uid="{00000000-0005-0000-0000-000091000000}"/>
    <cellStyle name="Comma 4 2" xfId="17" xr:uid="{00000000-0005-0000-0000-000092000000}"/>
    <cellStyle name="Comma 4 2 2" xfId="18" xr:uid="{00000000-0005-0000-0000-000093000000}"/>
    <cellStyle name="Comma 4 2 2 2" xfId="163" xr:uid="{00000000-0005-0000-0000-000094000000}"/>
    <cellStyle name="Comma 4 2 3" xfId="164" xr:uid="{00000000-0005-0000-0000-000095000000}"/>
    <cellStyle name="Comma 4 2 4" xfId="550" xr:uid="{00000000-0005-0000-0000-000096000000}"/>
    <cellStyle name="Comma 4 3" xfId="19" xr:uid="{00000000-0005-0000-0000-000097000000}"/>
    <cellStyle name="Comma 4 3 2" xfId="165" xr:uid="{00000000-0005-0000-0000-000098000000}"/>
    <cellStyle name="Comma 4 3 2 2" xfId="551" xr:uid="{00000000-0005-0000-0000-000099000000}"/>
    <cellStyle name="Comma 4 4" xfId="166" xr:uid="{00000000-0005-0000-0000-00009A000000}"/>
    <cellStyle name="Comma 4 4 2" xfId="709" xr:uid="{00000000-0005-0000-0000-00009B000000}"/>
    <cellStyle name="Comma 4 5" xfId="549" xr:uid="{00000000-0005-0000-0000-00009C000000}"/>
    <cellStyle name="Comma 40" xfId="724" xr:uid="{00000000-0005-0000-0000-00009D000000}"/>
    <cellStyle name="Comma 41" xfId="734" xr:uid="{00000000-0005-0000-0000-00009E000000}"/>
    <cellStyle name="Comma 42" xfId="726" xr:uid="{00000000-0005-0000-0000-00009F000000}"/>
    <cellStyle name="Comma 43" xfId="733" xr:uid="{00000000-0005-0000-0000-0000A0000000}"/>
    <cellStyle name="Comma 44" xfId="728" xr:uid="{00000000-0005-0000-0000-0000A1000000}"/>
    <cellStyle name="Comma 45" xfId="731" xr:uid="{00000000-0005-0000-0000-0000A2000000}"/>
    <cellStyle name="Comma 46" xfId="730" xr:uid="{00000000-0005-0000-0000-0000A3000000}"/>
    <cellStyle name="Comma 47" xfId="746" xr:uid="{00000000-0005-0000-0000-0000A4000000}"/>
    <cellStyle name="Comma 48" xfId="788" xr:uid="{00000000-0005-0000-0000-0000A5000000}"/>
    <cellStyle name="Comma 49" xfId="749" xr:uid="{00000000-0005-0000-0000-0000A6000000}"/>
    <cellStyle name="Comma 5" xfId="20" xr:uid="{00000000-0005-0000-0000-0000A7000000}"/>
    <cellStyle name="Comma 5 2" xfId="21" xr:uid="{00000000-0005-0000-0000-0000A8000000}"/>
    <cellStyle name="Comma 5 2 2" xfId="22" xr:uid="{00000000-0005-0000-0000-0000A9000000}"/>
    <cellStyle name="Comma 5 2 2 2" xfId="167" xr:uid="{00000000-0005-0000-0000-0000AA000000}"/>
    <cellStyle name="Comma 5 2 3" xfId="168" xr:uid="{00000000-0005-0000-0000-0000AB000000}"/>
    <cellStyle name="Comma 5 2 4" xfId="552" xr:uid="{00000000-0005-0000-0000-0000AC000000}"/>
    <cellStyle name="Comma 5 3" xfId="23" xr:uid="{00000000-0005-0000-0000-0000AD000000}"/>
    <cellStyle name="Comma 5 3 2" xfId="169" xr:uid="{00000000-0005-0000-0000-0000AE000000}"/>
    <cellStyle name="Comma 5 3 3" xfId="710" xr:uid="{00000000-0005-0000-0000-0000AF000000}"/>
    <cellStyle name="Comma 5 4" xfId="170" xr:uid="{00000000-0005-0000-0000-0000B0000000}"/>
    <cellStyle name="Comma 50" xfId="785" xr:uid="{00000000-0005-0000-0000-0000B1000000}"/>
    <cellStyle name="Comma 51" xfId="750" xr:uid="{00000000-0005-0000-0000-0000B2000000}"/>
    <cellStyle name="Comma 52" xfId="783" xr:uid="{00000000-0005-0000-0000-0000B3000000}"/>
    <cellStyle name="Comma 53" xfId="752" xr:uid="{00000000-0005-0000-0000-0000B4000000}"/>
    <cellStyle name="Comma 54" xfId="781" xr:uid="{00000000-0005-0000-0000-0000B5000000}"/>
    <cellStyle name="Comma 55" xfId="754" xr:uid="{00000000-0005-0000-0000-0000B6000000}"/>
    <cellStyle name="Comma 56" xfId="779" xr:uid="{00000000-0005-0000-0000-0000B7000000}"/>
    <cellStyle name="Comma 57" xfId="756" xr:uid="{00000000-0005-0000-0000-0000B8000000}"/>
    <cellStyle name="Comma 58" xfId="777" xr:uid="{00000000-0005-0000-0000-0000B9000000}"/>
    <cellStyle name="Comma 59" xfId="758" xr:uid="{00000000-0005-0000-0000-0000BA000000}"/>
    <cellStyle name="Comma 6" xfId="24" xr:uid="{00000000-0005-0000-0000-0000BB000000}"/>
    <cellStyle name="Comma 6 2" xfId="25" xr:uid="{00000000-0005-0000-0000-0000BC000000}"/>
    <cellStyle name="Comma 6 2 2" xfId="26" xr:uid="{00000000-0005-0000-0000-0000BD000000}"/>
    <cellStyle name="Comma 6 2 2 2" xfId="171" xr:uid="{00000000-0005-0000-0000-0000BE000000}"/>
    <cellStyle name="Comma 6 2 3" xfId="172" xr:uid="{00000000-0005-0000-0000-0000BF000000}"/>
    <cellStyle name="Comma 6 3" xfId="27" xr:uid="{00000000-0005-0000-0000-0000C0000000}"/>
    <cellStyle name="Comma 6 3 2" xfId="173" xr:uid="{00000000-0005-0000-0000-0000C1000000}"/>
    <cellStyle name="Comma 6 3 2 2" xfId="174" xr:uid="{00000000-0005-0000-0000-0000C2000000}"/>
    <cellStyle name="Comma 6 3 3" xfId="175" xr:uid="{00000000-0005-0000-0000-0000C3000000}"/>
    <cellStyle name="Comma 6 4" xfId="176" xr:uid="{00000000-0005-0000-0000-0000C4000000}"/>
    <cellStyle name="Comma 6 4 2" xfId="177" xr:uid="{00000000-0005-0000-0000-0000C5000000}"/>
    <cellStyle name="Comma 6 5" xfId="178" xr:uid="{00000000-0005-0000-0000-0000C6000000}"/>
    <cellStyle name="Comma 6 6" xfId="553" xr:uid="{00000000-0005-0000-0000-0000C7000000}"/>
    <cellStyle name="Comma 60" xfId="775" xr:uid="{00000000-0005-0000-0000-0000C8000000}"/>
    <cellStyle name="Comma 61" xfId="760" xr:uid="{00000000-0005-0000-0000-0000C9000000}"/>
    <cellStyle name="Comma 62" xfId="773" xr:uid="{00000000-0005-0000-0000-0000CA000000}"/>
    <cellStyle name="Comma 63" xfId="762" xr:uid="{00000000-0005-0000-0000-0000CB000000}"/>
    <cellStyle name="Comma 64" xfId="771" xr:uid="{00000000-0005-0000-0000-0000CC000000}"/>
    <cellStyle name="Comma 65" xfId="764" xr:uid="{00000000-0005-0000-0000-0000CD000000}"/>
    <cellStyle name="Comma 66" xfId="769" xr:uid="{00000000-0005-0000-0000-0000CE000000}"/>
    <cellStyle name="Comma 67" xfId="766" xr:uid="{00000000-0005-0000-0000-0000CF000000}"/>
    <cellStyle name="Comma 68" xfId="787" xr:uid="{00000000-0005-0000-0000-0000D0000000}"/>
    <cellStyle name="Comma 69" xfId="767" xr:uid="{00000000-0005-0000-0000-0000D1000000}"/>
    <cellStyle name="Comma 7" xfId="28" xr:uid="{00000000-0005-0000-0000-0000D2000000}"/>
    <cellStyle name="Comma 7 2" xfId="29" xr:uid="{00000000-0005-0000-0000-0000D3000000}"/>
    <cellStyle name="Comma 7 2 2" xfId="30" xr:uid="{00000000-0005-0000-0000-0000D4000000}"/>
    <cellStyle name="Comma 7 2 2 2" xfId="179" xr:uid="{00000000-0005-0000-0000-0000D5000000}"/>
    <cellStyle name="Comma 7 2 3" xfId="180" xr:uid="{00000000-0005-0000-0000-0000D6000000}"/>
    <cellStyle name="Comma 7 2 4" xfId="554" xr:uid="{00000000-0005-0000-0000-0000D7000000}"/>
    <cellStyle name="Comma 7 3" xfId="31" xr:uid="{00000000-0005-0000-0000-0000D8000000}"/>
    <cellStyle name="Comma 7 3 2" xfId="181" xr:uid="{00000000-0005-0000-0000-0000D9000000}"/>
    <cellStyle name="Comma 7 3 2 2" xfId="182" xr:uid="{00000000-0005-0000-0000-0000DA000000}"/>
    <cellStyle name="Comma 7 3 3" xfId="183" xr:uid="{00000000-0005-0000-0000-0000DB000000}"/>
    <cellStyle name="Comma 7 4" xfId="184" xr:uid="{00000000-0005-0000-0000-0000DC000000}"/>
    <cellStyle name="Comma 7 4 2" xfId="185" xr:uid="{00000000-0005-0000-0000-0000DD000000}"/>
    <cellStyle name="Comma 7 5" xfId="186" xr:uid="{00000000-0005-0000-0000-0000DE000000}"/>
    <cellStyle name="Comma 70" xfId="793" xr:uid="{00000000-0005-0000-0000-0000DF000000}"/>
    <cellStyle name="Comma 71" xfId="819" xr:uid="{00000000-0005-0000-0000-0000E0000000}"/>
    <cellStyle name="Comma 72" xfId="823" xr:uid="{00000000-0005-0000-0000-0000E1000000}"/>
    <cellStyle name="Comma 73" xfId="824" xr:uid="{00000000-0005-0000-0000-0000E2000000}"/>
    <cellStyle name="Comma 74" xfId="826" xr:uid="{00000000-0005-0000-0000-0000E3000000}"/>
    <cellStyle name="Comma 75" xfId="829" xr:uid="{00000000-0005-0000-0000-0000E4000000}"/>
    <cellStyle name="Comma 76" xfId="832" xr:uid="{00000000-0005-0000-0000-0000E5000000}"/>
    <cellStyle name="Comma 77" xfId="831" xr:uid="{00000000-0005-0000-0000-0000E6000000}"/>
    <cellStyle name="Comma 78" xfId="658" xr:uid="{00000000-0005-0000-0000-0000E7000000}"/>
    <cellStyle name="Comma 79" xfId="836" xr:uid="{00000000-0005-0000-0000-0000E8000000}"/>
    <cellStyle name="Comma 8" xfId="32" xr:uid="{00000000-0005-0000-0000-0000E9000000}"/>
    <cellStyle name="Comma 8 2" xfId="33" xr:uid="{00000000-0005-0000-0000-0000EA000000}"/>
    <cellStyle name="Comma 8 2 2" xfId="187" xr:uid="{00000000-0005-0000-0000-0000EB000000}"/>
    <cellStyle name="Comma 8 2 2 2" xfId="248" xr:uid="{00000000-0005-0000-0000-0000EC000000}"/>
    <cellStyle name="Comma 8 2 2 2 2" xfId="356" xr:uid="{00000000-0005-0000-0000-0000ED000000}"/>
    <cellStyle name="Comma 8 2 2 2 3" xfId="464" xr:uid="{00000000-0005-0000-0000-0000EE000000}"/>
    <cellStyle name="Comma 8 2 2 3" xfId="302" xr:uid="{00000000-0005-0000-0000-0000EF000000}"/>
    <cellStyle name="Comma 8 2 2 4" xfId="410" xr:uid="{00000000-0005-0000-0000-0000F0000000}"/>
    <cellStyle name="Comma 8 2 3" xfId="199" xr:uid="{00000000-0005-0000-0000-0000F1000000}"/>
    <cellStyle name="Comma 8 2 3 2" xfId="307" xr:uid="{00000000-0005-0000-0000-0000F2000000}"/>
    <cellStyle name="Comma 8 2 3 3" xfId="415" xr:uid="{00000000-0005-0000-0000-0000F3000000}"/>
    <cellStyle name="Comma 8 2 4" xfId="253" xr:uid="{00000000-0005-0000-0000-0000F4000000}"/>
    <cellStyle name="Comma 8 2 5" xfId="361" xr:uid="{00000000-0005-0000-0000-0000F5000000}"/>
    <cellStyle name="Comma 8 3" xfId="34" xr:uid="{00000000-0005-0000-0000-0000F6000000}"/>
    <cellStyle name="Comma 8 3 2" xfId="200" xr:uid="{00000000-0005-0000-0000-0000F7000000}"/>
    <cellStyle name="Comma 8 3 2 2" xfId="308" xr:uid="{00000000-0005-0000-0000-0000F8000000}"/>
    <cellStyle name="Comma 8 3 2 3" xfId="416" xr:uid="{00000000-0005-0000-0000-0000F9000000}"/>
    <cellStyle name="Comma 8 3 3" xfId="254" xr:uid="{00000000-0005-0000-0000-0000FA000000}"/>
    <cellStyle name="Comma 8 3 4" xfId="362" xr:uid="{00000000-0005-0000-0000-0000FB000000}"/>
    <cellStyle name="Comma 8 4" xfId="198" xr:uid="{00000000-0005-0000-0000-0000FC000000}"/>
    <cellStyle name="Comma 8 4 2" xfId="306" xr:uid="{00000000-0005-0000-0000-0000FD000000}"/>
    <cellStyle name="Comma 8 4 3" xfId="414" xr:uid="{00000000-0005-0000-0000-0000FE000000}"/>
    <cellStyle name="Comma 8 5" xfId="252" xr:uid="{00000000-0005-0000-0000-0000FF000000}"/>
    <cellStyle name="Comma 8 6" xfId="360" xr:uid="{00000000-0005-0000-0000-000000010000}"/>
    <cellStyle name="Comma 8 7" xfId="555" xr:uid="{00000000-0005-0000-0000-000001010000}"/>
    <cellStyle name="Comma 9" xfId="35" xr:uid="{00000000-0005-0000-0000-000002010000}"/>
    <cellStyle name="Comma 9 2" xfId="188" xr:uid="{00000000-0005-0000-0000-000003010000}"/>
    <cellStyle name="Comma 9 2 2" xfId="189" xr:uid="{00000000-0005-0000-0000-000004010000}"/>
    <cellStyle name="Comma 9 3" xfId="190" xr:uid="{00000000-0005-0000-0000-000005010000}"/>
    <cellStyle name="Comma 9 4" xfId="556" xr:uid="{00000000-0005-0000-0000-000006010000}"/>
    <cellStyle name="Curren - Style3" xfId="557" xr:uid="{00000000-0005-0000-0000-000007010000}"/>
    <cellStyle name="Curren - Style4" xfId="558" xr:uid="{00000000-0005-0000-0000-000008010000}"/>
    <cellStyle name="Currency [0] 2" xfId="559" xr:uid="{00000000-0005-0000-0000-000009010000}"/>
    <cellStyle name="Currency 2" xfId="36" xr:uid="{00000000-0005-0000-0000-00000A010000}"/>
    <cellStyle name="Currency 2 2" xfId="37" xr:uid="{00000000-0005-0000-0000-00000B010000}"/>
    <cellStyle name="Currency 2 2 2" xfId="191" xr:uid="{00000000-0005-0000-0000-00000C010000}"/>
    <cellStyle name="Currency 2 3" xfId="192" xr:uid="{00000000-0005-0000-0000-00000D010000}"/>
    <cellStyle name="Currency 3" xfId="38" xr:uid="{00000000-0005-0000-0000-00000E010000}"/>
    <cellStyle name="Currency 3 2" xfId="39" xr:uid="{00000000-0005-0000-0000-00000F010000}"/>
    <cellStyle name="Currency 3 2 2" xfId="193" xr:uid="{00000000-0005-0000-0000-000010010000}"/>
    <cellStyle name="Currency 3 3" xfId="194" xr:uid="{00000000-0005-0000-0000-000011010000}"/>
    <cellStyle name="Date" xfId="40" xr:uid="{00000000-0005-0000-0000-000012010000}"/>
    <cellStyle name="Dezimal [0]_35ERI8T2gbIEMixb4v26icuOo" xfId="560" xr:uid="{00000000-0005-0000-0000-000013010000}"/>
    <cellStyle name="Dezimal_35ERI8T2gbIEMixb4v26icuOo" xfId="561" xr:uid="{00000000-0005-0000-0000-000014010000}"/>
    <cellStyle name="Euro" xfId="562" xr:uid="{00000000-0005-0000-0000-000015010000}"/>
    <cellStyle name="Excel Built-in Normal" xfId="711" xr:uid="{00000000-0005-0000-0000-000016010000}"/>
    <cellStyle name="Grey" xfId="563" xr:uid="{00000000-0005-0000-0000-000017010000}"/>
    <cellStyle name="Header1" xfId="564" xr:uid="{00000000-0005-0000-0000-000018010000}"/>
    <cellStyle name="Header1 2" xfId="565" xr:uid="{00000000-0005-0000-0000-000019010000}"/>
    <cellStyle name="Header1 3" xfId="566" xr:uid="{00000000-0005-0000-0000-00001A010000}"/>
    <cellStyle name="Header2" xfId="567" xr:uid="{00000000-0005-0000-0000-00001B010000}"/>
    <cellStyle name="Header2 2" xfId="568" xr:uid="{00000000-0005-0000-0000-00001C010000}"/>
    <cellStyle name="Header2 3" xfId="569" xr:uid="{00000000-0005-0000-0000-00001D010000}"/>
    <cellStyle name="Heading2" xfId="41" xr:uid="{00000000-0005-0000-0000-00001E010000}"/>
    <cellStyle name="Hyperlink" xfId="2" builtinId="8"/>
    <cellStyle name="Hyperlink 2" xfId="43" xr:uid="{00000000-0005-0000-0000-000020010000}"/>
    <cellStyle name="Hyperlink 2 2" xfId="570" xr:uid="{00000000-0005-0000-0000-000021010000}"/>
    <cellStyle name="Hyperlink 3" xfId="44" xr:uid="{00000000-0005-0000-0000-000022010000}"/>
    <cellStyle name="Hyperlink 4" xfId="42" xr:uid="{00000000-0005-0000-0000-000023010000}"/>
    <cellStyle name="Input [yellow]" xfId="571" xr:uid="{00000000-0005-0000-0000-000024010000}"/>
    <cellStyle name="Input [yellow] 2" xfId="572" xr:uid="{00000000-0005-0000-0000-000025010000}"/>
    <cellStyle name="MajorHeading" xfId="45" xr:uid="{00000000-0005-0000-0000-000026010000}"/>
    <cellStyle name="no dec" xfId="573" xr:uid="{00000000-0005-0000-0000-000027010000}"/>
    <cellStyle name="Normal" xfId="0" builtinId="0"/>
    <cellStyle name="Normal - Style1" xfId="574" xr:uid="{00000000-0005-0000-0000-000029010000}"/>
    <cellStyle name="Normal - Style5" xfId="575" xr:uid="{00000000-0005-0000-0000-00002A010000}"/>
    <cellStyle name="Normal - Style6" xfId="576" xr:uid="{00000000-0005-0000-0000-00002B010000}"/>
    <cellStyle name="Normal 10" xfId="46" xr:uid="{00000000-0005-0000-0000-00002C010000}"/>
    <cellStyle name="Normal 10 2" xfId="47" xr:uid="{00000000-0005-0000-0000-00002D010000}"/>
    <cellStyle name="Normal 10 2 2" xfId="578" xr:uid="{00000000-0005-0000-0000-00002E010000}"/>
    <cellStyle name="Normal 10 3" xfId="579" xr:uid="{00000000-0005-0000-0000-00002F010000}"/>
    <cellStyle name="Normal 10 4" xfId="577" xr:uid="{00000000-0005-0000-0000-000030010000}"/>
    <cellStyle name="Normal 11" xfId="48" xr:uid="{00000000-0005-0000-0000-000031010000}"/>
    <cellStyle name="Normal 11 2" xfId="49" xr:uid="{00000000-0005-0000-0000-000032010000}"/>
    <cellStyle name="Normal 11 2 2" xfId="581" xr:uid="{00000000-0005-0000-0000-000033010000}"/>
    <cellStyle name="Normal 11 3" xfId="582" xr:uid="{00000000-0005-0000-0000-000034010000}"/>
    <cellStyle name="Normal 11 4" xfId="580" xr:uid="{00000000-0005-0000-0000-000035010000}"/>
    <cellStyle name="Normal 12" xfId="50" xr:uid="{00000000-0005-0000-0000-000036010000}"/>
    <cellStyle name="Normal 12 2" xfId="51" xr:uid="{00000000-0005-0000-0000-000037010000}"/>
    <cellStyle name="Normal 12 2 2" xfId="202" xr:uid="{00000000-0005-0000-0000-000038010000}"/>
    <cellStyle name="Normal 12 2 2 2" xfId="310" xr:uid="{00000000-0005-0000-0000-000039010000}"/>
    <cellStyle name="Normal 12 2 2 3" xfId="418" xr:uid="{00000000-0005-0000-0000-00003A010000}"/>
    <cellStyle name="Normal 12 2 3" xfId="256" xr:uid="{00000000-0005-0000-0000-00003B010000}"/>
    <cellStyle name="Normal 12 2 4" xfId="364" xr:uid="{00000000-0005-0000-0000-00003C010000}"/>
    <cellStyle name="Normal 12 3" xfId="201" xr:uid="{00000000-0005-0000-0000-00003D010000}"/>
    <cellStyle name="Normal 12 3 2" xfId="309" xr:uid="{00000000-0005-0000-0000-00003E010000}"/>
    <cellStyle name="Normal 12 3 3" xfId="417" xr:uid="{00000000-0005-0000-0000-00003F010000}"/>
    <cellStyle name="Normal 12 4" xfId="255" xr:uid="{00000000-0005-0000-0000-000040010000}"/>
    <cellStyle name="Normal 12 5" xfId="363" xr:uid="{00000000-0005-0000-0000-000041010000}"/>
    <cellStyle name="Normal 12 6" xfId="583" xr:uid="{00000000-0005-0000-0000-000042010000}"/>
    <cellStyle name="Normal 13" xfId="52" xr:uid="{00000000-0005-0000-0000-000043010000}"/>
    <cellStyle name="Normal 13 2" xfId="53" xr:uid="{00000000-0005-0000-0000-000044010000}"/>
    <cellStyle name="Normal 13 2 2" xfId="54" xr:uid="{00000000-0005-0000-0000-000045010000}"/>
    <cellStyle name="Normal 13 2 3" xfId="204" xr:uid="{00000000-0005-0000-0000-000046010000}"/>
    <cellStyle name="Normal 13 2 3 2" xfId="312" xr:uid="{00000000-0005-0000-0000-000047010000}"/>
    <cellStyle name="Normal 13 2 3 3" xfId="420" xr:uid="{00000000-0005-0000-0000-000048010000}"/>
    <cellStyle name="Normal 13 2 4" xfId="258" xr:uid="{00000000-0005-0000-0000-000049010000}"/>
    <cellStyle name="Normal 13 2 5" xfId="366" xr:uid="{00000000-0005-0000-0000-00004A010000}"/>
    <cellStyle name="Normal 13 2 6" xfId="585" xr:uid="{00000000-0005-0000-0000-00004B010000}"/>
    <cellStyle name="Normal 13 3" xfId="203" xr:uid="{00000000-0005-0000-0000-00004C010000}"/>
    <cellStyle name="Normal 13 3 2" xfId="311" xr:uid="{00000000-0005-0000-0000-00004D010000}"/>
    <cellStyle name="Normal 13 3 3" xfId="419" xr:uid="{00000000-0005-0000-0000-00004E010000}"/>
    <cellStyle name="Normal 13 3 4" xfId="586" xr:uid="{00000000-0005-0000-0000-00004F010000}"/>
    <cellStyle name="Normal 13 4" xfId="257" xr:uid="{00000000-0005-0000-0000-000050010000}"/>
    <cellStyle name="Normal 13 5" xfId="365" xr:uid="{00000000-0005-0000-0000-000051010000}"/>
    <cellStyle name="Normal 13 6" xfId="584" xr:uid="{00000000-0005-0000-0000-000052010000}"/>
    <cellStyle name="Normal 14" xfId="55" xr:uid="{00000000-0005-0000-0000-000053010000}"/>
    <cellStyle name="Normal 14 2" xfId="205" xr:uid="{00000000-0005-0000-0000-000054010000}"/>
    <cellStyle name="Normal 14 2 2" xfId="313" xr:uid="{00000000-0005-0000-0000-000055010000}"/>
    <cellStyle name="Normal 14 2 3" xfId="421" xr:uid="{00000000-0005-0000-0000-000056010000}"/>
    <cellStyle name="Normal 14 2 4" xfId="588" xr:uid="{00000000-0005-0000-0000-000057010000}"/>
    <cellStyle name="Normal 14 3" xfId="259" xr:uid="{00000000-0005-0000-0000-000058010000}"/>
    <cellStyle name="Normal 14 3 2" xfId="589" xr:uid="{00000000-0005-0000-0000-000059010000}"/>
    <cellStyle name="Normal 14 4" xfId="367" xr:uid="{00000000-0005-0000-0000-00005A010000}"/>
    <cellStyle name="Normal 14 5" xfId="587" xr:uid="{00000000-0005-0000-0000-00005B010000}"/>
    <cellStyle name="Normal 15" xfId="56" xr:uid="{00000000-0005-0000-0000-00005C010000}"/>
    <cellStyle name="Normal 15 2" xfId="590" xr:uid="{00000000-0005-0000-0000-00005D010000}"/>
    <cellStyle name="Normal 16" xfId="57" xr:uid="{00000000-0005-0000-0000-00005E010000}"/>
    <cellStyle name="Normal 16 2" xfId="206" xr:uid="{00000000-0005-0000-0000-00005F010000}"/>
    <cellStyle name="Normal 16 2 2" xfId="314" xr:uid="{00000000-0005-0000-0000-000060010000}"/>
    <cellStyle name="Normal 16 2 3" xfId="422" xr:uid="{00000000-0005-0000-0000-000061010000}"/>
    <cellStyle name="Normal 16 2 4" xfId="592" xr:uid="{00000000-0005-0000-0000-000062010000}"/>
    <cellStyle name="Normal 16 3" xfId="260" xr:uid="{00000000-0005-0000-0000-000063010000}"/>
    <cellStyle name="Normal 16 3 2" xfId="593" xr:uid="{00000000-0005-0000-0000-000064010000}"/>
    <cellStyle name="Normal 16 4" xfId="368" xr:uid="{00000000-0005-0000-0000-000065010000}"/>
    <cellStyle name="Normal 16 5" xfId="591" xr:uid="{00000000-0005-0000-0000-000066010000}"/>
    <cellStyle name="Normal 17" xfId="58" xr:uid="{00000000-0005-0000-0000-000067010000}"/>
    <cellStyle name="Normal 17 2" xfId="207" xr:uid="{00000000-0005-0000-0000-000068010000}"/>
    <cellStyle name="Normal 17 2 2" xfId="315" xr:uid="{00000000-0005-0000-0000-000069010000}"/>
    <cellStyle name="Normal 17 2 3" xfId="423" xr:uid="{00000000-0005-0000-0000-00006A010000}"/>
    <cellStyle name="Normal 17 2 4" xfId="595" xr:uid="{00000000-0005-0000-0000-00006B010000}"/>
    <cellStyle name="Normal 17 3" xfId="261" xr:uid="{00000000-0005-0000-0000-00006C010000}"/>
    <cellStyle name="Normal 17 3 2" xfId="596" xr:uid="{00000000-0005-0000-0000-00006D010000}"/>
    <cellStyle name="Normal 17 4" xfId="369" xr:uid="{00000000-0005-0000-0000-00006E010000}"/>
    <cellStyle name="Normal 17 4 2" xfId="597" xr:uid="{00000000-0005-0000-0000-00006F010000}"/>
    <cellStyle name="Normal 17 5" xfId="594" xr:uid="{00000000-0005-0000-0000-000070010000}"/>
    <cellStyle name="Normal 18" xfId="59" xr:uid="{00000000-0005-0000-0000-000071010000}"/>
    <cellStyle name="Normal 18 2" xfId="208" xr:uid="{00000000-0005-0000-0000-000072010000}"/>
    <cellStyle name="Normal 18 2 2" xfId="316" xr:uid="{00000000-0005-0000-0000-000073010000}"/>
    <cellStyle name="Normal 18 2 3" xfId="424" xr:uid="{00000000-0005-0000-0000-000074010000}"/>
    <cellStyle name="Normal 18 3" xfId="262" xr:uid="{00000000-0005-0000-0000-000075010000}"/>
    <cellStyle name="Normal 18 4" xfId="370" xr:uid="{00000000-0005-0000-0000-000076010000}"/>
    <cellStyle name="Normal 18 5" xfId="598" xr:uid="{00000000-0005-0000-0000-000077010000}"/>
    <cellStyle name="Normal 19" xfId="60" xr:uid="{00000000-0005-0000-0000-000078010000}"/>
    <cellStyle name="Normal 19 2" xfId="209" xr:uid="{00000000-0005-0000-0000-000079010000}"/>
    <cellStyle name="Normal 19 2 2" xfId="317" xr:uid="{00000000-0005-0000-0000-00007A010000}"/>
    <cellStyle name="Normal 19 2 3" xfId="425" xr:uid="{00000000-0005-0000-0000-00007B010000}"/>
    <cellStyle name="Normal 19 3" xfId="263" xr:uid="{00000000-0005-0000-0000-00007C010000}"/>
    <cellStyle name="Normal 19 4" xfId="371" xr:uid="{00000000-0005-0000-0000-00007D010000}"/>
    <cellStyle name="Normal 19 5" xfId="599" xr:uid="{00000000-0005-0000-0000-00007E010000}"/>
    <cellStyle name="Normal 2" xfId="3" xr:uid="{00000000-0005-0000-0000-00007F010000}"/>
    <cellStyle name="Normal 2 10" xfId="839" xr:uid="{00000000-0005-0000-0000-000080010000}"/>
    <cellStyle name="Normal 2 2" xfId="62" xr:uid="{00000000-0005-0000-0000-000081010000}"/>
    <cellStyle name="Normal 2 2 2" xfId="63" xr:uid="{00000000-0005-0000-0000-000082010000}"/>
    <cellStyle name="Normal 2 2 2 2" xfId="712" xr:uid="{00000000-0005-0000-0000-000083010000}"/>
    <cellStyle name="Normal 2 2 3" xfId="713" xr:uid="{00000000-0005-0000-0000-000084010000}"/>
    <cellStyle name="Normal 2 2 3 2" xfId="714" xr:uid="{00000000-0005-0000-0000-000085010000}"/>
    <cellStyle name="Normal 2 2 4" xfId="715" xr:uid="{00000000-0005-0000-0000-000086010000}"/>
    <cellStyle name="Normal 2 2 5" xfId="702" xr:uid="{00000000-0005-0000-0000-000087010000}"/>
    <cellStyle name="Normal 2 2 6" xfId="600" xr:uid="{00000000-0005-0000-0000-000088010000}"/>
    <cellStyle name="Normal 2 3" xfId="64" xr:uid="{00000000-0005-0000-0000-000089010000}"/>
    <cellStyle name="Normal 2 3 2" xfId="65" xr:uid="{00000000-0005-0000-0000-00008A010000}"/>
    <cellStyle name="Normal 2 3 3" xfId="601" xr:uid="{00000000-0005-0000-0000-00008B010000}"/>
    <cellStyle name="Normal 2 4" xfId="66" xr:uid="{00000000-0005-0000-0000-00008C010000}"/>
    <cellStyle name="Normal 2 4 2" xfId="67" xr:uid="{00000000-0005-0000-0000-00008D010000}"/>
    <cellStyle name="Normal 2 4 3" xfId="602" xr:uid="{00000000-0005-0000-0000-00008E010000}"/>
    <cellStyle name="Normal 2 5" xfId="68" xr:uid="{00000000-0005-0000-0000-00008F010000}"/>
    <cellStyle name="Normal 2 5 2" xfId="69" xr:uid="{00000000-0005-0000-0000-000090010000}"/>
    <cellStyle name="Normal 2 5 2 2" xfId="821" xr:uid="{00000000-0005-0000-0000-000091010000}"/>
    <cellStyle name="Normal 2 5 3" xfId="817" xr:uid="{00000000-0005-0000-0000-000092010000}"/>
    <cellStyle name="Normal 2 6" xfId="70" xr:uid="{00000000-0005-0000-0000-000093010000}"/>
    <cellStyle name="Normal 2 6 2" xfId="71" xr:uid="{00000000-0005-0000-0000-000094010000}"/>
    <cellStyle name="Normal 2 6 2 2" xfId="72" xr:uid="{00000000-0005-0000-0000-000095010000}"/>
    <cellStyle name="Normal 2 6 2 2 2" xfId="212" xr:uid="{00000000-0005-0000-0000-000096010000}"/>
    <cellStyle name="Normal 2 6 2 2 2 2" xfId="320" xr:uid="{00000000-0005-0000-0000-000097010000}"/>
    <cellStyle name="Normal 2 6 2 2 2 3" xfId="428" xr:uid="{00000000-0005-0000-0000-000098010000}"/>
    <cellStyle name="Normal 2 6 2 2 3" xfId="266" xr:uid="{00000000-0005-0000-0000-000099010000}"/>
    <cellStyle name="Normal 2 6 2 2 4" xfId="374" xr:uid="{00000000-0005-0000-0000-00009A010000}"/>
    <cellStyle name="Normal 2 6 2 3" xfId="73" xr:uid="{00000000-0005-0000-0000-00009B010000}"/>
    <cellStyle name="Normal 2 6 2 3 2" xfId="213" xr:uid="{00000000-0005-0000-0000-00009C010000}"/>
    <cellStyle name="Normal 2 6 2 3 2 2" xfId="321" xr:uid="{00000000-0005-0000-0000-00009D010000}"/>
    <cellStyle name="Normal 2 6 2 3 2 3" xfId="429" xr:uid="{00000000-0005-0000-0000-00009E010000}"/>
    <cellStyle name="Normal 2 6 2 3 3" xfId="267" xr:uid="{00000000-0005-0000-0000-00009F010000}"/>
    <cellStyle name="Normal 2 6 2 3 4" xfId="375" xr:uid="{00000000-0005-0000-0000-0000A0010000}"/>
    <cellStyle name="Normal 2 6 2 4" xfId="211" xr:uid="{00000000-0005-0000-0000-0000A1010000}"/>
    <cellStyle name="Normal 2 6 2 4 2" xfId="319" xr:uid="{00000000-0005-0000-0000-0000A2010000}"/>
    <cellStyle name="Normal 2 6 2 4 3" xfId="427" xr:uid="{00000000-0005-0000-0000-0000A3010000}"/>
    <cellStyle name="Normal 2 6 2 5" xfId="265" xr:uid="{00000000-0005-0000-0000-0000A4010000}"/>
    <cellStyle name="Normal 2 6 2 6" xfId="373" xr:uid="{00000000-0005-0000-0000-0000A5010000}"/>
    <cellStyle name="Normal 2 6 3" xfId="74" xr:uid="{00000000-0005-0000-0000-0000A6010000}"/>
    <cellStyle name="Normal 2 6 3 2" xfId="214" xr:uid="{00000000-0005-0000-0000-0000A7010000}"/>
    <cellStyle name="Normal 2 6 3 2 2" xfId="322" xr:uid="{00000000-0005-0000-0000-0000A8010000}"/>
    <cellStyle name="Normal 2 6 3 2 3" xfId="430" xr:uid="{00000000-0005-0000-0000-0000A9010000}"/>
    <cellStyle name="Normal 2 6 3 3" xfId="268" xr:uid="{00000000-0005-0000-0000-0000AA010000}"/>
    <cellStyle name="Normal 2 6 3 4" xfId="376" xr:uid="{00000000-0005-0000-0000-0000AB010000}"/>
    <cellStyle name="Normal 2 6 4" xfId="75" xr:uid="{00000000-0005-0000-0000-0000AC010000}"/>
    <cellStyle name="Normal 2 6 4 2" xfId="215" xr:uid="{00000000-0005-0000-0000-0000AD010000}"/>
    <cellStyle name="Normal 2 6 4 2 2" xfId="323" xr:uid="{00000000-0005-0000-0000-0000AE010000}"/>
    <cellStyle name="Normal 2 6 4 2 3" xfId="431" xr:uid="{00000000-0005-0000-0000-0000AF010000}"/>
    <cellStyle name="Normal 2 6 4 3" xfId="269" xr:uid="{00000000-0005-0000-0000-0000B0010000}"/>
    <cellStyle name="Normal 2 6 4 4" xfId="377" xr:uid="{00000000-0005-0000-0000-0000B1010000}"/>
    <cellStyle name="Normal 2 6 5" xfId="210" xr:uid="{00000000-0005-0000-0000-0000B2010000}"/>
    <cellStyle name="Normal 2 6 5 2" xfId="318" xr:uid="{00000000-0005-0000-0000-0000B3010000}"/>
    <cellStyle name="Normal 2 6 5 3" xfId="426" xr:uid="{00000000-0005-0000-0000-0000B4010000}"/>
    <cellStyle name="Normal 2 6 6" xfId="264" xr:uid="{00000000-0005-0000-0000-0000B5010000}"/>
    <cellStyle name="Normal 2 6 7" xfId="372" xr:uid="{00000000-0005-0000-0000-0000B6010000}"/>
    <cellStyle name="Normal 2 7" xfId="76" xr:uid="{00000000-0005-0000-0000-0000B7010000}"/>
    <cellStyle name="Normal 2 8" xfId="77" xr:uid="{00000000-0005-0000-0000-0000B8010000}"/>
    <cellStyle name="Normal 2 9" xfId="61" xr:uid="{00000000-0005-0000-0000-0000B9010000}"/>
    <cellStyle name="Normal 20" xfId="78" xr:uid="{00000000-0005-0000-0000-0000BA010000}"/>
    <cellStyle name="Normal 20 2" xfId="216" xr:uid="{00000000-0005-0000-0000-0000BB010000}"/>
    <cellStyle name="Normal 20 2 2" xfId="324" xr:uid="{00000000-0005-0000-0000-0000BC010000}"/>
    <cellStyle name="Normal 20 2 3" xfId="432" xr:uid="{00000000-0005-0000-0000-0000BD010000}"/>
    <cellStyle name="Normal 20 3" xfId="270" xr:uid="{00000000-0005-0000-0000-0000BE010000}"/>
    <cellStyle name="Normal 20 4" xfId="378" xr:uid="{00000000-0005-0000-0000-0000BF010000}"/>
    <cellStyle name="Normal 20 5" xfId="603" xr:uid="{00000000-0005-0000-0000-0000C0010000}"/>
    <cellStyle name="Normal 21" xfId="79" xr:uid="{00000000-0005-0000-0000-0000C1010000}"/>
    <cellStyle name="Normal 21 2" xfId="217" xr:uid="{00000000-0005-0000-0000-0000C2010000}"/>
    <cellStyle name="Normal 21 2 2" xfId="325" xr:uid="{00000000-0005-0000-0000-0000C3010000}"/>
    <cellStyle name="Normal 21 2 3" xfId="433" xr:uid="{00000000-0005-0000-0000-0000C4010000}"/>
    <cellStyle name="Normal 21 3" xfId="271" xr:uid="{00000000-0005-0000-0000-0000C5010000}"/>
    <cellStyle name="Normal 21 4" xfId="379" xr:uid="{00000000-0005-0000-0000-0000C6010000}"/>
    <cellStyle name="Normal 21 5" xfId="604" xr:uid="{00000000-0005-0000-0000-0000C7010000}"/>
    <cellStyle name="Normal 22" xfId="80" xr:uid="{00000000-0005-0000-0000-0000C8010000}"/>
    <cellStyle name="Normal 22 2" xfId="218" xr:uid="{00000000-0005-0000-0000-0000C9010000}"/>
    <cellStyle name="Normal 22 2 2" xfId="326" xr:uid="{00000000-0005-0000-0000-0000CA010000}"/>
    <cellStyle name="Normal 22 2 3" xfId="434" xr:uid="{00000000-0005-0000-0000-0000CB010000}"/>
    <cellStyle name="Normal 22 3" xfId="272" xr:uid="{00000000-0005-0000-0000-0000CC010000}"/>
    <cellStyle name="Normal 22 4" xfId="380" xr:uid="{00000000-0005-0000-0000-0000CD010000}"/>
    <cellStyle name="Normal 22 5" xfId="605" xr:uid="{00000000-0005-0000-0000-0000CE010000}"/>
    <cellStyle name="Normal 23" xfId="81" xr:uid="{00000000-0005-0000-0000-0000CF010000}"/>
    <cellStyle name="Normal 23 2" xfId="219" xr:uid="{00000000-0005-0000-0000-0000D0010000}"/>
    <cellStyle name="Normal 23 2 2" xfId="327" xr:uid="{00000000-0005-0000-0000-0000D1010000}"/>
    <cellStyle name="Normal 23 2 3" xfId="435" xr:uid="{00000000-0005-0000-0000-0000D2010000}"/>
    <cellStyle name="Normal 23 3" xfId="273" xr:uid="{00000000-0005-0000-0000-0000D3010000}"/>
    <cellStyle name="Normal 23 4" xfId="381" xr:uid="{00000000-0005-0000-0000-0000D4010000}"/>
    <cellStyle name="Normal 23 5" xfId="606" xr:uid="{00000000-0005-0000-0000-0000D5010000}"/>
    <cellStyle name="Normal 24" xfId="82" xr:uid="{00000000-0005-0000-0000-0000D6010000}"/>
    <cellStyle name="Normal 24 2" xfId="220" xr:uid="{00000000-0005-0000-0000-0000D7010000}"/>
    <cellStyle name="Normal 24 2 2" xfId="328" xr:uid="{00000000-0005-0000-0000-0000D8010000}"/>
    <cellStyle name="Normal 24 2 3" xfId="436" xr:uid="{00000000-0005-0000-0000-0000D9010000}"/>
    <cellStyle name="Normal 24 3" xfId="274" xr:uid="{00000000-0005-0000-0000-0000DA010000}"/>
    <cellStyle name="Normal 24 4" xfId="382" xr:uid="{00000000-0005-0000-0000-0000DB010000}"/>
    <cellStyle name="Normal 24 5" xfId="607" xr:uid="{00000000-0005-0000-0000-0000DC010000}"/>
    <cellStyle name="Normal 25" xfId="83" xr:uid="{00000000-0005-0000-0000-0000DD010000}"/>
    <cellStyle name="Normal 25 2" xfId="221" xr:uid="{00000000-0005-0000-0000-0000DE010000}"/>
    <cellStyle name="Normal 25 2 2" xfId="329" xr:uid="{00000000-0005-0000-0000-0000DF010000}"/>
    <cellStyle name="Normal 25 2 3" xfId="437" xr:uid="{00000000-0005-0000-0000-0000E0010000}"/>
    <cellStyle name="Normal 25 3" xfId="275" xr:uid="{00000000-0005-0000-0000-0000E1010000}"/>
    <cellStyle name="Normal 25 4" xfId="383" xr:uid="{00000000-0005-0000-0000-0000E2010000}"/>
    <cellStyle name="Normal 25 5" xfId="608" xr:uid="{00000000-0005-0000-0000-0000E3010000}"/>
    <cellStyle name="Normal 26" xfId="84" xr:uid="{00000000-0005-0000-0000-0000E4010000}"/>
    <cellStyle name="Normal 26 2" xfId="222" xr:uid="{00000000-0005-0000-0000-0000E5010000}"/>
    <cellStyle name="Normal 26 2 2" xfId="330" xr:uid="{00000000-0005-0000-0000-0000E6010000}"/>
    <cellStyle name="Normal 26 2 3" xfId="438" xr:uid="{00000000-0005-0000-0000-0000E7010000}"/>
    <cellStyle name="Normal 26 3" xfId="276" xr:uid="{00000000-0005-0000-0000-0000E8010000}"/>
    <cellStyle name="Normal 26 4" xfId="384" xr:uid="{00000000-0005-0000-0000-0000E9010000}"/>
    <cellStyle name="Normal 26 5" xfId="609" xr:uid="{00000000-0005-0000-0000-0000EA010000}"/>
    <cellStyle name="Normal 27" xfId="85" xr:uid="{00000000-0005-0000-0000-0000EB010000}"/>
    <cellStyle name="Normal 27 2" xfId="223" xr:uid="{00000000-0005-0000-0000-0000EC010000}"/>
    <cellStyle name="Normal 27 2 2" xfId="331" xr:uid="{00000000-0005-0000-0000-0000ED010000}"/>
    <cellStyle name="Normal 27 2 3" xfId="439" xr:uid="{00000000-0005-0000-0000-0000EE010000}"/>
    <cellStyle name="Normal 27 3" xfId="277" xr:uid="{00000000-0005-0000-0000-0000EF010000}"/>
    <cellStyle name="Normal 27 4" xfId="385" xr:uid="{00000000-0005-0000-0000-0000F0010000}"/>
    <cellStyle name="Normal 27 5" xfId="610" xr:uid="{00000000-0005-0000-0000-0000F1010000}"/>
    <cellStyle name="Normal 28" xfId="86" xr:uid="{00000000-0005-0000-0000-0000F2010000}"/>
    <cellStyle name="Normal 28 2" xfId="224" xr:uid="{00000000-0005-0000-0000-0000F3010000}"/>
    <cellStyle name="Normal 28 2 2" xfId="332" xr:uid="{00000000-0005-0000-0000-0000F4010000}"/>
    <cellStyle name="Normal 28 2 3" xfId="440" xr:uid="{00000000-0005-0000-0000-0000F5010000}"/>
    <cellStyle name="Normal 28 3" xfId="278" xr:uid="{00000000-0005-0000-0000-0000F6010000}"/>
    <cellStyle name="Normal 28 4" xfId="386" xr:uid="{00000000-0005-0000-0000-0000F7010000}"/>
    <cellStyle name="Normal 28 5" xfId="611" xr:uid="{00000000-0005-0000-0000-0000F8010000}"/>
    <cellStyle name="Normal 29" xfId="87" xr:uid="{00000000-0005-0000-0000-0000F9010000}"/>
    <cellStyle name="Normal 29 2" xfId="225" xr:uid="{00000000-0005-0000-0000-0000FA010000}"/>
    <cellStyle name="Normal 29 2 2" xfId="333" xr:uid="{00000000-0005-0000-0000-0000FB010000}"/>
    <cellStyle name="Normal 29 2 3" xfId="441" xr:uid="{00000000-0005-0000-0000-0000FC010000}"/>
    <cellStyle name="Normal 29 3" xfId="279" xr:uid="{00000000-0005-0000-0000-0000FD010000}"/>
    <cellStyle name="Normal 29 4" xfId="387" xr:uid="{00000000-0005-0000-0000-0000FE010000}"/>
    <cellStyle name="Normal 29 5" xfId="612" xr:uid="{00000000-0005-0000-0000-0000FF010000}"/>
    <cellStyle name="Normal 3" xfId="88" xr:uid="{00000000-0005-0000-0000-000000020000}"/>
    <cellStyle name="Normal 3 2" xfId="89" xr:uid="{00000000-0005-0000-0000-000001020000}"/>
    <cellStyle name="Normal 3 2 2" xfId="90" xr:uid="{00000000-0005-0000-0000-000002020000}"/>
    <cellStyle name="Normal 3 3" xfId="91" xr:uid="{00000000-0005-0000-0000-000003020000}"/>
    <cellStyle name="Normal 3 3 2" xfId="614" xr:uid="{00000000-0005-0000-0000-000004020000}"/>
    <cellStyle name="Normal 3 4" xfId="466" xr:uid="{00000000-0005-0000-0000-000005020000}"/>
    <cellStyle name="Normal 3 4 2" xfId="615" xr:uid="{00000000-0005-0000-0000-000006020000}"/>
    <cellStyle name="Normal 3 5" xfId="701" xr:uid="{00000000-0005-0000-0000-000007020000}"/>
    <cellStyle name="Normal 3 6" xfId="822" xr:uid="{00000000-0005-0000-0000-000008020000}"/>
    <cellStyle name="Normal 3 7" xfId="613" xr:uid="{00000000-0005-0000-0000-000009020000}"/>
    <cellStyle name="Normal 3_Important" xfId="92" xr:uid="{00000000-0005-0000-0000-00000A020000}"/>
    <cellStyle name="Normal 30" xfId="93" xr:uid="{00000000-0005-0000-0000-00000B020000}"/>
    <cellStyle name="Normal 30 2" xfId="226" xr:uid="{00000000-0005-0000-0000-00000C020000}"/>
    <cellStyle name="Normal 30 2 2" xfId="334" xr:uid="{00000000-0005-0000-0000-00000D020000}"/>
    <cellStyle name="Normal 30 2 3" xfId="442" xr:uid="{00000000-0005-0000-0000-00000E020000}"/>
    <cellStyle name="Normal 30 3" xfId="280" xr:uid="{00000000-0005-0000-0000-00000F020000}"/>
    <cellStyle name="Normal 30 4" xfId="388" xr:uid="{00000000-0005-0000-0000-000010020000}"/>
    <cellStyle name="Normal 30 5" xfId="616" xr:uid="{00000000-0005-0000-0000-000011020000}"/>
    <cellStyle name="Normal 31" xfId="94" xr:uid="{00000000-0005-0000-0000-000012020000}"/>
    <cellStyle name="Normal 31 2" xfId="227" xr:uid="{00000000-0005-0000-0000-000013020000}"/>
    <cellStyle name="Normal 31 2 2" xfId="335" xr:uid="{00000000-0005-0000-0000-000014020000}"/>
    <cellStyle name="Normal 31 2 3" xfId="443" xr:uid="{00000000-0005-0000-0000-000015020000}"/>
    <cellStyle name="Normal 31 3" xfId="281" xr:uid="{00000000-0005-0000-0000-000016020000}"/>
    <cellStyle name="Normal 31 4" xfId="389" xr:uid="{00000000-0005-0000-0000-000017020000}"/>
    <cellStyle name="Normal 31 5" xfId="617" xr:uid="{00000000-0005-0000-0000-000018020000}"/>
    <cellStyle name="Normal 32" xfId="95" xr:uid="{00000000-0005-0000-0000-000019020000}"/>
    <cellStyle name="Normal 32 2" xfId="228" xr:uid="{00000000-0005-0000-0000-00001A020000}"/>
    <cellStyle name="Normal 32 2 2" xfId="336" xr:uid="{00000000-0005-0000-0000-00001B020000}"/>
    <cellStyle name="Normal 32 2 3" xfId="444" xr:uid="{00000000-0005-0000-0000-00001C020000}"/>
    <cellStyle name="Normal 32 3" xfId="282" xr:uid="{00000000-0005-0000-0000-00001D020000}"/>
    <cellStyle name="Normal 32 4" xfId="390" xr:uid="{00000000-0005-0000-0000-00001E020000}"/>
    <cellStyle name="Normal 32 5" xfId="618" xr:uid="{00000000-0005-0000-0000-00001F020000}"/>
    <cellStyle name="Normal 33" xfId="96" xr:uid="{00000000-0005-0000-0000-000020020000}"/>
    <cellStyle name="Normal 33 2" xfId="229" xr:uid="{00000000-0005-0000-0000-000021020000}"/>
    <cellStyle name="Normal 33 2 2" xfId="337" xr:uid="{00000000-0005-0000-0000-000022020000}"/>
    <cellStyle name="Normal 33 2 3" xfId="445" xr:uid="{00000000-0005-0000-0000-000023020000}"/>
    <cellStyle name="Normal 33 3" xfId="283" xr:uid="{00000000-0005-0000-0000-000024020000}"/>
    <cellStyle name="Normal 33 4" xfId="391" xr:uid="{00000000-0005-0000-0000-000025020000}"/>
    <cellStyle name="Normal 33 5" xfId="619" xr:uid="{00000000-0005-0000-0000-000026020000}"/>
    <cellStyle name="Normal 34" xfId="97" xr:uid="{00000000-0005-0000-0000-000027020000}"/>
    <cellStyle name="Normal 34 2" xfId="230" xr:uid="{00000000-0005-0000-0000-000028020000}"/>
    <cellStyle name="Normal 34 2 2" xfId="338" xr:uid="{00000000-0005-0000-0000-000029020000}"/>
    <cellStyle name="Normal 34 2 3" xfId="446" xr:uid="{00000000-0005-0000-0000-00002A020000}"/>
    <cellStyle name="Normal 34 3" xfId="284" xr:uid="{00000000-0005-0000-0000-00002B020000}"/>
    <cellStyle name="Normal 34 4" xfId="392" xr:uid="{00000000-0005-0000-0000-00002C020000}"/>
    <cellStyle name="Normal 34 5" xfId="620" xr:uid="{00000000-0005-0000-0000-00002D020000}"/>
    <cellStyle name="Normal 35" xfId="98" xr:uid="{00000000-0005-0000-0000-00002E020000}"/>
    <cellStyle name="Normal 35 2" xfId="231" xr:uid="{00000000-0005-0000-0000-00002F020000}"/>
    <cellStyle name="Normal 35 2 2" xfId="339" xr:uid="{00000000-0005-0000-0000-000030020000}"/>
    <cellStyle name="Normal 35 2 3" xfId="447" xr:uid="{00000000-0005-0000-0000-000031020000}"/>
    <cellStyle name="Normal 35 3" xfId="285" xr:uid="{00000000-0005-0000-0000-000032020000}"/>
    <cellStyle name="Normal 35 4" xfId="393" xr:uid="{00000000-0005-0000-0000-000033020000}"/>
    <cellStyle name="Normal 35 5" xfId="621" xr:uid="{00000000-0005-0000-0000-000034020000}"/>
    <cellStyle name="Normal 36" xfId="99" xr:uid="{00000000-0005-0000-0000-000035020000}"/>
    <cellStyle name="Normal 36 2" xfId="232" xr:uid="{00000000-0005-0000-0000-000036020000}"/>
    <cellStyle name="Normal 36 2 2" xfId="340" xr:uid="{00000000-0005-0000-0000-000037020000}"/>
    <cellStyle name="Normal 36 2 3" xfId="448" xr:uid="{00000000-0005-0000-0000-000038020000}"/>
    <cellStyle name="Normal 36 3" xfId="286" xr:uid="{00000000-0005-0000-0000-000039020000}"/>
    <cellStyle name="Normal 36 4" xfId="394" xr:uid="{00000000-0005-0000-0000-00003A020000}"/>
    <cellStyle name="Normal 36 5" xfId="622" xr:uid="{00000000-0005-0000-0000-00003B020000}"/>
    <cellStyle name="Normal 37" xfId="100" xr:uid="{00000000-0005-0000-0000-00003C020000}"/>
    <cellStyle name="Normal 37 2" xfId="233" xr:uid="{00000000-0005-0000-0000-00003D020000}"/>
    <cellStyle name="Normal 37 2 2" xfId="341" xr:uid="{00000000-0005-0000-0000-00003E020000}"/>
    <cellStyle name="Normal 37 2 3" xfId="449" xr:uid="{00000000-0005-0000-0000-00003F020000}"/>
    <cellStyle name="Normal 37 3" xfId="287" xr:uid="{00000000-0005-0000-0000-000040020000}"/>
    <cellStyle name="Normal 37 4" xfId="395" xr:uid="{00000000-0005-0000-0000-000041020000}"/>
    <cellStyle name="Normal 37 5" xfId="623" xr:uid="{00000000-0005-0000-0000-000042020000}"/>
    <cellStyle name="Normal 38" xfId="153" xr:uid="{00000000-0005-0000-0000-000043020000}"/>
    <cellStyle name="Normal 38 2" xfId="245" xr:uid="{00000000-0005-0000-0000-000044020000}"/>
    <cellStyle name="Normal 38 2 2" xfId="353" xr:uid="{00000000-0005-0000-0000-000045020000}"/>
    <cellStyle name="Normal 38 2 3" xfId="461" xr:uid="{00000000-0005-0000-0000-000046020000}"/>
    <cellStyle name="Normal 38 3" xfId="299" xr:uid="{00000000-0005-0000-0000-000047020000}"/>
    <cellStyle name="Normal 38 4" xfId="407" xr:uid="{00000000-0005-0000-0000-000048020000}"/>
    <cellStyle name="Normal 39" xfId="4" xr:uid="{00000000-0005-0000-0000-000049020000}"/>
    <cellStyle name="Normal 39 2" xfId="473" xr:uid="{00000000-0005-0000-0000-00004A020000}"/>
    <cellStyle name="Normal 4" xfId="101" xr:uid="{00000000-0005-0000-0000-00004B020000}"/>
    <cellStyle name="Normal 4 2" xfId="102" xr:uid="{00000000-0005-0000-0000-00004C020000}"/>
    <cellStyle name="Normal 4 2 2" xfId="103" xr:uid="{00000000-0005-0000-0000-00004D020000}"/>
    <cellStyle name="Normal 4 2 2 2" xfId="625" xr:uid="{00000000-0005-0000-0000-00004E020000}"/>
    <cellStyle name="Normal 4 2 3" xfId="716" xr:uid="{00000000-0005-0000-0000-00004F020000}"/>
    <cellStyle name="Normal 4 3" xfId="104" xr:uid="{00000000-0005-0000-0000-000050020000}"/>
    <cellStyle name="Normal 4 3 2" xfId="105" xr:uid="{00000000-0005-0000-0000-000051020000}"/>
    <cellStyle name="Normal 4 3 3" xfId="626" xr:uid="{00000000-0005-0000-0000-000052020000}"/>
    <cellStyle name="Normal 4 4" xfId="627" xr:uid="{00000000-0005-0000-0000-000053020000}"/>
    <cellStyle name="Normal 4 4 2" xfId="628" xr:uid="{00000000-0005-0000-0000-000054020000}"/>
    <cellStyle name="Normal 4 4 2 2" xfId="629" xr:uid="{00000000-0005-0000-0000-000055020000}"/>
    <cellStyle name="Normal 4 5" xfId="630" xr:uid="{00000000-0005-0000-0000-000056020000}"/>
    <cellStyle name="Normal 4 6" xfId="631" xr:uid="{00000000-0005-0000-0000-000057020000}"/>
    <cellStyle name="Normal 4 7" xfId="624" xr:uid="{00000000-0005-0000-0000-000058020000}"/>
    <cellStyle name="Normal 40" xfId="692" xr:uid="{00000000-0005-0000-0000-000059020000}"/>
    <cellStyle name="Normal 41" xfId="696" xr:uid="{00000000-0005-0000-0000-00005A020000}"/>
    <cellStyle name="Normal 42" xfId="697" xr:uid="{00000000-0005-0000-0000-00005B020000}"/>
    <cellStyle name="Normal 43" xfId="698" xr:uid="{00000000-0005-0000-0000-00005C020000}"/>
    <cellStyle name="Normal 44" xfId="699" xr:uid="{00000000-0005-0000-0000-00005D020000}"/>
    <cellStyle name="Normal 45" xfId="700" xr:uid="{00000000-0005-0000-0000-00005E020000}"/>
    <cellStyle name="Normal 46" xfId="723" xr:uid="{00000000-0005-0000-0000-00005F020000}"/>
    <cellStyle name="Normal 47" xfId="735" xr:uid="{00000000-0005-0000-0000-000060020000}"/>
    <cellStyle name="Normal 48" xfId="725" xr:uid="{00000000-0005-0000-0000-000061020000}"/>
    <cellStyle name="Normal 49" xfId="739" xr:uid="{00000000-0005-0000-0000-000062020000}"/>
    <cellStyle name="Normal 5" xfId="106" xr:uid="{00000000-0005-0000-0000-000063020000}"/>
    <cellStyle name="Normal 5 2" xfId="107" xr:uid="{00000000-0005-0000-0000-000064020000}"/>
    <cellStyle name="Normal 5 2 2" xfId="235" xr:uid="{00000000-0005-0000-0000-000065020000}"/>
    <cellStyle name="Normal 5 2 2 2" xfId="343" xr:uid="{00000000-0005-0000-0000-000066020000}"/>
    <cellStyle name="Normal 5 2 2 3" xfId="451" xr:uid="{00000000-0005-0000-0000-000067020000}"/>
    <cellStyle name="Normal 5 2 3" xfId="289" xr:uid="{00000000-0005-0000-0000-000068020000}"/>
    <cellStyle name="Normal 5 2 4" xfId="397" xr:uid="{00000000-0005-0000-0000-000069020000}"/>
    <cellStyle name="Normal 5 2 5" xfId="633" xr:uid="{00000000-0005-0000-0000-00006A020000}"/>
    <cellStyle name="Normal 5 3" xfId="108" xr:uid="{00000000-0005-0000-0000-00006B020000}"/>
    <cellStyle name="Normal 5 3 2" xfId="236" xr:uid="{00000000-0005-0000-0000-00006C020000}"/>
    <cellStyle name="Normal 5 3 2 2" xfId="344" xr:uid="{00000000-0005-0000-0000-00006D020000}"/>
    <cellStyle name="Normal 5 3 2 3" xfId="452" xr:uid="{00000000-0005-0000-0000-00006E020000}"/>
    <cellStyle name="Normal 5 3 3" xfId="290" xr:uid="{00000000-0005-0000-0000-00006F020000}"/>
    <cellStyle name="Normal 5 3 4" xfId="398" xr:uid="{00000000-0005-0000-0000-000070020000}"/>
    <cellStyle name="Normal 5 3 5" xfId="634" xr:uid="{00000000-0005-0000-0000-000071020000}"/>
    <cellStyle name="Normal 5 4" xfId="109" xr:uid="{00000000-0005-0000-0000-000072020000}"/>
    <cellStyle name="Normal 5 4 2" xfId="237" xr:uid="{00000000-0005-0000-0000-000073020000}"/>
    <cellStyle name="Normal 5 4 2 2" xfId="345" xr:uid="{00000000-0005-0000-0000-000074020000}"/>
    <cellStyle name="Normal 5 4 2 3" xfId="453" xr:uid="{00000000-0005-0000-0000-000075020000}"/>
    <cellStyle name="Normal 5 4 3" xfId="291" xr:uid="{00000000-0005-0000-0000-000076020000}"/>
    <cellStyle name="Normal 5 4 4" xfId="399" xr:uid="{00000000-0005-0000-0000-000077020000}"/>
    <cellStyle name="Normal 5 5" xfId="110" xr:uid="{00000000-0005-0000-0000-000078020000}"/>
    <cellStyle name="Normal 5 5 2" xfId="238" xr:uid="{00000000-0005-0000-0000-000079020000}"/>
    <cellStyle name="Normal 5 5 2 2" xfId="346" xr:uid="{00000000-0005-0000-0000-00007A020000}"/>
    <cellStyle name="Normal 5 5 2 3" xfId="454" xr:uid="{00000000-0005-0000-0000-00007B020000}"/>
    <cellStyle name="Normal 5 5 3" xfId="292" xr:uid="{00000000-0005-0000-0000-00007C020000}"/>
    <cellStyle name="Normal 5 5 4" xfId="400" xr:uid="{00000000-0005-0000-0000-00007D020000}"/>
    <cellStyle name="Normal 5 6" xfId="234" xr:uid="{00000000-0005-0000-0000-00007E020000}"/>
    <cellStyle name="Normal 5 6 2" xfId="342" xr:uid="{00000000-0005-0000-0000-00007F020000}"/>
    <cellStyle name="Normal 5 6 3" xfId="450" xr:uid="{00000000-0005-0000-0000-000080020000}"/>
    <cellStyle name="Normal 5 7" xfId="288" xr:uid="{00000000-0005-0000-0000-000081020000}"/>
    <cellStyle name="Normal 5 8" xfId="396" xr:uid="{00000000-0005-0000-0000-000082020000}"/>
    <cellStyle name="Normal 5 9" xfId="632" xr:uid="{00000000-0005-0000-0000-000083020000}"/>
    <cellStyle name="Normal 50" xfId="727" xr:uid="{00000000-0005-0000-0000-000084020000}"/>
    <cellStyle name="Normal 51" xfId="732" xr:uid="{00000000-0005-0000-0000-000085020000}"/>
    <cellStyle name="Normal 52" xfId="729" xr:uid="{00000000-0005-0000-0000-000086020000}"/>
    <cellStyle name="Normal 53" xfId="745" xr:uid="{00000000-0005-0000-0000-000087020000}"/>
    <cellStyle name="Normal 54" xfId="789" xr:uid="{00000000-0005-0000-0000-000088020000}"/>
    <cellStyle name="Normal 55" xfId="748" xr:uid="{00000000-0005-0000-0000-000089020000}"/>
    <cellStyle name="Normal 56" xfId="786" xr:uid="{00000000-0005-0000-0000-00008A020000}"/>
    <cellStyle name="Normal 57" xfId="795" xr:uid="{00000000-0005-0000-0000-00008B020000}"/>
    <cellStyle name="Normal 58" xfId="784" xr:uid="{00000000-0005-0000-0000-00008C020000}"/>
    <cellStyle name="Normal 59" xfId="751" xr:uid="{00000000-0005-0000-0000-00008D020000}"/>
    <cellStyle name="Normal 6" xfId="111" xr:uid="{00000000-0005-0000-0000-00008E020000}"/>
    <cellStyle name="Normal 6 2" xfId="112" xr:uid="{00000000-0005-0000-0000-00008F020000}"/>
    <cellStyle name="Normal 6 2 2" xfId="636" xr:uid="{00000000-0005-0000-0000-000090020000}"/>
    <cellStyle name="Normal 6 3" xfId="637" xr:uid="{00000000-0005-0000-0000-000091020000}"/>
    <cellStyle name="Normal 6 4" xfId="635" xr:uid="{00000000-0005-0000-0000-000092020000}"/>
    <cellStyle name="Normal 60" xfId="782" xr:uid="{00000000-0005-0000-0000-000093020000}"/>
    <cellStyle name="Normal 61" xfId="753" xr:uid="{00000000-0005-0000-0000-000094020000}"/>
    <cellStyle name="Normal 62" xfId="780" xr:uid="{00000000-0005-0000-0000-000095020000}"/>
    <cellStyle name="Normal 63" xfId="755" xr:uid="{00000000-0005-0000-0000-000096020000}"/>
    <cellStyle name="Normal 64" xfId="778" xr:uid="{00000000-0005-0000-0000-000097020000}"/>
    <cellStyle name="Normal 65" xfId="757" xr:uid="{00000000-0005-0000-0000-000098020000}"/>
    <cellStyle name="Normal 66" xfId="776" xr:uid="{00000000-0005-0000-0000-000099020000}"/>
    <cellStyle name="Normal 67" xfId="759" xr:uid="{00000000-0005-0000-0000-00009A020000}"/>
    <cellStyle name="Normal 68" xfId="774" xr:uid="{00000000-0005-0000-0000-00009B020000}"/>
    <cellStyle name="Normal 69" xfId="761" xr:uid="{00000000-0005-0000-0000-00009C020000}"/>
    <cellStyle name="Normal 7" xfId="113" xr:uid="{00000000-0005-0000-0000-00009D020000}"/>
    <cellStyle name="Normal 7 2" xfId="114" xr:uid="{00000000-0005-0000-0000-00009E020000}"/>
    <cellStyle name="Normal 7 2 2" xfId="639" xr:uid="{00000000-0005-0000-0000-00009F020000}"/>
    <cellStyle name="Normal 7 3" xfId="638" xr:uid="{00000000-0005-0000-0000-0000A0020000}"/>
    <cellStyle name="Normal 70" xfId="772" xr:uid="{00000000-0005-0000-0000-0000A1020000}"/>
    <cellStyle name="Normal 71" xfId="763" xr:uid="{00000000-0005-0000-0000-0000A2020000}"/>
    <cellStyle name="Normal 72" xfId="770" xr:uid="{00000000-0005-0000-0000-0000A3020000}"/>
    <cellStyle name="Normal 73" xfId="765" xr:uid="{00000000-0005-0000-0000-0000A4020000}"/>
    <cellStyle name="Normal 74" xfId="768" xr:uid="{00000000-0005-0000-0000-0000A5020000}"/>
    <cellStyle name="Normal 75" xfId="747" xr:uid="{00000000-0005-0000-0000-0000A6020000}"/>
    <cellStyle name="Normal 76" xfId="791" xr:uid="{00000000-0005-0000-0000-0000A7020000}"/>
    <cellStyle name="Normal 77" xfId="818" xr:uid="{00000000-0005-0000-0000-0000A8020000}"/>
    <cellStyle name="Normal 78" xfId="820" xr:uid="{00000000-0005-0000-0000-0000A9020000}"/>
    <cellStyle name="Normal 79" xfId="825" xr:uid="{00000000-0005-0000-0000-0000AA020000}"/>
    <cellStyle name="Normal 8" xfId="115" xr:uid="{00000000-0005-0000-0000-0000AB020000}"/>
    <cellStyle name="Normal 8 2" xfId="116" xr:uid="{00000000-0005-0000-0000-0000AC020000}"/>
    <cellStyle name="Normal 8 2 2" xfId="240" xr:uid="{00000000-0005-0000-0000-0000AD020000}"/>
    <cellStyle name="Normal 8 2 2 2" xfId="348" xr:uid="{00000000-0005-0000-0000-0000AE020000}"/>
    <cellStyle name="Normal 8 2 2 3" xfId="456" xr:uid="{00000000-0005-0000-0000-0000AF020000}"/>
    <cellStyle name="Normal 8 2 3" xfId="294" xr:uid="{00000000-0005-0000-0000-0000B0020000}"/>
    <cellStyle name="Normal 8 2 4" xfId="402" xr:uid="{00000000-0005-0000-0000-0000B1020000}"/>
    <cellStyle name="Normal 8 3" xfId="117" xr:uid="{00000000-0005-0000-0000-0000B2020000}"/>
    <cellStyle name="Normal 8 3 2" xfId="241" xr:uid="{00000000-0005-0000-0000-0000B3020000}"/>
    <cellStyle name="Normal 8 3 2 2" xfId="349" xr:uid="{00000000-0005-0000-0000-0000B4020000}"/>
    <cellStyle name="Normal 8 3 2 3" xfId="457" xr:uid="{00000000-0005-0000-0000-0000B5020000}"/>
    <cellStyle name="Normal 8 3 3" xfId="295" xr:uid="{00000000-0005-0000-0000-0000B6020000}"/>
    <cellStyle name="Normal 8 3 4" xfId="403" xr:uid="{00000000-0005-0000-0000-0000B7020000}"/>
    <cellStyle name="Normal 8 4" xfId="239" xr:uid="{00000000-0005-0000-0000-0000B8020000}"/>
    <cellStyle name="Normal 8 4 2" xfId="347" xr:uid="{00000000-0005-0000-0000-0000B9020000}"/>
    <cellStyle name="Normal 8 4 3" xfId="455" xr:uid="{00000000-0005-0000-0000-0000BA020000}"/>
    <cellStyle name="Normal 8 5" xfId="293" xr:uid="{00000000-0005-0000-0000-0000BB020000}"/>
    <cellStyle name="Normal 8 6" xfId="401" xr:uid="{00000000-0005-0000-0000-0000BC020000}"/>
    <cellStyle name="Normal 8 7" xfId="640" xr:uid="{00000000-0005-0000-0000-0000BD020000}"/>
    <cellStyle name="Normal 80" xfId="827" xr:uid="{00000000-0005-0000-0000-0000BE020000}"/>
    <cellStyle name="Normal 81" xfId="828" xr:uid="{00000000-0005-0000-0000-0000BF020000}"/>
    <cellStyle name="Normal 82" xfId="833" xr:uid="{00000000-0005-0000-0000-0000C0020000}"/>
    <cellStyle name="Normal 83" xfId="830" xr:uid="{00000000-0005-0000-0000-0000C1020000}"/>
    <cellStyle name="Normal 84" xfId="661" xr:uid="{00000000-0005-0000-0000-0000C2020000}"/>
    <cellStyle name="Normal 85" xfId="837" xr:uid="{00000000-0005-0000-0000-0000C3020000}"/>
    <cellStyle name="Normal 86" xfId="841" xr:uid="{C23C7094-1FB2-4FFC-8399-F922309C71F0}"/>
    <cellStyle name="Normal 9" xfId="118" xr:uid="{00000000-0005-0000-0000-0000C4020000}"/>
    <cellStyle name="Normal 9 2" xfId="119" xr:uid="{00000000-0005-0000-0000-0000C5020000}"/>
    <cellStyle name="Normal 9 2 2" xfId="243" xr:uid="{00000000-0005-0000-0000-0000C6020000}"/>
    <cellStyle name="Normal 9 2 2 2" xfId="351" xr:uid="{00000000-0005-0000-0000-0000C7020000}"/>
    <cellStyle name="Normal 9 2 2 3" xfId="459" xr:uid="{00000000-0005-0000-0000-0000C8020000}"/>
    <cellStyle name="Normal 9 2 3" xfId="297" xr:uid="{00000000-0005-0000-0000-0000C9020000}"/>
    <cellStyle name="Normal 9 2 4" xfId="405" xr:uid="{00000000-0005-0000-0000-0000CA020000}"/>
    <cellStyle name="Normal 9 2 5" xfId="642" xr:uid="{00000000-0005-0000-0000-0000CB020000}"/>
    <cellStyle name="Normal 9 3" xfId="120" xr:uid="{00000000-0005-0000-0000-0000CC020000}"/>
    <cellStyle name="Normal 9 3 2" xfId="244" xr:uid="{00000000-0005-0000-0000-0000CD020000}"/>
    <cellStyle name="Normal 9 3 2 2" xfId="352" xr:uid="{00000000-0005-0000-0000-0000CE020000}"/>
    <cellStyle name="Normal 9 3 2 3" xfId="460" xr:uid="{00000000-0005-0000-0000-0000CF020000}"/>
    <cellStyle name="Normal 9 3 3" xfId="298" xr:uid="{00000000-0005-0000-0000-0000D0020000}"/>
    <cellStyle name="Normal 9 3 4" xfId="406" xr:uid="{00000000-0005-0000-0000-0000D1020000}"/>
    <cellStyle name="Normal 9 4" xfId="242" xr:uid="{00000000-0005-0000-0000-0000D2020000}"/>
    <cellStyle name="Normal 9 4 2" xfId="350" xr:uid="{00000000-0005-0000-0000-0000D3020000}"/>
    <cellStyle name="Normal 9 4 3" xfId="458" xr:uid="{00000000-0005-0000-0000-0000D4020000}"/>
    <cellStyle name="Normal 9 5" xfId="296" xr:uid="{00000000-0005-0000-0000-0000D5020000}"/>
    <cellStyle name="Normal 9 6" xfId="404" xr:uid="{00000000-0005-0000-0000-0000D6020000}"/>
    <cellStyle name="Normal 9 7" xfId="641" xr:uid="{00000000-0005-0000-0000-0000D7020000}"/>
    <cellStyle name="OfWhich" xfId="121" xr:uid="{00000000-0005-0000-0000-0000D8020000}"/>
    <cellStyle name="Per cent" xfId="838" builtinId="5"/>
    <cellStyle name="Percent [2]" xfId="643" xr:uid="{00000000-0005-0000-0000-0000DA020000}"/>
    <cellStyle name="Percent 10" xfId="123" xr:uid="{00000000-0005-0000-0000-0000DB020000}"/>
    <cellStyle name="Percent 10 2" xfId="645" xr:uid="{00000000-0005-0000-0000-0000DC020000}"/>
    <cellStyle name="Percent 10 3" xfId="646" xr:uid="{00000000-0005-0000-0000-0000DD020000}"/>
    <cellStyle name="Percent 10 4" xfId="644" xr:uid="{00000000-0005-0000-0000-0000DE020000}"/>
    <cellStyle name="Percent 11" xfId="122" xr:uid="{00000000-0005-0000-0000-0000DF020000}"/>
    <cellStyle name="Percent 11 2" xfId="648" xr:uid="{00000000-0005-0000-0000-0000E0020000}"/>
    <cellStyle name="Percent 11 3" xfId="647" xr:uid="{00000000-0005-0000-0000-0000E1020000}"/>
    <cellStyle name="Percent 12" xfId="649" xr:uid="{00000000-0005-0000-0000-0000E2020000}"/>
    <cellStyle name="Percent 13" xfId="650" xr:uid="{00000000-0005-0000-0000-0000E3020000}"/>
    <cellStyle name="Percent 13 2" xfId="651" xr:uid="{00000000-0005-0000-0000-0000E4020000}"/>
    <cellStyle name="Percent 14" xfId="687" xr:uid="{00000000-0005-0000-0000-0000E5020000}"/>
    <cellStyle name="Percent 15" xfId="693" xr:uid="{00000000-0005-0000-0000-0000E6020000}"/>
    <cellStyle name="Percent 16" xfId="736" xr:uid="{00000000-0005-0000-0000-0000E7020000}"/>
    <cellStyle name="Percent 17" xfId="738" xr:uid="{00000000-0005-0000-0000-0000E8020000}"/>
    <cellStyle name="Percent 18" xfId="740" xr:uid="{00000000-0005-0000-0000-0000E9020000}"/>
    <cellStyle name="Percent 19" xfId="741" xr:uid="{00000000-0005-0000-0000-0000EA020000}"/>
    <cellStyle name="Percent 2" xfId="124" xr:uid="{00000000-0005-0000-0000-0000EB020000}"/>
    <cellStyle name="Percent 2 2" xfId="125" xr:uid="{00000000-0005-0000-0000-0000EC020000}"/>
    <cellStyle name="Percent 2 2 2" xfId="126" xr:uid="{00000000-0005-0000-0000-0000ED020000}"/>
    <cellStyle name="Percent 2 2 2 2" xfId="654" xr:uid="{00000000-0005-0000-0000-0000EE020000}"/>
    <cellStyle name="Percent 2 2 3" xfId="655" xr:uid="{00000000-0005-0000-0000-0000EF020000}"/>
    <cellStyle name="Percent 2 2 4" xfId="718" xr:uid="{00000000-0005-0000-0000-0000F0020000}"/>
    <cellStyle name="Percent 2 2 5" xfId="653" xr:uid="{00000000-0005-0000-0000-0000F1020000}"/>
    <cellStyle name="Percent 2 3" xfId="127" xr:uid="{00000000-0005-0000-0000-0000F2020000}"/>
    <cellStyle name="Percent 2 4" xfId="656" xr:uid="{00000000-0005-0000-0000-0000F3020000}"/>
    <cellStyle name="Percent 2 5" xfId="717" xr:uid="{00000000-0005-0000-0000-0000F4020000}"/>
    <cellStyle name="Percent 2 6" xfId="652" xr:uid="{00000000-0005-0000-0000-0000F5020000}"/>
    <cellStyle name="Percent 20" xfId="742" xr:uid="{00000000-0005-0000-0000-0000F6020000}"/>
    <cellStyle name="Percent 21" xfId="743" xr:uid="{00000000-0005-0000-0000-0000F7020000}"/>
    <cellStyle name="Percent 22" xfId="744" xr:uid="{00000000-0005-0000-0000-0000F8020000}"/>
    <cellStyle name="Percent 23" xfId="790" xr:uid="{00000000-0005-0000-0000-0000F9020000}"/>
    <cellStyle name="Percent 24" xfId="792" xr:uid="{00000000-0005-0000-0000-0000FA020000}"/>
    <cellStyle name="Percent 25" xfId="794" xr:uid="{00000000-0005-0000-0000-0000FB020000}"/>
    <cellStyle name="Percent 26" xfId="657" xr:uid="{00000000-0005-0000-0000-0000FC020000}"/>
    <cellStyle name="Percent 27" xfId="796" xr:uid="{00000000-0005-0000-0000-0000FD020000}"/>
    <cellStyle name="Percent 28" xfId="797" xr:uid="{00000000-0005-0000-0000-0000FE020000}"/>
    <cellStyle name="Percent 29" xfId="798" xr:uid="{00000000-0005-0000-0000-0000FF020000}"/>
    <cellStyle name="Percent 3" xfId="128" xr:uid="{00000000-0005-0000-0000-000000030000}"/>
    <cellStyle name="Percent 3 2" xfId="129" xr:uid="{00000000-0005-0000-0000-000001030000}"/>
    <cellStyle name="Percent 3 2 2" xfId="130" xr:uid="{00000000-0005-0000-0000-000002030000}"/>
    <cellStyle name="Percent 3 2 2 2" xfId="659" xr:uid="{00000000-0005-0000-0000-000003030000}"/>
    <cellStyle name="Percent 3 2 3" xfId="720" xr:uid="{00000000-0005-0000-0000-000004030000}"/>
    <cellStyle name="Percent 3 3" xfId="131" xr:uid="{00000000-0005-0000-0000-000005030000}"/>
    <cellStyle name="Percent 3 3 2" xfId="660" xr:uid="{00000000-0005-0000-0000-000006030000}"/>
    <cellStyle name="Percent 3 4" xfId="719" xr:uid="{00000000-0005-0000-0000-000007030000}"/>
    <cellStyle name="Percent 30" xfId="799" xr:uid="{00000000-0005-0000-0000-000008030000}"/>
    <cellStyle name="Percent 31" xfId="800" xr:uid="{00000000-0005-0000-0000-000009030000}"/>
    <cellStyle name="Percent 32" xfId="801" xr:uid="{00000000-0005-0000-0000-00000A030000}"/>
    <cellStyle name="Percent 33" xfId="802" xr:uid="{00000000-0005-0000-0000-00000B030000}"/>
    <cellStyle name="Percent 34" xfId="803" xr:uid="{00000000-0005-0000-0000-00000C030000}"/>
    <cellStyle name="Percent 35" xfId="804" xr:uid="{00000000-0005-0000-0000-00000D030000}"/>
    <cellStyle name="Percent 36" xfId="805" xr:uid="{00000000-0005-0000-0000-00000E030000}"/>
    <cellStyle name="Percent 37" xfId="806" xr:uid="{00000000-0005-0000-0000-00000F030000}"/>
    <cellStyle name="Percent 38" xfId="807" xr:uid="{00000000-0005-0000-0000-000010030000}"/>
    <cellStyle name="Percent 39" xfId="808" xr:uid="{00000000-0005-0000-0000-000011030000}"/>
    <cellStyle name="Percent 4" xfId="132" xr:uid="{00000000-0005-0000-0000-000012030000}"/>
    <cellStyle name="Percent 4 2" xfId="133" xr:uid="{00000000-0005-0000-0000-000013030000}"/>
    <cellStyle name="Percent 4 2 2" xfId="134" xr:uid="{00000000-0005-0000-0000-000014030000}"/>
    <cellStyle name="Percent 4 2 2 2" xfId="722" xr:uid="{00000000-0005-0000-0000-000015030000}"/>
    <cellStyle name="Percent 4 2 3" xfId="662" xr:uid="{00000000-0005-0000-0000-000016030000}"/>
    <cellStyle name="Percent 4 3" xfId="135" xr:uid="{00000000-0005-0000-0000-000017030000}"/>
    <cellStyle name="Percent 4 3 2" xfId="721" xr:uid="{00000000-0005-0000-0000-000018030000}"/>
    <cellStyle name="Percent 40" xfId="809" xr:uid="{00000000-0005-0000-0000-000019030000}"/>
    <cellStyle name="Percent 41" xfId="810" xr:uid="{00000000-0005-0000-0000-00001A030000}"/>
    <cellStyle name="Percent 42" xfId="811" xr:uid="{00000000-0005-0000-0000-00001B030000}"/>
    <cellStyle name="Percent 43" xfId="812" xr:uid="{00000000-0005-0000-0000-00001C030000}"/>
    <cellStyle name="Percent 44" xfId="813" xr:uid="{00000000-0005-0000-0000-00001D030000}"/>
    <cellStyle name="Percent 45" xfId="814" xr:uid="{00000000-0005-0000-0000-00001E030000}"/>
    <cellStyle name="Percent 46" xfId="815" xr:uid="{00000000-0005-0000-0000-00001F030000}"/>
    <cellStyle name="Percent 47" xfId="816" xr:uid="{00000000-0005-0000-0000-000020030000}"/>
    <cellStyle name="Percent 5" xfId="136" xr:uid="{00000000-0005-0000-0000-000021030000}"/>
    <cellStyle name="Percent 5 2" xfId="137" xr:uid="{00000000-0005-0000-0000-000022030000}"/>
    <cellStyle name="Percent 5 2 2" xfId="138" xr:uid="{00000000-0005-0000-0000-000023030000}"/>
    <cellStyle name="Percent 5 3" xfId="139" xr:uid="{00000000-0005-0000-0000-000024030000}"/>
    <cellStyle name="Percent 5 4" xfId="663" xr:uid="{00000000-0005-0000-0000-000025030000}"/>
    <cellStyle name="Percent 6" xfId="140" xr:uid="{00000000-0005-0000-0000-000026030000}"/>
    <cellStyle name="Percent 6 2" xfId="141" xr:uid="{00000000-0005-0000-0000-000027030000}"/>
    <cellStyle name="Percent 6 2 2" xfId="142" xr:uid="{00000000-0005-0000-0000-000028030000}"/>
    <cellStyle name="Percent 6 3" xfId="143" xr:uid="{00000000-0005-0000-0000-000029030000}"/>
    <cellStyle name="Percent 6 4" xfId="664" xr:uid="{00000000-0005-0000-0000-00002A030000}"/>
    <cellStyle name="Percent 7" xfId="144" xr:uid="{00000000-0005-0000-0000-00002B030000}"/>
    <cellStyle name="Percent 7 2" xfId="145" xr:uid="{00000000-0005-0000-0000-00002C030000}"/>
    <cellStyle name="Percent 7 2 2" xfId="146" xr:uid="{00000000-0005-0000-0000-00002D030000}"/>
    <cellStyle name="Percent 7 3" xfId="147" xr:uid="{00000000-0005-0000-0000-00002E030000}"/>
    <cellStyle name="Percent 7 4" xfId="665" xr:uid="{00000000-0005-0000-0000-00002F030000}"/>
    <cellStyle name="Percent 8" xfId="148" xr:uid="{00000000-0005-0000-0000-000030030000}"/>
    <cellStyle name="Percent 8 2" xfId="149" xr:uid="{00000000-0005-0000-0000-000031030000}"/>
    <cellStyle name="Percent 8 3" xfId="666" xr:uid="{00000000-0005-0000-0000-000032030000}"/>
    <cellStyle name="Percent 9" xfId="150" xr:uid="{00000000-0005-0000-0000-000033030000}"/>
    <cellStyle name="Percent 9 2" xfId="668" xr:uid="{00000000-0005-0000-0000-000034030000}"/>
    <cellStyle name="Percent 9 3" xfId="669" xr:uid="{00000000-0005-0000-0000-000035030000}"/>
    <cellStyle name="Percent 9 4" xfId="667" xr:uid="{00000000-0005-0000-0000-000036030000}"/>
    <cellStyle name="Standard_Data" xfId="670" xr:uid="{00000000-0005-0000-0000-000037030000}"/>
    <cellStyle name="style" xfId="671" xr:uid="{00000000-0005-0000-0000-000038030000}"/>
    <cellStyle name="Style 1" xfId="672" xr:uid="{00000000-0005-0000-0000-000039030000}"/>
    <cellStyle name="style 2" xfId="673" xr:uid="{00000000-0005-0000-0000-00003A030000}"/>
    <cellStyle name="style 3" xfId="674" xr:uid="{00000000-0005-0000-0000-00003B030000}"/>
    <cellStyle name="style 4" xfId="675" xr:uid="{00000000-0005-0000-0000-00003C030000}"/>
    <cellStyle name="style1" xfId="676" xr:uid="{00000000-0005-0000-0000-00003D030000}"/>
    <cellStyle name="style2" xfId="677" xr:uid="{00000000-0005-0000-0000-00003E030000}"/>
    <cellStyle name="subtotals" xfId="151" xr:uid="{00000000-0005-0000-0000-00003F030000}"/>
    <cellStyle name="þ_x001d_ð &amp;ý&amp;†ýG_x0008_ X_x000a__x0007__x0001__x0001_" xfId="678" xr:uid="{00000000-0005-0000-0000-000040030000}"/>
    <cellStyle name="UnitValuation" xfId="152" xr:uid="{00000000-0005-0000-0000-000041030000}"/>
    <cellStyle name="Währung [0]_35ERI8T2gbIEMixb4v26icuOo" xfId="679" xr:uid="{00000000-0005-0000-0000-000042030000}"/>
    <cellStyle name="Währung_35ERI8T2gbIEMixb4v26icuOo" xfId="680" xr:uid="{00000000-0005-0000-0000-000043030000}"/>
    <cellStyle name="콤마 [0]_RESULTS" xfId="681" xr:uid="{00000000-0005-0000-0000-000044030000}"/>
    <cellStyle name="콤마_RESULTS" xfId="682" xr:uid="{00000000-0005-0000-0000-000045030000}"/>
    <cellStyle name="통화 [0]_RESULTS" xfId="683" xr:uid="{00000000-0005-0000-0000-000046030000}"/>
    <cellStyle name="통화_RESULTS" xfId="684" xr:uid="{00000000-0005-0000-0000-000047030000}"/>
    <cellStyle name="표준_12월 " xfId="685" xr:uid="{00000000-0005-0000-0000-000048030000}"/>
  </cellStyles>
  <dxfs count="0"/>
  <tableStyles count="0" defaultTableStyle="TableStyleMedium2" defaultPivotStyle="PivotStyleLight16"/>
  <colors>
    <mruColors>
      <color rgb="FFFED2F1"/>
      <color rgb="FF9428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2.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37"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4.xml"/><Relationship Id="rId36"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3.xml"/><Relationship Id="rId30" Type="http://schemas.openxmlformats.org/officeDocument/2006/relationships/externalLink" Target="externalLinks/externalLink6.xml"/><Relationship Id="rId35" Type="http://schemas.openxmlformats.org/officeDocument/2006/relationships/customXml" Target="../customXml/item1.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0</xdr:row>
      <xdr:rowOff>0</xdr:rowOff>
    </xdr:from>
    <xdr:to>
      <xdr:col>6</xdr:col>
      <xdr:colOff>376236</xdr:colOff>
      <xdr:row>3</xdr:row>
      <xdr:rowOff>275259</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0" y="0"/>
          <a:ext cx="3038474" cy="126606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317500</xdr:colOff>
      <xdr:row>1</xdr:row>
      <xdr:rowOff>0</xdr:rowOff>
    </xdr:from>
    <xdr:to>
      <xdr:col>13</xdr:col>
      <xdr:colOff>492125</xdr:colOff>
      <xdr:row>20</xdr:row>
      <xdr:rowOff>15875</xdr:rowOff>
    </xdr:to>
    <xdr:sp macro="" textlink="">
      <xdr:nvSpPr>
        <xdr:cNvPr id="2" name="Text Box 33">
          <a:extLst>
            <a:ext uri="{FF2B5EF4-FFF2-40B4-BE49-F238E27FC236}">
              <a16:creationId xmlns:a16="http://schemas.microsoft.com/office/drawing/2014/main" id="{A81D98DA-BEB5-4FFF-97DB-BF3B07DBC5E0}"/>
            </a:ext>
          </a:extLst>
        </xdr:cNvPr>
        <xdr:cNvSpPr txBox="1"/>
      </xdr:nvSpPr>
      <xdr:spPr>
        <a:xfrm>
          <a:off x="317500" y="184150"/>
          <a:ext cx="8099425" cy="3514725"/>
        </a:xfrm>
        <a:prstGeom prst="rect">
          <a:avLst/>
        </a:prstGeom>
        <a:solidFill>
          <a:schemeClr val="accent3">
            <a:lumMod val="20000"/>
            <a:lumOff val="80000"/>
          </a:schemeClr>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marL="0" marR="0" lvl="0" indent="0" algn="just" defTabSz="914400" eaLnBrk="1" fontAlgn="auto" latinLnBrk="0" hangingPunct="1">
            <a:lnSpc>
              <a:spcPct val="115000"/>
            </a:lnSpc>
            <a:spcBef>
              <a:spcPts val="0"/>
            </a:spcBef>
            <a:spcAft>
              <a:spcPts val="800"/>
            </a:spcAft>
            <a:buClrTx/>
            <a:buSzTx/>
            <a:buFontTx/>
            <a:buNone/>
            <a:tabLst/>
            <a:defRPr/>
          </a:pPr>
          <a:r>
            <a:rPr kumimoji="0" lang="id-ID" sz="2400" b="1" i="1" u="none" strike="noStrike" kern="100" cap="none" spc="0" normalizeH="0" baseline="0" noProof="0">
              <a:ln>
                <a:noFill/>
              </a:ln>
              <a:solidFill>
                <a:schemeClr val="accent3"/>
              </a:solidFill>
              <a:effectLst/>
              <a:uLnTx/>
              <a:uFillTx/>
              <a:latin typeface="Arial" panose="020B0604020202020204" pitchFamily="34" charset="0"/>
              <a:ea typeface="Verdana" panose="020B0604030504040204" pitchFamily="34" charset="0"/>
              <a:cs typeface="Arial" panose="020B0604020202020204" pitchFamily="34" charset="0"/>
            </a:rPr>
            <a:t>Disclaimer</a:t>
          </a:r>
        </a:p>
        <a:p>
          <a:pPr marL="0" marR="0" lvl="0" indent="0" algn="just" defTabSz="914400" eaLnBrk="1" fontAlgn="auto" latinLnBrk="0" hangingPunct="1">
            <a:lnSpc>
              <a:spcPct val="115000"/>
            </a:lnSpc>
            <a:spcBef>
              <a:spcPts val="0"/>
            </a:spcBef>
            <a:spcAft>
              <a:spcPts val="800"/>
            </a:spcAft>
            <a:buClrTx/>
            <a:buSzTx/>
            <a:buFontTx/>
            <a:buNone/>
            <a:tabLst/>
            <a:defRPr/>
          </a:pP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Data dan informasi dalam </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Statistik Lembaga Keuangan Mikro Indonesia </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ini ditujukan untuk publikasi semata.</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Otoritas Jasa Keuangan </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telah berupaya </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memastikan kualitas data dalam Statistik </a:t>
          </a:r>
          <a:r>
            <a:rPr kumimoji="0" lang="en-US" sz="1600" b="0" i="0" u="none" strike="noStrike" kern="100" cap="none" spc="0" normalizeH="0" baseline="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Lembaga Keuangan Mikro </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Indonesia</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ini. Namun</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demikian</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s</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egala kerugian yang timbul akibat penggunaan data/informasi tidak menjadi tanggung jawab</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Otoritas Jasa Keuangan</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a:t>
          </a:r>
        </a:p>
        <a:p>
          <a:pPr marL="0" marR="0" lvl="0" indent="0" algn="just" defTabSz="914400" eaLnBrk="1" fontAlgn="auto" latinLnBrk="0" hangingPunct="1">
            <a:lnSpc>
              <a:spcPct val="115000"/>
            </a:lnSpc>
            <a:spcBef>
              <a:spcPts val="0"/>
            </a:spcBef>
            <a:spcAft>
              <a:spcPts val="800"/>
            </a:spcAft>
            <a:buClrTx/>
            <a:buSzTx/>
            <a:buFontTx/>
            <a:buNone/>
            <a:tabLst/>
            <a:defRPr/>
          </a:pPr>
          <a:r>
            <a:rPr kumimoji="0" lang="id-ID"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Data and information in these Indonesia Microfinance Institutions</a:t>
          </a:r>
          <a:r>
            <a:rPr kumimoji="0" lang="en-US"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id-ID"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Statistics</a:t>
          </a:r>
          <a:r>
            <a:rPr kumimoji="0" lang="en-US"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id-ID"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are intended for publication only.</a:t>
          </a:r>
          <a:r>
            <a:rPr kumimoji="0" lang="en-US"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id-ID"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Indonesia Financial Services Authority has made efforts to ensure the quality of data in these Indonesia </a:t>
          </a:r>
          <a:r>
            <a:rPr kumimoji="0" lang="id-ID" sz="1600" b="0" i="1" u="none" strike="noStrike" kern="100" cap="none" spc="0" normalizeH="0" baseline="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Microfinance Institutions</a:t>
          </a:r>
          <a:r>
            <a:rPr kumimoji="0" lang="en-US" sz="1600" b="0" i="1" u="none" strike="noStrike" kern="100" cap="none" spc="0" normalizeH="0" baseline="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id-ID"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Statistics. However, any losses arising from the use of data/information are not the responsibility of Indonesia Financial Services Authority.</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209550</xdr:colOff>
      <xdr:row>0</xdr:row>
      <xdr:rowOff>9525</xdr:rowOff>
    </xdr:from>
    <xdr:to>
      <xdr:col>2</xdr:col>
      <xdr:colOff>3028083</xdr:colOff>
      <xdr:row>7</xdr:row>
      <xdr:rowOff>123066</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428625" y="9525"/>
          <a:ext cx="3038474" cy="126606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295275</xdr:colOff>
      <xdr:row>0</xdr:row>
      <xdr:rowOff>19050</xdr:rowOff>
    </xdr:from>
    <xdr:to>
      <xdr:col>2</xdr:col>
      <xdr:colOff>2849654</xdr:colOff>
      <xdr:row>6</xdr:row>
      <xdr:rowOff>97079</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09588" y="19050"/>
          <a:ext cx="3043236" cy="134941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9525</xdr:colOff>
      <xdr:row>0</xdr:row>
      <xdr:rowOff>47625</xdr:rowOff>
    </xdr:from>
    <xdr:to>
      <xdr:col>6</xdr:col>
      <xdr:colOff>609599</xdr:colOff>
      <xdr:row>6</xdr:row>
      <xdr:rowOff>170691</xdr:rowOff>
    </xdr:to>
    <xdr:pic>
      <xdr:nvPicPr>
        <xdr:cNvPr id="2" name="Picture 1">
          <a:extLst>
            <a:ext uri="{FF2B5EF4-FFF2-40B4-BE49-F238E27FC236}">
              <a16:creationId xmlns:a16="http://schemas.microsoft.com/office/drawing/2014/main" id="{00000000-0008-0000-1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838200" y="47625"/>
          <a:ext cx="3038474" cy="126606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209550</xdr:colOff>
      <xdr:row>0</xdr:row>
      <xdr:rowOff>9525</xdr:rowOff>
    </xdr:from>
    <xdr:to>
      <xdr:col>3</xdr:col>
      <xdr:colOff>257174</xdr:colOff>
      <xdr:row>7</xdr:row>
      <xdr:rowOff>8766</xdr:rowOff>
    </xdr:to>
    <xdr:pic>
      <xdr:nvPicPr>
        <xdr:cNvPr id="2" name="Picture 1">
          <a:extLst>
            <a:ext uri="{FF2B5EF4-FFF2-40B4-BE49-F238E27FC236}">
              <a16:creationId xmlns:a16="http://schemas.microsoft.com/office/drawing/2014/main" id="{00000000-0008-0000-1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428625" y="9525"/>
          <a:ext cx="3038474" cy="126606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Administrator\Local%20Settings\Temporary%20Internet%20Files\Content.IE5\R0Y93XTC\OJK\Daily%20report\Stock%20Review\data\asing.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Y:\3%20Bagian%20LJKK%20dan%20Jasa%20Penunjang\Sub%20Bagian%20LKK\11%20LAPORAN\Laporan%20Triwulanan\LAPORAN%20TRIWULAN%20GADAI%20SWASTA\DBGADAINEW%20-%20Tanpa%20Syariah.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Administrator\AppData\Roaming\Microsoft\Excel\CMP_Statistik\TIKA\2014\Laporan\Mei\Laporan\april\kertas%20kerja\volume%20transaksi%20per%20minggu.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Y:\3%20Bagian%20LJKK%20dan%20Jasa%20Penunjang\Sub%20Bagian%20LKK\11%20LAPORAN\Laporan%20Triwulanan\LAPORAN%20TRIWULAN%20GADAI%20SWASTA\DBGADAI\DBGADAINEW%20-%20Tanpa%20Syariah.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OJK\RDK\kertas%20kerja\kertas%20kerja%20RDK%20Likuiditas.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jkttip-fsiknb01\Users\Lenovo\Downloads\WFH%20RANI\DBGADAI%20-%202020%20updat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ntah"/>
      <sheetName val="udah copas spesial"/>
      <sheetName val="Trans asing"/>
      <sheetName val="Rp"/>
      <sheetName val="NAB"/>
      <sheetName val="Yield"/>
      <sheetName val="YTD"/>
      <sheetName val="asing"/>
    </sheetNames>
    <sheetDataSet>
      <sheetData sheetId="0"/>
      <sheetData sheetId="1">
        <row r="4">
          <cell r="M4">
            <v>6</v>
          </cell>
          <cell r="O4">
            <v>6.4130000000000003</v>
          </cell>
          <cell r="Q4">
            <v>1.1120000000000001</v>
          </cell>
          <cell r="S4">
            <v>14.8619</v>
          </cell>
          <cell r="U4">
            <v>6.2720900000000004</v>
          </cell>
          <cell r="W4">
            <v>9080</v>
          </cell>
          <cell r="Y4">
            <v>11750.52</v>
          </cell>
          <cell r="AA4">
            <v>14033.88</v>
          </cell>
          <cell r="AC4">
            <v>118.05249999999999</v>
          </cell>
          <cell r="AE4">
            <v>111.9905</v>
          </cell>
          <cell r="AG4">
            <v>1015.5</v>
          </cell>
          <cell r="AI4">
            <v>3809.14</v>
          </cell>
          <cell r="AK4">
            <v>670.80700000000002</v>
          </cell>
          <cell r="AM4">
            <v>533.45100000000002</v>
          </cell>
          <cell r="AO4">
            <v>1094.19</v>
          </cell>
          <cell r="AQ4">
            <v>539.67999999999995</v>
          </cell>
          <cell r="AS4">
            <v>491.09699999999998</v>
          </cell>
          <cell r="AU4">
            <v>693.18799999999999</v>
          </cell>
          <cell r="AW4">
            <v>1311.5419999999999</v>
          </cell>
          <cell r="AY4">
            <v>578.66800000000001</v>
          </cell>
          <cell r="BA4">
            <v>1306.8699999999999</v>
          </cell>
          <cell r="BC4">
            <v>2528.48</v>
          </cell>
          <cell r="BE4">
            <v>406.61500000000001</v>
          </cell>
          <cell r="BG4">
            <v>230.255</v>
          </cell>
          <cell r="BI4">
            <v>2137.2669999999998</v>
          </cell>
          <cell r="BK4">
            <v>3528044.25</v>
          </cell>
          <cell r="BM4">
            <v>2740.59</v>
          </cell>
          <cell r="BO4">
            <v>975.06399999999996</v>
          </cell>
          <cell r="BQ4">
            <v>100.47</v>
          </cell>
          <cell r="BS4">
            <v>1019.58911</v>
          </cell>
          <cell r="BU4">
            <v>1566.37</v>
          </cell>
          <cell r="BW4">
            <v>79.73</v>
          </cell>
          <cell r="BY4">
            <v>12397.38</v>
          </cell>
          <cell r="CA4">
            <v>2648.72</v>
          </cell>
          <cell r="CC4">
            <v>7624.32</v>
          </cell>
          <cell r="CE4">
            <v>5699.91</v>
          </cell>
          <cell r="CG4">
            <v>6075.52</v>
          </cell>
          <cell r="CI4">
            <v>8560.11</v>
          </cell>
          <cell r="CK4">
            <v>18877.41</v>
          </cell>
          <cell r="CM4">
            <v>2169.39</v>
          </cell>
          <cell r="CO4">
            <v>1826.37</v>
          </cell>
          <cell r="CQ4">
            <v>2688.36</v>
          </cell>
          <cell r="CS4">
            <v>1513.54</v>
          </cell>
          <cell r="CU4">
            <v>1036.21</v>
          </cell>
        </row>
      </sheetData>
      <sheetData sheetId="2"/>
      <sheetData sheetId="3">
        <row r="2">
          <cell r="G2" t="str">
            <v>Tgl</v>
          </cell>
        </row>
        <row r="3">
          <cell r="G3">
            <v>41061</v>
          </cell>
        </row>
        <row r="4">
          <cell r="G4">
            <v>41064</v>
          </cell>
        </row>
        <row r="5">
          <cell r="G5">
            <v>41065</v>
          </cell>
        </row>
        <row r="6">
          <cell r="G6">
            <v>41066</v>
          </cell>
        </row>
        <row r="7">
          <cell r="G7">
            <v>41067</v>
          </cell>
        </row>
        <row r="8">
          <cell r="G8">
            <v>41068</v>
          </cell>
        </row>
        <row r="9">
          <cell r="G9">
            <v>41071</v>
          </cell>
        </row>
        <row r="10">
          <cell r="G10">
            <v>41072</v>
          </cell>
        </row>
        <row r="11">
          <cell r="G11">
            <v>41073</v>
          </cell>
        </row>
        <row r="12">
          <cell r="G12">
            <v>41074</v>
          </cell>
        </row>
        <row r="13">
          <cell r="G13">
            <v>41075</v>
          </cell>
        </row>
        <row r="14">
          <cell r="G14">
            <v>41078</v>
          </cell>
        </row>
        <row r="15">
          <cell r="G15">
            <v>41079</v>
          </cell>
        </row>
        <row r="16">
          <cell r="G16">
            <v>41080</v>
          </cell>
        </row>
        <row r="17">
          <cell r="G17">
            <v>41081</v>
          </cell>
        </row>
        <row r="18">
          <cell r="G18">
            <v>41082</v>
          </cell>
        </row>
        <row r="19">
          <cell r="G19">
            <v>41085</v>
          </cell>
        </row>
        <row r="20">
          <cell r="G20">
            <v>41086</v>
          </cell>
        </row>
        <row r="21">
          <cell r="G21">
            <v>41087</v>
          </cell>
        </row>
        <row r="22">
          <cell r="G22">
            <v>41088</v>
          </cell>
        </row>
        <row r="23">
          <cell r="G23">
            <v>41089</v>
          </cell>
        </row>
        <row r="24">
          <cell r="G24">
            <v>41092</v>
          </cell>
        </row>
        <row r="25">
          <cell r="G25">
            <v>41093</v>
          </cell>
        </row>
        <row r="26">
          <cell r="G26">
            <v>41094</v>
          </cell>
        </row>
        <row r="27">
          <cell r="G27">
            <v>41095</v>
          </cell>
        </row>
        <row r="28">
          <cell r="G28">
            <v>41096</v>
          </cell>
        </row>
        <row r="29">
          <cell r="G29">
            <v>41099</v>
          </cell>
        </row>
        <row r="30">
          <cell r="G30">
            <v>41100</v>
          </cell>
        </row>
        <row r="31">
          <cell r="G31">
            <v>41101</v>
          </cell>
        </row>
        <row r="32">
          <cell r="G32">
            <v>41102</v>
          </cell>
        </row>
        <row r="33">
          <cell r="G33">
            <v>41103</v>
          </cell>
        </row>
        <row r="34">
          <cell r="G34">
            <v>41106</v>
          </cell>
        </row>
        <row r="35">
          <cell r="G35">
            <v>41107</v>
          </cell>
        </row>
        <row r="36">
          <cell r="G36">
            <v>41108</v>
          </cell>
        </row>
        <row r="37">
          <cell r="G37">
            <v>41109</v>
          </cell>
        </row>
        <row r="38">
          <cell r="G38">
            <v>41110</v>
          </cell>
        </row>
        <row r="39">
          <cell r="G39">
            <v>41113</v>
          </cell>
        </row>
        <row r="40">
          <cell r="G40">
            <v>41114</v>
          </cell>
        </row>
        <row r="41">
          <cell r="G41">
            <v>41115</v>
          </cell>
        </row>
        <row r="42">
          <cell r="G42">
            <v>41116</v>
          </cell>
        </row>
        <row r="43">
          <cell r="G43">
            <v>41117</v>
          </cell>
        </row>
        <row r="44">
          <cell r="G44">
            <v>41120</v>
          </cell>
        </row>
        <row r="45">
          <cell r="G45">
            <v>41121</v>
          </cell>
        </row>
        <row r="46">
          <cell r="G46">
            <v>41122</v>
          </cell>
        </row>
        <row r="47">
          <cell r="G47">
            <v>41123</v>
          </cell>
        </row>
        <row r="48">
          <cell r="G48">
            <v>41124</v>
          </cell>
        </row>
        <row r="49">
          <cell r="G49">
            <v>41127</v>
          </cell>
        </row>
        <row r="50">
          <cell r="G50">
            <v>41128</v>
          </cell>
        </row>
        <row r="51">
          <cell r="G51">
            <v>41129</v>
          </cell>
        </row>
        <row r="52">
          <cell r="G52">
            <v>41130</v>
          </cell>
        </row>
        <row r="53">
          <cell r="G53">
            <v>41131</v>
          </cell>
        </row>
        <row r="54">
          <cell r="G54">
            <v>41134</v>
          </cell>
        </row>
        <row r="55">
          <cell r="G55">
            <v>41135</v>
          </cell>
        </row>
        <row r="56">
          <cell r="G56">
            <v>41136</v>
          </cell>
        </row>
        <row r="57">
          <cell r="G57">
            <v>41137</v>
          </cell>
        </row>
        <row r="58">
          <cell r="G58">
            <v>41144</v>
          </cell>
        </row>
        <row r="59">
          <cell r="G59">
            <v>41145</v>
          </cell>
        </row>
        <row r="60">
          <cell r="G60">
            <v>41148</v>
          </cell>
        </row>
        <row r="61">
          <cell r="G61">
            <v>41149</v>
          </cell>
        </row>
        <row r="62">
          <cell r="G62">
            <v>41150</v>
          </cell>
        </row>
        <row r="63">
          <cell r="G63">
            <v>41151</v>
          </cell>
        </row>
        <row r="64">
          <cell r="G64">
            <v>41152</v>
          </cell>
        </row>
        <row r="65">
          <cell r="G65">
            <v>41155</v>
          </cell>
        </row>
        <row r="66">
          <cell r="G66">
            <v>41156</v>
          </cell>
        </row>
        <row r="67">
          <cell r="G67">
            <v>41157</v>
          </cell>
        </row>
        <row r="68">
          <cell r="G68">
            <v>41158</v>
          </cell>
        </row>
        <row r="69">
          <cell r="G69">
            <v>41159</v>
          </cell>
        </row>
        <row r="70">
          <cell r="G70">
            <v>41162</v>
          </cell>
        </row>
        <row r="71">
          <cell r="G71">
            <v>41163</v>
          </cell>
        </row>
        <row r="72">
          <cell r="G72">
            <v>41164</v>
          </cell>
        </row>
        <row r="73">
          <cell r="G73">
            <v>41165</v>
          </cell>
        </row>
        <row r="74">
          <cell r="G74">
            <v>41166</v>
          </cell>
        </row>
        <row r="75">
          <cell r="G75">
            <v>41169</v>
          </cell>
        </row>
        <row r="76">
          <cell r="G76">
            <v>41170</v>
          </cell>
        </row>
        <row r="77">
          <cell r="G77">
            <v>41171</v>
          </cell>
        </row>
        <row r="78">
          <cell r="G78">
            <v>41172</v>
          </cell>
        </row>
        <row r="79">
          <cell r="G79">
            <v>41173</v>
          </cell>
        </row>
        <row r="80">
          <cell r="G80">
            <v>41176</v>
          </cell>
        </row>
        <row r="81">
          <cell r="G81">
            <v>41177</v>
          </cell>
        </row>
        <row r="82">
          <cell r="G82">
            <v>41178</v>
          </cell>
        </row>
        <row r="83">
          <cell r="G83">
            <v>41179</v>
          </cell>
        </row>
        <row r="84">
          <cell r="G84">
            <v>41180</v>
          </cell>
        </row>
        <row r="85">
          <cell r="G85">
            <v>41183</v>
          </cell>
        </row>
        <row r="86">
          <cell r="G86">
            <v>41184</v>
          </cell>
        </row>
        <row r="87">
          <cell r="G87">
            <v>41185</v>
          </cell>
        </row>
        <row r="88">
          <cell r="G88">
            <v>41186</v>
          </cell>
        </row>
        <row r="89">
          <cell r="G89">
            <v>41187</v>
          </cell>
        </row>
        <row r="90">
          <cell r="G90">
            <v>41190</v>
          </cell>
        </row>
        <row r="91">
          <cell r="G91">
            <v>41191</v>
          </cell>
        </row>
        <row r="92">
          <cell r="G92">
            <v>41192</v>
          </cell>
        </row>
        <row r="93">
          <cell r="G93">
            <v>41193</v>
          </cell>
        </row>
        <row r="94">
          <cell r="G94">
            <v>41194</v>
          </cell>
        </row>
        <row r="95">
          <cell r="G95">
            <v>41197</v>
          </cell>
        </row>
        <row r="96">
          <cell r="G96">
            <v>41198</v>
          </cell>
        </row>
        <row r="97">
          <cell r="G97">
            <v>41199</v>
          </cell>
        </row>
        <row r="98">
          <cell r="G98">
            <v>41200</v>
          </cell>
        </row>
        <row r="99">
          <cell r="G99">
            <v>41201</v>
          </cell>
        </row>
        <row r="100">
          <cell r="G100">
            <v>41204</v>
          </cell>
        </row>
        <row r="101">
          <cell r="G101">
            <v>41205</v>
          </cell>
        </row>
        <row r="102">
          <cell r="G102">
            <v>41206</v>
          </cell>
        </row>
        <row r="103">
          <cell r="G103">
            <v>41207</v>
          </cell>
        </row>
        <row r="104">
          <cell r="G104">
            <v>41211</v>
          </cell>
        </row>
        <row r="105">
          <cell r="G105">
            <v>41212</v>
          </cell>
        </row>
        <row r="106">
          <cell r="G106">
            <v>41213</v>
          </cell>
        </row>
        <row r="107">
          <cell r="G107">
            <v>41214</v>
          </cell>
        </row>
        <row r="108">
          <cell r="G108">
            <v>41215</v>
          </cell>
        </row>
        <row r="109">
          <cell r="G109">
            <v>41218</v>
          </cell>
        </row>
        <row r="110">
          <cell r="G110">
            <v>41219</v>
          </cell>
        </row>
        <row r="111">
          <cell r="G111">
            <v>41220</v>
          </cell>
        </row>
        <row r="112">
          <cell r="G112">
            <v>41221</v>
          </cell>
        </row>
        <row r="113">
          <cell r="G113">
            <v>41222</v>
          </cell>
        </row>
        <row r="114">
          <cell r="G114">
            <v>41225</v>
          </cell>
        </row>
        <row r="115">
          <cell r="G115">
            <v>41226</v>
          </cell>
        </row>
        <row r="116">
          <cell r="G116">
            <v>41227</v>
          </cell>
        </row>
        <row r="117">
          <cell r="G117">
            <v>41232</v>
          </cell>
        </row>
        <row r="118">
          <cell r="G118">
            <v>41233</v>
          </cell>
        </row>
        <row r="119">
          <cell r="G119">
            <v>41234</v>
          </cell>
        </row>
        <row r="120">
          <cell r="G120">
            <v>41235</v>
          </cell>
        </row>
        <row r="121">
          <cell r="G121">
            <v>41236</v>
          </cell>
        </row>
        <row r="122">
          <cell r="G122">
            <v>41239</v>
          </cell>
        </row>
        <row r="123">
          <cell r="G123">
            <v>41240</v>
          </cell>
        </row>
        <row r="124">
          <cell r="G124">
            <v>41241</v>
          </cell>
        </row>
        <row r="125">
          <cell r="G125">
            <v>41242</v>
          </cell>
        </row>
        <row r="126">
          <cell r="G126">
            <v>41243</v>
          </cell>
        </row>
        <row r="127">
          <cell r="G127">
            <v>41246</v>
          </cell>
        </row>
        <row r="128">
          <cell r="G128">
            <v>41247</v>
          </cell>
        </row>
        <row r="129">
          <cell r="G129">
            <v>41248</v>
          </cell>
        </row>
        <row r="130">
          <cell r="G130">
            <v>41249</v>
          </cell>
        </row>
        <row r="131">
          <cell r="G131">
            <v>41250</v>
          </cell>
        </row>
        <row r="132">
          <cell r="G132">
            <v>41253</v>
          </cell>
        </row>
        <row r="133">
          <cell r="G133">
            <v>41254</v>
          </cell>
        </row>
        <row r="134">
          <cell r="G134">
            <v>41255</v>
          </cell>
        </row>
        <row r="135">
          <cell r="G135">
            <v>41256</v>
          </cell>
        </row>
        <row r="136">
          <cell r="G136">
            <v>41257</v>
          </cell>
        </row>
        <row r="137">
          <cell r="G137">
            <v>41260</v>
          </cell>
        </row>
        <row r="138">
          <cell r="G138">
            <v>41261</v>
          </cell>
        </row>
        <row r="139">
          <cell r="G139">
            <v>41262</v>
          </cell>
        </row>
        <row r="140">
          <cell r="G140">
            <v>41263</v>
          </cell>
        </row>
        <row r="141">
          <cell r="G141">
            <v>41264</v>
          </cell>
        </row>
        <row r="142">
          <cell r="G142">
            <v>41269</v>
          </cell>
        </row>
        <row r="143">
          <cell r="G143">
            <v>41270</v>
          </cell>
        </row>
        <row r="144">
          <cell r="G144">
            <v>41271</v>
          </cell>
        </row>
        <row r="145">
          <cell r="G145">
            <v>41276</v>
          </cell>
        </row>
        <row r="146">
          <cell r="G146">
            <v>41277</v>
          </cell>
        </row>
      </sheetData>
      <sheetData sheetId="4">
        <row r="2">
          <cell r="A2" t="str">
            <v>Tgl</v>
          </cell>
        </row>
        <row r="3">
          <cell r="A3" t="str">
            <v>Januari 2012</v>
          </cell>
        </row>
        <row r="4">
          <cell r="A4">
            <v>41061</v>
          </cell>
        </row>
        <row r="5">
          <cell r="A5">
            <v>41064</v>
          </cell>
        </row>
        <row r="6">
          <cell r="A6">
            <v>41065</v>
          </cell>
        </row>
        <row r="7">
          <cell r="A7">
            <v>41066</v>
          </cell>
        </row>
        <row r="8">
          <cell r="A8">
            <v>41067</v>
          </cell>
        </row>
        <row r="9">
          <cell r="A9">
            <v>41068</v>
          </cell>
        </row>
        <row r="10">
          <cell r="A10">
            <v>41071</v>
          </cell>
        </row>
        <row r="11">
          <cell r="A11">
            <v>41072</v>
          </cell>
        </row>
        <row r="12">
          <cell r="A12">
            <v>41073</v>
          </cell>
        </row>
        <row r="13">
          <cell r="A13">
            <v>41074</v>
          </cell>
        </row>
        <row r="14">
          <cell r="A14">
            <v>41075</v>
          </cell>
        </row>
        <row r="15">
          <cell r="A15">
            <v>41078</v>
          </cell>
        </row>
        <row r="16">
          <cell r="A16">
            <v>41079</v>
          </cell>
        </row>
        <row r="17">
          <cell r="A17">
            <v>41080</v>
          </cell>
        </row>
        <row r="18">
          <cell r="A18">
            <v>41081</v>
          </cell>
        </row>
        <row r="19">
          <cell r="A19">
            <v>41082</v>
          </cell>
        </row>
        <row r="20">
          <cell r="A20">
            <v>41085</v>
          </cell>
        </row>
        <row r="21">
          <cell r="A21">
            <v>41086</v>
          </cell>
        </row>
        <row r="22">
          <cell r="A22">
            <v>41087</v>
          </cell>
        </row>
        <row r="23">
          <cell r="A23">
            <v>41088</v>
          </cell>
        </row>
        <row r="24">
          <cell r="A24">
            <v>41089</v>
          </cell>
        </row>
        <row r="25">
          <cell r="A25">
            <v>41092</v>
          </cell>
        </row>
        <row r="26">
          <cell r="A26">
            <v>41093</v>
          </cell>
        </row>
        <row r="27">
          <cell r="A27">
            <v>41094</v>
          </cell>
        </row>
        <row r="28">
          <cell r="A28">
            <v>41095</v>
          </cell>
        </row>
        <row r="29">
          <cell r="A29">
            <v>41096</v>
          </cell>
        </row>
        <row r="30">
          <cell r="A30">
            <v>41099</v>
          </cell>
        </row>
        <row r="31">
          <cell r="A31">
            <v>41100</v>
          </cell>
        </row>
        <row r="32">
          <cell r="A32">
            <v>41101</v>
          </cell>
        </row>
        <row r="33">
          <cell r="A33">
            <v>41102</v>
          </cell>
        </row>
        <row r="34">
          <cell r="A34">
            <v>41103</v>
          </cell>
        </row>
        <row r="35">
          <cell r="A35">
            <v>41106</v>
          </cell>
        </row>
        <row r="36">
          <cell r="A36">
            <v>41107</v>
          </cell>
        </row>
        <row r="37">
          <cell r="A37">
            <v>41108</v>
          </cell>
        </row>
        <row r="38">
          <cell r="A38">
            <v>41109</v>
          </cell>
        </row>
        <row r="39">
          <cell r="A39">
            <v>41110</v>
          </cell>
        </row>
        <row r="40">
          <cell r="A40">
            <v>41113</v>
          </cell>
        </row>
        <row r="41">
          <cell r="A41">
            <v>41114</v>
          </cell>
        </row>
        <row r="42">
          <cell r="A42">
            <v>41115</v>
          </cell>
        </row>
        <row r="43">
          <cell r="A43">
            <v>41116</v>
          </cell>
        </row>
        <row r="44">
          <cell r="A44">
            <v>41117</v>
          </cell>
        </row>
        <row r="45">
          <cell r="A45">
            <v>41120</v>
          </cell>
        </row>
        <row r="46">
          <cell r="A46">
            <v>41121</v>
          </cell>
        </row>
        <row r="47">
          <cell r="A47">
            <v>41122</v>
          </cell>
        </row>
        <row r="48">
          <cell r="A48">
            <v>41123</v>
          </cell>
        </row>
        <row r="49">
          <cell r="A49">
            <v>41124</v>
          </cell>
        </row>
        <row r="50">
          <cell r="A50">
            <v>41127</v>
          </cell>
        </row>
        <row r="51">
          <cell r="A51">
            <v>41128</v>
          </cell>
        </row>
        <row r="52">
          <cell r="A52">
            <v>41129</v>
          </cell>
        </row>
        <row r="53">
          <cell r="A53">
            <v>41130</v>
          </cell>
        </row>
        <row r="54">
          <cell r="A54">
            <v>41131</v>
          </cell>
        </row>
        <row r="55">
          <cell r="A55">
            <v>41134</v>
          </cell>
        </row>
        <row r="56">
          <cell r="A56">
            <v>41135</v>
          </cell>
        </row>
        <row r="57">
          <cell r="A57">
            <v>41136</v>
          </cell>
        </row>
        <row r="58">
          <cell r="A58">
            <v>41137</v>
          </cell>
        </row>
        <row r="59">
          <cell r="A59">
            <v>41144</v>
          </cell>
        </row>
        <row r="60">
          <cell r="A60">
            <v>41145</v>
          </cell>
        </row>
        <row r="61">
          <cell r="A61">
            <v>41148</v>
          </cell>
        </row>
        <row r="62">
          <cell r="A62">
            <v>41149</v>
          </cell>
        </row>
        <row r="63">
          <cell r="A63">
            <v>41150</v>
          </cell>
        </row>
        <row r="64">
          <cell r="A64">
            <v>41151</v>
          </cell>
        </row>
        <row r="65">
          <cell r="A65">
            <v>41152</v>
          </cell>
        </row>
        <row r="66">
          <cell r="A66">
            <v>41155</v>
          </cell>
        </row>
        <row r="67">
          <cell r="A67">
            <v>41156</v>
          </cell>
        </row>
        <row r="68">
          <cell r="A68">
            <v>41157</v>
          </cell>
        </row>
        <row r="69">
          <cell r="A69">
            <v>41158</v>
          </cell>
        </row>
        <row r="70">
          <cell r="A70">
            <v>41159</v>
          </cell>
        </row>
        <row r="71">
          <cell r="A71">
            <v>41162</v>
          </cell>
        </row>
        <row r="72">
          <cell r="A72">
            <v>41163</v>
          </cell>
        </row>
        <row r="73">
          <cell r="A73">
            <v>41164</v>
          </cell>
        </row>
        <row r="74">
          <cell r="A74">
            <v>41165</v>
          </cell>
        </row>
        <row r="75">
          <cell r="A75">
            <v>41166</v>
          </cell>
        </row>
        <row r="76">
          <cell r="A76">
            <v>41169</v>
          </cell>
        </row>
        <row r="77">
          <cell r="A77">
            <v>41170</v>
          </cell>
        </row>
        <row r="78">
          <cell r="A78">
            <v>41171</v>
          </cell>
        </row>
        <row r="79">
          <cell r="A79">
            <v>41172</v>
          </cell>
        </row>
        <row r="80">
          <cell r="A80">
            <v>41173</v>
          </cell>
        </row>
        <row r="81">
          <cell r="A81">
            <v>41176</v>
          </cell>
        </row>
        <row r="82">
          <cell r="A82">
            <v>41177</v>
          </cell>
        </row>
        <row r="83">
          <cell r="A83">
            <v>41178</v>
          </cell>
        </row>
        <row r="84">
          <cell r="A84">
            <v>41179</v>
          </cell>
        </row>
        <row r="85">
          <cell r="A85">
            <v>41180</v>
          </cell>
        </row>
        <row r="86">
          <cell r="A86">
            <v>41183</v>
          </cell>
        </row>
        <row r="87">
          <cell r="A87">
            <v>41184</v>
          </cell>
        </row>
        <row r="88">
          <cell r="A88">
            <v>41185</v>
          </cell>
        </row>
        <row r="89">
          <cell r="A89">
            <v>41186</v>
          </cell>
        </row>
        <row r="90">
          <cell r="A90">
            <v>41187</v>
          </cell>
        </row>
        <row r="91">
          <cell r="A91">
            <v>41190</v>
          </cell>
        </row>
        <row r="92">
          <cell r="A92">
            <v>41191</v>
          </cell>
        </row>
        <row r="93">
          <cell r="A93">
            <v>41192</v>
          </cell>
        </row>
        <row r="94">
          <cell r="A94">
            <v>41193</v>
          </cell>
        </row>
        <row r="95">
          <cell r="A95">
            <v>41194</v>
          </cell>
        </row>
        <row r="96">
          <cell r="A96">
            <v>41197</v>
          </cell>
        </row>
        <row r="97">
          <cell r="A97">
            <v>41198</v>
          </cell>
        </row>
        <row r="98">
          <cell r="A98">
            <v>41199</v>
          </cell>
        </row>
        <row r="99">
          <cell r="A99">
            <v>41200</v>
          </cell>
        </row>
        <row r="100">
          <cell r="A100">
            <v>41201</v>
          </cell>
        </row>
        <row r="101">
          <cell r="A101">
            <v>41204</v>
          </cell>
        </row>
        <row r="102">
          <cell r="A102">
            <v>41205</v>
          </cell>
        </row>
        <row r="103">
          <cell r="A103">
            <v>41206</v>
          </cell>
        </row>
        <row r="104">
          <cell r="A104">
            <v>41207</v>
          </cell>
        </row>
        <row r="105">
          <cell r="A105">
            <v>41211</v>
          </cell>
        </row>
        <row r="106">
          <cell r="A106">
            <v>41212</v>
          </cell>
        </row>
        <row r="107">
          <cell r="A107">
            <v>41213</v>
          </cell>
        </row>
        <row r="108">
          <cell r="A108">
            <v>41214</v>
          </cell>
        </row>
        <row r="109">
          <cell r="A109">
            <v>41215</v>
          </cell>
        </row>
        <row r="110">
          <cell r="A110">
            <v>41218</v>
          </cell>
        </row>
        <row r="111">
          <cell r="A111">
            <v>41219</v>
          </cell>
        </row>
        <row r="112">
          <cell r="A112">
            <v>41220</v>
          </cell>
        </row>
        <row r="113">
          <cell r="A113">
            <v>41221</v>
          </cell>
        </row>
        <row r="114">
          <cell r="A114">
            <v>41222</v>
          </cell>
        </row>
        <row r="115">
          <cell r="A115">
            <v>41225</v>
          </cell>
        </row>
        <row r="116">
          <cell r="A116">
            <v>41226</v>
          </cell>
        </row>
        <row r="117">
          <cell r="A117">
            <v>41227</v>
          </cell>
        </row>
        <row r="118">
          <cell r="A118">
            <v>41232</v>
          </cell>
        </row>
        <row r="119">
          <cell r="A119">
            <v>41233</v>
          </cell>
        </row>
        <row r="120">
          <cell r="A120">
            <v>41234</v>
          </cell>
        </row>
        <row r="121">
          <cell r="A121">
            <v>41235</v>
          </cell>
        </row>
        <row r="122">
          <cell r="A122">
            <v>41236</v>
          </cell>
        </row>
        <row r="123">
          <cell r="A123">
            <v>41239</v>
          </cell>
        </row>
        <row r="124">
          <cell r="A124">
            <v>41240</v>
          </cell>
        </row>
        <row r="125">
          <cell r="A125">
            <v>41241</v>
          </cell>
        </row>
        <row r="126">
          <cell r="A126">
            <v>41242</v>
          </cell>
        </row>
        <row r="127">
          <cell r="A127">
            <v>41243</v>
          </cell>
        </row>
        <row r="128">
          <cell r="A128">
            <v>41246</v>
          </cell>
        </row>
        <row r="129">
          <cell r="A129">
            <v>41247</v>
          </cell>
        </row>
        <row r="130">
          <cell r="A130">
            <v>41248</v>
          </cell>
        </row>
        <row r="131">
          <cell r="A131">
            <v>41249</v>
          </cell>
        </row>
        <row r="132">
          <cell r="A132">
            <v>41250</v>
          </cell>
        </row>
        <row r="133">
          <cell r="A133">
            <v>41253</v>
          </cell>
        </row>
        <row r="134">
          <cell r="A134">
            <v>41254</v>
          </cell>
        </row>
      </sheetData>
      <sheetData sheetId="5"/>
      <sheetData sheetId="6"/>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STER"/>
      <sheetName val="OPS-GS"/>
      <sheetName val="PIVOT"/>
      <sheetName val="Sheet1"/>
      <sheetName val="PT Pegadaian"/>
      <sheetName val="REKAP"/>
      <sheetName val="Swasta"/>
      <sheetName val="Gabungan"/>
      <sheetName val="SIGEO"/>
      <sheetName val="Sheet2"/>
    </sheetNames>
    <sheetDataSet>
      <sheetData sheetId="0" refreshError="1">
        <row r="1">
          <cell r="A1" t="str">
            <v>Periode</v>
          </cell>
          <cell r="AP1" t="str">
            <v>a.  Simpanan Pokok</v>
          </cell>
          <cell r="AQ1" t="str">
            <v>b.  Simpanan Wajib</v>
          </cell>
          <cell r="AR1" t="str">
            <v>c.  Simpanan Khusus</v>
          </cell>
          <cell r="AS1" t="str">
            <v>Cadangan</v>
          </cell>
          <cell r="AT1" t="str">
            <v>Sisa Hasil Usaha Berjalan</v>
          </cell>
          <cell r="AU1" t="str">
            <v>Ekuitas Lainnya</v>
          </cell>
        </row>
        <row r="2">
          <cell r="A2" t="str">
            <v>2017TWI</v>
          </cell>
        </row>
        <row r="3">
          <cell r="A3" t="str">
            <v>2017TWII</v>
          </cell>
        </row>
        <row r="4">
          <cell r="A4" t="str">
            <v>2017TWIII</v>
          </cell>
        </row>
        <row r="5">
          <cell r="A5" t="str">
            <v>2017TWIV</v>
          </cell>
        </row>
        <row r="6">
          <cell r="A6" t="str">
            <v>2018TWI</v>
          </cell>
        </row>
        <row r="7">
          <cell r="A7" t="str">
            <v>2018TWII</v>
          </cell>
        </row>
        <row r="8">
          <cell r="A8" t="str">
            <v>2018TWIII</v>
          </cell>
        </row>
        <row r="9">
          <cell r="A9" t="str">
            <v>2017TWI</v>
          </cell>
          <cell r="AP9">
            <v>9910000</v>
          </cell>
          <cell r="AQ9">
            <v>4955000</v>
          </cell>
          <cell r="AR9">
            <v>325000000</v>
          </cell>
          <cell r="AS9">
            <v>0</v>
          </cell>
          <cell r="AT9">
            <v>3752607</v>
          </cell>
        </row>
        <row r="10">
          <cell r="A10" t="str">
            <v>2017TWII</v>
          </cell>
          <cell r="AP10">
            <v>6430000</v>
          </cell>
          <cell r="AQ10">
            <v>3215000</v>
          </cell>
          <cell r="AR10">
            <v>325000000</v>
          </cell>
          <cell r="AS10">
            <v>0</v>
          </cell>
          <cell r="AT10">
            <v>-28290599</v>
          </cell>
        </row>
        <row r="11">
          <cell r="A11" t="str">
            <v>2017TWIII</v>
          </cell>
          <cell r="AP11">
            <v>6430000</v>
          </cell>
          <cell r="AQ11">
            <v>3215000</v>
          </cell>
          <cell r="AR11">
            <v>300000000</v>
          </cell>
          <cell r="AS11">
            <v>0</v>
          </cell>
          <cell r="AT11">
            <v>1255986</v>
          </cell>
        </row>
        <row r="12">
          <cell r="A12" t="str">
            <v>2017TWIV</v>
          </cell>
          <cell r="AP12">
            <v>6430000</v>
          </cell>
          <cell r="AQ12">
            <v>3615000</v>
          </cell>
          <cell r="AR12">
            <v>325000000</v>
          </cell>
          <cell r="AS12">
            <v>0</v>
          </cell>
          <cell r="AT12">
            <v>28586561</v>
          </cell>
        </row>
        <row r="13">
          <cell r="A13" t="str">
            <v>2018TWI</v>
          </cell>
          <cell r="AP13">
            <v>6430000</v>
          </cell>
          <cell r="AQ13">
            <v>6150000</v>
          </cell>
          <cell r="AR13">
            <v>325000000</v>
          </cell>
          <cell r="AS13">
            <v>0</v>
          </cell>
          <cell r="AT13">
            <v>40254350</v>
          </cell>
        </row>
        <row r="14">
          <cell r="A14" t="str">
            <v>2018TWII</v>
          </cell>
          <cell r="AP14">
            <v>6430000</v>
          </cell>
          <cell r="AQ14">
            <v>6150000</v>
          </cell>
          <cell r="AR14">
            <v>325000000</v>
          </cell>
          <cell r="AS14">
            <v>0</v>
          </cell>
          <cell r="AT14">
            <v>40254350</v>
          </cell>
        </row>
        <row r="15">
          <cell r="A15" t="str">
            <v>2018TWIII</v>
          </cell>
          <cell r="AP15">
            <v>6430000</v>
          </cell>
          <cell r="AQ15">
            <v>6150000</v>
          </cell>
          <cell r="AR15">
            <v>325000000</v>
          </cell>
          <cell r="AS15">
            <v>0</v>
          </cell>
          <cell r="AT15">
            <v>40254350</v>
          </cell>
        </row>
        <row r="16">
          <cell r="A16" t="str">
            <v>2017TWI</v>
          </cell>
          <cell r="AP16">
            <v>16715000</v>
          </cell>
          <cell r="AQ16">
            <v>8475000</v>
          </cell>
          <cell r="AR16">
            <v>1800000000</v>
          </cell>
          <cell r="AS16">
            <v>0</v>
          </cell>
          <cell r="AT16">
            <v>52598234</v>
          </cell>
        </row>
        <row r="17">
          <cell r="A17" t="str">
            <v>2017TWII</v>
          </cell>
          <cell r="AP17">
            <v>16715000</v>
          </cell>
          <cell r="AQ17">
            <v>8475000</v>
          </cell>
          <cell r="AR17">
            <v>1800000000</v>
          </cell>
          <cell r="AS17">
            <v>0</v>
          </cell>
          <cell r="AT17">
            <v>52598234</v>
          </cell>
        </row>
        <row r="18">
          <cell r="A18" t="str">
            <v>2017TWIII</v>
          </cell>
          <cell r="AP18">
            <v>16715000</v>
          </cell>
          <cell r="AQ18">
            <v>8475000</v>
          </cell>
          <cell r="AR18">
            <v>1800000000</v>
          </cell>
          <cell r="AS18">
            <v>0</v>
          </cell>
          <cell r="AT18">
            <v>62350440</v>
          </cell>
        </row>
        <row r="19">
          <cell r="A19" t="str">
            <v>2017TWIV</v>
          </cell>
          <cell r="AP19">
            <v>16715000</v>
          </cell>
          <cell r="AQ19">
            <v>8475000</v>
          </cell>
          <cell r="AR19">
            <v>1800000000</v>
          </cell>
          <cell r="AS19">
            <v>0</v>
          </cell>
          <cell r="AT19">
            <v>101249060</v>
          </cell>
        </row>
        <row r="20">
          <cell r="A20" t="str">
            <v>2018TWI</v>
          </cell>
          <cell r="AP20">
            <v>16715000</v>
          </cell>
          <cell r="AQ20">
            <v>10600000</v>
          </cell>
          <cell r="AR20">
            <v>1390885000</v>
          </cell>
          <cell r="AS20">
            <v>0</v>
          </cell>
          <cell r="AT20">
            <v>94000000</v>
          </cell>
        </row>
        <row r="21">
          <cell r="A21" t="str">
            <v>2018TWII</v>
          </cell>
          <cell r="AP21">
            <v>16715000</v>
          </cell>
          <cell r="AQ21">
            <v>12895000</v>
          </cell>
          <cell r="AR21">
            <v>1350000000</v>
          </cell>
          <cell r="AS21">
            <v>0</v>
          </cell>
          <cell r="AT21">
            <v>45313555</v>
          </cell>
        </row>
        <row r="22">
          <cell r="A22" t="str">
            <v>2018TWIII</v>
          </cell>
          <cell r="AP22">
            <v>16715000</v>
          </cell>
          <cell r="AQ22">
            <v>14750000</v>
          </cell>
          <cell r="AR22">
            <v>1000000000</v>
          </cell>
          <cell r="AS22">
            <v>0</v>
          </cell>
          <cell r="AT22">
            <v>44154673</v>
          </cell>
        </row>
        <row r="23">
          <cell r="A23" t="str">
            <v>2017TWI</v>
          </cell>
        </row>
        <row r="24">
          <cell r="A24" t="str">
            <v>2017TWII</v>
          </cell>
        </row>
        <row r="25">
          <cell r="A25" t="str">
            <v>2017TWIII</v>
          </cell>
        </row>
        <row r="26">
          <cell r="A26" t="str">
            <v>2017TWIV</v>
          </cell>
        </row>
        <row r="27">
          <cell r="A27" t="str">
            <v>2018TWI</v>
          </cell>
        </row>
        <row r="28">
          <cell r="A28" t="str">
            <v>2018TWII</v>
          </cell>
        </row>
        <row r="29">
          <cell r="A29" t="str">
            <v>2018TWIII</v>
          </cell>
        </row>
        <row r="30">
          <cell r="A30" t="str">
            <v>2017TWI</v>
          </cell>
        </row>
        <row r="31">
          <cell r="A31" t="str">
            <v>2017TWII</v>
          </cell>
        </row>
        <row r="32">
          <cell r="A32" t="str">
            <v>2017TWIII</v>
          </cell>
        </row>
        <row r="33">
          <cell r="A33" t="str">
            <v>2017TWIV</v>
          </cell>
        </row>
        <row r="34">
          <cell r="A34" t="str">
            <v>2018TWI</v>
          </cell>
        </row>
        <row r="35">
          <cell r="A35" t="str">
            <v>2018TWII</v>
          </cell>
        </row>
        <row r="36">
          <cell r="A36" t="str">
            <v>2018TWIII</v>
          </cell>
        </row>
        <row r="37">
          <cell r="A37" t="str">
            <v>2017TWI</v>
          </cell>
        </row>
        <row r="38">
          <cell r="A38" t="str">
            <v>2017TWII</v>
          </cell>
        </row>
        <row r="39">
          <cell r="A39" t="str">
            <v>2017TWIII</v>
          </cell>
        </row>
        <row r="40">
          <cell r="A40" t="str">
            <v>2017TWIV</v>
          </cell>
        </row>
        <row r="41">
          <cell r="A41" t="str">
            <v>2018TWI</v>
          </cell>
        </row>
        <row r="42">
          <cell r="A42" t="str">
            <v>2018TWII</v>
          </cell>
        </row>
        <row r="43">
          <cell r="A43" t="str">
            <v>2018TWIII</v>
          </cell>
        </row>
        <row r="44">
          <cell r="A44" t="str">
            <v>2017TWI</v>
          </cell>
        </row>
        <row r="45">
          <cell r="A45" t="str">
            <v>2017TWII</v>
          </cell>
        </row>
        <row r="46">
          <cell r="A46" t="str">
            <v>2017TWIII</v>
          </cell>
        </row>
        <row r="47">
          <cell r="A47" t="str">
            <v>2017TWIV</v>
          </cell>
        </row>
        <row r="48">
          <cell r="A48" t="str">
            <v>2018TWI</v>
          </cell>
        </row>
        <row r="49">
          <cell r="A49" t="str">
            <v>2018TWII</v>
          </cell>
        </row>
        <row r="50">
          <cell r="A50" t="str">
            <v>2018TWIII</v>
          </cell>
        </row>
        <row r="51">
          <cell r="A51" t="str">
            <v>2017TWI</v>
          </cell>
        </row>
        <row r="52">
          <cell r="A52" t="str">
            <v>2017TWII</v>
          </cell>
        </row>
        <row r="53">
          <cell r="A53" t="str">
            <v>2017TWIII</v>
          </cell>
        </row>
        <row r="54">
          <cell r="A54" t="str">
            <v>2017TWIV</v>
          </cell>
        </row>
        <row r="55">
          <cell r="A55" t="str">
            <v>2018TWI</v>
          </cell>
        </row>
        <row r="56">
          <cell r="A56" t="str">
            <v>2018TWII</v>
          </cell>
        </row>
        <row r="57">
          <cell r="A57" t="str">
            <v>2018TWIII</v>
          </cell>
        </row>
        <row r="58">
          <cell r="A58" t="str">
            <v>2017TWI</v>
          </cell>
        </row>
        <row r="59">
          <cell r="A59" t="str">
            <v>2017TWII</v>
          </cell>
        </row>
        <row r="60">
          <cell r="A60" t="str">
            <v>2017TWIII</v>
          </cell>
        </row>
        <row r="61">
          <cell r="A61" t="str">
            <v>2017TWIV</v>
          </cell>
        </row>
        <row r="62">
          <cell r="A62" t="str">
            <v>2018TWI</v>
          </cell>
        </row>
        <row r="63">
          <cell r="A63" t="str">
            <v>2018TWII</v>
          </cell>
        </row>
        <row r="64">
          <cell r="A64" t="str">
            <v>2018TWIII</v>
          </cell>
        </row>
        <row r="65">
          <cell r="A65" t="str">
            <v>2017TWI</v>
          </cell>
        </row>
        <row r="66">
          <cell r="A66" t="str">
            <v>2017TWII</v>
          </cell>
        </row>
        <row r="67">
          <cell r="A67" t="str">
            <v>2017TWIII</v>
          </cell>
        </row>
        <row r="68">
          <cell r="A68" t="str">
            <v>2017TWIV</v>
          </cell>
        </row>
        <row r="69">
          <cell r="A69" t="str">
            <v>2018TWI</v>
          </cell>
        </row>
        <row r="70">
          <cell r="A70" t="str">
            <v>2018TWII</v>
          </cell>
        </row>
        <row r="71">
          <cell r="A71" t="str">
            <v>2018TWIII</v>
          </cell>
        </row>
        <row r="72">
          <cell r="A72" t="str">
            <v>2017TWI</v>
          </cell>
          <cell r="AP72">
            <v>0</v>
          </cell>
          <cell r="AQ72">
            <v>0</v>
          </cell>
          <cell r="AR72">
            <v>0</v>
          </cell>
          <cell r="AS72">
            <v>0</v>
          </cell>
          <cell r="AT72">
            <v>0</v>
          </cell>
        </row>
        <row r="73">
          <cell r="A73" t="str">
            <v>2017TWII</v>
          </cell>
          <cell r="AP73">
            <v>0</v>
          </cell>
          <cell r="AQ73">
            <v>0</v>
          </cell>
          <cell r="AR73">
            <v>0</v>
          </cell>
          <cell r="AS73">
            <v>0</v>
          </cell>
          <cell r="AT73">
            <v>0</v>
          </cell>
        </row>
        <row r="74">
          <cell r="A74" t="str">
            <v>2017TWIII</v>
          </cell>
          <cell r="AP74">
            <v>0</v>
          </cell>
          <cell r="AQ74">
            <v>0</v>
          </cell>
          <cell r="AR74">
            <v>0</v>
          </cell>
          <cell r="AS74">
            <v>0</v>
          </cell>
          <cell r="AT74">
            <v>0</v>
          </cell>
        </row>
        <row r="75">
          <cell r="A75" t="str">
            <v>2017TWIV</v>
          </cell>
          <cell r="AP75">
            <v>0</v>
          </cell>
          <cell r="AQ75">
            <v>0</v>
          </cell>
          <cell r="AR75">
            <v>0</v>
          </cell>
          <cell r="AS75">
            <v>0</v>
          </cell>
          <cell r="AT75">
            <v>0</v>
          </cell>
        </row>
        <row r="76">
          <cell r="A76" t="str">
            <v>2018TWI</v>
          </cell>
        </row>
        <row r="77">
          <cell r="A77" t="str">
            <v>2018TWII</v>
          </cell>
        </row>
        <row r="78">
          <cell r="A78" t="str">
            <v>2018TWIII</v>
          </cell>
        </row>
        <row r="79">
          <cell r="A79" t="str">
            <v>2017TWI</v>
          </cell>
        </row>
        <row r="80">
          <cell r="A80" t="str">
            <v>2017TWII</v>
          </cell>
        </row>
        <row r="81">
          <cell r="A81" t="str">
            <v>2017TWIII</v>
          </cell>
        </row>
        <row r="82">
          <cell r="A82" t="str">
            <v>2017TWIV</v>
          </cell>
        </row>
        <row r="83">
          <cell r="A83" t="str">
            <v>2018TWI</v>
          </cell>
        </row>
        <row r="84">
          <cell r="A84" t="str">
            <v>2018TWII</v>
          </cell>
        </row>
        <row r="85">
          <cell r="A85" t="str">
            <v>2018TWIII</v>
          </cell>
        </row>
        <row r="86">
          <cell r="A86" t="str">
            <v>2017TWI</v>
          </cell>
        </row>
        <row r="87">
          <cell r="A87" t="str">
            <v>2017TWII</v>
          </cell>
        </row>
        <row r="88">
          <cell r="A88" t="str">
            <v>2017TWIII</v>
          </cell>
        </row>
        <row r="89">
          <cell r="A89" t="str">
            <v>2017TWIV</v>
          </cell>
        </row>
        <row r="90">
          <cell r="A90" t="str">
            <v>2018TWI</v>
          </cell>
        </row>
        <row r="91">
          <cell r="A91" t="str">
            <v>2018TWII</v>
          </cell>
        </row>
        <row r="92">
          <cell r="A92" t="str">
            <v>2018TWIII</v>
          </cell>
        </row>
        <row r="93">
          <cell r="A93" t="str">
            <v>2017TWI</v>
          </cell>
        </row>
        <row r="94">
          <cell r="A94" t="str">
            <v>2017TWII</v>
          </cell>
        </row>
        <row r="95">
          <cell r="A95" t="str">
            <v>2017TWIII</v>
          </cell>
        </row>
        <row r="96">
          <cell r="A96" t="str">
            <v>2017TWIV</v>
          </cell>
        </row>
        <row r="97">
          <cell r="A97" t="str">
            <v>2018TWI</v>
          </cell>
        </row>
        <row r="98">
          <cell r="A98" t="str">
            <v>2018TWII</v>
          </cell>
        </row>
        <row r="99">
          <cell r="A99" t="str">
            <v>2018TWIII</v>
          </cell>
        </row>
        <row r="100">
          <cell r="A100" t="str">
            <v>2017TWI</v>
          </cell>
        </row>
        <row r="101">
          <cell r="A101" t="str">
            <v>2017TWII</v>
          </cell>
        </row>
        <row r="102">
          <cell r="A102" t="str">
            <v>2017TWIII</v>
          </cell>
        </row>
        <row r="103">
          <cell r="A103" t="str">
            <v>2017TWIV</v>
          </cell>
        </row>
        <row r="104">
          <cell r="A104" t="str">
            <v>2018TWI</v>
          </cell>
        </row>
        <row r="105">
          <cell r="A105" t="str">
            <v>2018TWII</v>
          </cell>
        </row>
        <row r="106">
          <cell r="A106" t="str">
            <v>2018TWIII</v>
          </cell>
        </row>
        <row r="107">
          <cell r="A107" t="str">
            <v>2017TWI</v>
          </cell>
        </row>
        <row r="108">
          <cell r="A108" t="str">
            <v>2017TWII</v>
          </cell>
        </row>
        <row r="109">
          <cell r="A109" t="str">
            <v>2017TWIII</v>
          </cell>
        </row>
        <row r="110">
          <cell r="A110" t="str">
            <v>2017TWIV</v>
          </cell>
        </row>
        <row r="111">
          <cell r="A111" t="str">
            <v>2018TWI</v>
          </cell>
        </row>
        <row r="112">
          <cell r="A112" t="str">
            <v>2018TWII</v>
          </cell>
        </row>
        <row r="113">
          <cell r="A113" t="str">
            <v>2018TWIII</v>
          </cell>
        </row>
        <row r="114">
          <cell r="A114" t="str">
            <v>2017TWI</v>
          </cell>
        </row>
        <row r="115">
          <cell r="A115" t="str">
            <v>2017TWII</v>
          </cell>
        </row>
        <row r="116">
          <cell r="A116" t="str">
            <v>2017TWIII</v>
          </cell>
        </row>
        <row r="117">
          <cell r="A117" t="str">
            <v>2017TWIV</v>
          </cell>
        </row>
        <row r="118">
          <cell r="A118" t="str">
            <v>2018TWI</v>
          </cell>
        </row>
        <row r="119">
          <cell r="A119" t="str">
            <v>2018TWII</v>
          </cell>
        </row>
        <row r="120">
          <cell r="A120" t="str">
            <v>2018TWIII</v>
          </cell>
        </row>
        <row r="121">
          <cell r="A121" t="str">
            <v>2018TWIV</v>
          </cell>
        </row>
        <row r="122">
          <cell r="A122" t="str">
            <v>2018TWIV</v>
          </cell>
        </row>
        <row r="123">
          <cell r="A123" t="str">
            <v>2018TWIV</v>
          </cell>
          <cell r="AP123">
            <v>6430000</v>
          </cell>
          <cell r="AQ123">
            <v>6150000</v>
          </cell>
          <cell r="AR123">
            <v>325000000</v>
          </cell>
          <cell r="AS123">
            <v>0</v>
          </cell>
          <cell r="AT123">
            <v>40254350</v>
          </cell>
        </row>
        <row r="124">
          <cell r="A124" t="str">
            <v>2018TWIV</v>
          </cell>
          <cell r="AP124">
            <v>16715000</v>
          </cell>
          <cell r="AQ124">
            <v>14750000</v>
          </cell>
          <cell r="AR124">
            <v>1000000000</v>
          </cell>
          <cell r="AS124">
            <v>0</v>
          </cell>
          <cell r="AT124">
            <v>44154673</v>
          </cell>
        </row>
        <row r="125">
          <cell r="A125" t="str">
            <v>2018TWIV</v>
          </cell>
        </row>
        <row r="126">
          <cell r="A126" t="str">
            <v>2018TWIV</v>
          </cell>
        </row>
        <row r="127">
          <cell r="A127" t="str">
            <v>2018TWIV</v>
          </cell>
        </row>
        <row r="128">
          <cell r="A128" t="str">
            <v>2018TWIV</v>
          </cell>
        </row>
        <row r="129">
          <cell r="A129" t="str">
            <v>2018TWIV</v>
          </cell>
        </row>
        <row r="130">
          <cell r="A130" t="str">
            <v>2018TWIV</v>
          </cell>
        </row>
        <row r="131">
          <cell r="A131" t="str">
            <v>2018TWIV</v>
          </cell>
        </row>
        <row r="132">
          <cell r="A132" t="str">
            <v>2018TWIV</v>
          </cell>
        </row>
        <row r="133">
          <cell r="A133" t="str">
            <v>2018TWIV</v>
          </cell>
        </row>
        <row r="134">
          <cell r="A134" t="str">
            <v>2018TWIV</v>
          </cell>
        </row>
        <row r="135">
          <cell r="A135" t="str">
            <v>2018TWIV</v>
          </cell>
        </row>
        <row r="136">
          <cell r="A136" t="str">
            <v>2018TWIV</v>
          </cell>
        </row>
        <row r="137">
          <cell r="A137" t="str">
            <v>2018TWIV</v>
          </cell>
        </row>
        <row r="138">
          <cell r="A138" t="str">
            <v>2018TWIV</v>
          </cell>
        </row>
        <row r="139">
          <cell r="A139" t="str">
            <v>2018TWIV</v>
          </cell>
        </row>
        <row r="140">
          <cell r="A140" t="str">
            <v>2018TWIV</v>
          </cell>
        </row>
        <row r="141">
          <cell r="A141" t="str">
            <v>2018TWIV</v>
          </cell>
        </row>
        <row r="142">
          <cell r="A142" t="str">
            <v>2018TWIV</v>
          </cell>
        </row>
        <row r="143">
          <cell r="A143" t="str">
            <v>2018TWIV</v>
          </cell>
        </row>
        <row r="144">
          <cell r="A144" t="str">
            <v>2018TWIV</v>
          </cell>
        </row>
        <row r="145">
          <cell r="A145" t="str">
            <v>2018TWIV</v>
          </cell>
          <cell r="AP145">
            <v>22000000</v>
          </cell>
          <cell r="AQ145">
            <v>400000000</v>
          </cell>
          <cell r="AR145">
            <v>0</v>
          </cell>
          <cell r="AS145">
            <v>0</v>
          </cell>
          <cell r="AT145">
            <v>0</v>
          </cell>
        </row>
        <row r="146">
          <cell r="A146" t="str">
            <v>2018TWIV</v>
          </cell>
        </row>
        <row r="147">
          <cell r="A147" t="str">
            <v>2019TWI</v>
          </cell>
        </row>
        <row r="148">
          <cell r="A148" t="str">
            <v>2019TWI</v>
          </cell>
        </row>
        <row r="149">
          <cell r="A149" t="str">
            <v>2019TWI</v>
          </cell>
          <cell r="AP149">
            <v>6430000</v>
          </cell>
          <cell r="AQ149">
            <v>6150000</v>
          </cell>
          <cell r="AR149">
            <v>325000000</v>
          </cell>
          <cell r="AS149">
            <v>0</v>
          </cell>
          <cell r="AT149">
            <v>40254350</v>
          </cell>
        </row>
        <row r="150">
          <cell r="A150" t="str">
            <v>2019TWI</v>
          </cell>
          <cell r="AP150">
            <v>16715000</v>
          </cell>
          <cell r="AQ150">
            <v>14750000</v>
          </cell>
          <cell r="AR150">
            <v>1000000000</v>
          </cell>
          <cell r="AS150">
            <v>0</v>
          </cell>
          <cell r="AT150">
            <v>44154673</v>
          </cell>
        </row>
        <row r="151">
          <cell r="A151" t="str">
            <v>2019TWI</v>
          </cell>
        </row>
        <row r="152">
          <cell r="A152" t="str">
            <v>2019TWI</v>
          </cell>
        </row>
        <row r="153">
          <cell r="A153" t="str">
            <v>2019TWI</v>
          </cell>
        </row>
        <row r="154">
          <cell r="A154" t="str">
            <v>2019TWI</v>
          </cell>
        </row>
        <row r="155">
          <cell r="A155" t="str">
            <v>2019TWI</v>
          </cell>
        </row>
        <row r="156">
          <cell r="A156" t="str">
            <v>2019TWI</v>
          </cell>
        </row>
        <row r="157">
          <cell r="A157" t="str">
            <v>2019TWI</v>
          </cell>
        </row>
        <row r="158">
          <cell r="A158" t="str">
            <v>2019TWI</v>
          </cell>
        </row>
        <row r="159">
          <cell r="A159" t="str">
            <v>2019TWI</v>
          </cell>
        </row>
        <row r="160">
          <cell r="A160" t="str">
            <v>2019TWI</v>
          </cell>
        </row>
        <row r="161">
          <cell r="A161" t="str">
            <v>2019TWI</v>
          </cell>
        </row>
        <row r="162">
          <cell r="A162" t="str">
            <v>2019TWI</v>
          </cell>
        </row>
        <row r="163">
          <cell r="A163" t="str">
            <v>2019TWI</v>
          </cell>
        </row>
        <row r="164">
          <cell r="A164" t="str">
            <v>2019TWI</v>
          </cell>
        </row>
        <row r="165">
          <cell r="A165" t="str">
            <v>2019TWI</v>
          </cell>
        </row>
        <row r="166">
          <cell r="A166" t="str">
            <v>2019TWI</v>
          </cell>
        </row>
        <row r="167">
          <cell r="A167" t="str">
            <v>2019TWI</v>
          </cell>
        </row>
        <row r="168">
          <cell r="A168" t="str">
            <v>2019TWI</v>
          </cell>
        </row>
        <row r="169">
          <cell r="A169" t="str">
            <v>2019TWI</v>
          </cell>
        </row>
        <row r="170">
          <cell r="A170" t="str">
            <v>2019TWI</v>
          </cell>
        </row>
        <row r="171">
          <cell r="A171" t="str">
            <v>2019TWI</v>
          </cell>
          <cell r="AP171">
            <v>22000000</v>
          </cell>
          <cell r="AQ171">
            <v>400000000</v>
          </cell>
          <cell r="AR171">
            <v>0</v>
          </cell>
          <cell r="AS171">
            <v>0</v>
          </cell>
          <cell r="AT171">
            <v>0</v>
          </cell>
        </row>
        <row r="172">
          <cell r="A172" t="str">
            <v>2019TWI</v>
          </cell>
        </row>
        <row r="173">
          <cell r="A173" t="str">
            <v>2019TWI</v>
          </cell>
          <cell r="AP173">
            <v>14800000</v>
          </cell>
          <cell r="AQ173">
            <v>32073333</v>
          </cell>
          <cell r="AR173">
            <v>0</v>
          </cell>
          <cell r="AS173">
            <v>44244652</v>
          </cell>
          <cell r="AT173">
            <v>69995129</v>
          </cell>
          <cell r="AU173">
            <v>281300000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raph Volume Transaksi"/>
      <sheetName val="Volume transaksi apr 1"/>
      <sheetName val="Volume transaksi apr 2"/>
      <sheetName val="Volume transaksi apr 3"/>
      <sheetName val="Volume transaksi apr 4"/>
      <sheetName val="Volume transaksi apr 5"/>
      <sheetName val="volume transaksi per minggu"/>
    </sheetNames>
    <definedNames>
      <definedName name="tgl_NAB" refersTo="#REF!"/>
      <definedName name="tgl_rp" refersTo="#REF!"/>
      <definedName name="tgl_trans_asing" refersTo="#REF!" sheetId="0"/>
    </definedNames>
    <sheetDataSet>
      <sheetData sheetId="0"/>
      <sheetData sheetId="1"/>
      <sheetData sheetId="2"/>
      <sheetData sheetId="3"/>
      <sheetData sheetId="4"/>
      <sheetData sheetId="5">
        <row r="524">
          <cell r="L524">
            <v>4662942931</v>
          </cell>
        </row>
      </sheetData>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STER"/>
      <sheetName val="OPS-GS"/>
      <sheetName val="NSBH"/>
      <sheetName val="NOM"/>
      <sheetName val="PIVOT"/>
      <sheetName val="Sheet1"/>
      <sheetName val="PT Pegadaian"/>
      <sheetName val="REKAP"/>
      <sheetName val="Swasta"/>
      <sheetName val="Gabungan"/>
      <sheetName val="SIGEO"/>
      <sheetName val="Sheet2"/>
      <sheetName val="L8"/>
      <sheetName val="L10"/>
    </sheetNames>
    <sheetDataSet>
      <sheetData sheetId="0">
        <row r="1">
          <cell r="A1" t="str">
            <v>Periode</v>
          </cell>
          <cell r="BA1" t="str">
            <v>a.    Pendapatan Imbal Jasa/Imbal Hasil</v>
          </cell>
          <cell r="BB1" t="str">
            <v>1)    Gadai</v>
          </cell>
          <cell r="BC1" t="str">
            <v>2)    Fidusia</v>
          </cell>
        </row>
        <row r="2">
          <cell r="BA2">
            <v>936835777</v>
          </cell>
          <cell r="BB2">
            <v>936835777</v>
          </cell>
          <cell r="BC2">
            <v>0</v>
          </cell>
        </row>
        <row r="3">
          <cell r="BA3">
            <v>812564794</v>
          </cell>
          <cell r="BB3">
            <v>812564794</v>
          </cell>
          <cell r="BC3">
            <v>0</v>
          </cell>
        </row>
        <row r="4">
          <cell r="BA4">
            <v>3691519806</v>
          </cell>
          <cell r="BB4">
            <v>547130740</v>
          </cell>
          <cell r="BC4">
            <v>2546903666</v>
          </cell>
        </row>
        <row r="5">
          <cell r="BA5">
            <v>7534055666</v>
          </cell>
          <cell r="BB5">
            <v>883432391</v>
          </cell>
          <cell r="BC5">
            <v>6026541333</v>
          </cell>
        </row>
        <row r="6">
          <cell r="BA6">
            <v>722100351</v>
          </cell>
          <cell r="BB6">
            <v>401718421</v>
          </cell>
          <cell r="BC6">
            <v>157100000</v>
          </cell>
        </row>
        <row r="7">
          <cell r="BA7">
            <v>2305517906</v>
          </cell>
          <cell r="BB7">
            <v>669713414</v>
          </cell>
          <cell r="BC7">
            <v>1520235000</v>
          </cell>
        </row>
        <row r="8">
          <cell r="BA8">
            <v>4070253968</v>
          </cell>
          <cell r="BB8">
            <v>882377576</v>
          </cell>
          <cell r="BC8">
            <v>3058137000</v>
          </cell>
        </row>
        <row r="9">
          <cell r="BA9">
            <v>36127750</v>
          </cell>
          <cell r="BB9">
            <v>36127750</v>
          </cell>
          <cell r="BC9">
            <v>0</v>
          </cell>
        </row>
        <row r="10">
          <cell r="BA10">
            <v>36370500</v>
          </cell>
          <cell r="BB10">
            <v>36370500</v>
          </cell>
          <cell r="BC10">
            <v>0</v>
          </cell>
        </row>
        <row r="11">
          <cell r="BA11">
            <v>36250000</v>
          </cell>
          <cell r="BB11">
            <v>36250000</v>
          </cell>
          <cell r="BC11">
            <v>0</v>
          </cell>
        </row>
        <row r="12">
          <cell r="BA12">
            <v>377423608</v>
          </cell>
          <cell r="BB12">
            <v>377423608</v>
          </cell>
          <cell r="BC12">
            <v>0</v>
          </cell>
        </row>
        <row r="13">
          <cell r="BA13">
            <v>123181016</v>
          </cell>
          <cell r="BB13">
            <v>123181016</v>
          </cell>
          <cell r="BC13">
            <v>0</v>
          </cell>
        </row>
        <row r="14">
          <cell r="BA14">
            <v>123181016</v>
          </cell>
          <cell r="BB14">
            <v>123181016</v>
          </cell>
          <cell r="BC14">
            <v>0</v>
          </cell>
        </row>
        <row r="15">
          <cell r="BA15">
            <v>123181016</v>
          </cell>
          <cell r="BB15">
            <v>123181016</v>
          </cell>
          <cell r="BC15">
            <v>0</v>
          </cell>
        </row>
        <row r="16">
          <cell r="BA16">
            <v>76289600</v>
          </cell>
          <cell r="BB16">
            <v>76289600</v>
          </cell>
          <cell r="BC16">
            <v>0</v>
          </cell>
        </row>
        <row r="17">
          <cell r="BA17">
            <v>78089600</v>
          </cell>
          <cell r="BB17">
            <v>78089600</v>
          </cell>
          <cell r="BC17">
            <v>0</v>
          </cell>
        </row>
        <row r="18">
          <cell r="BA18">
            <v>72600000</v>
          </cell>
          <cell r="BB18">
            <v>72600000</v>
          </cell>
          <cell r="BC18">
            <v>0</v>
          </cell>
        </row>
        <row r="19">
          <cell r="BA19">
            <v>106165016</v>
          </cell>
          <cell r="BB19">
            <v>106165016</v>
          </cell>
          <cell r="BC19">
            <v>0</v>
          </cell>
        </row>
        <row r="20">
          <cell r="BA20">
            <v>165250000</v>
          </cell>
          <cell r="BB20">
            <v>45250000</v>
          </cell>
          <cell r="BC20">
            <v>87243000</v>
          </cell>
        </row>
        <row r="21">
          <cell r="BA21">
            <v>277506250</v>
          </cell>
          <cell r="BB21">
            <v>76520950</v>
          </cell>
          <cell r="BC21">
            <v>85950175</v>
          </cell>
        </row>
        <row r="22">
          <cell r="BA22">
            <v>386132550</v>
          </cell>
          <cell r="BB22">
            <v>121560250</v>
          </cell>
          <cell r="BC22">
            <v>129867175</v>
          </cell>
        </row>
        <row r="23">
          <cell r="BA23">
            <v>76672000</v>
          </cell>
          <cell r="BB23">
            <v>76672000</v>
          </cell>
          <cell r="BC23">
            <v>0</v>
          </cell>
        </row>
        <row r="24">
          <cell r="BA24">
            <v>105872000</v>
          </cell>
          <cell r="BB24">
            <v>105872000</v>
          </cell>
          <cell r="BC24">
            <v>0</v>
          </cell>
        </row>
        <row r="25">
          <cell r="BA25">
            <v>374900000</v>
          </cell>
          <cell r="BB25">
            <v>374900000</v>
          </cell>
          <cell r="BC25">
            <v>0</v>
          </cell>
        </row>
        <row r="26">
          <cell r="BA26">
            <v>722387750</v>
          </cell>
          <cell r="BB26">
            <v>722387750</v>
          </cell>
          <cell r="BC26">
            <v>0</v>
          </cell>
        </row>
        <row r="27">
          <cell r="BA27">
            <v>96123263</v>
          </cell>
          <cell r="BB27">
            <v>96123263</v>
          </cell>
          <cell r="BC27">
            <v>0</v>
          </cell>
        </row>
        <row r="28">
          <cell r="BA28">
            <v>290162761</v>
          </cell>
          <cell r="BB28">
            <v>290162761</v>
          </cell>
          <cell r="BC28">
            <v>0</v>
          </cell>
        </row>
        <row r="29">
          <cell r="BA29">
            <v>991487737</v>
          </cell>
          <cell r="BB29">
            <v>991487737</v>
          </cell>
          <cell r="BC29">
            <v>0</v>
          </cell>
        </row>
        <row r="30">
          <cell r="BA30">
            <v>0</v>
          </cell>
          <cell r="BB30">
            <v>0</v>
          </cell>
          <cell r="BC30">
            <v>0</v>
          </cell>
        </row>
        <row r="31">
          <cell r="BA31">
            <v>0</v>
          </cell>
          <cell r="BB31">
            <v>0</v>
          </cell>
          <cell r="BC31">
            <v>0</v>
          </cell>
        </row>
        <row r="32">
          <cell r="BA32">
            <v>0</v>
          </cell>
          <cell r="BB32">
            <v>0</v>
          </cell>
          <cell r="BC32">
            <v>0</v>
          </cell>
        </row>
        <row r="33">
          <cell r="BA33">
            <v>0</v>
          </cell>
          <cell r="BB33">
            <v>0</v>
          </cell>
          <cell r="BC33">
            <v>0</v>
          </cell>
        </row>
        <row r="34">
          <cell r="BA34">
            <v>70804000</v>
          </cell>
          <cell r="BB34">
            <v>0</v>
          </cell>
          <cell r="BC34">
            <v>70804000</v>
          </cell>
        </row>
        <row r="35">
          <cell r="BA35">
            <v>372570000</v>
          </cell>
          <cell r="BB35">
            <v>98900000</v>
          </cell>
          <cell r="BC35">
            <v>273670000</v>
          </cell>
        </row>
        <row r="36">
          <cell r="BA36">
            <v>372570000</v>
          </cell>
          <cell r="BB36">
            <v>98900000</v>
          </cell>
          <cell r="BC36">
            <v>273670000</v>
          </cell>
        </row>
        <row r="37">
          <cell r="BA37">
            <v>6512131000</v>
          </cell>
          <cell r="BB37">
            <v>6512131000</v>
          </cell>
          <cell r="BC37">
            <v>0</v>
          </cell>
        </row>
        <row r="38">
          <cell r="BA38">
            <v>0</v>
          </cell>
          <cell r="BB38">
            <v>0</v>
          </cell>
          <cell r="BC38">
            <v>0</v>
          </cell>
        </row>
        <row r="39">
          <cell r="BA39">
            <v>0</v>
          </cell>
          <cell r="BB39">
            <v>0</v>
          </cell>
          <cell r="BC39">
            <v>0</v>
          </cell>
        </row>
        <row r="40">
          <cell r="BA40">
            <v>29308426000</v>
          </cell>
          <cell r="BB40">
            <v>29308426000</v>
          </cell>
          <cell r="BC40">
            <v>0</v>
          </cell>
        </row>
        <row r="41">
          <cell r="BA41">
            <v>7654575000</v>
          </cell>
          <cell r="BB41">
            <v>7654575000</v>
          </cell>
          <cell r="BC41">
            <v>0</v>
          </cell>
        </row>
        <row r="42">
          <cell r="BA42">
            <v>16509462356</v>
          </cell>
          <cell r="BB42">
            <v>16509462356</v>
          </cell>
          <cell r="BC42">
            <v>0</v>
          </cell>
        </row>
        <row r="43">
          <cell r="BA43">
            <v>25598272000</v>
          </cell>
          <cell r="BB43">
            <v>25598272000</v>
          </cell>
          <cell r="BC43">
            <v>0</v>
          </cell>
        </row>
        <row r="44">
          <cell r="BA44">
            <v>164147000</v>
          </cell>
          <cell r="BB44">
            <v>19729000</v>
          </cell>
          <cell r="BC44">
            <v>144418000</v>
          </cell>
        </row>
        <row r="45">
          <cell r="BA45">
            <v>409624237.93222225</v>
          </cell>
          <cell r="BB45">
            <v>59147457.569999985</v>
          </cell>
          <cell r="BC45">
            <v>350476780.36222225</v>
          </cell>
        </row>
        <row r="46">
          <cell r="BA46">
            <v>813510000</v>
          </cell>
          <cell r="BB46">
            <v>87578000</v>
          </cell>
          <cell r="BC46">
            <v>667272000</v>
          </cell>
        </row>
        <row r="47">
          <cell r="BA47">
            <v>1296442000</v>
          </cell>
          <cell r="BB47">
            <v>210145000</v>
          </cell>
          <cell r="BC47">
            <v>1050587000</v>
          </cell>
        </row>
        <row r="48">
          <cell r="BA48">
            <v>384776102.17754447</v>
          </cell>
          <cell r="BB48">
            <v>66241249.880000003</v>
          </cell>
          <cell r="BC48">
            <v>307481837.29754448</v>
          </cell>
        </row>
        <row r="49">
          <cell r="BA49">
            <v>745480003</v>
          </cell>
          <cell r="BB49">
            <v>115861871</v>
          </cell>
          <cell r="BC49">
            <v>600693538</v>
          </cell>
        </row>
        <row r="50">
          <cell r="BA50">
            <v>1767875000</v>
          </cell>
          <cell r="BB50">
            <v>199071000</v>
          </cell>
          <cell r="BC50">
            <v>970655000</v>
          </cell>
        </row>
        <row r="51">
          <cell r="BA51">
            <v>0</v>
          </cell>
          <cell r="BB51">
            <v>0</v>
          </cell>
          <cell r="BC51">
            <v>0</v>
          </cell>
        </row>
        <row r="52">
          <cell r="BA52">
            <v>0</v>
          </cell>
          <cell r="BB52">
            <v>0</v>
          </cell>
          <cell r="BC52">
            <v>0</v>
          </cell>
        </row>
        <row r="53">
          <cell r="BA53">
            <v>0</v>
          </cell>
          <cell r="BB53">
            <v>0</v>
          </cell>
          <cell r="BC53">
            <v>0</v>
          </cell>
        </row>
        <row r="54">
          <cell r="BA54">
            <v>0</v>
          </cell>
          <cell r="BB54">
            <v>0</v>
          </cell>
          <cell r="BC54">
            <v>0</v>
          </cell>
        </row>
        <row r="55">
          <cell r="BA55">
            <v>0</v>
          </cell>
          <cell r="BB55">
            <v>0</v>
          </cell>
          <cell r="BC55">
            <v>0</v>
          </cell>
        </row>
        <row r="56">
          <cell r="BA56">
            <v>983700</v>
          </cell>
          <cell r="BB56">
            <v>983700</v>
          </cell>
          <cell r="BC56">
            <v>0</v>
          </cell>
        </row>
        <row r="57">
          <cell r="BA57">
            <v>983700</v>
          </cell>
          <cell r="BB57">
            <v>983700</v>
          </cell>
          <cell r="BC57">
            <v>0</v>
          </cell>
        </row>
        <row r="58">
          <cell r="BA58">
            <v>0</v>
          </cell>
          <cell r="BB58">
            <v>0</v>
          </cell>
          <cell r="BC58">
            <v>0</v>
          </cell>
        </row>
        <row r="59">
          <cell r="BA59">
            <v>0</v>
          </cell>
          <cell r="BB59">
            <v>0</v>
          </cell>
          <cell r="BC59">
            <v>0</v>
          </cell>
        </row>
        <row r="60">
          <cell r="BA60">
            <v>0</v>
          </cell>
          <cell r="BB60">
            <v>0</v>
          </cell>
          <cell r="BC60">
            <v>0</v>
          </cell>
        </row>
        <row r="61">
          <cell r="BA61">
            <v>0</v>
          </cell>
          <cell r="BB61">
            <v>0</v>
          </cell>
          <cell r="BC61">
            <v>0</v>
          </cell>
        </row>
        <row r="62">
          <cell r="BA62">
            <v>0</v>
          </cell>
          <cell r="BB62">
            <v>0</v>
          </cell>
          <cell r="BC62">
            <v>0</v>
          </cell>
        </row>
        <row r="63">
          <cell r="BA63">
            <v>0</v>
          </cell>
          <cell r="BB63">
            <v>0</v>
          </cell>
          <cell r="BC63">
            <v>0</v>
          </cell>
        </row>
        <row r="64">
          <cell r="BA64">
            <v>0</v>
          </cell>
          <cell r="BB64">
            <v>0</v>
          </cell>
          <cell r="BC64">
            <v>0</v>
          </cell>
        </row>
        <row r="65">
          <cell r="BA65">
            <v>0</v>
          </cell>
          <cell r="BB65">
            <v>0</v>
          </cell>
          <cell r="BC65">
            <v>0</v>
          </cell>
        </row>
        <row r="66">
          <cell r="BA66">
            <v>0</v>
          </cell>
          <cell r="BB66">
            <v>0</v>
          </cell>
          <cell r="BC66">
            <v>0</v>
          </cell>
        </row>
        <row r="67">
          <cell r="BA67">
            <v>0</v>
          </cell>
          <cell r="BB67">
            <v>0</v>
          </cell>
          <cell r="BC67">
            <v>0</v>
          </cell>
        </row>
        <row r="68">
          <cell r="BA68">
            <v>277030000</v>
          </cell>
          <cell r="BB68">
            <v>277030000</v>
          </cell>
          <cell r="BC68">
            <v>0</v>
          </cell>
        </row>
        <row r="69">
          <cell r="BA69">
            <v>488535000</v>
          </cell>
          <cell r="BB69">
            <v>488535000</v>
          </cell>
          <cell r="BC69">
            <v>0</v>
          </cell>
        </row>
        <row r="70">
          <cell r="BA70">
            <v>1304235000</v>
          </cell>
          <cell r="BB70">
            <v>1304235000</v>
          </cell>
          <cell r="BC70">
            <v>0</v>
          </cell>
        </row>
        <row r="71">
          <cell r="BA71">
            <v>1304235000</v>
          </cell>
          <cell r="BB71">
            <v>1304235000</v>
          </cell>
          <cell r="BC71">
            <v>0</v>
          </cell>
        </row>
        <row r="72">
          <cell r="BA72">
            <v>0</v>
          </cell>
          <cell r="BB72">
            <v>0</v>
          </cell>
          <cell r="BC72">
            <v>0</v>
          </cell>
        </row>
        <row r="73">
          <cell r="BA73">
            <v>0</v>
          </cell>
          <cell r="BB73">
            <v>0</v>
          </cell>
          <cell r="BC73">
            <v>0</v>
          </cell>
        </row>
        <row r="74">
          <cell r="BA74">
            <v>0</v>
          </cell>
          <cell r="BB74">
            <v>0</v>
          </cell>
          <cell r="BC74">
            <v>0</v>
          </cell>
        </row>
        <row r="75">
          <cell r="BA75">
            <v>0</v>
          </cell>
          <cell r="BB75">
            <v>0</v>
          </cell>
          <cell r="BC75">
            <v>0</v>
          </cell>
        </row>
        <row r="76">
          <cell r="BA76">
            <v>1295167</v>
          </cell>
          <cell r="BB76">
            <v>0</v>
          </cell>
          <cell r="BC76">
            <v>1295167</v>
          </cell>
        </row>
        <row r="77">
          <cell r="BA77">
            <v>71395200</v>
          </cell>
          <cell r="BB77">
            <v>35547500</v>
          </cell>
          <cell r="BC77">
            <v>35847700</v>
          </cell>
        </row>
        <row r="78">
          <cell r="BA78">
            <v>158814500</v>
          </cell>
          <cell r="BB78">
            <v>3110000</v>
          </cell>
          <cell r="BC78">
            <v>155704500</v>
          </cell>
        </row>
        <row r="79">
          <cell r="BA79">
            <v>0</v>
          </cell>
          <cell r="BB79">
            <v>0</v>
          </cell>
          <cell r="BC79">
            <v>0</v>
          </cell>
        </row>
        <row r="80">
          <cell r="BA80">
            <v>0</v>
          </cell>
          <cell r="BB80">
            <v>0</v>
          </cell>
          <cell r="BC80">
            <v>0</v>
          </cell>
        </row>
        <row r="81">
          <cell r="BA81">
            <v>0</v>
          </cell>
          <cell r="BB81">
            <v>0</v>
          </cell>
          <cell r="BC81">
            <v>0</v>
          </cell>
        </row>
        <row r="82">
          <cell r="BA82">
            <v>0</v>
          </cell>
          <cell r="BB82">
            <v>0</v>
          </cell>
          <cell r="BC82">
            <v>0</v>
          </cell>
        </row>
        <row r="83">
          <cell r="BA83">
            <v>603676054</v>
          </cell>
          <cell r="BB83">
            <v>392465959</v>
          </cell>
          <cell r="BC83">
            <v>0</v>
          </cell>
        </row>
        <row r="84">
          <cell r="BA84">
            <v>895941913</v>
          </cell>
          <cell r="BB84">
            <v>711067313</v>
          </cell>
          <cell r="BC84">
            <v>0</v>
          </cell>
        </row>
        <row r="85">
          <cell r="BA85">
            <v>1245076941</v>
          </cell>
          <cell r="BB85">
            <v>915876041</v>
          </cell>
          <cell r="BC85">
            <v>0</v>
          </cell>
        </row>
        <row r="86">
          <cell r="BA86">
            <v>0</v>
          </cell>
          <cell r="BB86">
            <v>0</v>
          </cell>
          <cell r="BC86">
            <v>0</v>
          </cell>
        </row>
        <row r="87">
          <cell r="BA87">
            <v>0</v>
          </cell>
          <cell r="BB87">
            <v>0</v>
          </cell>
          <cell r="BC87">
            <v>0</v>
          </cell>
        </row>
        <row r="88">
          <cell r="BA88">
            <v>0</v>
          </cell>
          <cell r="BB88">
            <v>0</v>
          </cell>
          <cell r="BC88">
            <v>0</v>
          </cell>
        </row>
        <row r="89">
          <cell r="BA89">
            <v>187355000</v>
          </cell>
          <cell r="BB89">
            <v>187355000</v>
          </cell>
          <cell r="BC89">
            <v>0</v>
          </cell>
        </row>
        <row r="90">
          <cell r="BA90">
            <v>233810000</v>
          </cell>
          <cell r="BB90">
            <v>233810000</v>
          </cell>
          <cell r="BC90">
            <v>0</v>
          </cell>
        </row>
        <row r="91">
          <cell r="BA91">
            <v>553535000</v>
          </cell>
          <cell r="BB91">
            <v>553535000</v>
          </cell>
          <cell r="BC91">
            <v>0</v>
          </cell>
        </row>
        <row r="92">
          <cell r="BA92">
            <v>646225620</v>
          </cell>
          <cell r="BB92">
            <v>646225620</v>
          </cell>
          <cell r="BC92">
            <v>0</v>
          </cell>
        </row>
        <row r="93">
          <cell r="BA93">
            <v>0</v>
          </cell>
          <cell r="BB93">
            <v>0</v>
          </cell>
          <cell r="BC93">
            <v>0</v>
          </cell>
        </row>
        <row r="94">
          <cell r="BA94">
            <v>0</v>
          </cell>
          <cell r="BB94">
            <v>0</v>
          </cell>
          <cell r="BC94">
            <v>0</v>
          </cell>
        </row>
        <row r="95">
          <cell r="BA95">
            <v>0</v>
          </cell>
          <cell r="BB95">
            <v>0</v>
          </cell>
          <cell r="BC95">
            <v>0</v>
          </cell>
        </row>
        <row r="96">
          <cell r="BA96">
            <v>0</v>
          </cell>
          <cell r="BB96">
            <v>0</v>
          </cell>
          <cell r="BC96">
            <v>0</v>
          </cell>
        </row>
        <row r="97">
          <cell r="BA97">
            <v>0</v>
          </cell>
          <cell r="BB97">
            <v>0</v>
          </cell>
          <cell r="BC97">
            <v>0</v>
          </cell>
        </row>
        <row r="98">
          <cell r="BA98">
            <v>134900000</v>
          </cell>
          <cell r="BB98">
            <v>134900000</v>
          </cell>
          <cell r="BC98">
            <v>0</v>
          </cell>
        </row>
        <row r="99">
          <cell r="BA99">
            <v>208800000</v>
          </cell>
          <cell r="BB99">
            <v>208800000</v>
          </cell>
          <cell r="BC99">
            <v>0</v>
          </cell>
        </row>
        <row r="100">
          <cell r="BA100">
            <v>0</v>
          </cell>
          <cell r="BB100">
            <v>0</v>
          </cell>
          <cell r="BC100">
            <v>0</v>
          </cell>
        </row>
        <row r="101">
          <cell r="BA101">
            <v>0</v>
          </cell>
          <cell r="BB101">
            <v>0</v>
          </cell>
          <cell r="BC101">
            <v>0</v>
          </cell>
        </row>
        <row r="102">
          <cell r="BA102">
            <v>0</v>
          </cell>
          <cell r="BB102">
            <v>0</v>
          </cell>
          <cell r="BC102">
            <v>0</v>
          </cell>
        </row>
        <row r="103">
          <cell r="BA103">
            <v>0</v>
          </cell>
          <cell r="BB103">
            <v>0</v>
          </cell>
          <cell r="BC103">
            <v>0</v>
          </cell>
        </row>
        <row r="104">
          <cell r="BA104">
            <v>0</v>
          </cell>
          <cell r="BB104">
            <v>0</v>
          </cell>
          <cell r="BC104">
            <v>0</v>
          </cell>
        </row>
        <row r="105">
          <cell r="BA105">
            <v>1510000</v>
          </cell>
          <cell r="BB105">
            <v>1510000</v>
          </cell>
          <cell r="BC105">
            <v>0</v>
          </cell>
        </row>
        <row r="106">
          <cell r="BA106">
            <v>13728000</v>
          </cell>
          <cell r="BB106">
            <v>13728000</v>
          </cell>
          <cell r="BC106">
            <v>0</v>
          </cell>
        </row>
        <row r="107">
          <cell r="BA107">
            <v>0</v>
          </cell>
          <cell r="BB107">
            <v>0</v>
          </cell>
          <cell r="BC107">
            <v>0</v>
          </cell>
        </row>
        <row r="108">
          <cell r="BA108">
            <v>0</v>
          </cell>
          <cell r="BB108">
            <v>0</v>
          </cell>
          <cell r="BC108">
            <v>0</v>
          </cell>
        </row>
        <row r="109">
          <cell r="BA109">
            <v>0</v>
          </cell>
          <cell r="BB109">
            <v>0</v>
          </cell>
          <cell r="BC109">
            <v>0</v>
          </cell>
        </row>
        <row r="110">
          <cell r="BA110">
            <v>0</v>
          </cell>
          <cell r="BB110">
            <v>0</v>
          </cell>
          <cell r="BC110">
            <v>0</v>
          </cell>
        </row>
        <row r="111">
          <cell r="BA111">
            <v>0</v>
          </cell>
          <cell r="BB111">
            <v>0</v>
          </cell>
          <cell r="BC111">
            <v>0</v>
          </cell>
        </row>
        <row r="112">
          <cell r="BA112">
            <v>0</v>
          </cell>
          <cell r="BB112">
            <v>0</v>
          </cell>
          <cell r="BC112">
            <v>0</v>
          </cell>
        </row>
        <row r="113">
          <cell r="BA113">
            <v>46250000</v>
          </cell>
          <cell r="BB113">
            <v>46250000</v>
          </cell>
          <cell r="BC113">
            <v>0</v>
          </cell>
        </row>
        <row r="114">
          <cell r="BA114">
            <v>0</v>
          </cell>
          <cell r="BB114">
            <v>0</v>
          </cell>
          <cell r="BC114">
            <v>0</v>
          </cell>
        </row>
        <row r="115">
          <cell r="BA115">
            <v>0</v>
          </cell>
          <cell r="BB115">
            <v>0</v>
          </cell>
          <cell r="BC115">
            <v>0</v>
          </cell>
        </row>
        <row r="116">
          <cell r="BA116">
            <v>0</v>
          </cell>
          <cell r="BB116">
            <v>0</v>
          </cell>
          <cell r="BC116">
            <v>0</v>
          </cell>
        </row>
        <row r="117">
          <cell r="BA117">
            <v>0</v>
          </cell>
          <cell r="BB117">
            <v>0</v>
          </cell>
          <cell r="BC117">
            <v>0</v>
          </cell>
        </row>
        <row r="118">
          <cell r="BA118">
            <v>208294000</v>
          </cell>
          <cell r="BB118">
            <v>208294000</v>
          </cell>
          <cell r="BC118">
            <v>0</v>
          </cell>
        </row>
        <row r="119">
          <cell r="BA119">
            <v>444374000</v>
          </cell>
          <cell r="BB119">
            <v>444374000</v>
          </cell>
          <cell r="BC119">
            <v>0</v>
          </cell>
        </row>
        <row r="120">
          <cell r="BA120">
            <v>694209000</v>
          </cell>
          <cell r="BB120">
            <v>694209000</v>
          </cell>
          <cell r="BC120">
            <v>0</v>
          </cell>
        </row>
        <row r="121">
          <cell r="BA121">
            <v>29770160</v>
          </cell>
          <cell r="BB121">
            <v>29770160</v>
          </cell>
          <cell r="BC121">
            <v>0</v>
          </cell>
        </row>
        <row r="122">
          <cell r="BA122">
            <v>7519341109</v>
          </cell>
          <cell r="BB122">
            <v>1081132917</v>
          </cell>
          <cell r="BC122">
            <v>6271608000</v>
          </cell>
        </row>
        <row r="123">
          <cell r="BA123">
            <v>123181016</v>
          </cell>
          <cell r="BB123">
            <v>123181016</v>
          </cell>
          <cell r="BC123">
            <v>0</v>
          </cell>
        </row>
        <row r="124">
          <cell r="BA124">
            <v>386132550</v>
          </cell>
          <cell r="BB124">
            <v>121560250</v>
          </cell>
          <cell r="BC124">
            <v>129867175</v>
          </cell>
        </row>
        <row r="125">
          <cell r="BA125">
            <v>1470746027</v>
          </cell>
          <cell r="BB125">
            <v>1470746027</v>
          </cell>
          <cell r="BC125">
            <v>0</v>
          </cell>
        </row>
        <row r="126">
          <cell r="BA126">
            <v>372570000</v>
          </cell>
          <cell r="BB126">
            <v>98900000</v>
          </cell>
          <cell r="BC126">
            <v>273670000</v>
          </cell>
        </row>
        <row r="127">
          <cell r="BA127">
            <v>32678597859</v>
          </cell>
          <cell r="BB127">
            <v>32678597859</v>
          </cell>
          <cell r="BC127">
            <v>0</v>
          </cell>
        </row>
        <row r="128">
          <cell r="BA128">
            <v>1977089000</v>
          </cell>
          <cell r="BB128">
            <v>139342000</v>
          </cell>
          <cell r="BC128">
            <v>1161567000</v>
          </cell>
        </row>
        <row r="129">
          <cell r="BA129">
            <v>983700</v>
          </cell>
          <cell r="BB129">
            <v>983700</v>
          </cell>
          <cell r="BC129">
            <v>0</v>
          </cell>
        </row>
        <row r="130">
          <cell r="BA130">
            <v>206315000</v>
          </cell>
          <cell r="BB130">
            <v>186180000</v>
          </cell>
          <cell r="BC130">
            <v>0</v>
          </cell>
        </row>
        <row r="131">
          <cell r="BA131">
            <v>1304235000</v>
          </cell>
          <cell r="BB131">
            <v>1304235000</v>
          </cell>
          <cell r="BC131">
            <v>0</v>
          </cell>
        </row>
        <row r="132">
          <cell r="BA132">
            <v>229870867</v>
          </cell>
          <cell r="BB132">
            <v>7537500</v>
          </cell>
          <cell r="BC132">
            <v>222333367</v>
          </cell>
        </row>
        <row r="133">
          <cell r="BA133">
            <v>1618985731</v>
          </cell>
          <cell r="BB133">
            <v>1148246006</v>
          </cell>
          <cell r="BC133">
            <v>0</v>
          </cell>
        </row>
        <row r="134">
          <cell r="BA134">
            <v>646225620</v>
          </cell>
          <cell r="BB134">
            <v>646225620</v>
          </cell>
          <cell r="BC134">
            <v>0</v>
          </cell>
        </row>
        <row r="135">
          <cell r="BA135">
            <v>325390000</v>
          </cell>
          <cell r="BB135">
            <v>325390000</v>
          </cell>
          <cell r="BC135">
            <v>0</v>
          </cell>
        </row>
        <row r="136">
          <cell r="BA136">
            <v>51800000</v>
          </cell>
          <cell r="BB136">
            <v>51800000</v>
          </cell>
          <cell r="BC136">
            <v>0</v>
          </cell>
        </row>
        <row r="137">
          <cell r="BA137">
            <v>8446498.0899999999</v>
          </cell>
          <cell r="BB137">
            <v>238125</v>
          </cell>
          <cell r="BC137">
            <v>8208373.0899999999</v>
          </cell>
        </row>
        <row r="138">
          <cell r="BA138">
            <v>694209000</v>
          </cell>
          <cell r="BB138">
            <v>694209000</v>
          </cell>
          <cell r="BC138">
            <v>0</v>
          </cell>
        </row>
        <row r="139">
          <cell r="BA139">
            <v>30060000</v>
          </cell>
          <cell r="BB139">
            <v>30060000</v>
          </cell>
          <cell r="BC139">
            <v>0</v>
          </cell>
        </row>
        <row r="140">
          <cell r="BA140">
            <v>1099919059</v>
          </cell>
          <cell r="BB140">
            <v>1099919059</v>
          </cell>
          <cell r="BC140">
            <v>0</v>
          </cell>
        </row>
        <row r="141">
          <cell r="BA141">
            <v>7590000</v>
          </cell>
          <cell r="BB141">
            <v>7590000</v>
          </cell>
          <cell r="BC141">
            <v>0</v>
          </cell>
        </row>
        <row r="142">
          <cell r="BA142">
            <v>87865569</v>
          </cell>
          <cell r="BB142">
            <v>0</v>
          </cell>
          <cell r="BC142">
            <v>87865569</v>
          </cell>
        </row>
        <row r="143">
          <cell r="BA143">
            <v>451150000</v>
          </cell>
          <cell r="BB143">
            <v>451150000</v>
          </cell>
          <cell r="BC143">
            <v>0</v>
          </cell>
        </row>
        <row r="144">
          <cell r="BA144">
            <v>558065500</v>
          </cell>
          <cell r="BB144">
            <v>558065500</v>
          </cell>
          <cell r="BC144">
            <v>0</v>
          </cell>
        </row>
        <row r="145">
          <cell r="BA145">
            <v>1886438000</v>
          </cell>
          <cell r="BB145">
            <v>1675910000</v>
          </cell>
          <cell r="BC145">
            <v>210528000</v>
          </cell>
        </row>
        <row r="146">
          <cell r="BA146">
            <v>740974000</v>
          </cell>
          <cell r="BB146">
            <v>740974000</v>
          </cell>
          <cell r="BC146">
            <v>0</v>
          </cell>
        </row>
        <row r="147">
          <cell r="BA147">
            <v>29770160</v>
          </cell>
          <cell r="BB147">
            <v>29770160</v>
          </cell>
          <cell r="BC147">
            <v>0</v>
          </cell>
        </row>
        <row r="148">
          <cell r="BA148">
            <v>278768664</v>
          </cell>
          <cell r="BB148">
            <v>177494364</v>
          </cell>
          <cell r="BC148">
            <v>97100000</v>
          </cell>
        </row>
        <row r="149">
          <cell r="BA149">
            <v>123181016</v>
          </cell>
          <cell r="BB149">
            <v>123181016</v>
          </cell>
          <cell r="BC149">
            <v>0</v>
          </cell>
        </row>
        <row r="150">
          <cell r="BA150">
            <v>386132550</v>
          </cell>
          <cell r="BB150">
            <v>121560250</v>
          </cell>
          <cell r="BC150">
            <v>129867175</v>
          </cell>
        </row>
        <row r="151">
          <cell r="BA151">
            <v>789673314</v>
          </cell>
          <cell r="BB151">
            <v>789673314</v>
          </cell>
          <cell r="BC151">
            <v>0</v>
          </cell>
        </row>
        <row r="152">
          <cell r="BA152">
            <v>372570000</v>
          </cell>
          <cell r="BB152">
            <v>98900000</v>
          </cell>
          <cell r="BC152">
            <v>273670000</v>
          </cell>
        </row>
        <row r="153">
          <cell r="BA153">
            <v>7929591173</v>
          </cell>
          <cell r="BB153">
            <v>7929591173</v>
          </cell>
          <cell r="BC153">
            <v>0</v>
          </cell>
        </row>
        <row r="154">
          <cell r="BA154">
            <v>348652467</v>
          </cell>
          <cell r="BB154">
            <v>0</v>
          </cell>
          <cell r="BC154">
            <v>348652467</v>
          </cell>
        </row>
        <row r="155">
          <cell r="BA155">
            <v>983700</v>
          </cell>
          <cell r="BB155">
            <v>983700</v>
          </cell>
          <cell r="BC155">
            <v>0</v>
          </cell>
        </row>
        <row r="156">
          <cell r="BA156">
            <v>196435000</v>
          </cell>
          <cell r="BB156">
            <v>183267500</v>
          </cell>
          <cell r="BC156">
            <v>0</v>
          </cell>
        </row>
        <row r="157">
          <cell r="BA157">
            <v>1304235000</v>
          </cell>
          <cell r="BB157">
            <v>1304235000</v>
          </cell>
          <cell r="BC157">
            <v>0</v>
          </cell>
        </row>
        <row r="158">
          <cell r="BA158">
            <v>257486322.50999999</v>
          </cell>
          <cell r="BB158">
            <v>2733700</v>
          </cell>
          <cell r="BC158">
            <v>254752622.50999999</v>
          </cell>
        </row>
        <row r="159">
          <cell r="BA159">
            <v>272779783</v>
          </cell>
          <cell r="BB159">
            <v>230039194</v>
          </cell>
          <cell r="BC159">
            <v>0</v>
          </cell>
        </row>
        <row r="160">
          <cell r="BA160">
            <v>646225620</v>
          </cell>
          <cell r="BB160">
            <v>646225620</v>
          </cell>
          <cell r="BC160">
            <v>0</v>
          </cell>
        </row>
        <row r="161">
          <cell r="BA161">
            <v>325390000</v>
          </cell>
          <cell r="BB161">
            <v>325390000</v>
          </cell>
          <cell r="BC161">
            <v>0</v>
          </cell>
        </row>
        <row r="162">
          <cell r="BA162">
            <v>51800000</v>
          </cell>
          <cell r="BB162">
            <v>51800000</v>
          </cell>
          <cell r="BC162">
            <v>0</v>
          </cell>
        </row>
        <row r="163">
          <cell r="BA163">
            <v>88493936.855421424</v>
          </cell>
          <cell r="BB163">
            <v>1052400</v>
          </cell>
          <cell r="BC163">
            <v>87441536.855421424</v>
          </cell>
        </row>
        <row r="164">
          <cell r="BA164">
            <v>289802600</v>
          </cell>
          <cell r="BB164">
            <v>289802600</v>
          </cell>
          <cell r="BC164">
            <v>0</v>
          </cell>
        </row>
        <row r="165">
          <cell r="BA165">
            <v>30060000</v>
          </cell>
          <cell r="BB165">
            <v>30060000</v>
          </cell>
          <cell r="BC165">
            <v>0</v>
          </cell>
        </row>
        <row r="166">
          <cell r="BA166">
            <v>1099919059</v>
          </cell>
          <cell r="BB166">
            <v>1099919059</v>
          </cell>
          <cell r="BC166">
            <v>0</v>
          </cell>
        </row>
        <row r="167">
          <cell r="BA167">
            <v>7590000</v>
          </cell>
          <cell r="BB167">
            <v>7590000</v>
          </cell>
          <cell r="BC167">
            <v>0</v>
          </cell>
        </row>
        <row r="168">
          <cell r="BA168">
            <v>168261146</v>
          </cell>
          <cell r="BB168">
            <v>0</v>
          </cell>
          <cell r="BC168">
            <v>168261146</v>
          </cell>
        </row>
        <row r="169">
          <cell r="BA169">
            <v>419365000</v>
          </cell>
          <cell r="BB169">
            <v>419365000</v>
          </cell>
          <cell r="BC169">
            <v>0</v>
          </cell>
        </row>
        <row r="170">
          <cell r="BA170">
            <v>648342000</v>
          </cell>
          <cell r="BB170">
            <v>648342000</v>
          </cell>
          <cell r="BC170">
            <v>0</v>
          </cell>
        </row>
        <row r="171">
          <cell r="BA171">
            <v>1886438000</v>
          </cell>
          <cell r="BB171">
            <v>1675910000</v>
          </cell>
          <cell r="BC171">
            <v>210528000</v>
          </cell>
        </row>
        <row r="172">
          <cell r="BA172">
            <v>740974000</v>
          </cell>
          <cell r="BB172">
            <v>740974000</v>
          </cell>
          <cell r="BC172">
            <v>0</v>
          </cell>
        </row>
        <row r="173">
          <cell r="BA173">
            <v>341408004</v>
          </cell>
          <cell r="BB173">
            <v>341408004</v>
          </cell>
          <cell r="BC173">
            <v>0</v>
          </cell>
        </row>
        <row r="174">
          <cell r="BA174">
            <v>6545442.3700000001</v>
          </cell>
          <cell r="BB174">
            <v>3514000</v>
          </cell>
          <cell r="BC174">
            <v>3031442.37</v>
          </cell>
        </row>
        <row r="175">
          <cell r="BA175">
            <v>46000000</v>
          </cell>
          <cell r="BB175">
            <v>46000000</v>
          </cell>
        </row>
        <row r="176">
          <cell r="BA176">
            <v>160500</v>
          </cell>
          <cell r="BB176">
            <v>160500</v>
          </cell>
          <cell r="BC176">
            <v>0</v>
          </cell>
        </row>
        <row r="177">
          <cell r="BA177">
            <v>45000000</v>
          </cell>
          <cell r="BB177">
            <v>45000000</v>
          </cell>
          <cell r="BC177">
            <v>0</v>
          </cell>
        </row>
        <row r="178">
          <cell r="BA178">
            <v>35800000</v>
          </cell>
          <cell r="BB178">
            <v>35800000</v>
          </cell>
        </row>
        <row r="179">
          <cell r="BA179">
            <v>569159000</v>
          </cell>
          <cell r="BB179">
            <v>520795000</v>
          </cell>
          <cell r="BC179">
            <v>48364000</v>
          </cell>
        </row>
        <row r="180">
          <cell r="BA180">
            <v>832497000</v>
          </cell>
          <cell r="BB180">
            <v>832497000</v>
          </cell>
        </row>
        <row r="181">
          <cell r="BA181">
            <v>564490000</v>
          </cell>
          <cell r="BB181">
            <v>513345000</v>
          </cell>
          <cell r="BC181">
            <v>51145000</v>
          </cell>
        </row>
        <row r="182">
          <cell r="BA182">
            <v>707526000</v>
          </cell>
          <cell r="BB182">
            <v>660894000</v>
          </cell>
          <cell r="BC182">
            <v>46632000</v>
          </cell>
        </row>
        <row r="183">
          <cell r="BA183">
            <v>3981364230</v>
          </cell>
          <cell r="BB183">
            <v>3981364230</v>
          </cell>
        </row>
        <row r="184">
          <cell r="BA184">
            <v>94796000</v>
          </cell>
          <cell r="BB184">
            <v>94796000</v>
          </cell>
        </row>
        <row r="185">
          <cell r="BA185">
            <v>109863400</v>
          </cell>
          <cell r="BB185">
            <v>109863400</v>
          </cell>
        </row>
        <row r="186">
          <cell r="BA186">
            <v>953168303</v>
          </cell>
          <cell r="BB186">
            <v>953168303</v>
          </cell>
        </row>
        <row r="187">
          <cell r="BA187">
            <v>62017000</v>
          </cell>
          <cell r="BB187">
            <v>62017000</v>
          </cell>
          <cell r="BC187">
            <v>0</v>
          </cell>
        </row>
        <row r="188">
          <cell r="BA188">
            <v>37161500</v>
          </cell>
          <cell r="BB188">
            <v>37161500</v>
          </cell>
        </row>
        <row r="189">
          <cell r="BA189">
            <v>29770160</v>
          </cell>
          <cell r="BB189">
            <v>29770160</v>
          </cell>
          <cell r="BC189">
            <v>0</v>
          </cell>
        </row>
        <row r="190">
          <cell r="BA190">
            <v>1691221454</v>
          </cell>
          <cell r="BB190">
            <v>278317254</v>
          </cell>
          <cell r="BC190">
            <v>1400235000</v>
          </cell>
        </row>
        <row r="191">
          <cell r="BA191">
            <v>123181016</v>
          </cell>
          <cell r="BB191">
            <v>123181016</v>
          </cell>
          <cell r="BC191">
            <v>0</v>
          </cell>
        </row>
        <row r="192">
          <cell r="BA192">
            <v>386132550</v>
          </cell>
          <cell r="BB192">
            <v>121560250</v>
          </cell>
          <cell r="BC192">
            <v>129867175</v>
          </cell>
        </row>
        <row r="193">
          <cell r="BA193">
            <v>2317172191</v>
          </cell>
          <cell r="BB193">
            <v>2317172191</v>
          </cell>
          <cell r="BC193">
            <v>0</v>
          </cell>
        </row>
        <row r="194">
          <cell r="BA194">
            <v>372570000</v>
          </cell>
          <cell r="BB194">
            <v>98900000</v>
          </cell>
          <cell r="BC194">
            <v>273670000</v>
          </cell>
        </row>
        <row r="195">
          <cell r="BA195">
            <v>7929591173</v>
          </cell>
          <cell r="BB195">
            <v>7929591173</v>
          </cell>
          <cell r="BC195">
            <v>0</v>
          </cell>
        </row>
        <row r="196">
          <cell r="BA196">
            <v>348652467</v>
          </cell>
          <cell r="BB196">
            <v>0</v>
          </cell>
          <cell r="BC196">
            <v>348652467</v>
          </cell>
        </row>
        <row r="197">
          <cell r="BA197">
            <v>983700</v>
          </cell>
          <cell r="BB197">
            <v>983700</v>
          </cell>
          <cell r="BC197">
            <v>0</v>
          </cell>
        </row>
        <row r="198">
          <cell r="BA198">
            <v>173955000</v>
          </cell>
          <cell r="BB198">
            <v>152532000</v>
          </cell>
          <cell r="BC198">
            <v>0</v>
          </cell>
        </row>
        <row r="199">
          <cell r="BA199">
            <v>1304235000</v>
          </cell>
          <cell r="BB199">
            <v>1304235000</v>
          </cell>
          <cell r="BC199">
            <v>0</v>
          </cell>
        </row>
        <row r="200">
          <cell r="BA200">
            <v>603618013.34000003</v>
          </cell>
          <cell r="BB200">
            <v>4913200</v>
          </cell>
          <cell r="BC200">
            <v>598704813.34000003</v>
          </cell>
        </row>
        <row r="201">
          <cell r="BA201">
            <v>402643479</v>
          </cell>
          <cell r="BB201">
            <v>302428779</v>
          </cell>
          <cell r="BC201">
            <v>0</v>
          </cell>
        </row>
        <row r="202">
          <cell r="BA202">
            <v>646225620</v>
          </cell>
          <cell r="BB202">
            <v>646225620</v>
          </cell>
          <cell r="BC202">
            <v>0</v>
          </cell>
        </row>
        <row r="203">
          <cell r="BA203">
            <v>325390000</v>
          </cell>
          <cell r="BB203">
            <v>325390000</v>
          </cell>
          <cell r="BC203">
            <v>0</v>
          </cell>
        </row>
        <row r="204">
          <cell r="BA204">
            <v>51800000</v>
          </cell>
          <cell r="BB204">
            <v>51800000</v>
          </cell>
          <cell r="BC204">
            <v>0</v>
          </cell>
        </row>
        <row r="205">
          <cell r="BA205">
            <v>1432316000</v>
          </cell>
          <cell r="BB205">
            <v>334728000</v>
          </cell>
          <cell r="BC205">
            <v>1097588000</v>
          </cell>
        </row>
        <row r="206">
          <cell r="BA206">
            <v>559567600</v>
          </cell>
          <cell r="BB206">
            <v>559567600</v>
          </cell>
          <cell r="BC206">
            <v>0</v>
          </cell>
        </row>
        <row r="207">
          <cell r="BA207">
            <v>30060000</v>
          </cell>
          <cell r="BB207">
            <v>30060000</v>
          </cell>
          <cell r="BC207">
            <v>0</v>
          </cell>
        </row>
        <row r="208">
          <cell r="BA208">
            <v>1023020271</v>
          </cell>
          <cell r="BB208">
            <v>1023020271</v>
          </cell>
          <cell r="BC208">
            <v>0</v>
          </cell>
        </row>
        <row r="209">
          <cell r="BA209">
            <v>7590000</v>
          </cell>
          <cell r="BB209">
            <v>7590000</v>
          </cell>
          <cell r="BC209">
            <v>0</v>
          </cell>
        </row>
        <row r="210">
          <cell r="BA210">
            <v>168261146</v>
          </cell>
          <cell r="BB210">
            <v>0</v>
          </cell>
          <cell r="BC210">
            <v>168261146</v>
          </cell>
        </row>
        <row r="211">
          <cell r="BA211">
            <v>419365000</v>
          </cell>
          <cell r="BB211">
            <v>419365000</v>
          </cell>
          <cell r="BC211">
            <v>0</v>
          </cell>
        </row>
        <row r="212">
          <cell r="BA212">
            <v>648342000</v>
          </cell>
          <cell r="BB212">
            <v>648342000</v>
          </cell>
          <cell r="BC212">
            <v>0</v>
          </cell>
        </row>
        <row r="213">
          <cell r="BA213">
            <v>1886438000</v>
          </cell>
          <cell r="BB213">
            <v>1675910000</v>
          </cell>
          <cell r="BC213">
            <v>210528000</v>
          </cell>
        </row>
        <row r="214">
          <cell r="BA214">
            <v>740974000</v>
          </cell>
          <cell r="BB214">
            <v>740974000</v>
          </cell>
          <cell r="BC214">
            <v>0</v>
          </cell>
        </row>
        <row r="215">
          <cell r="BA215">
            <v>341408004</v>
          </cell>
          <cell r="BB215">
            <v>341408004</v>
          </cell>
          <cell r="BC215">
            <v>0</v>
          </cell>
        </row>
        <row r="216">
          <cell r="BA216">
            <v>6545442.3700000001</v>
          </cell>
          <cell r="BB216">
            <v>3514000</v>
          </cell>
          <cell r="BC216">
            <v>3031442.37</v>
          </cell>
        </row>
        <row r="217">
          <cell r="BA217">
            <v>46000000</v>
          </cell>
          <cell r="BB217">
            <v>46000000</v>
          </cell>
        </row>
        <row r="218">
          <cell r="BA218">
            <v>35800000</v>
          </cell>
          <cell r="BB218">
            <v>35800000</v>
          </cell>
        </row>
        <row r="219">
          <cell r="BA219">
            <v>832497000</v>
          </cell>
          <cell r="BB219">
            <v>832497000</v>
          </cell>
        </row>
        <row r="220">
          <cell r="BA220">
            <v>109863400</v>
          </cell>
          <cell r="BB220">
            <v>109863400</v>
          </cell>
        </row>
        <row r="221">
          <cell r="BA221">
            <v>1905217000</v>
          </cell>
          <cell r="BB221">
            <v>1905217000</v>
          </cell>
        </row>
        <row r="222">
          <cell r="BA222">
            <v>146784000</v>
          </cell>
          <cell r="BB222">
            <v>146784000</v>
          </cell>
          <cell r="BC222">
            <v>0</v>
          </cell>
        </row>
        <row r="223">
          <cell r="BA223">
            <v>68557500</v>
          </cell>
          <cell r="BB223">
            <v>68557500</v>
          </cell>
        </row>
        <row r="224">
          <cell r="BA224">
            <v>0</v>
          </cell>
        </row>
        <row r="225">
          <cell r="BA225">
            <v>63409000</v>
          </cell>
          <cell r="BB225">
            <v>63409000</v>
          </cell>
        </row>
        <row r="226">
          <cell r="BA226">
            <v>0</v>
          </cell>
        </row>
        <row r="227">
          <cell r="BA227">
            <v>480219000</v>
          </cell>
          <cell r="BB227">
            <v>468768000</v>
          </cell>
        </row>
        <row r="228">
          <cell r="BA228">
            <v>0</v>
          </cell>
        </row>
        <row r="229">
          <cell r="BA229">
            <v>0</v>
          </cell>
        </row>
        <row r="230">
          <cell r="BA230">
            <v>0</v>
          </cell>
        </row>
        <row r="231">
          <cell r="BA231">
            <v>0</v>
          </cell>
        </row>
        <row r="232">
          <cell r="BA232">
            <v>0</v>
          </cell>
        </row>
        <row r="233">
          <cell r="BA233">
            <v>0</v>
          </cell>
        </row>
        <row r="234">
          <cell r="BA234">
            <v>0</v>
          </cell>
        </row>
        <row r="235">
          <cell r="BA235">
            <v>0</v>
          </cell>
        </row>
        <row r="236">
          <cell r="BA236">
            <v>0</v>
          </cell>
        </row>
        <row r="237">
          <cell r="BA237">
            <v>0</v>
          </cell>
        </row>
        <row r="238">
          <cell r="BA238">
            <v>0</v>
          </cell>
        </row>
        <row r="239">
          <cell r="BA239">
            <v>0</v>
          </cell>
        </row>
        <row r="240">
          <cell r="BA240">
            <v>0</v>
          </cell>
        </row>
        <row r="241">
          <cell r="BA241">
            <v>0</v>
          </cell>
        </row>
        <row r="242">
          <cell r="BA242">
            <v>0</v>
          </cell>
        </row>
        <row r="243">
          <cell r="BA243">
            <v>0</v>
          </cell>
        </row>
        <row r="244">
          <cell r="BA244">
            <v>0</v>
          </cell>
        </row>
        <row r="245">
          <cell r="BA245">
            <v>0</v>
          </cell>
        </row>
        <row r="246">
          <cell r="BA246">
            <v>0</v>
          </cell>
        </row>
        <row r="247">
          <cell r="BA247">
            <v>0</v>
          </cell>
        </row>
        <row r="248">
          <cell r="BA248">
            <v>0</v>
          </cell>
        </row>
        <row r="249">
          <cell r="BA249">
            <v>0</v>
          </cell>
        </row>
        <row r="250">
          <cell r="BA250">
            <v>0</v>
          </cell>
        </row>
        <row r="251">
          <cell r="BA251">
            <v>0</v>
          </cell>
        </row>
        <row r="252">
          <cell r="BA252">
            <v>0</v>
          </cell>
        </row>
        <row r="253">
          <cell r="BA253">
            <v>0</v>
          </cell>
        </row>
        <row r="254">
          <cell r="BA254">
            <v>0</v>
          </cell>
        </row>
        <row r="255">
          <cell r="BA255">
            <v>0</v>
          </cell>
        </row>
        <row r="256">
          <cell r="BA256">
            <v>0</v>
          </cell>
        </row>
        <row r="257">
          <cell r="BA257">
            <v>0</v>
          </cell>
        </row>
        <row r="258">
          <cell r="BA258">
            <v>0</v>
          </cell>
        </row>
        <row r="259">
          <cell r="BA259">
            <v>0</v>
          </cell>
        </row>
        <row r="260">
          <cell r="BA260">
            <v>0</v>
          </cell>
        </row>
        <row r="261">
          <cell r="BA261">
            <v>0</v>
          </cell>
        </row>
        <row r="262">
          <cell r="BA262">
            <v>0</v>
          </cell>
        </row>
        <row r="263">
          <cell r="BA263">
            <v>0</v>
          </cell>
        </row>
        <row r="264">
          <cell r="BA264">
            <v>0</v>
          </cell>
        </row>
        <row r="265">
          <cell r="BA265">
            <v>0</v>
          </cell>
        </row>
        <row r="266">
          <cell r="BA266">
            <v>0</v>
          </cell>
        </row>
        <row r="267">
          <cell r="BA267">
            <v>0</v>
          </cell>
        </row>
        <row r="268">
          <cell r="BA268">
            <v>0</v>
          </cell>
        </row>
        <row r="269">
          <cell r="BA269">
            <v>0</v>
          </cell>
        </row>
        <row r="270">
          <cell r="BA270">
            <v>0</v>
          </cell>
        </row>
        <row r="271">
          <cell r="BA271">
            <v>0</v>
          </cell>
        </row>
        <row r="272">
          <cell r="BA272">
            <v>0</v>
          </cell>
        </row>
        <row r="273">
          <cell r="BA273">
            <v>0</v>
          </cell>
        </row>
        <row r="274">
          <cell r="BA274">
            <v>0</v>
          </cell>
        </row>
        <row r="275">
          <cell r="BA275">
            <v>0</v>
          </cell>
        </row>
        <row r="276">
          <cell r="BA276">
            <v>0</v>
          </cell>
        </row>
        <row r="277">
          <cell r="BA277">
            <v>0</v>
          </cell>
        </row>
        <row r="278">
          <cell r="BA278">
            <v>0</v>
          </cell>
        </row>
        <row r="279">
          <cell r="BA279">
            <v>0</v>
          </cell>
        </row>
        <row r="280">
          <cell r="BA280">
            <v>0</v>
          </cell>
        </row>
        <row r="281">
          <cell r="BA281">
            <v>0</v>
          </cell>
        </row>
        <row r="282">
          <cell r="BA282">
            <v>0</v>
          </cell>
        </row>
        <row r="283">
          <cell r="BA283">
            <v>0</v>
          </cell>
        </row>
        <row r="284">
          <cell r="BA284">
            <v>0</v>
          </cell>
        </row>
        <row r="285">
          <cell r="BA285">
            <v>0</v>
          </cell>
        </row>
        <row r="286">
          <cell r="BA286">
            <v>0</v>
          </cell>
        </row>
        <row r="287">
          <cell r="BA287">
            <v>0</v>
          </cell>
        </row>
        <row r="288">
          <cell r="BA288">
            <v>0</v>
          </cell>
        </row>
        <row r="289">
          <cell r="BA289">
            <v>0</v>
          </cell>
        </row>
        <row r="290">
          <cell r="BA290">
            <v>0</v>
          </cell>
        </row>
        <row r="291">
          <cell r="BA291">
            <v>0</v>
          </cell>
        </row>
        <row r="292">
          <cell r="BA292">
            <v>0</v>
          </cell>
        </row>
        <row r="293">
          <cell r="BA293">
            <v>0</v>
          </cell>
        </row>
        <row r="294">
          <cell r="BA294">
            <v>0</v>
          </cell>
        </row>
        <row r="295">
          <cell r="BA295">
            <v>0</v>
          </cell>
        </row>
        <row r="296">
          <cell r="BA296">
            <v>0</v>
          </cell>
        </row>
        <row r="297">
          <cell r="BA297">
            <v>0</v>
          </cell>
        </row>
        <row r="298">
          <cell r="BA298">
            <v>0</v>
          </cell>
        </row>
        <row r="299">
          <cell r="BA299">
            <v>0</v>
          </cell>
        </row>
        <row r="300">
          <cell r="BA300">
            <v>0</v>
          </cell>
        </row>
        <row r="301">
          <cell r="BA301">
            <v>0</v>
          </cell>
        </row>
        <row r="302">
          <cell r="BA302">
            <v>0</v>
          </cell>
        </row>
        <row r="303">
          <cell r="BA303">
            <v>0</v>
          </cell>
        </row>
        <row r="304">
          <cell r="BA304">
            <v>0</v>
          </cell>
        </row>
        <row r="305">
          <cell r="BA305">
            <v>0</v>
          </cell>
        </row>
        <row r="306">
          <cell r="BA306">
            <v>0</v>
          </cell>
        </row>
        <row r="307">
          <cell r="BA307">
            <v>0</v>
          </cell>
        </row>
        <row r="308">
          <cell r="BA308">
            <v>0</v>
          </cell>
        </row>
        <row r="309">
          <cell r="BA309">
            <v>0</v>
          </cell>
        </row>
        <row r="310">
          <cell r="BA310">
            <v>0</v>
          </cell>
        </row>
        <row r="311">
          <cell r="BA311">
            <v>0</v>
          </cell>
        </row>
        <row r="312">
          <cell r="BA312">
            <v>0</v>
          </cell>
        </row>
        <row r="313">
          <cell r="BA313">
            <v>0</v>
          </cell>
        </row>
        <row r="314">
          <cell r="BA314">
            <v>0</v>
          </cell>
        </row>
        <row r="315">
          <cell r="BA315">
            <v>0</v>
          </cell>
        </row>
        <row r="316">
          <cell r="BA316">
            <v>0</v>
          </cell>
        </row>
        <row r="317">
          <cell r="BA317">
            <v>0</v>
          </cell>
        </row>
        <row r="318">
          <cell r="BA318">
            <v>0</v>
          </cell>
        </row>
        <row r="319">
          <cell r="BA319">
            <v>0</v>
          </cell>
        </row>
        <row r="320">
          <cell r="BA320">
            <v>0</v>
          </cell>
        </row>
        <row r="321">
          <cell r="BA321">
            <v>0</v>
          </cell>
        </row>
        <row r="322">
          <cell r="BA322">
            <v>0</v>
          </cell>
        </row>
        <row r="323">
          <cell r="BA323">
            <v>0</v>
          </cell>
        </row>
        <row r="324">
          <cell r="BA324">
            <v>0</v>
          </cell>
        </row>
        <row r="325">
          <cell r="BA325">
            <v>0</v>
          </cell>
        </row>
        <row r="326">
          <cell r="BA326">
            <v>0</v>
          </cell>
        </row>
        <row r="327">
          <cell r="BA327">
            <v>0</v>
          </cell>
        </row>
        <row r="328">
          <cell r="BA328">
            <v>0</v>
          </cell>
        </row>
        <row r="329">
          <cell r="BA329">
            <v>0</v>
          </cell>
        </row>
        <row r="330">
          <cell r="BA330">
            <v>0</v>
          </cell>
        </row>
        <row r="331">
          <cell r="BA331">
            <v>0</v>
          </cell>
        </row>
        <row r="332">
          <cell r="BA332">
            <v>0</v>
          </cell>
        </row>
        <row r="333">
          <cell r="BA333">
            <v>0</v>
          </cell>
        </row>
        <row r="334">
          <cell r="BA334">
            <v>0</v>
          </cell>
        </row>
        <row r="335">
          <cell r="BA335">
            <v>0</v>
          </cell>
        </row>
        <row r="336">
          <cell r="BA336">
            <v>0</v>
          </cell>
        </row>
        <row r="337">
          <cell r="BA337">
            <v>0</v>
          </cell>
        </row>
        <row r="338">
          <cell r="BA338">
            <v>0</v>
          </cell>
        </row>
        <row r="339">
          <cell r="BA339">
            <v>0</v>
          </cell>
        </row>
        <row r="340">
          <cell r="BA340">
            <v>0</v>
          </cell>
        </row>
        <row r="341">
          <cell r="BA341">
            <v>0</v>
          </cell>
        </row>
        <row r="342">
          <cell r="BA342">
            <v>0</v>
          </cell>
        </row>
        <row r="343">
          <cell r="BA343">
            <v>0</v>
          </cell>
        </row>
        <row r="344">
          <cell r="BA344">
            <v>0</v>
          </cell>
        </row>
        <row r="345">
          <cell r="BA345">
            <v>0</v>
          </cell>
        </row>
        <row r="346">
          <cell r="BA346">
            <v>0</v>
          </cell>
        </row>
        <row r="347">
          <cell r="BA347">
            <v>0</v>
          </cell>
        </row>
        <row r="348">
          <cell r="BA348">
            <v>0</v>
          </cell>
        </row>
        <row r="349">
          <cell r="BA349">
            <v>0</v>
          </cell>
        </row>
        <row r="350">
          <cell r="BA350">
            <v>0</v>
          </cell>
        </row>
        <row r="351">
          <cell r="BA351">
            <v>0</v>
          </cell>
        </row>
        <row r="352">
          <cell r="BA352">
            <v>0</v>
          </cell>
        </row>
        <row r="353">
          <cell r="BA353">
            <v>0</v>
          </cell>
        </row>
        <row r="354">
          <cell r="BA354">
            <v>0</v>
          </cell>
        </row>
        <row r="355">
          <cell r="BA355">
            <v>0</v>
          </cell>
        </row>
        <row r="356">
          <cell r="BA356">
            <v>0</v>
          </cell>
        </row>
        <row r="357">
          <cell r="BA357">
            <v>0</v>
          </cell>
        </row>
        <row r="358">
          <cell r="BA358">
            <v>0</v>
          </cell>
        </row>
        <row r="359">
          <cell r="BA359">
            <v>0</v>
          </cell>
        </row>
        <row r="360">
          <cell r="BA360">
            <v>0</v>
          </cell>
        </row>
        <row r="361">
          <cell r="BA361">
            <v>0</v>
          </cell>
        </row>
        <row r="362">
          <cell r="BA362">
            <v>0</v>
          </cell>
        </row>
        <row r="363">
          <cell r="BA363">
            <v>0</v>
          </cell>
        </row>
        <row r="364">
          <cell r="BA364">
            <v>0</v>
          </cell>
        </row>
        <row r="365">
          <cell r="BA365">
            <v>0</v>
          </cell>
        </row>
        <row r="366">
          <cell r="BA366">
            <v>0</v>
          </cell>
        </row>
        <row r="367">
          <cell r="BA367">
            <v>0</v>
          </cell>
        </row>
        <row r="368">
          <cell r="BA368">
            <v>0</v>
          </cell>
        </row>
        <row r="369">
          <cell r="BA369">
            <v>0</v>
          </cell>
        </row>
        <row r="370">
          <cell r="BA370">
            <v>0</v>
          </cell>
        </row>
        <row r="371">
          <cell r="BA371">
            <v>0</v>
          </cell>
        </row>
        <row r="372">
          <cell r="BA372">
            <v>0</v>
          </cell>
        </row>
        <row r="373">
          <cell r="BA373">
            <v>0</v>
          </cell>
        </row>
        <row r="374">
          <cell r="BA374">
            <v>0</v>
          </cell>
        </row>
        <row r="375">
          <cell r="BA375">
            <v>0</v>
          </cell>
        </row>
        <row r="376">
          <cell r="BA376">
            <v>0</v>
          </cell>
        </row>
        <row r="377">
          <cell r="BA377">
            <v>0</v>
          </cell>
        </row>
        <row r="378">
          <cell r="BA378">
            <v>0</v>
          </cell>
        </row>
        <row r="379">
          <cell r="BA379">
            <v>0</v>
          </cell>
        </row>
        <row r="380">
          <cell r="BA380">
            <v>0</v>
          </cell>
        </row>
        <row r="381">
          <cell r="BA381">
            <v>0</v>
          </cell>
        </row>
        <row r="382">
          <cell r="BA382">
            <v>0</v>
          </cell>
        </row>
        <row r="383">
          <cell r="BA383">
            <v>0</v>
          </cell>
        </row>
        <row r="384">
          <cell r="BA384">
            <v>0</v>
          </cell>
        </row>
        <row r="385">
          <cell r="BA385">
            <v>0</v>
          </cell>
        </row>
        <row r="386">
          <cell r="BA386">
            <v>0</v>
          </cell>
        </row>
        <row r="387">
          <cell r="BA387">
            <v>0</v>
          </cell>
        </row>
        <row r="388">
          <cell r="BA388">
            <v>0</v>
          </cell>
        </row>
        <row r="389">
          <cell r="BA389">
            <v>0</v>
          </cell>
        </row>
        <row r="390">
          <cell r="BA390">
            <v>0</v>
          </cell>
        </row>
        <row r="391">
          <cell r="BA391">
            <v>0</v>
          </cell>
        </row>
        <row r="392">
          <cell r="BA392">
            <v>0</v>
          </cell>
        </row>
        <row r="393">
          <cell r="BA393">
            <v>0</v>
          </cell>
        </row>
        <row r="394">
          <cell r="BA394">
            <v>0</v>
          </cell>
        </row>
        <row r="395">
          <cell r="BA395">
            <v>0</v>
          </cell>
        </row>
        <row r="396">
          <cell r="BA396">
            <v>0</v>
          </cell>
        </row>
        <row r="397">
          <cell r="BA397">
            <v>0</v>
          </cell>
        </row>
        <row r="398">
          <cell r="BA398">
            <v>0</v>
          </cell>
        </row>
        <row r="399">
          <cell r="BA399">
            <v>0</v>
          </cell>
        </row>
        <row r="400">
          <cell r="BA400">
            <v>0</v>
          </cell>
        </row>
        <row r="401">
          <cell r="BA401">
            <v>0</v>
          </cell>
        </row>
        <row r="402">
          <cell r="BA402">
            <v>0</v>
          </cell>
        </row>
        <row r="403">
          <cell r="BA403">
            <v>0</v>
          </cell>
        </row>
        <row r="404">
          <cell r="BA404">
            <v>0</v>
          </cell>
        </row>
        <row r="405">
          <cell r="BA405">
            <v>0</v>
          </cell>
        </row>
        <row r="406">
          <cell r="BA406">
            <v>0</v>
          </cell>
        </row>
        <row r="407">
          <cell r="BA407">
            <v>0</v>
          </cell>
        </row>
        <row r="408">
          <cell r="BA408">
            <v>0</v>
          </cell>
        </row>
        <row r="409">
          <cell r="BA409">
            <v>0</v>
          </cell>
        </row>
        <row r="410">
          <cell r="BA410">
            <v>0</v>
          </cell>
        </row>
        <row r="411">
          <cell r="BA411">
            <v>0</v>
          </cell>
        </row>
        <row r="412">
          <cell r="BA412">
            <v>0</v>
          </cell>
        </row>
        <row r="413">
          <cell r="BA413">
            <v>0</v>
          </cell>
        </row>
        <row r="414">
          <cell r="BA414">
            <v>0</v>
          </cell>
        </row>
        <row r="415">
          <cell r="BA415">
            <v>0</v>
          </cell>
        </row>
        <row r="416">
          <cell r="BA416">
            <v>0</v>
          </cell>
        </row>
        <row r="417">
          <cell r="BA417">
            <v>0</v>
          </cell>
        </row>
        <row r="418">
          <cell r="BA418">
            <v>0</v>
          </cell>
        </row>
        <row r="419">
          <cell r="BA419">
            <v>0</v>
          </cell>
        </row>
        <row r="420">
          <cell r="BA420">
            <v>0</v>
          </cell>
        </row>
        <row r="421">
          <cell r="BA421">
            <v>0</v>
          </cell>
        </row>
        <row r="422">
          <cell r="BA422">
            <v>0</v>
          </cell>
        </row>
        <row r="423">
          <cell r="BA423">
            <v>0</v>
          </cell>
        </row>
        <row r="424">
          <cell r="BA424">
            <v>0</v>
          </cell>
        </row>
        <row r="425">
          <cell r="BA425">
            <v>0</v>
          </cell>
        </row>
        <row r="426">
          <cell r="BA426">
            <v>0</v>
          </cell>
        </row>
        <row r="427">
          <cell r="BA427">
            <v>0</v>
          </cell>
        </row>
        <row r="428">
          <cell r="BA428">
            <v>0</v>
          </cell>
        </row>
        <row r="429">
          <cell r="BA429">
            <v>0</v>
          </cell>
        </row>
        <row r="430">
          <cell r="BA430">
            <v>0</v>
          </cell>
        </row>
        <row r="431">
          <cell r="BA431">
            <v>0</v>
          </cell>
        </row>
        <row r="432">
          <cell r="BA432">
            <v>0</v>
          </cell>
        </row>
        <row r="433">
          <cell r="BA433">
            <v>0</v>
          </cell>
        </row>
        <row r="434">
          <cell r="BA434">
            <v>0</v>
          </cell>
        </row>
        <row r="435">
          <cell r="BA435">
            <v>0</v>
          </cell>
        </row>
        <row r="436">
          <cell r="BA436">
            <v>0</v>
          </cell>
        </row>
        <row r="437">
          <cell r="BA437">
            <v>0</v>
          </cell>
        </row>
        <row r="438">
          <cell r="BA438">
            <v>0</v>
          </cell>
        </row>
        <row r="439">
          <cell r="BA439">
            <v>0</v>
          </cell>
        </row>
        <row r="440">
          <cell r="BA440">
            <v>0</v>
          </cell>
        </row>
        <row r="441">
          <cell r="BA441">
            <v>0</v>
          </cell>
        </row>
        <row r="442">
          <cell r="BA442">
            <v>0</v>
          </cell>
        </row>
        <row r="443">
          <cell r="BA443">
            <v>0</v>
          </cell>
        </row>
        <row r="444">
          <cell r="BA444">
            <v>0</v>
          </cell>
        </row>
        <row r="445">
          <cell r="BA445">
            <v>0</v>
          </cell>
        </row>
        <row r="446">
          <cell r="BA446">
            <v>0</v>
          </cell>
        </row>
        <row r="447">
          <cell r="BA447">
            <v>0</v>
          </cell>
        </row>
        <row r="448">
          <cell r="BA448">
            <v>0</v>
          </cell>
        </row>
        <row r="449">
          <cell r="BA449">
            <v>0</v>
          </cell>
        </row>
        <row r="450">
          <cell r="BA450">
            <v>0</v>
          </cell>
        </row>
        <row r="451">
          <cell r="BA451">
            <v>0</v>
          </cell>
        </row>
        <row r="452">
          <cell r="BA452">
            <v>0</v>
          </cell>
        </row>
        <row r="453">
          <cell r="BA453">
            <v>0</v>
          </cell>
        </row>
        <row r="454">
          <cell r="BA454">
            <v>0</v>
          </cell>
        </row>
        <row r="455">
          <cell r="BA455">
            <v>0</v>
          </cell>
        </row>
        <row r="456">
          <cell r="BA456">
            <v>0</v>
          </cell>
        </row>
        <row r="457">
          <cell r="BA457">
            <v>0</v>
          </cell>
        </row>
        <row r="458">
          <cell r="BA458">
            <v>0</v>
          </cell>
        </row>
        <row r="459">
          <cell r="BA459">
            <v>0</v>
          </cell>
        </row>
        <row r="460">
          <cell r="BA460">
            <v>0</v>
          </cell>
        </row>
        <row r="461">
          <cell r="BA461">
            <v>0</v>
          </cell>
        </row>
        <row r="462">
          <cell r="BA462">
            <v>0</v>
          </cell>
        </row>
        <row r="463">
          <cell r="BA463">
            <v>0</v>
          </cell>
        </row>
        <row r="464">
          <cell r="BA464">
            <v>0</v>
          </cell>
        </row>
        <row r="465">
          <cell r="BA465">
            <v>0</v>
          </cell>
        </row>
        <row r="466">
          <cell r="BA466">
            <v>0</v>
          </cell>
        </row>
        <row r="467">
          <cell r="BA467">
            <v>0</v>
          </cell>
        </row>
        <row r="468">
          <cell r="BA468">
            <v>0</v>
          </cell>
        </row>
        <row r="469">
          <cell r="BA469">
            <v>0</v>
          </cell>
        </row>
        <row r="470">
          <cell r="BA470">
            <v>0</v>
          </cell>
        </row>
        <row r="471">
          <cell r="BA471">
            <v>0</v>
          </cell>
        </row>
        <row r="472">
          <cell r="BA472">
            <v>0</v>
          </cell>
        </row>
        <row r="473">
          <cell r="BA473">
            <v>0</v>
          </cell>
        </row>
        <row r="474">
          <cell r="BA474">
            <v>0</v>
          </cell>
        </row>
        <row r="475">
          <cell r="BA475">
            <v>0</v>
          </cell>
        </row>
        <row r="476">
          <cell r="BA476">
            <v>0</v>
          </cell>
        </row>
        <row r="477">
          <cell r="BA477">
            <v>0</v>
          </cell>
        </row>
        <row r="478">
          <cell r="BA478">
            <v>0</v>
          </cell>
        </row>
        <row r="479">
          <cell r="BA479">
            <v>0</v>
          </cell>
        </row>
        <row r="480">
          <cell r="BA480">
            <v>0</v>
          </cell>
        </row>
        <row r="481">
          <cell r="BA481">
            <v>0</v>
          </cell>
        </row>
        <row r="482">
          <cell r="BA482">
            <v>0</v>
          </cell>
        </row>
        <row r="483">
          <cell r="BA483">
            <v>0</v>
          </cell>
        </row>
        <row r="484">
          <cell r="BA484">
            <v>0</v>
          </cell>
        </row>
        <row r="485">
          <cell r="BA485">
            <v>0</v>
          </cell>
        </row>
        <row r="486">
          <cell r="BA486">
            <v>0</v>
          </cell>
        </row>
        <row r="487">
          <cell r="BA487">
            <v>0</v>
          </cell>
        </row>
        <row r="488">
          <cell r="BA488">
            <v>0</v>
          </cell>
        </row>
        <row r="489">
          <cell r="BA489">
            <v>0</v>
          </cell>
        </row>
        <row r="490">
          <cell r="BA490">
            <v>0</v>
          </cell>
        </row>
        <row r="491">
          <cell r="BA491">
            <v>0</v>
          </cell>
        </row>
        <row r="492">
          <cell r="BA492">
            <v>0</v>
          </cell>
        </row>
        <row r="493">
          <cell r="BA493">
            <v>0</v>
          </cell>
        </row>
        <row r="494">
          <cell r="BA494">
            <v>0</v>
          </cell>
        </row>
        <row r="495">
          <cell r="BA495">
            <v>0</v>
          </cell>
        </row>
        <row r="496">
          <cell r="BA496">
            <v>0</v>
          </cell>
        </row>
        <row r="497">
          <cell r="BA497">
            <v>0</v>
          </cell>
        </row>
        <row r="498">
          <cell r="BA498">
            <v>0</v>
          </cell>
        </row>
        <row r="499">
          <cell r="BA499">
            <v>0</v>
          </cell>
        </row>
        <row r="500">
          <cell r="BA500">
            <v>0</v>
          </cell>
        </row>
        <row r="501">
          <cell r="BA501">
            <v>0</v>
          </cell>
        </row>
        <row r="502">
          <cell r="BA502">
            <v>0</v>
          </cell>
        </row>
        <row r="503">
          <cell r="BA503">
            <v>0</v>
          </cell>
        </row>
        <row r="504">
          <cell r="BA504">
            <v>0</v>
          </cell>
        </row>
        <row r="505">
          <cell r="BA505">
            <v>0</v>
          </cell>
        </row>
        <row r="506">
          <cell r="BA506">
            <v>0</v>
          </cell>
        </row>
        <row r="507">
          <cell r="BA507">
            <v>0</v>
          </cell>
        </row>
        <row r="508">
          <cell r="BA508">
            <v>0</v>
          </cell>
        </row>
        <row r="509">
          <cell r="BA509">
            <v>0</v>
          </cell>
        </row>
        <row r="510">
          <cell r="BA510">
            <v>0</v>
          </cell>
        </row>
        <row r="511">
          <cell r="BA511">
            <v>0</v>
          </cell>
        </row>
        <row r="512">
          <cell r="BA512">
            <v>0</v>
          </cell>
        </row>
        <row r="513">
          <cell r="BA513">
            <v>0</v>
          </cell>
        </row>
        <row r="514">
          <cell r="BA514">
            <v>0</v>
          </cell>
        </row>
        <row r="515">
          <cell r="BA515">
            <v>0</v>
          </cell>
        </row>
        <row r="516">
          <cell r="BA516">
            <v>0</v>
          </cell>
        </row>
        <row r="517">
          <cell r="BA517">
            <v>0</v>
          </cell>
        </row>
        <row r="518">
          <cell r="BA518">
            <v>0</v>
          </cell>
        </row>
        <row r="519">
          <cell r="BA519">
            <v>0</v>
          </cell>
        </row>
        <row r="520">
          <cell r="BA520">
            <v>0</v>
          </cell>
        </row>
        <row r="521">
          <cell r="BA521">
            <v>0</v>
          </cell>
        </row>
        <row r="522">
          <cell r="BA522">
            <v>0</v>
          </cell>
        </row>
        <row r="523">
          <cell r="BA523">
            <v>0</v>
          </cell>
        </row>
        <row r="524">
          <cell r="BA524">
            <v>0</v>
          </cell>
        </row>
        <row r="525">
          <cell r="BA525">
            <v>0</v>
          </cell>
        </row>
        <row r="526">
          <cell r="BA526">
            <v>0</v>
          </cell>
        </row>
        <row r="527">
          <cell r="BA527">
            <v>0</v>
          </cell>
        </row>
        <row r="528">
          <cell r="BA528">
            <v>0</v>
          </cell>
        </row>
        <row r="529">
          <cell r="BA529">
            <v>0</v>
          </cell>
        </row>
        <row r="530">
          <cell r="BA530">
            <v>0</v>
          </cell>
        </row>
        <row r="531">
          <cell r="BA531">
            <v>0</v>
          </cell>
        </row>
        <row r="532">
          <cell r="BA532">
            <v>0</v>
          </cell>
        </row>
        <row r="533">
          <cell r="BA533">
            <v>0</v>
          </cell>
        </row>
        <row r="534">
          <cell r="BA534">
            <v>0</v>
          </cell>
        </row>
        <row r="535">
          <cell r="BA535">
            <v>0</v>
          </cell>
        </row>
        <row r="536">
          <cell r="BA536">
            <v>0</v>
          </cell>
        </row>
        <row r="537">
          <cell r="BA537">
            <v>0</v>
          </cell>
        </row>
        <row r="538">
          <cell r="BA538">
            <v>0</v>
          </cell>
        </row>
        <row r="539">
          <cell r="BA539">
            <v>0</v>
          </cell>
        </row>
        <row r="540">
          <cell r="BA540">
            <v>0</v>
          </cell>
        </row>
        <row r="541">
          <cell r="BA541">
            <v>0</v>
          </cell>
        </row>
        <row r="542">
          <cell r="BA542">
            <v>0</v>
          </cell>
        </row>
        <row r="543">
          <cell r="BA543">
            <v>0</v>
          </cell>
        </row>
        <row r="544">
          <cell r="BA544">
            <v>0</v>
          </cell>
        </row>
        <row r="545">
          <cell r="BA545">
            <v>0</v>
          </cell>
        </row>
        <row r="546">
          <cell r="BA546">
            <v>0</v>
          </cell>
        </row>
        <row r="547">
          <cell r="BA547">
            <v>0</v>
          </cell>
        </row>
        <row r="548">
          <cell r="BA548">
            <v>0</v>
          </cell>
        </row>
        <row r="549">
          <cell r="BA549">
            <v>0</v>
          </cell>
        </row>
        <row r="550">
          <cell r="BA550">
            <v>0</v>
          </cell>
        </row>
        <row r="551">
          <cell r="BA551">
            <v>0</v>
          </cell>
        </row>
        <row r="552">
          <cell r="BA552">
            <v>0</v>
          </cell>
        </row>
        <row r="553">
          <cell r="BA553">
            <v>0</v>
          </cell>
        </row>
        <row r="554">
          <cell r="BA554">
            <v>0</v>
          </cell>
        </row>
        <row r="555">
          <cell r="BA555">
            <v>0</v>
          </cell>
        </row>
        <row r="556">
          <cell r="BA556">
            <v>0</v>
          </cell>
        </row>
        <row r="557">
          <cell r="BA557">
            <v>0</v>
          </cell>
        </row>
        <row r="558">
          <cell r="BA558">
            <v>0</v>
          </cell>
        </row>
        <row r="559">
          <cell r="BA559">
            <v>0</v>
          </cell>
        </row>
        <row r="560">
          <cell r="BA560">
            <v>0</v>
          </cell>
        </row>
        <row r="561">
          <cell r="BA561">
            <v>0</v>
          </cell>
        </row>
        <row r="562">
          <cell r="BA562">
            <v>0</v>
          </cell>
        </row>
        <row r="563">
          <cell r="BA563">
            <v>0</v>
          </cell>
        </row>
        <row r="564">
          <cell r="BA564">
            <v>0</v>
          </cell>
        </row>
        <row r="565">
          <cell r="BA565">
            <v>0</v>
          </cell>
        </row>
        <row r="566">
          <cell r="BA566">
            <v>0</v>
          </cell>
        </row>
        <row r="567">
          <cell r="BA567">
            <v>0</v>
          </cell>
        </row>
        <row r="568">
          <cell r="BA568">
            <v>0</v>
          </cell>
        </row>
        <row r="569">
          <cell r="BA569">
            <v>0</v>
          </cell>
        </row>
        <row r="570">
          <cell r="BA570">
            <v>0</v>
          </cell>
        </row>
        <row r="571">
          <cell r="BA571">
            <v>0</v>
          </cell>
        </row>
        <row r="572">
          <cell r="BA572">
            <v>0</v>
          </cell>
        </row>
        <row r="573">
          <cell r="BA573">
            <v>0</v>
          </cell>
        </row>
        <row r="574">
          <cell r="BA574">
            <v>0</v>
          </cell>
        </row>
        <row r="575">
          <cell r="BA575">
            <v>0</v>
          </cell>
        </row>
        <row r="576">
          <cell r="BA576">
            <v>0</v>
          </cell>
        </row>
        <row r="577">
          <cell r="BA577">
            <v>0</v>
          </cell>
        </row>
        <row r="578">
          <cell r="BA578">
            <v>0</v>
          </cell>
        </row>
        <row r="579">
          <cell r="BA579">
            <v>0</v>
          </cell>
        </row>
        <row r="580">
          <cell r="BA580">
            <v>0</v>
          </cell>
        </row>
        <row r="581">
          <cell r="BA581">
            <v>0</v>
          </cell>
        </row>
        <row r="582">
          <cell r="BA582">
            <v>0</v>
          </cell>
        </row>
        <row r="583">
          <cell r="BA583">
            <v>0</v>
          </cell>
        </row>
        <row r="584">
          <cell r="BA584">
            <v>0</v>
          </cell>
        </row>
        <row r="585">
          <cell r="BA585">
            <v>0</v>
          </cell>
        </row>
        <row r="586">
          <cell r="BA586">
            <v>0</v>
          </cell>
        </row>
        <row r="587">
          <cell r="BA587">
            <v>0</v>
          </cell>
        </row>
        <row r="588">
          <cell r="BA588">
            <v>0</v>
          </cell>
        </row>
        <row r="589">
          <cell r="BA589">
            <v>0</v>
          </cell>
        </row>
        <row r="590">
          <cell r="BA590">
            <v>0</v>
          </cell>
        </row>
        <row r="591">
          <cell r="BA591">
            <v>0</v>
          </cell>
        </row>
        <row r="592">
          <cell r="BA592">
            <v>0</v>
          </cell>
        </row>
        <row r="593">
          <cell r="BA593">
            <v>0</v>
          </cell>
        </row>
        <row r="594">
          <cell r="BA594">
            <v>0</v>
          </cell>
        </row>
        <row r="595">
          <cell r="BA595">
            <v>0</v>
          </cell>
        </row>
        <row r="596">
          <cell r="BA596">
            <v>0</v>
          </cell>
        </row>
        <row r="597">
          <cell r="BA597">
            <v>0</v>
          </cell>
        </row>
        <row r="598">
          <cell r="BA598">
            <v>0</v>
          </cell>
        </row>
        <row r="599">
          <cell r="BA599">
            <v>0</v>
          </cell>
        </row>
        <row r="600">
          <cell r="BA600">
            <v>0</v>
          </cell>
        </row>
        <row r="601">
          <cell r="BA601">
            <v>0</v>
          </cell>
        </row>
        <row r="602">
          <cell r="BA602">
            <v>0</v>
          </cell>
        </row>
        <row r="603">
          <cell r="BA603">
            <v>0</v>
          </cell>
        </row>
        <row r="604">
          <cell r="BA604">
            <v>0</v>
          </cell>
        </row>
        <row r="605">
          <cell r="BA605">
            <v>0</v>
          </cell>
        </row>
        <row r="606">
          <cell r="BA606">
            <v>0</v>
          </cell>
        </row>
        <row r="607">
          <cell r="BA607">
            <v>0</v>
          </cell>
        </row>
        <row r="608">
          <cell r="BA608">
            <v>0</v>
          </cell>
        </row>
        <row r="609">
          <cell r="BA609">
            <v>0</v>
          </cell>
        </row>
        <row r="610">
          <cell r="BA610">
            <v>0</v>
          </cell>
        </row>
        <row r="611">
          <cell r="BA611">
            <v>0</v>
          </cell>
        </row>
        <row r="612">
          <cell r="BA612">
            <v>0</v>
          </cell>
        </row>
        <row r="613">
          <cell r="BA613">
            <v>0</v>
          </cell>
        </row>
        <row r="614">
          <cell r="BA614">
            <v>0</v>
          </cell>
        </row>
        <row r="615">
          <cell r="BA615">
            <v>0</v>
          </cell>
        </row>
        <row r="616">
          <cell r="BA616">
            <v>0</v>
          </cell>
        </row>
        <row r="617">
          <cell r="BA617">
            <v>0</v>
          </cell>
        </row>
        <row r="618">
          <cell r="BA618">
            <v>0</v>
          </cell>
        </row>
        <row r="619">
          <cell r="BA619">
            <v>0</v>
          </cell>
        </row>
        <row r="620">
          <cell r="BA620">
            <v>0</v>
          </cell>
        </row>
        <row r="621">
          <cell r="BA621">
            <v>0</v>
          </cell>
        </row>
        <row r="622">
          <cell r="BA622">
            <v>0</v>
          </cell>
        </row>
        <row r="623">
          <cell r="BA623">
            <v>0</v>
          </cell>
        </row>
        <row r="624">
          <cell r="BA624">
            <v>0</v>
          </cell>
        </row>
        <row r="625">
          <cell r="BA625">
            <v>0</v>
          </cell>
        </row>
        <row r="626">
          <cell r="BA626">
            <v>0</v>
          </cell>
        </row>
        <row r="627">
          <cell r="BA627">
            <v>0</v>
          </cell>
        </row>
        <row r="628">
          <cell r="BA628">
            <v>0</v>
          </cell>
        </row>
        <row r="629">
          <cell r="BA629">
            <v>0</v>
          </cell>
        </row>
        <row r="630">
          <cell r="BA630">
            <v>0</v>
          </cell>
        </row>
        <row r="631">
          <cell r="BA631">
            <v>0</v>
          </cell>
        </row>
        <row r="632">
          <cell r="BA632">
            <v>0</v>
          </cell>
        </row>
        <row r="633">
          <cell r="BA633">
            <v>0</v>
          </cell>
        </row>
        <row r="634">
          <cell r="BA634">
            <v>0</v>
          </cell>
        </row>
        <row r="635">
          <cell r="BA635">
            <v>0</v>
          </cell>
        </row>
        <row r="636">
          <cell r="BA636">
            <v>0</v>
          </cell>
        </row>
        <row r="637">
          <cell r="BA637">
            <v>0</v>
          </cell>
        </row>
        <row r="638">
          <cell r="BA638">
            <v>0</v>
          </cell>
        </row>
        <row r="639">
          <cell r="BA639">
            <v>0</v>
          </cell>
        </row>
        <row r="640">
          <cell r="BA640">
            <v>0</v>
          </cell>
        </row>
        <row r="641">
          <cell r="BA641">
            <v>0</v>
          </cell>
        </row>
        <row r="642">
          <cell r="BA642">
            <v>0</v>
          </cell>
        </row>
        <row r="643">
          <cell r="BA643">
            <v>0</v>
          </cell>
        </row>
        <row r="644">
          <cell r="BA644">
            <v>0</v>
          </cell>
        </row>
        <row r="645">
          <cell r="BA645">
            <v>0</v>
          </cell>
        </row>
        <row r="646">
          <cell r="BA646">
            <v>0</v>
          </cell>
        </row>
        <row r="647">
          <cell r="BA647">
            <v>0</v>
          </cell>
        </row>
        <row r="648">
          <cell r="BA648">
            <v>0</v>
          </cell>
        </row>
        <row r="649">
          <cell r="BA649">
            <v>0</v>
          </cell>
        </row>
        <row r="650">
          <cell r="BA650">
            <v>0</v>
          </cell>
        </row>
        <row r="651">
          <cell r="BA651">
            <v>0</v>
          </cell>
        </row>
        <row r="652">
          <cell r="BA652">
            <v>0</v>
          </cell>
        </row>
        <row r="653">
          <cell r="BA653">
            <v>0</v>
          </cell>
        </row>
        <row r="654">
          <cell r="BA654">
            <v>0</v>
          </cell>
        </row>
        <row r="655">
          <cell r="BA655">
            <v>0</v>
          </cell>
        </row>
        <row r="656">
          <cell r="BA656">
            <v>0</v>
          </cell>
        </row>
        <row r="657">
          <cell r="BA657">
            <v>0</v>
          </cell>
        </row>
        <row r="658">
          <cell r="BA658">
            <v>0</v>
          </cell>
        </row>
        <row r="659">
          <cell r="BA659">
            <v>0</v>
          </cell>
        </row>
        <row r="660">
          <cell r="BA660">
            <v>0</v>
          </cell>
        </row>
        <row r="661">
          <cell r="BA661">
            <v>0</v>
          </cell>
        </row>
        <row r="662">
          <cell r="BA662">
            <v>0</v>
          </cell>
        </row>
        <row r="663">
          <cell r="BA663">
            <v>0</v>
          </cell>
        </row>
        <row r="664">
          <cell r="BA664">
            <v>0</v>
          </cell>
        </row>
        <row r="665">
          <cell r="BA665">
            <v>0</v>
          </cell>
        </row>
        <row r="666">
          <cell r="BA666">
            <v>0</v>
          </cell>
        </row>
        <row r="667">
          <cell r="BA667">
            <v>0</v>
          </cell>
        </row>
        <row r="668">
          <cell r="BA668">
            <v>0</v>
          </cell>
        </row>
        <row r="669">
          <cell r="BA669">
            <v>0</v>
          </cell>
        </row>
        <row r="670">
          <cell r="BA670">
            <v>0</v>
          </cell>
        </row>
        <row r="671">
          <cell r="BA671">
            <v>0</v>
          </cell>
        </row>
        <row r="672">
          <cell r="BA672">
            <v>0</v>
          </cell>
        </row>
        <row r="673">
          <cell r="BA673">
            <v>0</v>
          </cell>
        </row>
        <row r="674">
          <cell r="BA674">
            <v>0</v>
          </cell>
        </row>
        <row r="675">
          <cell r="BA675">
            <v>0</v>
          </cell>
        </row>
        <row r="676">
          <cell r="BA676">
            <v>0</v>
          </cell>
        </row>
        <row r="677">
          <cell r="BA677">
            <v>0</v>
          </cell>
        </row>
        <row r="678">
          <cell r="BA678">
            <v>0</v>
          </cell>
        </row>
        <row r="679">
          <cell r="BA679">
            <v>0</v>
          </cell>
        </row>
        <row r="680">
          <cell r="BA680">
            <v>0</v>
          </cell>
        </row>
        <row r="681">
          <cell r="BA681">
            <v>0</v>
          </cell>
        </row>
        <row r="682">
          <cell r="BA682">
            <v>0</v>
          </cell>
        </row>
        <row r="683">
          <cell r="BA683">
            <v>0</v>
          </cell>
        </row>
        <row r="684">
          <cell r="BA684">
            <v>0</v>
          </cell>
        </row>
        <row r="685">
          <cell r="BA685">
            <v>0</v>
          </cell>
        </row>
        <row r="686">
          <cell r="BA686">
            <v>0</v>
          </cell>
        </row>
        <row r="687">
          <cell r="BA687">
            <v>0</v>
          </cell>
        </row>
        <row r="688">
          <cell r="BA688">
            <v>0</v>
          </cell>
        </row>
        <row r="689">
          <cell r="BA689">
            <v>0</v>
          </cell>
        </row>
        <row r="690">
          <cell r="BA690">
            <v>0</v>
          </cell>
        </row>
        <row r="691">
          <cell r="BA691">
            <v>0</v>
          </cell>
        </row>
        <row r="692">
          <cell r="BA692">
            <v>0</v>
          </cell>
        </row>
        <row r="693">
          <cell r="BA693">
            <v>0</v>
          </cell>
        </row>
        <row r="694">
          <cell r="BA694">
            <v>0</v>
          </cell>
        </row>
        <row r="695">
          <cell r="BA695">
            <v>0</v>
          </cell>
        </row>
        <row r="696">
          <cell r="BA696">
            <v>0</v>
          </cell>
        </row>
        <row r="697">
          <cell r="BA697">
            <v>0</v>
          </cell>
        </row>
        <row r="698">
          <cell r="BA698">
            <v>0</v>
          </cell>
        </row>
        <row r="699">
          <cell r="BA699">
            <v>0</v>
          </cell>
        </row>
        <row r="700">
          <cell r="BA700">
            <v>0</v>
          </cell>
        </row>
        <row r="701">
          <cell r="BA701">
            <v>0</v>
          </cell>
        </row>
        <row r="702">
          <cell r="BA702">
            <v>0</v>
          </cell>
        </row>
        <row r="703">
          <cell r="BA703">
            <v>0</v>
          </cell>
        </row>
        <row r="704">
          <cell r="BA704">
            <v>0</v>
          </cell>
        </row>
        <row r="705">
          <cell r="BA705">
            <v>0</v>
          </cell>
        </row>
        <row r="706">
          <cell r="BA706">
            <v>0</v>
          </cell>
        </row>
        <row r="707">
          <cell r="BA707">
            <v>0</v>
          </cell>
        </row>
        <row r="708">
          <cell r="BA708">
            <v>0</v>
          </cell>
        </row>
        <row r="709">
          <cell r="BA709">
            <v>0</v>
          </cell>
        </row>
        <row r="710">
          <cell r="BA710">
            <v>0</v>
          </cell>
        </row>
        <row r="711">
          <cell r="BA711">
            <v>0</v>
          </cell>
        </row>
        <row r="712">
          <cell r="BA712">
            <v>0</v>
          </cell>
        </row>
        <row r="713">
          <cell r="BA713">
            <v>0</v>
          </cell>
        </row>
        <row r="714">
          <cell r="BA714">
            <v>0</v>
          </cell>
        </row>
        <row r="715">
          <cell r="BA715">
            <v>0</v>
          </cell>
        </row>
        <row r="716">
          <cell r="BA716">
            <v>0</v>
          </cell>
        </row>
        <row r="717">
          <cell r="BA717">
            <v>0</v>
          </cell>
        </row>
        <row r="718">
          <cell r="BA718">
            <v>0</v>
          </cell>
        </row>
        <row r="719">
          <cell r="BA719">
            <v>0</v>
          </cell>
        </row>
        <row r="720">
          <cell r="BA720">
            <v>0</v>
          </cell>
        </row>
        <row r="721">
          <cell r="BA721">
            <v>0</v>
          </cell>
        </row>
        <row r="722">
          <cell r="BA722">
            <v>0</v>
          </cell>
        </row>
        <row r="723">
          <cell r="BA723">
            <v>0</v>
          </cell>
        </row>
        <row r="724">
          <cell r="BA724">
            <v>0</v>
          </cell>
        </row>
        <row r="725">
          <cell r="BA725">
            <v>0</v>
          </cell>
        </row>
        <row r="726">
          <cell r="BA726">
            <v>0</v>
          </cell>
        </row>
        <row r="727">
          <cell r="BA727">
            <v>0</v>
          </cell>
        </row>
        <row r="728">
          <cell r="BA728">
            <v>0</v>
          </cell>
        </row>
        <row r="729">
          <cell r="BA729">
            <v>0</v>
          </cell>
        </row>
        <row r="730">
          <cell r="BA730">
            <v>0</v>
          </cell>
        </row>
        <row r="731">
          <cell r="BA731">
            <v>0</v>
          </cell>
        </row>
        <row r="732">
          <cell r="BA732">
            <v>0</v>
          </cell>
        </row>
        <row r="733">
          <cell r="BA733">
            <v>0</v>
          </cell>
        </row>
        <row r="734">
          <cell r="BA734">
            <v>0</v>
          </cell>
        </row>
        <row r="735">
          <cell r="BA735">
            <v>0</v>
          </cell>
        </row>
        <row r="736">
          <cell r="BA736">
            <v>0</v>
          </cell>
        </row>
        <row r="737">
          <cell r="BA737">
            <v>0</v>
          </cell>
        </row>
        <row r="738">
          <cell r="BA738">
            <v>0</v>
          </cell>
        </row>
        <row r="739">
          <cell r="BA739">
            <v>0</v>
          </cell>
        </row>
        <row r="740">
          <cell r="BA740">
            <v>0</v>
          </cell>
        </row>
        <row r="741">
          <cell r="BA741">
            <v>0</v>
          </cell>
        </row>
        <row r="742">
          <cell r="BA742">
            <v>0</v>
          </cell>
        </row>
        <row r="743">
          <cell r="BA743">
            <v>0</v>
          </cell>
        </row>
        <row r="744">
          <cell r="BA744">
            <v>0</v>
          </cell>
        </row>
        <row r="745">
          <cell r="BA745">
            <v>0</v>
          </cell>
        </row>
        <row r="746">
          <cell r="BA746">
            <v>0</v>
          </cell>
        </row>
        <row r="747">
          <cell r="BA747">
            <v>0</v>
          </cell>
        </row>
        <row r="748">
          <cell r="BA748">
            <v>0</v>
          </cell>
        </row>
        <row r="749">
          <cell r="BA749">
            <v>0</v>
          </cell>
        </row>
        <row r="750">
          <cell r="BA750">
            <v>0</v>
          </cell>
        </row>
        <row r="751">
          <cell r="BA751">
            <v>0</v>
          </cell>
        </row>
        <row r="752">
          <cell r="BA752">
            <v>0</v>
          </cell>
        </row>
        <row r="753">
          <cell r="BA753">
            <v>0</v>
          </cell>
        </row>
        <row r="754">
          <cell r="BA754">
            <v>0</v>
          </cell>
        </row>
        <row r="755">
          <cell r="BA755">
            <v>0</v>
          </cell>
        </row>
        <row r="756">
          <cell r="BA756">
            <v>0</v>
          </cell>
        </row>
        <row r="757">
          <cell r="BA757">
            <v>0</v>
          </cell>
        </row>
        <row r="758">
          <cell r="BA758">
            <v>0</v>
          </cell>
        </row>
        <row r="759">
          <cell r="BA759">
            <v>0</v>
          </cell>
        </row>
        <row r="760">
          <cell r="BA760">
            <v>0</v>
          </cell>
        </row>
        <row r="761">
          <cell r="BA761">
            <v>0</v>
          </cell>
        </row>
        <row r="762">
          <cell r="BA762">
            <v>0</v>
          </cell>
        </row>
        <row r="763">
          <cell r="BA763">
            <v>0</v>
          </cell>
        </row>
        <row r="764">
          <cell r="BA764">
            <v>0</v>
          </cell>
        </row>
        <row r="765">
          <cell r="BA765">
            <v>0</v>
          </cell>
        </row>
        <row r="766">
          <cell r="BA766">
            <v>0</v>
          </cell>
        </row>
        <row r="767">
          <cell r="BA767">
            <v>0</v>
          </cell>
        </row>
        <row r="768">
          <cell r="BA768">
            <v>0</v>
          </cell>
        </row>
        <row r="769">
          <cell r="BA769">
            <v>0</v>
          </cell>
        </row>
        <row r="770">
          <cell r="BA770">
            <v>0</v>
          </cell>
        </row>
        <row r="771">
          <cell r="BA771">
            <v>0</v>
          </cell>
        </row>
        <row r="772">
          <cell r="BA772">
            <v>0</v>
          </cell>
        </row>
        <row r="773">
          <cell r="BA773">
            <v>0</v>
          </cell>
        </row>
        <row r="774">
          <cell r="BA774">
            <v>0</v>
          </cell>
        </row>
        <row r="775">
          <cell r="BA775">
            <v>0</v>
          </cell>
        </row>
        <row r="776">
          <cell r="BA776">
            <v>0</v>
          </cell>
        </row>
        <row r="777">
          <cell r="BA777">
            <v>0</v>
          </cell>
        </row>
        <row r="778">
          <cell r="BA778">
            <v>0</v>
          </cell>
        </row>
        <row r="779">
          <cell r="BA779">
            <v>0</v>
          </cell>
        </row>
        <row r="780">
          <cell r="BA780">
            <v>0</v>
          </cell>
        </row>
        <row r="781">
          <cell r="BA781">
            <v>0</v>
          </cell>
        </row>
        <row r="782">
          <cell r="BA782">
            <v>0</v>
          </cell>
        </row>
        <row r="783">
          <cell r="BA783">
            <v>0</v>
          </cell>
        </row>
        <row r="784">
          <cell r="BA784">
            <v>0</v>
          </cell>
        </row>
        <row r="785">
          <cell r="BA785">
            <v>0</v>
          </cell>
        </row>
        <row r="786">
          <cell r="BA786">
            <v>0</v>
          </cell>
        </row>
        <row r="787">
          <cell r="BA787">
            <v>0</v>
          </cell>
        </row>
        <row r="788">
          <cell r="BA788">
            <v>0</v>
          </cell>
        </row>
        <row r="789">
          <cell r="BA789">
            <v>0</v>
          </cell>
        </row>
        <row r="790">
          <cell r="BA790">
            <v>0</v>
          </cell>
        </row>
        <row r="791">
          <cell r="BA791">
            <v>0</v>
          </cell>
        </row>
        <row r="792">
          <cell r="BA792">
            <v>0</v>
          </cell>
        </row>
        <row r="793">
          <cell r="BA793">
            <v>0</v>
          </cell>
        </row>
        <row r="794">
          <cell r="BA794">
            <v>0</v>
          </cell>
        </row>
        <row r="795">
          <cell r="BA795">
            <v>0</v>
          </cell>
        </row>
        <row r="796">
          <cell r="BA796">
            <v>0</v>
          </cell>
        </row>
        <row r="797">
          <cell r="BA797">
            <v>0</v>
          </cell>
        </row>
        <row r="798">
          <cell r="BA798">
            <v>0</v>
          </cell>
        </row>
        <row r="799">
          <cell r="BA799">
            <v>0</v>
          </cell>
        </row>
        <row r="800">
          <cell r="BA800">
            <v>0</v>
          </cell>
        </row>
        <row r="801">
          <cell r="BA801">
            <v>0</v>
          </cell>
        </row>
        <row r="802">
          <cell r="BA802">
            <v>0</v>
          </cell>
        </row>
        <row r="803">
          <cell r="BA803">
            <v>0</v>
          </cell>
        </row>
        <row r="804">
          <cell r="BA804">
            <v>0</v>
          </cell>
        </row>
        <row r="805">
          <cell r="BA805">
            <v>0</v>
          </cell>
        </row>
        <row r="806">
          <cell r="BA806">
            <v>0</v>
          </cell>
        </row>
        <row r="807">
          <cell r="BA807">
            <v>0</v>
          </cell>
        </row>
        <row r="808">
          <cell r="BA808">
            <v>0</v>
          </cell>
        </row>
        <row r="809">
          <cell r="BA809">
            <v>0</v>
          </cell>
        </row>
        <row r="810">
          <cell r="BA810">
            <v>0</v>
          </cell>
        </row>
        <row r="811">
          <cell r="BA811">
            <v>0</v>
          </cell>
        </row>
        <row r="812">
          <cell r="BA812">
            <v>0</v>
          </cell>
        </row>
        <row r="813">
          <cell r="BA813">
            <v>0</v>
          </cell>
        </row>
        <row r="814">
          <cell r="BA814">
            <v>0</v>
          </cell>
        </row>
        <row r="815">
          <cell r="BA815">
            <v>0</v>
          </cell>
        </row>
        <row r="816">
          <cell r="BA816">
            <v>0</v>
          </cell>
        </row>
        <row r="817">
          <cell r="BA817">
            <v>0</v>
          </cell>
        </row>
        <row r="818">
          <cell r="BA818">
            <v>0</v>
          </cell>
        </row>
        <row r="819">
          <cell r="BA819">
            <v>0</v>
          </cell>
        </row>
        <row r="820">
          <cell r="BA820">
            <v>0</v>
          </cell>
        </row>
        <row r="821">
          <cell r="BA821">
            <v>0</v>
          </cell>
        </row>
        <row r="822">
          <cell r="BA822">
            <v>0</v>
          </cell>
        </row>
        <row r="823">
          <cell r="BA823">
            <v>0</v>
          </cell>
        </row>
        <row r="824">
          <cell r="BA824">
            <v>0</v>
          </cell>
        </row>
        <row r="825">
          <cell r="BA825">
            <v>0</v>
          </cell>
        </row>
        <row r="826">
          <cell r="BA826">
            <v>0</v>
          </cell>
        </row>
        <row r="827">
          <cell r="BA827">
            <v>0</v>
          </cell>
        </row>
        <row r="828">
          <cell r="BA828">
            <v>0</v>
          </cell>
        </row>
        <row r="829">
          <cell r="BA829">
            <v>0</v>
          </cell>
        </row>
        <row r="830">
          <cell r="BA830">
            <v>0</v>
          </cell>
        </row>
        <row r="831">
          <cell r="BA831">
            <v>0</v>
          </cell>
        </row>
        <row r="832">
          <cell r="BA832">
            <v>0</v>
          </cell>
        </row>
        <row r="833">
          <cell r="BA833">
            <v>0</v>
          </cell>
        </row>
        <row r="834">
          <cell r="BA834">
            <v>0</v>
          </cell>
        </row>
        <row r="835">
          <cell r="BA835">
            <v>0</v>
          </cell>
        </row>
        <row r="836">
          <cell r="BA836">
            <v>0</v>
          </cell>
        </row>
        <row r="837">
          <cell r="BA837">
            <v>0</v>
          </cell>
        </row>
        <row r="838">
          <cell r="BA838">
            <v>0</v>
          </cell>
        </row>
        <row r="839">
          <cell r="BA839">
            <v>0</v>
          </cell>
        </row>
        <row r="840">
          <cell r="BA840">
            <v>0</v>
          </cell>
        </row>
        <row r="841">
          <cell r="BA841">
            <v>0</v>
          </cell>
        </row>
        <row r="842">
          <cell r="BA842">
            <v>0</v>
          </cell>
        </row>
        <row r="843">
          <cell r="BA843">
            <v>0</v>
          </cell>
        </row>
        <row r="844">
          <cell r="BA844">
            <v>0</v>
          </cell>
        </row>
        <row r="845">
          <cell r="BA845">
            <v>0</v>
          </cell>
        </row>
        <row r="846">
          <cell r="BA846">
            <v>0</v>
          </cell>
        </row>
        <row r="847">
          <cell r="BA847">
            <v>0</v>
          </cell>
        </row>
        <row r="848">
          <cell r="BA848">
            <v>0</v>
          </cell>
        </row>
        <row r="849">
          <cell r="BA849">
            <v>0</v>
          </cell>
        </row>
        <row r="850">
          <cell r="BA850">
            <v>0</v>
          </cell>
        </row>
        <row r="851">
          <cell r="BA851">
            <v>0</v>
          </cell>
        </row>
        <row r="852">
          <cell r="BA852">
            <v>0</v>
          </cell>
        </row>
        <row r="853">
          <cell r="BA853">
            <v>0</v>
          </cell>
        </row>
        <row r="854">
          <cell r="BA854">
            <v>0</v>
          </cell>
        </row>
        <row r="855">
          <cell r="BA855">
            <v>0</v>
          </cell>
        </row>
        <row r="856">
          <cell r="BA856">
            <v>0</v>
          </cell>
        </row>
        <row r="857">
          <cell r="BA857">
            <v>0</v>
          </cell>
        </row>
        <row r="858">
          <cell r="BA858">
            <v>0</v>
          </cell>
        </row>
        <row r="859">
          <cell r="BA859">
            <v>0</v>
          </cell>
        </row>
        <row r="860">
          <cell r="BA860">
            <v>0</v>
          </cell>
        </row>
        <row r="861">
          <cell r="BA861">
            <v>0</v>
          </cell>
        </row>
        <row r="862">
          <cell r="BA862">
            <v>0</v>
          </cell>
        </row>
        <row r="863">
          <cell r="BA863">
            <v>0</v>
          </cell>
        </row>
        <row r="864">
          <cell r="BA864">
            <v>0</v>
          </cell>
        </row>
        <row r="865">
          <cell r="BA865">
            <v>0</v>
          </cell>
        </row>
        <row r="866">
          <cell r="BA866">
            <v>0</v>
          </cell>
        </row>
        <row r="867">
          <cell r="BA867">
            <v>0</v>
          </cell>
        </row>
        <row r="868">
          <cell r="BA868">
            <v>0</v>
          </cell>
        </row>
        <row r="869">
          <cell r="BA869">
            <v>0</v>
          </cell>
        </row>
        <row r="870">
          <cell r="BA870">
            <v>0</v>
          </cell>
        </row>
        <row r="871">
          <cell r="BA871">
            <v>0</v>
          </cell>
        </row>
        <row r="872">
          <cell r="BA872">
            <v>0</v>
          </cell>
        </row>
        <row r="873">
          <cell r="BA873">
            <v>0</v>
          </cell>
        </row>
        <row r="874">
          <cell r="BA874">
            <v>0</v>
          </cell>
        </row>
        <row r="875">
          <cell r="BA875">
            <v>0</v>
          </cell>
        </row>
        <row r="876">
          <cell r="BA876">
            <v>0</v>
          </cell>
        </row>
        <row r="877">
          <cell r="BA877">
            <v>0</v>
          </cell>
        </row>
        <row r="878">
          <cell r="BA878">
            <v>0</v>
          </cell>
        </row>
        <row r="879">
          <cell r="BA879">
            <v>0</v>
          </cell>
        </row>
        <row r="880">
          <cell r="BA880">
            <v>0</v>
          </cell>
        </row>
        <row r="881">
          <cell r="BA881">
            <v>0</v>
          </cell>
        </row>
        <row r="882">
          <cell r="BA882">
            <v>0</v>
          </cell>
        </row>
        <row r="883">
          <cell r="BA883">
            <v>0</v>
          </cell>
        </row>
        <row r="884">
          <cell r="BA884">
            <v>0</v>
          </cell>
        </row>
        <row r="885">
          <cell r="BA885">
            <v>0</v>
          </cell>
        </row>
        <row r="886">
          <cell r="BA886">
            <v>0</v>
          </cell>
        </row>
        <row r="887">
          <cell r="BA887">
            <v>0</v>
          </cell>
        </row>
        <row r="888">
          <cell r="BA888">
            <v>0</v>
          </cell>
        </row>
        <row r="889">
          <cell r="BA889">
            <v>0</v>
          </cell>
        </row>
        <row r="890">
          <cell r="BA890">
            <v>0</v>
          </cell>
        </row>
        <row r="891">
          <cell r="BA891">
            <v>0</v>
          </cell>
        </row>
        <row r="892">
          <cell r="BA892">
            <v>0</v>
          </cell>
        </row>
        <row r="893">
          <cell r="BA893">
            <v>0</v>
          </cell>
        </row>
        <row r="894">
          <cell r="BA894">
            <v>0</v>
          </cell>
        </row>
        <row r="895">
          <cell r="BA895">
            <v>0</v>
          </cell>
        </row>
        <row r="896">
          <cell r="BA896">
            <v>0</v>
          </cell>
        </row>
        <row r="897">
          <cell r="BA897">
            <v>0</v>
          </cell>
        </row>
        <row r="898">
          <cell r="BA898">
            <v>0</v>
          </cell>
        </row>
        <row r="899">
          <cell r="BA899">
            <v>0</v>
          </cell>
        </row>
        <row r="900">
          <cell r="BA900">
            <v>0</v>
          </cell>
        </row>
        <row r="901">
          <cell r="BA901">
            <v>0</v>
          </cell>
        </row>
        <row r="902">
          <cell r="BA902">
            <v>0</v>
          </cell>
        </row>
        <row r="903">
          <cell r="BA903">
            <v>0</v>
          </cell>
        </row>
        <row r="904">
          <cell r="BA904">
            <v>0</v>
          </cell>
        </row>
        <row r="905">
          <cell r="BA905">
            <v>0</v>
          </cell>
        </row>
        <row r="906">
          <cell r="BA906">
            <v>0</v>
          </cell>
        </row>
        <row r="907">
          <cell r="BA907">
            <v>0</v>
          </cell>
        </row>
        <row r="908">
          <cell r="BA908">
            <v>0</v>
          </cell>
        </row>
        <row r="909">
          <cell r="BA909">
            <v>0</v>
          </cell>
        </row>
        <row r="910">
          <cell r="BA910">
            <v>0</v>
          </cell>
        </row>
        <row r="911">
          <cell r="BA911">
            <v>0</v>
          </cell>
        </row>
        <row r="912">
          <cell r="BA912">
            <v>0</v>
          </cell>
        </row>
        <row r="913">
          <cell r="BA913">
            <v>0</v>
          </cell>
        </row>
        <row r="914">
          <cell r="BA914">
            <v>0</v>
          </cell>
        </row>
        <row r="915">
          <cell r="BA915">
            <v>0</v>
          </cell>
        </row>
        <row r="916">
          <cell r="BA916">
            <v>0</v>
          </cell>
        </row>
        <row r="917">
          <cell r="BA917">
            <v>0</v>
          </cell>
        </row>
        <row r="918">
          <cell r="BA918">
            <v>0</v>
          </cell>
        </row>
        <row r="919">
          <cell r="BA919">
            <v>0</v>
          </cell>
        </row>
        <row r="920">
          <cell r="BA920">
            <v>0</v>
          </cell>
        </row>
        <row r="921">
          <cell r="BA921">
            <v>0</v>
          </cell>
        </row>
        <row r="922">
          <cell r="BA922">
            <v>0</v>
          </cell>
        </row>
        <row r="923">
          <cell r="BA923">
            <v>0</v>
          </cell>
        </row>
        <row r="924">
          <cell r="BA924">
            <v>0</v>
          </cell>
        </row>
        <row r="925">
          <cell r="BA925">
            <v>0</v>
          </cell>
        </row>
        <row r="926">
          <cell r="BA926">
            <v>0</v>
          </cell>
        </row>
        <row r="927">
          <cell r="BA927">
            <v>0</v>
          </cell>
        </row>
        <row r="928">
          <cell r="BA928">
            <v>0</v>
          </cell>
        </row>
        <row r="929">
          <cell r="BA929">
            <v>0</v>
          </cell>
        </row>
        <row r="930">
          <cell r="BA930">
            <v>0</v>
          </cell>
        </row>
        <row r="931">
          <cell r="BA931">
            <v>0</v>
          </cell>
        </row>
        <row r="932">
          <cell r="BA932">
            <v>0</v>
          </cell>
        </row>
        <row r="933">
          <cell r="BA933">
            <v>0</v>
          </cell>
        </row>
        <row r="934">
          <cell r="BA934">
            <v>0</v>
          </cell>
        </row>
        <row r="935">
          <cell r="BA935">
            <v>0</v>
          </cell>
        </row>
        <row r="936">
          <cell r="BA936">
            <v>0</v>
          </cell>
        </row>
        <row r="937">
          <cell r="BA937">
            <v>0</v>
          </cell>
        </row>
        <row r="938">
          <cell r="BA938">
            <v>0</v>
          </cell>
        </row>
        <row r="939">
          <cell r="BA939">
            <v>0</v>
          </cell>
        </row>
        <row r="940">
          <cell r="BA940">
            <v>0</v>
          </cell>
        </row>
        <row r="941">
          <cell r="BA941">
            <v>0</v>
          </cell>
        </row>
        <row r="942">
          <cell r="BA942">
            <v>0</v>
          </cell>
        </row>
        <row r="943">
          <cell r="BA943">
            <v>0</v>
          </cell>
        </row>
        <row r="944">
          <cell r="BA944">
            <v>0</v>
          </cell>
        </row>
        <row r="945">
          <cell r="BA945">
            <v>0</v>
          </cell>
        </row>
        <row r="946">
          <cell r="BA946">
            <v>0</v>
          </cell>
        </row>
        <row r="947">
          <cell r="BA947">
            <v>0</v>
          </cell>
        </row>
        <row r="948">
          <cell r="BA948">
            <v>0</v>
          </cell>
        </row>
        <row r="949">
          <cell r="BA949">
            <v>0</v>
          </cell>
        </row>
        <row r="950">
          <cell r="BA950">
            <v>0</v>
          </cell>
        </row>
        <row r="951">
          <cell r="BA951">
            <v>0</v>
          </cell>
        </row>
        <row r="952">
          <cell r="BA952">
            <v>0</v>
          </cell>
        </row>
        <row r="953">
          <cell r="BA953">
            <v>0</v>
          </cell>
        </row>
        <row r="954">
          <cell r="BA954">
            <v>0</v>
          </cell>
        </row>
        <row r="955">
          <cell r="BA955">
            <v>0</v>
          </cell>
        </row>
        <row r="956">
          <cell r="BA956">
            <v>0</v>
          </cell>
        </row>
        <row r="957">
          <cell r="BA957">
            <v>0</v>
          </cell>
        </row>
        <row r="958">
          <cell r="BA958">
            <v>0</v>
          </cell>
        </row>
        <row r="959">
          <cell r="BA959">
            <v>0</v>
          </cell>
        </row>
        <row r="960">
          <cell r="BA960">
            <v>0</v>
          </cell>
        </row>
        <row r="961">
          <cell r="BA961">
            <v>0</v>
          </cell>
        </row>
        <row r="962">
          <cell r="BA962">
            <v>0</v>
          </cell>
        </row>
        <row r="963">
          <cell r="BA963">
            <v>0</v>
          </cell>
        </row>
        <row r="964">
          <cell r="BA964">
            <v>0</v>
          </cell>
        </row>
        <row r="965">
          <cell r="BA965">
            <v>0</v>
          </cell>
        </row>
        <row r="966">
          <cell r="BA966">
            <v>0</v>
          </cell>
        </row>
        <row r="967">
          <cell r="BA967">
            <v>0</v>
          </cell>
        </row>
        <row r="968">
          <cell r="BA968">
            <v>0</v>
          </cell>
        </row>
        <row r="969">
          <cell r="BA969">
            <v>0</v>
          </cell>
        </row>
        <row r="970">
          <cell r="BA970">
            <v>0</v>
          </cell>
        </row>
        <row r="971">
          <cell r="BA971">
            <v>0</v>
          </cell>
        </row>
        <row r="972">
          <cell r="BA972">
            <v>0</v>
          </cell>
        </row>
        <row r="973">
          <cell r="BA973">
            <v>0</v>
          </cell>
        </row>
        <row r="974">
          <cell r="BA974">
            <v>0</v>
          </cell>
        </row>
        <row r="975">
          <cell r="BA975">
            <v>0</v>
          </cell>
        </row>
        <row r="976">
          <cell r="BA976">
            <v>0</v>
          </cell>
        </row>
        <row r="977">
          <cell r="BA977">
            <v>0</v>
          </cell>
        </row>
        <row r="978">
          <cell r="BA978">
            <v>0</v>
          </cell>
        </row>
        <row r="979">
          <cell r="BA979">
            <v>0</v>
          </cell>
        </row>
        <row r="980">
          <cell r="BA980">
            <v>0</v>
          </cell>
        </row>
        <row r="981">
          <cell r="BA981">
            <v>0</v>
          </cell>
        </row>
        <row r="982">
          <cell r="BA982">
            <v>0</v>
          </cell>
        </row>
        <row r="983">
          <cell r="BA983">
            <v>0</v>
          </cell>
        </row>
        <row r="984">
          <cell r="BA984">
            <v>0</v>
          </cell>
        </row>
        <row r="985">
          <cell r="BA985">
            <v>0</v>
          </cell>
        </row>
        <row r="986">
          <cell r="BA986">
            <v>0</v>
          </cell>
        </row>
        <row r="987">
          <cell r="BA987">
            <v>0</v>
          </cell>
        </row>
        <row r="988">
          <cell r="BA988">
            <v>0</v>
          </cell>
        </row>
        <row r="989">
          <cell r="BA989">
            <v>0</v>
          </cell>
        </row>
        <row r="990">
          <cell r="BA990">
            <v>0</v>
          </cell>
        </row>
        <row r="991">
          <cell r="BA991">
            <v>0</v>
          </cell>
        </row>
        <row r="992">
          <cell r="BA992">
            <v>0</v>
          </cell>
        </row>
        <row r="993">
          <cell r="BA993">
            <v>0</v>
          </cell>
        </row>
        <row r="994">
          <cell r="BA994">
            <v>0</v>
          </cell>
        </row>
        <row r="995">
          <cell r="BA995">
            <v>0</v>
          </cell>
        </row>
        <row r="996">
          <cell r="BA996">
            <v>0</v>
          </cell>
        </row>
        <row r="997">
          <cell r="BA997">
            <v>0</v>
          </cell>
        </row>
        <row r="998">
          <cell r="BA998">
            <v>0</v>
          </cell>
        </row>
        <row r="999">
          <cell r="BA999">
            <v>0</v>
          </cell>
        </row>
        <row r="1000">
          <cell r="BA1000">
            <v>0</v>
          </cell>
        </row>
        <row r="1001">
          <cell r="BA1001">
            <v>0</v>
          </cell>
        </row>
        <row r="1002">
          <cell r="BA1002">
            <v>0</v>
          </cell>
        </row>
        <row r="1003">
          <cell r="BA1003">
            <v>0</v>
          </cell>
        </row>
        <row r="1004">
          <cell r="BA1004">
            <v>0</v>
          </cell>
        </row>
        <row r="1005">
          <cell r="BA1005">
            <v>0</v>
          </cell>
        </row>
        <row r="1006">
          <cell r="BA1006">
            <v>0</v>
          </cell>
        </row>
        <row r="1007">
          <cell r="BA1007">
            <v>0</v>
          </cell>
        </row>
        <row r="1008">
          <cell r="BA1008">
            <v>0</v>
          </cell>
        </row>
        <row r="1009">
          <cell r="BA1009">
            <v>0</v>
          </cell>
        </row>
        <row r="1010">
          <cell r="BA1010">
            <v>0</v>
          </cell>
        </row>
        <row r="1011">
          <cell r="BA1011">
            <v>0</v>
          </cell>
        </row>
        <row r="1012">
          <cell r="BA1012">
            <v>0</v>
          </cell>
        </row>
        <row r="1013">
          <cell r="BA1013">
            <v>0</v>
          </cell>
        </row>
        <row r="1014">
          <cell r="BA1014">
            <v>0</v>
          </cell>
        </row>
        <row r="1015">
          <cell r="BA1015">
            <v>0</v>
          </cell>
        </row>
        <row r="1016">
          <cell r="BA1016">
            <v>0</v>
          </cell>
        </row>
        <row r="1017">
          <cell r="BA1017">
            <v>0</v>
          </cell>
        </row>
        <row r="1018">
          <cell r="BA1018">
            <v>0</v>
          </cell>
        </row>
        <row r="1019">
          <cell r="BA1019">
            <v>0</v>
          </cell>
        </row>
        <row r="1020">
          <cell r="BA1020">
            <v>0</v>
          </cell>
        </row>
        <row r="1021">
          <cell r="BA1021">
            <v>0</v>
          </cell>
        </row>
        <row r="1022">
          <cell r="BA1022">
            <v>0</v>
          </cell>
        </row>
        <row r="1023">
          <cell r="BA1023">
            <v>0</v>
          </cell>
        </row>
        <row r="1024">
          <cell r="BA1024">
            <v>0</v>
          </cell>
        </row>
        <row r="1025">
          <cell r="BA1025">
            <v>0</v>
          </cell>
        </row>
        <row r="1026">
          <cell r="BA1026">
            <v>0</v>
          </cell>
        </row>
        <row r="1027">
          <cell r="BA1027">
            <v>0</v>
          </cell>
        </row>
        <row r="1028">
          <cell r="BA1028">
            <v>0</v>
          </cell>
        </row>
        <row r="1029">
          <cell r="BA1029">
            <v>0</v>
          </cell>
        </row>
        <row r="1030">
          <cell r="BA1030">
            <v>0</v>
          </cell>
        </row>
        <row r="1031">
          <cell r="BA1031">
            <v>0</v>
          </cell>
        </row>
        <row r="1032">
          <cell r="BA1032">
            <v>0</v>
          </cell>
        </row>
        <row r="1033">
          <cell r="BA1033">
            <v>0</v>
          </cell>
        </row>
        <row r="1034">
          <cell r="BA1034">
            <v>0</v>
          </cell>
        </row>
        <row r="1035">
          <cell r="BA1035">
            <v>0</v>
          </cell>
        </row>
        <row r="1036">
          <cell r="BA1036">
            <v>0</v>
          </cell>
        </row>
        <row r="1037">
          <cell r="BA1037">
            <v>0</v>
          </cell>
        </row>
        <row r="1038">
          <cell r="BA1038">
            <v>0</v>
          </cell>
        </row>
        <row r="1039">
          <cell r="BA1039">
            <v>0</v>
          </cell>
        </row>
        <row r="1040">
          <cell r="BA1040">
            <v>0</v>
          </cell>
        </row>
        <row r="1041">
          <cell r="BA1041">
            <v>0</v>
          </cell>
        </row>
        <row r="1042">
          <cell r="BA1042">
            <v>0</v>
          </cell>
        </row>
        <row r="1043">
          <cell r="BA1043">
            <v>0</v>
          </cell>
        </row>
        <row r="1044">
          <cell r="BA1044">
            <v>0</v>
          </cell>
        </row>
        <row r="1045">
          <cell r="BA1045">
            <v>0</v>
          </cell>
        </row>
        <row r="1046">
          <cell r="BA1046">
            <v>0</v>
          </cell>
        </row>
        <row r="1047">
          <cell r="BA1047">
            <v>0</v>
          </cell>
        </row>
        <row r="1048">
          <cell r="BA1048">
            <v>0</v>
          </cell>
        </row>
        <row r="1049">
          <cell r="BA1049">
            <v>0</v>
          </cell>
        </row>
        <row r="1050">
          <cell r="BA1050">
            <v>0</v>
          </cell>
        </row>
        <row r="1051">
          <cell r="BA1051">
            <v>0</v>
          </cell>
        </row>
        <row r="1052">
          <cell r="BA1052">
            <v>0</v>
          </cell>
        </row>
        <row r="1053">
          <cell r="BA1053">
            <v>0</v>
          </cell>
        </row>
        <row r="1054">
          <cell r="BA1054">
            <v>0</v>
          </cell>
        </row>
        <row r="1055">
          <cell r="BA1055">
            <v>0</v>
          </cell>
        </row>
        <row r="1056">
          <cell r="BA1056">
            <v>0</v>
          </cell>
        </row>
        <row r="1057">
          <cell r="BA1057">
            <v>0</v>
          </cell>
        </row>
        <row r="1058">
          <cell r="BA1058">
            <v>0</v>
          </cell>
        </row>
        <row r="1059">
          <cell r="BA1059">
            <v>0</v>
          </cell>
        </row>
        <row r="1060">
          <cell r="BA1060">
            <v>0</v>
          </cell>
        </row>
        <row r="1061">
          <cell r="BA1061">
            <v>0</v>
          </cell>
        </row>
        <row r="1062">
          <cell r="BA1062">
            <v>0</v>
          </cell>
        </row>
        <row r="1063">
          <cell r="BA1063">
            <v>0</v>
          </cell>
        </row>
        <row r="1064">
          <cell r="BA1064">
            <v>0</v>
          </cell>
        </row>
        <row r="1065">
          <cell r="BA1065">
            <v>0</v>
          </cell>
        </row>
        <row r="1066">
          <cell r="BA1066">
            <v>0</v>
          </cell>
        </row>
        <row r="1067">
          <cell r="BA1067">
            <v>0</v>
          </cell>
        </row>
        <row r="1068">
          <cell r="BA1068">
            <v>0</v>
          </cell>
        </row>
        <row r="1069">
          <cell r="BA1069">
            <v>0</v>
          </cell>
        </row>
        <row r="1070">
          <cell r="BA1070">
            <v>0</v>
          </cell>
        </row>
        <row r="1071">
          <cell r="BA1071">
            <v>0</v>
          </cell>
        </row>
        <row r="1072">
          <cell r="BA1072">
            <v>0</v>
          </cell>
        </row>
        <row r="1073">
          <cell r="BA1073">
            <v>0</v>
          </cell>
        </row>
        <row r="1074">
          <cell r="BA1074">
            <v>0</v>
          </cell>
        </row>
        <row r="1075">
          <cell r="BA1075">
            <v>0</v>
          </cell>
        </row>
        <row r="1076">
          <cell r="BA1076">
            <v>0</v>
          </cell>
        </row>
        <row r="1077">
          <cell r="BA1077">
            <v>0</v>
          </cell>
        </row>
        <row r="1078">
          <cell r="BA1078">
            <v>0</v>
          </cell>
        </row>
        <row r="1079">
          <cell r="BA1079">
            <v>0</v>
          </cell>
        </row>
        <row r="1080">
          <cell r="BA1080">
            <v>0</v>
          </cell>
        </row>
        <row r="1081">
          <cell r="BA1081">
            <v>0</v>
          </cell>
        </row>
        <row r="1082">
          <cell r="BA1082">
            <v>0</v>
          </cell>
        </row>
        <row r="1083">
          <cell r="BA1083">
            <v>0</v>
          </cell>
        </row>
        <row r="1084">
          <cell r="BA1084">
            <v>0</v>
          </cell>
        </row>
        <row r="1085">
          <cell r="BA1085">
            <v>0</v>
          </cell>
        </row>
        <row r="1086">
          <cell r="BA1086">
            <v>0</v>
          </cell>
        </row>
        <row r="1087">
          <cell r="BA1087">
            <v>0</v>
          </cell>
        </row>
        <row r="1088">
          <cell r="BA1088">
            <v>0</v>
          </cell>
        </row>
        <row r="1089">
          <cell r="BA1089">
            <v>0</v>
          </cell>
        </row>
        <row r="1090">
          <cell r="BA1090">
            <v>0</v>
          </cell>
        </row>
        <row r="1091">
          <cell r="BA1091">
            <v>0</v>
          </cell>
        </row>
        <row r="1092">
          <cell r="BA1092">
            <v>0</v>
          </cell>
        </row>
        <row r="1093">
          <cell r="BA1093">
            <v>0</v>
          </cell>
        </row>
        <row r="1094">
          <cell r="BA1094">
            <v>0</v>
          </cell>
        </row>
        <row r="1095">
          <cell r="BA1095">
            <v>0</v>
          </cell>
        </row>
        <row r="1096">
          <cell r="BA1096">
            <v>0</v>
          </cell>
        </row>
        <row r="1097">
          <cell r="BA1097">
            <v>0</v>
          </cell>
        </row>
        <row r="1098">
          <cell r="BA1098">
            <v>0</v>
          </cell>
        </row>
        <row r="1099">
          <cell r="BA1099">
            <v>0</v>
          </cell>
        </row>
        <row r="1100">
          <cell r="BA1100">
            <v>0</v>
          </cell>
        </row>
        <row r="1101">
          <cell r="BA1101">
            <v>0</v>
          </cell>
        </row>
        <row r="1102">
          <cell r="BA1102">
            <v>0</v>
          </cell>
        </row>
        <row r="1103">
          <cell r="BA1103">
            <v>0</v>
          </cell>
        </row>
        <row r="1104">
          <cell r="BA1104">
            <v>0</v>
          </cell>
        </row>
        <row r="1105">
          <cell r="BA1105">
            <v>0</v>
          </cell>
        </row>
        <row r="1106">
          <cell r="BA1106">
            <v>0</v>
          </cell>
        </row>
        <row r="1107">
          <cell r="BA1107">
            <v>0</v>
          </cell>
        </row>
        <row r="1108">
          <cell r="BA1108">
            <v>0</v>
          </cell>
        </row>
        <row r="1109">
          <cell r="BA1109">
            <v>0</v>
          </cell>
        </row>
        <row r="1110">
          <cell r="BA1110">
            <v>0</v>
          </cell>
        </row>
        <row r="1111">
          <cell r="BA1111">
            <v>0</v>
          </cell>
        </row>
        <row r="1112">
          <cell r="BA1112">
            <v>0</v>
          </cell>
        </row>
        <row r="1113">
          <cell r="BA1113">
            <v>0</v>
          </cell>
        </row>
        <row r="1114">
          <cell r="BA1114">
            <v>0</v>
          </cell>
        </row>
        <row r="1115">
          <cell r="BA1115">
            <v>0</v>
          </cell>
        </row>
        <row r="1116">
          <cell r="BA1116">
            <v>0</v>
          </cell>
        </row>
        <row r="1117">
          <cell r="BA1117">
            <v>0</v>
          </cell>
        </row>
        <row r="1118">
          <cell r="BA1118">
            <v>0</v>
          </cell>
        </row>
        <row r="1119">
          <cell r="BA1119">
            <v>0</v>
          </cell>
        </row>
        <row r="1120">
          <cell r="BA1120">
            <v>0</v>
          </cell>
        </row>
        <row r="1121">
          <cell r="BA1121">
            <v>0</v>
          </cell>
        </row>
        <row r="1122">
          <cell r="BA1122">
            <v>0</v>
          </cell>
        </row>
        <row r="1123">
          <cell r="BA1123">
            <v>0</v>
          </cell>
        </row>
        <row r="1124">
          <cell r="BA1124">
            <v>0</v>
          </cell>
        </row>
        <row r="1125">
          <cell r="BA1125">
            <v>0</v>
          </cell>
        </row>
        <row r="1126">
          <cell r="BA1126">
            <v>0</v>
          </cell>
        </row>
        <row r="1127">
          <cell r="BA1127">
            <v>0</v>
          </cell>
        </row>
        <row r="1128">
          <cell r="BA1128">
            <v>0</v>
          </cell>
        </row>
        <row r="1129">
          <cell r="BA1129">
            <v>0</v>
          </cell>
        </row>
        <row r="1130">
          <cell r="BA1130">
            <v>0</v>
          </cell>
        </row>
        <row r="1131">
          <cell r="BA1131">
            <v>0</v>
          </cell>
        </row>
        <row r="1132">
          <cell r="BA1132">
            <v>0</v>
          </cell>
        </row>
        <row r="1133">
          <cell r="BA1133">
            <v>0</v>
          </cell>
        </row>
        <row r="1134">
          <cell r="BA1134">
            <v>0</v>
          </cell>
        </row>
        <row r="1135">
          <cell r="BA1135">
            <v>0</v>
          </cell>
        </row>
        <row r="1136">
          <cell r="BA1136">
            <v>0</v>
          </cell>
        </row>
        <row r="1137">
          <cell r="BA1137">
            <v>0</v>
          </cell>
        </row>
        <row r="1138">
          <cell r="BA1138">
            <v>0</v>
          </cell>
        </row>
        <row r="1139">
          <cell r="BA1139">
            <v>0</v>
          </cell>
        </row>
        <row r="1140">
          <cell r="BA1140">
            <v>0</v>
          </cell>
        </row>
        <row r="1141">
          <cell r="BA1141">
            <v>0</v>
          </cell>
        </row>
        <row r="1142">
          <cell r="BA1142">
            <v>0</v>
          </cell>
        </row>
        <row r="1143">
          <cell r="BA1143">
            <v>0</v>
          </cell>
        </row>
        <row r="1144">
          <cell r="BA1144">
            <v>0</v>
          </cell>
        </row>
        <row r="1145">
          <cell r="BA1145">
            <v>0</v>
          </cell>
        </row>
        <row r="1146">
          <cell r="BA1146">
            <v>0</v>
          </cell>
        </row>
        <row r="1147">
          <cell r="BA1147">
            <v>0</v>
          </cell>
        </row>
        <row r="1148">
          <cell r="BA1148">
            <v>0</v>
          </cell>
        </row>
        <row r="1149">
          <cell r="BA1149">
            <v>0</v>
          </cell>
        </row>
        <row r="1150">
          <cell r="BA1150">
            <v>0</v>
          </cell>
        </row>
        <row r="1151">
          <cell r="BA1151">
            <v>0</v>
          </cell>
        </row>
        <row r="1152">
          <cell r="BA1152">
            <v>0</v>
          </cell>
        </row>
        <row r="1153">
          <cell r="BA1153">
            <v>0</v>
          </cell>
        </row>
        <row r="1154">
          <cell r="BA1154">
            <v>0</v>
          </cell>
        </row>
        <row r="1155">
          <cell r="BA1155">
            <v>0</v>
          </cell>
        </row>
        <row r="1156">
          <cell r="BA1156">
            <v>0</v>
          </cell>
        </row>
        <row r="1157">
          <cell r="BA1157">
            <v>0</v>
          </cell>
        </row>
        <row r="1158">
          <cell r="BA1158">
            <v>0</v>
          </cell>
        </row>
        <row r="1159">
          <cell r="BA1159">
            <v>0</v>
          </cell>
        </row>
        <row r="1160">
          <cell r="BA1160">
            <v>0</v>
          </cell>
        </row>
        <row r="1161">
          <cell r="BA1161">
            <v>0</v>
          </cell>
        </row>
        <row r="1162">
          <cell r="BA1162">
            <v>0</v>
          </cell>
        </row>
        <row r="1163">
          <cell r="BA1163">
            <v>0</v>
          </cell>
        </row>
        <row r="1164">
          <cell r="BA1164">
            <v>0</v>
          </cell>
        </row>
        <row r="1165">
          <cell r="BA1165">
            <v>0</v>
          </cell>
        </row>
        <row r="1166">
          <cell r="BA1166">
            <v>0</v>
          </cell>
        </row>
        <row r="1167">
          <cell r="BA1167">
            <v>0</v>
          </cell>
        </row>
        <row r="1168">
          <cell r="BA1168">
            <v>0</v>
          </cell>
        </row>
        <row r="1169">
          <cell r="BA1169">
            <v>0</v>
          </cell>
        </row>
        <row r="1170">
          <cell r="BA1170">
            <v>0</v>
          </cell>
        </row>
        <row r="1171">
          <cell r="BA1171">
            <v>0</v>
          </cell>
        </row>
        <row r="1172">
          <cell r="BA1172">
            <v>0</v>
          </cell>
        </row>
        <row r="1173">
          <cell r="BA1173">
            <v>0</v>
          </cell>
        </row>
        <row r="1174">
          <cell r="BA1174">
            <v>0</v>
          </cell>
        </row>
        <row r="1175">
          <cell r="BA1175">
            <v>0</v>
          </cell>
        </row>
        <row r="1176">
          <cell r="BA1176">
            <v>0</v>
          </cell>
        </row>
        <row r="1177">
          <cell r="BA1177">
            <v>0</v>
          </cell>
        </row>
        <row r="1178">
          <cell r="BA1178">
            <v>0</v>
          </cell>
        </row>
        <row r="1179">
          <cell r="BA1179">
            <v>0</v>
          </cell>
        </row>
        <row r="1180">
          <cell r="BA1180">
            <v>0</v>
          </cell>
        </row>
        <row r="1181">
          <cell r="BA1181">
            <v>0</v>
          </cell>
        </row>
        <row r="1182">
          <cell r="BA1182">
            <v>0</v>
          </cell>
        </row>
        <row r="1183">
          <cell r="BA1183">
            <v>0</v>
          </cell>
        </row>
        <row r="1184">
          <cell r="BA1184">
            <v>0</v>
          </cell>
        </row>
        <row r="1185">
          <cell r="BA1185">
            <v>0</v>
          </cell>
        </row>
        <row r="1186">
          <cell r="BA1186">
            <v>0</v>
          </cell>
        </row>
        <row r="1187">
          <cell r="BA1187">
            <v>0</v>
          </cell>
        </row>
        <row r="1188">
          <cell r="BA1188">
            <v>0</v>
          </cell>
        </row>
        <row r="1189">
          <cell r="BA1189">
            <v>0</v>
          </cell>
        </row>
        <row r="1190">
          <cell r="BA1190">
            <v>0</v>
          </cell>
        </row>
        <row r="1191">
          <cell r="BA1191">
            <v>0</v>
          </cell>
        </row>
        <row r="1192">
          <cell r="BA1192">
            <v>0</v>
          </cell>
        </row>
        <row r="1193">
          <cell r="BA1193">
            <v>0</v>
          </cell>
        </row>
        <row r="1194">
          <cell r="BA1194">
            <v>0</v>
          </cell>
        </row>
        <row r="1195">
          <cell r="BA1195">
            <v>0</v>
          </cell>
        </row>
        <row r="1196">
          <cell r="BA1196">
            <v>0</v>
          </cell>
        </row>
        <row r="1197">
          <cell r="BA1197">
            <v>0</v>
          </cell>
        </row>
        <row r="1198">
          <cell r="BA1198">
            <v>0</v>
          </cell>
        </row>
        <row r="1199">
          <cell r="BA1199">
            <v>0</v>
          </cell>
        </row>
        <row r="1200">
          <cell r="BA1200">
            <v>0</v>
          </cell>
        </row>
        <row r="1201">
          <cell r="BA1201">
            <v>0</v>
          </cell>
        </row>
        <row r="1202">
          <cell r="BA1202">
            <v>0</v>
          </cell>
        </row>
        <row r="1203">
          <cell r="BA1203">
            <v>0</v>
          </cell>
        </row>
        <row r="1204">
          <cell r="BA1204">
            <v>0</v>
          </cell>
        </row>
        <row r="1205">
          <cell r="BA1205">
            <v>0</v>
          </cell>
        </row>
        <row r="1206">
          <cell r="BA1206">
            <v>0</v>
          </cell>
        </row>
        <row r="1207">
          <cell r="BA1207">
            <v>0</v>
          </cell>
        </row>
        <row r="1208">
          <cell r="BA1208">
            <v>0</v>
          </cell>
        </row>
        <row r="1209">
          <cell r="BA1209">
            <v>0</v>
          </cell>
        </row>
        <row r="1210">
          <cell r="BA1210">
            <v>0</v>
          </cell>
        </row>
        <row r="1211">
          <cell r="BA1211">
            <v>0</v>
          </cell>
        </row>
        <row r="1212">
          <cell r="BA1212">
            <v>0</v>
          </cell>
        </row>
        <row r="1213">
          <cell r="BA1213">
            <v>0</v>
          </cell>
        </row>
        <row r="1214">
          <cell r="BA1214">
            <v>0</v>
          </cell>
        </row>
        <row r="1215">
          <cell r="BA1215">
            <v>0</v>
          </cell>
        </row>
        <row r="1216">
          <cell r="BA1216">
            <v>0</v>
          </cell>
        </row>
        <row r="1217">
          <cell r="BA1217">
            <v>0</v>
          </cell>
        </row>
        <row r="1218">
          <cell r="BA1218">
            <v>0</v>
          </cell>
        </row>
        <row r="1219">
          <cell r="BA1219">
            <v>0</v>
          </cell>
        </row>
        <row r="1220">
          <cell r="BA1220">
            <v>0</v>
          </cell>
        </row>
        <row r="1221">
          <cell r="BA1221">
            <v>0</v>
          </cell>
        </row>
        <row r="1222">
          <cell r="BA1222">
            <v>0</v>
          </cell>
        </row>
        <row r="1223">
          <cell r="BA1223">
            <v>0</v>
          </cell>
        </row>
        <row r="1224">
          <cell r="BA1224">
            <v>0</v>
          </cell>
        </row>
        <row r="1225">
          <cell r="BA1225">
            <v>0</v>
          </cell>
        </row>
        <row r="1226">
          <cell r="BA1226">
            <v>0</v>
          </cell>
        </row>
        <row r="1227">
          <cell r="BA1227">
            <v>0</v>
          </cell>
        </row>
        <row r="1228">
          <cell r="BA1228">
            <v>0</v>
          </cell>
        </row>
        <row r="1229">
          <cell r="BA1229">
            <v>0</v>
          </cell>
        </row>
        <row r="1230">
          <cell r="BA1230">
            <v>0</v>
          </cell>
        </row>
        <row r="1231">
          <cell r="BA1231">
            <v>0</v>
          </cell>
        </row>
        <row r="1232">
          <cell r="BA1232">
            <v>0</v>
          </cell>
        </row>
        <row r="1233">
          <cell r="BA1233">
            <v>0</v>
          </cell>
        </row>
        <row r="1234">
          <cell r="BA1234">
            <v>0</v>
          </cell>
        </row>
        <row r="1235">
          <cell r="BA1235">
            <v>0</v>
          </cell>
        </row>
        <row r="1236">
          <cell r="BA1236">
            <v>0</v>
          </cell>
        </row>
        <row r="1237">
          <cell r="BA1237">
            <v>0</v>
          </cell>
        </row>
        <row r="1238">
          <cell r="BA1238">
            <v>0</v>
          </cell>
        </row>
        <row r="1239">
          <cell r="BA1239">
            <v>0</v>
          </cell>
        </row>
        <row r="1240">
          <cell r="BA1240">
            <v>0</v>
          </cell>
        </row>
        <row r="1241">
          <cell r="BA1241">
            <v>0</v>
          </cell>
        </row>
        <row r="1242">
          <cell r="BA1242">
            <v>0</v>
          </cell>
        </row>
        <row r="1243">
          <cell r="BA1243">
            <v>0</v>
          </cell>
        </row>
        <row r="1244">
          <cell r="BA1244">
            <v>0</v>
          </cell>
        </row>
        <row r="1245">
          <cell r="BA1245">
            <v>0</v>
          </cell>
        </row>
        <row r="1246">
          <cell r="BA1246">
            <v>0</v>
          </cell>
        </row>
        <row r="1247">
          <cell r="BA1247">
            <v>0</v>
          </cell>
        </row>
        <row r="1248">
          <cell r="BA1248">
            <v>0</v>
          </cell>
        </row>
        <row r="1249">
          <cell r="BA1249">
            <v>0</v>
          </cell>
        </row>
        <row r="1250">
          <cell r="BA1250">
            <v>0</v>
          </cell>
        </row>
        <row r="1251">
          <cell r="BA1251">
            <v>0</v>
          </cell>
        </row>
        <row r="1252">
          <cell r="BA1252">
            <v>0</v>
          </cell>
        </row>
        <row r="1253">
          <cell r="BA1253">
            <v>0</v>
          </cell>
        </row>
        <row r="1254">
          <cell r="BA1254">
            <v>0</v>
          </cell>
        </row>
        <row r="1255">
          <cell r="BA1255">
            <v>0</v>
          </cell>
        </row>
        <row r="1256">
          <cell r="BA1256">
            <v>0</v>
          </cell>
        </row>
        <row r="1257">
          <cell r="BA1257">
            <v>0</v>
          </cell>
        </row>
        <row r="1258">
          <cell r="BA1258">
            <v>0</v>
          </cell>
        </row>
        <row r="1259">
          <cell r="BA1259">
            <v>0</v>
          </cell>
        </row>
        <row r="1260">
          <cell r="BA1260">
            <v>0</v>
          </cell>
        </row>
        <row r="1261">
          <cell r="BA1261">
            <v>0</v>
          </cell>
        </row>
        <row r="1262">
          <cell r="BA1262">
            <v>0</v>
          </cell>
        </row>
        <row r="1263">
          <cell r="BA1263">
            <v>0</v>
          </cell>
        </row>
        <row r="1264">
          <cell r="BA1264">
            <v>0</v>
          </cell>
        </row>
        <row r="1265">
          <cell r="BA1265">
            <v>0</v>
          </cell>
        </row>
        <row r="1266">
          <cell r="BA1266">
            <v>0</v>
          </cell>
        </row>
        <row r="1267">
          <cell r="BA1267">
            <v>0</v>
          </cell>
        </row>
        <row r="1268">
          <cell r="BA1268">
            <v>0</v>
          </cell>
        </row>
        <row r="1269">
          <cell r="BA1269">
            <v>0</v>
          </cell>
        </row>
        <row r="1270">
          <cell r="BA1270">
            <v>0</v>
          </cell>
        </row>
        <row r="1271">
          <cell r="BA1271">
            <v>0</v>
          </cell>
        </row>
        <row r="1272">
          <cell r="BA1272">
            <v>0</v>
          </cell>
        </row>
        <row r="1273">
          <cell r="BA1273">
            <v>0</v>
          </cell>
        </row>
        <row r="1274">
          <cell r="BA1274">
            <v>0</v>
          </cell>
        </row>
        <row r="1275">
          <cell r="BA1275">
            <v>0</v>
          </cell>
        </row>
        <row r="1276">
          <cell r="BA1276">
            <v>0</v>
          </cell>
        </row>
        <row r="1277">
          <cell r="BA1277">
            <v>0</v>
          </cell>
        </row>
        <row r="1278">
          <cell r="BA1278">
            <v>0</v>
          </cell>
        </row>
        <row r="1279">
          <cell r="BA1279">
            <v>0</v>
          </cell>
        </row>
        <row r="1280">
          <cell r="BA1280">
            <v>0</v>
          </cell>
        </row>
        <row r="1281">
          <cell r="BA1281">
            <v>0</v>
          </cell>
        </row>
        <row r="1282">
          <cell r="BA1282">
            <v>0</v>
          </cell>
        </row>
        <row r="1283">
          <cell r="BA1283">
            <v>0</v>
          </cell>
        </row>
        <row r="1284">
          <cell r="BA1284">
            <v>0</v>
          </cell>
        </row>
        <row r="1285">
          <cell r="BA1285">
            <v>0</v>
          </cell>
        </row>
        <row r="1286">
          <cell r="BA1286">
            <v>0</v>
          </cell>
        </row>
        <row r="1287">
          <cell r="BA1287">
            <v>0</v>
          </cell>
        </row>
        <row r="1288">
          <cell r="BA1288">
            <v>0</v>
          </cell>
        </row>
        <row r="1289">
          <cell r="BA1289">
            <v>0</v>
          </cell>
        </row>
        <row r="1290">
          <cell r="BA1290">
            <v>0</v>
          </cell>
        </row>
        <row r="1291">
          <cell r="BA1291">
            <v>0</v>
          </cell>
        </row>
        <row r="1292">
          <cell r="BA1292">
            <v>0</v>
          </cell>
        </row>
        <row r="1293">
          <cell r="BA1293">
            <v>0</v>
          </cell>
        </row>
        <row r="1294">
          <cell r="BA1294">
            <v>0</v>
          </cell>
        </row>
        <row r="1295">
          <cell r="BA1295">
            <v>0</v>
          </cell>
        </row>
        <row r="1296">
          <cell r="BA1296">
            <v>0</v>
          </cell>
        </row>
        <row r="1297">
          <cell r="BA1297">
            <v>0</v>
          </cell>
        </row>
        <row r="1298">
          <cell r="BA1298">
            <v>0</v>
          </cell>
        </row>
        <row r="1299">
          <cell r="BA1299">
            <v>0</v>
          </cell>
        </row>
        <row r="1300">
          <cell r="BA1300">
            <v>0</v>
          </cell>
        </row>
        <row r="1301">
          <cell r="BA1301">
            <v>0</v>
          </cell>
        </row>
        <row r="1302">
          <cell r="BA1302">
            <v>0</v>
          </cell>
        </row>
        <row r="1303">
          <cell r="BA1303">
            <v>0</v>
          </cell>
        </row>
        <row r="1304">
          <cell r="BA1304">
            <v>0</v>
          </cell>
        </row>
        <row r="1305">
          <cell r="BA1305">
            <v>0</v>
          </cell>
        </row>
        <row r="1306">
          <cell r="BA1306">
            <v>0</v>
          </cell>
        </row>
        <row r="1307">
          <cell r="BA1307">
            <v>0</v>
          </cell>
        </row>
        <row r="1308">
          <cell r="BA1308">
            <v>0</v>
          </cell>
        </row>
        <row r="1309">
          <cell r="BA1309">
            <v>0</v>
          </cell>
        </row>
        <row r="1310">
          <cell r="BA1310">
            <v>0</v>
          </cell>
        </row>
        <row r="1311">
          <cell r="BA1311">
            <v>0</v>
          </cell>
        </row>
        <row r="1312">
          <cell r="BA1312">
            <v>0</v>
          </cell>
        </row>
        <row r="1313">
          <cell r="BA1313">
            <v>0</v>
          </cell>
        </row>
        <row r="1314">
          <cell r="BA1314">
            <v>0</v>
          </cell>
        </row>
        <row r="1315">
          <cell r="BA1315">
            <v>0</v>
          </cell>
        </row>
        <row r="1316">
          <cell r="BA1316">
            <v>0</v>
          </cell>
        </row>
        <row r="1317">
          <cell r="BA1317">
            <v>0</v>
          </cell>
        </row>
        <row r="1318">
          <cell r="BA1318">
            <v>0</v>
          </cell>
        </row>
        <row r="1319">
          <cell r="BA1319">
            <v>0</v>
          </cell>
        </row>
        <row r="1320">
          <cell r="BA1320">
            <v>0</v>
          </cell>
        </row>
        <row r="1321">
          <cell r="BA1321">
            <v>0</v>
          </cell>
        </row>
        <row r="1322">
          <cell r="BA1322">
            <v>0</v>
          </cell>
        </row>
        <row r="1323">
          <cell r="BA1323">
            <v>0</v>
          </cell>
        </row>
        <row r="1324">
          <cell r="BA1324">
            <v>0</v>
          </cell>
        </row>
        <row r="1325">
          <cell r="BA1325">
            <v>0</v>
          </cell>
        </row>
        <row r="1326">
          <cell r="BA1326">
            <v>0</v>
          </cell>
        </row>
        <row r="1327">
          <cell r="BA1327">
            <v>0</v>
          </cell>
        </row>
        <row r="1328">
          <cell r="BA1328">
            <v>0</v>
          </cell>
        </row>
        <row r="1329">
          <cell r="BA1329">
            <v>0</v>
          </cell>
        </row>
        <row r="1330">
          <cell r="BA1330">
            <v>0</v>
          </cell>
        </row>
        <row r="1331">
          <cell r="BA1331">
            <v>0</v>
          </cell>
        </row>
        <row r="1332">
          <cell r="BA1332">
            <v>0</v>
          </cell>
        </row>
        <row r="1333">
          <cell r="BA1333">
            <v>0</v>
          </cell>
        </row>
        <row r="1334">
          <cell r="BA1334">
            <v>0</v>
          </cell>
        </row>
        <row r="1335">
          <cell r="BA1335">
            <v>0</v>
          </cell>
        </row>
        <row r="1336">
          <cell r="BA1336">
            <v>0</v>
          </cell>
        </row>
        <row r="1337">
          <cell r="BA1337">
            <v>0</v>
          </cell>
        </row>
        <row r="1338">
          <cell r="BA1338">
            <v>0</v>
          </cell>
        </row>
        <row r="1339">
          <cell r="BA1339">
            <v>0</v>
          </cell>
        </row>
        <row r="1340">
          <cell r="BA1340">
            <v>0</v>
          </cell>
        </row>
        <row r="1341">
          <cell r="BA1341">
            <v>0</v>
          </cell>
        </row>
        <row r="1342">
          <cell r="BA1342">
            <v>0</v>
          </cell>
        </row>
        <row r="1343">
          <cell r="BA1343">
            <v>0</v>
          </cell>
        </row>
        <row r="1344">
          <cell r="BA1344">
            <v>0</v>
          </cell>
        </row>
        <row r="1345">
          <cell r="BA1345">
            <v>0</v>
          </cell>
        </row>
        <row r="1346">
          <cell r="BA1346">
            <v>0</v>
          </cell>
        </row>
        <row r="1347">
          <cell r="BA1347">
            <v>0</v>
          </cell>
        </row>
        <row r="1348">
          <cell r="BA1348">
            <v>0</v>
          </cell>
        </row>
        <row r="1349">
          <cell r="BA1349">
            <v>0</v>
          </cell>
        </row>
        <row r="1350">
          <cell r="BA1350">
            <v>0</v>
          </cell>
        </row>
        <row r="1351">
          <cell r="BA1351">
            <v>0</v>
          </cell>
        </row>
        <row r="1352">
          <cell r="BA1352">
            <v>0</v>
          </cell>
        </row>
        <row r="1353">
          <cell r="BA1353">
            <v>0</v>
          </cell>
        </row>
        <row r="1354">
          <cell r="BA1354">
            <v>0</v>
          </cell>
        </row>
        <row r="1355">
          <cell r="BA1355">
            <v>0</v>
          </cell>
        </row>
        <row r="1356">
          <cell r="BA1356">
            <v>0</v>
          </cell>
        </row>
        <row r="1357">
          <cell r="BA1357">
            <v>0</v>
          </cell>
        </row>
        <row r="1358">
          <cell r="BA1358">
            <v>0</v>
          </cell>
        </row>
        <row r="1359">
          <cell r="BA1359">
            <v>0</v>
          </cell>
        </row>
        <row r="1360">
          <cell r="BA1360">
            <v>0</v>
          </cell>
        </row>
        <row r="1361">
          <cell r="BA1361">
            <v>0</v>
          </cell>
        </row>
        <row r="1362">
          <cell r="BA1362">
            <v>0</v>
          </cell>
        </row>
        <row r="1363">
          <cell r="BA1363">
            <v>0</v>
          </cell>
        </row>
        <row r="1364">
          <cell r="BA1364">
            <v>0</v>
          </cell>
        </row>
        <row r="1365">
          <cell r="BA1365">
            <v>0</v>
          </cell>
        </row>
        <row r="1366">
          <cell r="BA1366">
            <v>0</v>
          </cell>
        </row>
        <row r="1367">
          <cell r="BA1367">
            <v>0</v>
          </cell>
        </row>
        <row r="1368">
          <cell r="BA1368">
            <v>0</v>
          </cell>
        </row>
        <row r="1369">
          <cell r="BA1369">
            <v>0</v>
          </cell>
        </row>
        <row r="1370">
          <cell r="BA1370">
            <v>0</v>
          </cell>
        </row>
        <row r="1371">
          <cell r="BA1371">
            <v>0</v>
          </cell>
        </row>
        <row r="1372">
          <cell r="BA1372">
            <v>0</v>
          </cell>
        </row>
        <row r="1373">
          <cell r="BA1373">
            <v>0</v>
          </cell>
        </row>
        <row r="1374">
          <cell r="BA1374">
            <v>0</v>
          </cell>
        </row>
        <row r="1375">
          <cell r="BA1375">
            <v>0</v>
          </cell>
        </row>
        <row r="1376">
          <cell r="BA1376">
            <v>0</v>
          </cell>
        </row>
        <row r="1377">
          <cell r="BA1377">
            <v>0</v>
          </cell>
        </row>
        <row r="1378">
          <cell r="BA1378">
            <v>0</v>
          </cell>
        </row>
        <row r="1379">
          <cell r="BA1379">
            <v>0</v>
          </cell>
        </row>
        <row r="1380">
          <cell r="BA1380">
            <v>0</v>
          </cell>
        </row>
        <row r="1381">
          <cell r="BA1381">
            <v>0</v>
          </cell>
        </row>
        <row r="1382">
          <cell r="BA1382">
            <v>0</v>
          </cell>
        </row>
        <row r="1383">
          <cell r="BA1383">
            <v>0</v>
          </cell>
        </row>
        <row r="1384">
          <cell r="BA1384">
            <v>0</v>
          </cell>
        </row>
        <row r="1385">
          <cell r="BA1385">
            <v>0</v>
          </cell>
        </row>
        <row r="1386">
          <cell r="BA1386">
            <v>0</v>
          </cell>
        </row>
        <row r="1387">
          <cell r="BA1387">
            <v>0</v>
          </cell>
        </row>
        <row r="1388">
          <cell r="BA1388">
            <v>0</v>
          </cell>
        </row>
        <row r="1389">
          <cell r="BA1389">
            <v>0</v>
          </cell>
        </row>
        <row r="1390">
          <cell r="BA1390">
            <v>0</v>
          </cell>
        </row>
        <row r="1391">
          <cell r="BA1391">
            <v>0</v>
          </cell>
        </row>
        <row r="1392">
          <cell r="BA1392">
            <v>0</v>
          </cell>
        </row>
        <row r="1393">
          <cell r="BA1393">
            <v>0</v>
          </cell>
        </row>
        <row r="1394">
          <cell r="BA1394">
            <v>0</v>
          </cell>
        </row>
        <row r="1395">
          <cell r="BA1395">
            <v>0</v>
          </cell>
        </row>
        <row r="1396">
          <cell r="BA1396">
            <v>0</v>
          </cell>
        </row>
        <row r="1397">
          <cell r="BA1397">
            <v>0</v>
          </cell>
        </row>
        <row r="1398">
          <cell r="BA1398">
            <v>0</v>
          </cell>
        </row>
        <row r="1399">
          <cell r="BA1399">
            <v>0</v>
          </cell>
        </row>
        <row r="1400">
          <cell r="BA1400">
            <v>0</v>
          </cell>
        </row>
        <row r="1401">
          <cell r="BA1401">
            <v>0</v>
          </cell>
        </row>
        <row r="1402">
          <cell r="BA1402">
            <v>0</v>
          </cell>
        </row>
        <row r="1403">
          <cell r="BA1403">
            <v>0</v>
          </cell>
        </row>
        <row r="1404">
          <cell r="BA1404">
            <v>0</v>
          </cell>
        </row>
        <row r="1405">
          <cell r="BA1405">
            <v>0</v>
          </cell>
        </row>
        <row r="1406">
          <cell r="BA1406">
            <v>0</v>
          </cell>
        </row>
        <row r="1407">
          <cell r="BA1407">
            <v>0</v>
          </cell>
        </row>
        <row r="1408">
          <cell r="BA1408">
            <v>0</v>
          </cell>
        </row>
        <row r="1409">
          <cell r="BA1409">
            <v>0</v>
          </cell>
        </row>
        <row r="1410">
          <cell r="BA1410">
            <v>0</v>
          </cell>
        </row>
        <row r="1411">
          <cell r="BA1411">
            <v>0</v>
          </cell>
        </row>
        <row r="1412">
          <cell r="BA1412">
            <v>0</v>
          </cell>
        </row>
        <row r="1413">
          <cell r="BA1413">
            <v>0</v>
          </cell>
        </row>
        <row r="1414">
          <cell r="BA1414">
            <v>0</v>
          </cell>
        </row>
        <row r="1415">
          <cell r="BA1415">
            <v>0</v>
          </cell>
        </row>
        <row r="1416">
          <cell r="BA1416">
            <v>0</v>
          </cell>
        </row>
        <row r="1417">
          <cell r="BA1417">
            <v>0</v>
          </cell>
        </row>
        <row r="1418">
          <cell r="BA1418">
            <v>0</v>
          </cell>
        </row>
        <row r="1419">
          <cell r="BA1419">
            <v>0</v>
          </cell>
        </row>
        <row r="1420">
          <cell r="BA1420">
            <v>0</v>
          </cell>
        </row>
        <row r="1421">
          <cell r="BA1421">
            <v>0</v>
          </cell>
        </row>
        <row r="1422">
          <cell r="BA1422">
            <v>0</v>
          </cell>
        </row>
        <row r="1423">
          <cell r="BA1423">
            <v>0</v>
          </cell>
        </row>
        <row r="1424">
          <cell r="BA1424">
            <v>0</v>
          </cell>
        </row>
        <row r="2756">
          <cell r="BA2756">
            <v>0</v>
          </cell>
        </row>
        <row r="2757">
          <cell r="BA2757">
            <v>0</v>
          </cell>
        </row>
        <row r="2758">
          <cell r="BA2758">
            <v>0</v>
          </cell>
        </row>
        <row r="2759">
          <cell r="BA2759">
            <v>0</v>
          </cell>
        </row>
        <row r="2760">
          <cell r="BA2760">
            <v>0</v>
          </cell>
        </row>
        <row r="2761">
          <cell r="BA2761">
            <v>0</v>
          </cell>
        </row>
        <row r="2762">
          <cell r="BA2762">
            <v>0</v>
          </cell>
        </row>
        <row r="2763">
          <cell r="BA2763">
            <v>0</v>
          </cell>
        </row>
        <row r="2764">
          <cell r="BA2764">
            <v>0</v>
          </cell>
        </row>
        <row r="2765">
          <cell r="BA2765">
            <v>0</v>
          </cell>
        </row>
        <row r="2766">
          <cell r="BA2766">
            <v>0</v>
          </cell>
        </row>
        <row r="2767">
          <cell r="BA2767">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sar Saham"/>
      <sheetName val="likuiditas"/>
      <sheetName val="ihsg kurs market cap"/>
      <sheetName val="MKBD"/>
      <sheetName val="portfolio PE"/>
    </sheetNames>
    <sheetDataSet>
      <sheetData sheetId="0"/>
      <sheetData sheetId="1"/>
      <sheetData sheetId="2">
        <row r="107">
          <cell r="A107">
            <v>41061</v>
          </cell>
          <cell r="E107">
            <v>9390</v>
          </cell>
        </row>
      </sheetData>
      <sheetData sheetId="3"/>
      <sheetData sheetId="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STER"/>
    </sheetNames>
    <sheetDataSet>
      <sheetData sheetId="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79998168889431442"/>
  </sheetPr>
  <dimension ref="A1:F21"/>
  <sheetViews>
    <sheetView showGridLines="0" zoomScale="60" zoomScaleNormal="60" zoomScaleSheetLayoutView="85" workbookViewId="0">
      <selection activeCell="M10" sqref="M10"/>
    </sheetView>
  </sheetViews>
  <sheetFormatPr defaultColWidth="9.1796875" defaultRowHeight="25"/>
  <cols>
    <col min="1" max="1" width="3.26953125" style="156" customWidth="1"/>
    <col min="2" max="2" width="3.26953125" style="15" customWidth="1"/>
    <col min="3" max="3" width="12.453125" style="15" customWidth="1"/>
    <col min="4" max="9" width="9.1796875" style="15"/>
    <col min="10" max="10" width="16.26953125" style="15" customWidth="1"/>
    <col min="11" max="16384" width="9.1796875" style="15"/>
  </cols>
  <sheetData>
    <row r="1" spans="1:6">
      <c r="A1" s="21"/>
    </row>
    <row r="2" spans="1:6">
      <c r="A2" s="21"/>
    </row>
    <row r="3" spans="1:6">
      <c r="A3" s="21"/>
    </row>
    <row r="4" spans="1:6">
      <c r="A4" s="21"/>
    </row>
    <row r="5" spans="1:6">
      <c r="A5" s="21"/>
    </row>
    <row r="6" spans="1:6">
      <c r="A6" s="21"/>
    </row>
    <row r="7" spans="1:6">
      <c r="A7" s="21"/>
    </row>
    <row r="8" spans="1:6">
      <c r="A8" s="21"/>
    </row>
    <row r="9" spans="1:6">
      <c r="A9" s="21"/>
    </row>
    <row r="10" spans="1:6" ht="47.25" customHeight="1">
      <c r="A10" s="21"/>
      <c r="C10" s="79" t="s">
        <v>134</v>
      </c>
      <c r="D10" s="34"/>
      <c r="E10" s="34"/>
      <c r="F10" s="34"/>
    </row>
    <row r="11" spans="1:6" ht="47.25" customHeight="1">
      <c r="A11" s="21"/>
      <c r="C11" s="79" t="s">
        <v>450</v>
      </c>
      <c r="D11" s="34"/>
      <c r="E11" s="34"/>
      <c r="F11" s="34"/>
    </row>
    <row r="12" spans="1:6" ht="47.25" customHeight="1">
      <c r="A12" s="21"/>
      <c r="C12" s="80" t="s">
        <v>133</v>
      </c>
      <c r="D12" s="34"/>
      <c r="E12" s="34"/>
      <c r="F12" s="34"/>
    </row>
    <row r="13" spans="1:6" ht="47.25" customHeight="1">
      <c r="A13" s="21"/>
      <c r="C13" s="80" t="s">
        <v>451</v>
      </c>
      <c r="D13" s="34"/>
      <c r="E13" s="34"/>
      <c r="F13" s="34"/>
    </row>
    <row r="14" spans="1:6">
      <c r="A14" s="21"/>
      <c r="C14" s="79"/>
      <c r="D14" s="34"/>
      <c r="E14" s="34"/>
      <c r="F14" s="34"/>
    </row>
    <row r="15" spans="1:6">
      <c r="A15" s="21"/>
      <c r="C15" s="81"/>
      <c r="D15" s="35"/>
      <c r="E15" s="34"/>
      <c r="F15" s="34"/>
    </row>
    <row r="16" spans="1:6">
      <c r="C16" s="34"/>
      <c r="D16" s="34"/>
      <c r="E16" s="34"/>
      <c r="F16" s="34"/>
    </row>
    <row r="17" spans="3:6">
      <c r="C17" s="34"/>
      <c r="D17" s="34"/>
      <c r="E17" s="34"/>
      <c r="F17" s="34"/>
    </row>
    <row r="18" spans="3:6">
      <c r="C18" s="34"/>
      <c r="D18" s="34"/>
      <c r="E18" s="34"/>
      <c r="F18" s="34"/>
    </row>
    <row r="19" spans="3:6">
      <c r="C19" s="34"/>
      <c r="D19" s="34"/>
      <c r="E19" s="34"/>
      <c r="F19" s="34"/>
    </row>
    <row r="20" spans="3:6">
      <c r="C20" s="34"/>
      <c r="D20" s="34"/>
      <c r="E20" s="34"/>
      <c r="F20" s="34"/>
    </row>
    <row r="21" spans="3:6">
      <c r="C21" s="36"/>
      <c r="D21" s="34"/>
      <c r="E21" s="34"/>
      <c r="F21" s="34"/>
    </row>
  </sheetData>
  <pageMargins left="0.7" right="0.7" top="0.75" bottom="0.75" header="0.3" footer="0.3"/>
  <pageSetup paperSize="9" scale="96"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8" tint="0.79998168889431442"/>
  </sheetPr>
  <dimension ref="A1:AI40"/>
  <sheetViews>
    <sheetView showGridLines="0" view="pageBreakPreview" zoomScale="70" zoomScaleNormal="90" zoomScaleSheetLayoutView="70" workbookViewId="0">
      <pane xSplit="2" ySplit="3" topLeftCell="C4" activePane="bottomRight" state="frozen"/>
      <selection pane="topRight" activeCell="C1" sqref="C1"/>
      <selection pane="bottomLeft" activeCell="A4" sqref="A4"/>
      <selection pane="bottomRight" activeCell="K35" sqref="K35"/>
    </sheetView>
  </sheetViews>
  <sheetFormatPr defaultColWidth="5.81640625" defaultRowHeight="12.5"/>
  <cols>
    <col min="1" max="1" width="5" style="109" customWidth="1"/>
    <col min="2" max="2" width="38.26953125" style="7" bestFit="1" customWidth="1"/>
    <col min="3" max="4" width="18.08984375" style="7" customWidth="1"/>
    <col min="5" max="6" width="17.1796875" style="7" customWidth="1"/>
    <col min="7" max="7" width="44.26953125" style="112" customWidth="1"/>
    <col min="8" max="8" width="19.54296875" style="7" bestFit="1" customWidth="1"/>
    <col min="9" max="9" width="7.453125" style="7" customWidth="1"/>
    <col min="10" max="10" width="5.7265625" style="7" customWidth="1"/>
    <col min="11" max="11" width="5.81640625" style="7" customWidth="1"/>
    <col min="12" max="16384" width="5.81640625" style="7"/>
  </cols>
  <sheetData>
    <row r="1" spans="1:35" s="106" customFormat="1" ht="20">
      <c r="A1" s="254" t="s">
        <v>290</v>
      </c>
      <c r="B1" s="255"/>
      <c r="C1" s="255"/>
      <c r="D1" s="255"/>
      <c r="E1" s="255"/>
      <c r="F1" s="255"/>
      <c r="G1" s="256"/>
      <c r="H1" s="119"/>
      <c r="I1" s="119"/>
      <c r="J1" s="119"/>
      <c r="K1" s="119"/>
      <c r="L1" s="119"/>
      <c r="M1" s="119"/>
      <c r="N1" s="119"/>
      <c r="O1" s="119"/>
      <c r="P1" s="119"/>
      <c r="Q1" s="119"/>
      <c r="R1" s="119"/>
      <c r="S1" s="119"/>
      <c r="T1" s="119"/>
      <c r="U1" s="119"/>
      <c r="V1" s="119"/>
      <c r="W1" s="119"/>
      <c r="X1" s="119"/>
      <c r="Y1" s="119"/>
      <c r="Z1" s="119"/>
      <c r="AA1" s="119"/>
      <c r="AB1" s="119"/>
      <c r="AC1" s="119"/>
      <c r="AD1" s="119"/>
      <c r="AE1" s="119"/>
      <c r="AF1" s="119"/>
      <c r="AG1" s="119"/>
      <c r="AH1" s="119"/>
      <c r="AI1" s="119"/>
    </row>
    <row r="2" spans="1:35" s="106" customFormat="1" ht="20">
      <c r="A2" s="260" t="s">
        <v>372</v>
      </c>
      <c r="B2" s="261"/>
      <c r="C2" s="261"/>
      <c r="D2" s="261"/>
      <c r="E2" s="261"/>
      <c r="F2" s="261"/>
      <c r="G2" s="262"/>
      <c r="H2" s="119"/>
      <c r="I2" s="119"/>
      <c r="J2" s="119"/>
      <c r="K2" s="119"/>
      <c r="L2" s="119"/>
      <c r="M2" s="119"/>
      <c r="N2" s="119"/>
      <c r="O2" s="119"/>
      <c r="P2" s="119"/>
      <c r="Q2" s="119"/>
      <c r="R2" s="119"/>
      <c r="S2" s="119"/>
      <c r="T2" s="119"/>
      <c r="U2" s="119"/>
      <c r="V2" s="119"/>
      <c r="W2" s="119"/>
      <c r="X2" s="119"/>
      <c r="Y2" s="119"/>
      <c r="Z2" s="119"/>
      <c r="AA2" s="119"/>
      <c r="AB2" s="119"/>
      <c r="AC2" s="119"/>
      <c r="AD2" s="119"/>
      <c r="AE2" s="119"/>
      <c r="AF2" s="119"/>
      <c r="AG2" s="119"/>
      <c r="AH2" s="119"/>
      <c r="AI2" s="119"/>
    </row>
    <row r="3" spans="1:35" s="160" customFormat="1" ht="45">
      <c r="A3" s="37" t="s">
        <v>0</v>
      </c>
      <c r="B3" s="37" t="s">
        <v>5</v>
      </c>
      <c r="C3" s="37" t="s">
        <v>405</v>
      </c>
      <c r="D3" s="37" t="s">
        <v>427</v>
      </c>
      <c r="E3" s="37" t="s">
        <v>439</v>
      </c>
      <c r="F3" s="37" t="s">
        <v>452</v>
      </c>
      <c r="G3" s="38" t="s">
        <v>128</v>
      </c>
    </row>
    <row r="4" spans="1:35" ht="15">
      <c r="A4" s="93">
        <v>1</v>
      </c>
      <c r="B4" s="94" t="s">
        <v>21</v>
      </c>
      <c r="C4" s="95">
        <v>5.0069777460100005</v>
      </c>
      <c r="D4" s="95">
        <v>5.9038475356800006</v>
      </c>
      <c r="E4" s="95">
        <v>6.3427975243740731</v>
      </c>
      <c r="F4" s="95">
        <v>7.3119757843740727</v>
      </c>
      <c r="G4" s="137" t="s">
        <v>46</v>
      </c>
      <c r="H4" s="237"/>
      <c r="I4" s="107"/>
    </row>
    <row r="5" spans="1:35" ht="15">
      <c r="A5" s="93">
        <v>2</v>
      </c>
      <c r="B5" s="94" t="s">
        <v>22</v>
      </c>
      <c r="C5" s="95"/>
      <c r="D5" s="95"/>
      <c r="E5" s="95"/>
      <c r="F5" s="95">
        <v>0</v>
      </c>
      <c r="G5" s="137" t="s">
        <v>101</v>
      </c>
      <c r="H5" s="237"/>
      <c r="I5" s="107"/>
    </row>
    <row r="6" spans="1:35" ht="15">
      <c r="A6" s="93">
        <v>3</v>
      </c>
      <c r="B6" s="94" t="s">
        <v>23</v>
      </c>
      <c r="C6" s="95">
        <v>16.1839343511</v>
      </c>
      <c r="D6" s="95">
        <v>20.266712243970002</v>
      </c>
      <c r="E6" s="95">
        <v>15.334055186790001</v>
      </c>
      <c r="F6" s="95">
        <v>17.08742602369</v>
      </c>
      <c r="G6" s="137" t="s">
        <v>104</v>
      </c>
      <c r="H6" s="237"/>
      <c r="I6" s="107"/>
    </row>
    <row r="7" spans="1:35" ht="15">
      <c r="A7" s="93">
        <v>4</v>
      </c>
      <c r="B7" s="94" t="s">
        <v>24</v>
      </c>
      <c r="C7" s="95">
        <v>1.864342833</v>
      </c>
      <c r="D7" s="95">
        <v>2.3340000000000001</v>
      </c>
      <c r="E7" s="95">
        <v>2.8439999999999999</v>
      </c>
      <c r="F7" s="95">
        <v>3.1517362370000002</v>
      </c>
      <c r="G7" s="137" t="s">
        <v>105</v>
      </c>
      <c r="H7" s="237"/>
      <c r="I7" s="107"/>
    </row>
    <row r="8" spans="1:35" ht="15">
      <c r="A8" s="93">
        <v>5</v>
      </c>
      <c r="B8" s="94" t="s">
        <v>25</v>
      </c>
      <c r="C8" s="95">
        <v>1.4999999999999999E-2</v>
      </c>
      <c r="D8" s="95">
        <v>1.4999999999999999E-2</v>
      </c>
      <c r="E8" s="95">
        <v>0</v>
      </c>
      <c r="F8" s="95">
        <v>0</v>
      </c>
      <c r="G8" s="137" t="s">
        <v>106</v>
      </c>
      <c r="H8" s="237"/>
      <c r="I8" s="107"/>
    </row>
    <row r="9" spans="1:35" ht="15">
      <c r="A9" s="93">
        <v>6</v>
      </c>
      <c r="B9" s="94" t="s">
        <v>26</v>
      </c>
      <c r="C9" s="95"/>
      <c r="D9" s="95"/>
      <c r="E9" s="95"/>
      <c r="F9" s="95">
        <v>0</v>
      </c>
      <c r="G9" s="137" t="s">
        <v>102</v>
      </c>
      <c r="H9" s="237"/>
      <c r="I9" s="107"/>
    </row>
    <row r="10" spans="1:35" ht="15">
      <c r="A10" s="93">
        <v>7</v>
      </c>
      <c r="B10" s="94" t="s">
        <v>27</v>
      </c>
      <c r="C10" s="95">
        <v>99.778335231</v>
      </c>
      <c r="D10" s="95">
        <v>101.26281498625001</v>
      </c>
      <c r="E10" s="95">
        <v>97.134321094000001</v>
      </c>
      <c r="F10" s="95">
        <v>100.17783439199999</v>
      </c>
      <c r="G10" s="137" t="s">
        <v>114</v>
      </c>
      <c r="H10" s="237"/>
      <c r="I10" s="107"/>
    </row>
    <row r="11" spans="1:35" ht="15">
      <c r="A11" s="93">
        <v>8</v>
      </c>
      <c r="B11" s="94" t="s">
        <v>28</v>
      </c>
      <c r="C11" s="95">
        <v>0.16769999999999999</v>
      </c>
      <c r="D11" s="95">
        <v>0.16769999999999999</v>
      </c>
      <c r="E11" s="95">
        <v>0.16769999999999999</v>
      </c>
      <c r="F11" s="95">
        <v>0.16769999999999999</v>
      </c>
      <c r="G11" s="137" t="s">
        <v>108</v>
      </c>
      <c r="H11" s="237"/>
      <c r="I11" s="107"/>
    </row>
    <row r="12" spans="1:35" ht="15">
      <c r="A12" s="93">
        <v>9</v>
      </c>
      <c r="B12" s="94" t="s">
        <v>29</v>
      </c>
      <c r="C12" s="95">
        <v>-5.3915619369999996</v>
      </c>
      <c r="D12" s="95">
        <v>-4.2606369500000003</v>
      </c>
      <c r="E12" s="95">
        <v>-4.9411701509999997</v>
      </c>
      <c r="F12" s="95">
        <v>-5.0398420059999998</v>
      </c>
      <c r="G12" s="137" t="s">
        <v>47</v>
      </c>
      <c r="H12" s="237"/>
      <c r="I12" s="107"/>
    </row>
    <row r="13" spans="1:35" ht="15">
      <c r="A13" s="93">
        <v>10</v>
      </c>
      <c r="B13" s="94" t="s">
        <v>30</v>
      </c>
      <c r="C13" s="95">
        <v>9.4716095189999994</v>
      </c>
      <c r="D13" s="95">
        <v>8.560839326</v>
      </c>
      <c r="E13" s="95">
        <v>9.8116408130000003</v>
      </c>
      <c r="F13" s="95">
        <v>9.7297456130000004</v>
      </c>
      <c r="G13" s="137" t="s">
        <v>48</v>
      </c>
      <c r="H13" s="237"/>
      <c r="I13" s="107"/>
    </row>
    <row r="14" spans="1:35" ht="15">
      <c r="A14" s="93">
        <v>11</v>
      </c>
      <c r="B14" s="94" t="s">
        <v>31</v>
      </c>
      <c r="C14" s="95">
        <v>-3.5020771466700005</v>
      </c>
      <c r="D14" s="95">
        <v>-3.30711448501</v>
      </c>
      <c r="E14" s="95">
        <v>-3.7253661659200006</v>
      </c>
      <c r="F14" s="95">
        <v>-3.8195935535400003</v>
      </c>
      <c r="G14" s="137" t="s">
        <v>49</v>
      </c>
      <c r="H14" s="237"/>
      <c r="I14" s="107"/>
    </row>
    <row r="15" spans="1:35" ht="15">
      <c r="A15" s="93">
        <v>12</v>
      </c>
      <c r="B15" s="94" t="s">
        <v>32</v>
      </c>
      <c r="C15" s="95">
        <v>5.5858970273299997</v>
      </c>
      <c r="D15" s="95">
        <v>11.175477224750001</v>
      </c>
      <c r="E15" s="95">
        <v>17.099844724330001</v>
      </c>
      <c r="F15" s="95">
        <v>17.043942358999999</v>
      </c>
      <c r="G15" s="137" t="s">
        <v>50</v>
      </c>
      <c r="H15" s="237"/>
      <c r="I15" s="107"/>
    </row>
    <row r="16" spans="1:35" s="8" customFormat="1" ht="15">
      <c r="A16" s="98">
        <v>13</v>
      </c>
      <c r="B16" s="99" t="s">
        <v>33</v>
      </c>
      <c r="C16" s="100">
        <v>129.18040762377001</v>
      </c>
      <c r="D16" s="100">
        <v>142.11863988164001</v>
      </c>
      <c r="E16" s="100">
        <v>140.06782302557406</v>
      </c>
      <c r="F16" s="100">
        <v>145.81092484952407</v>
      </c>
      <c r="G16" s="138" t="s">
        <v>6</v>
      </c>
      <c r="H16" s="237"/>
      <c r="I16" s="108"/>
    </row>
    <row r="17" spans="1:9" ht="15">
      <c r="A17" s="93">
        <v>14</v>
      </c>
      <c r="B17" s="94" t="s">
        <v>34</v>
      </c>
      <c r="C17" s="95">
        <v>0.68244545899999998</v>
      </c>
      <c r="D17" s="95">
        <v>0.16981294253000001</v>
      </c>
      <c r="E17" s="95">
        <v>0.50554707795999998</v>
      </c>
      <c r="F17" s="95">
        <v>0.47146435995999997</v>
      </c>
      <c r="G17" s="137" t="s">
        <v>51</v>
      </c>
      <c r="H17" s="237"/>
      <c r="I17" s="107"/>
    </row>
    <row r="18" spans="1:9" ht="15">
      <c r="A18" s="93">
        <v>15</v>
      </c>
      <c r="B18" s="94" t="s">
        <v>35</v>
      </c>
      <c r="D18" s="95"/>
      <c r="E18" s="95"/>
      <c r="F18" s="95">
        <v>0</v>
      </c>
      <c r="G18" s="137" t="s">
        <v>109</v>
      </c>
      <c r="H18" s="237"/>
      <c r="I18" s="107"/>
    </row>
    <row r="19" spans="1:9" ht="15">
      <c r="A19" s="93">
        <v>16</v>
      </c>
      <c r="B19" s="94" t="s">
        <v>36</v>
      </c>
      <c r="C19" s="95">
        <v>40.683465939900003</v>
      </c>
      <c r="D19" s="95">
        <v>44.539570423199997</v>
      </c>
      <c r="E19" s="95">
        <v>46.964911352244691</v>
      </c>
      <c r="F19" s="95">
        <v>48.844423618344678</v>
      </c>
      <c r="G19" s="137" t="s">
        <v>110</v>
      </c>
      <c r="H19" s="237"/>
      <c r="I19" s="107"/>
    </row>
    <row r="20" spans="1:9" ht="15">
      <c r="A20" s="93">
        <v>17</v>
      </c>
      <c r="B20" s="94" t="s">
        <v>37</v>
      </c>
      <c r="C20" s="95">
        <v>18.712241879</v>
      </c>
      <c r="D20" s="95">
        <v>18.798333185000001</v>
      </c>
      <c r="E20" s="95">
        <v>17.834696698999998</v>
      </c>
      <c r="F20" s="95">
        <v>16.658294698999999</v>
      </c>
      <c r="G20" s="137" t="s">
        <v>111</v>
      </c>
      <c r="H20" s="237"/>
      <c r="I20" s="107"/>
    </row>
    <row r="21" spans="1:9" ht="15">
      <c r="A21" s="93">
        <v>18</v>
      </c>
      <c r="B21" s="94" t="s">
        <v>20</v>
      </c>
      <c r="C21" s="95">
        <v>9.0283563840000003</v>
      </c>
      <c r="D21" s="95">
        <v>5.3504024719999999</v>
      </c>
      <c r="E21" s="95">
        <v>7.0689274720000004</v>
      </c>
      <c r="F21" s="95">
        <v>9.9068194720000005</v>
      </c>
      <c r="G21" s="137" t="s">
        <v>103</v>
      </c>
      <c r="H21" s="237"/>
      <c r="I21" s="107"/>
    </row>
    <row r="22" spans="1:9" ht="15">
      <c r="A22" s="93">
        <v>19</v>
      </c>
      <c r="B22" s="94" t="s">
        <v>38</v>
      </c>
      <c r="C22" s="95">
        <v>10.561605875430001</v>
      </c>
      <c r="D22" s="95">
        <v>19.719311362669998</v>
      </c>
      <c r="E22" s="95">
        <v>18.74496708185</v>
      </c>
      <c r="F22" s="95">
        <v>17.866227456419999</v>
      </c>
      <c r="G22" s="137" t="s">
        <v>87</v>
      </c>
      <c r="H22" s="237"/>
      <c r="I22" s="107"/>
    </row>
    <row r="23" spans="1:9" ht="15">
      <c r="A23" s="98">
        <v>20</v>
      </c>
      <c r="B23" s="99" t="s">
        <v>4</v>
      </c>
      <c r="C23" s="100">
        <v>79.668115537329996</v>
      </c>
      <c r="D23" s="100">
        <v>88.577430385399992</v>
      </c>
      <c r="E23" s="100">
        <v>91.119049683054683</v>
      </c>
      <c r="F23" s="100">
        <v>93.747229605724684</v>
      </c>
      <c r="G23" s="138" t="s">
        <v>7</v>
      </c>
      <c r="H23" s="237"/>
      <c r="I23" s="107"/>
    </row>
    <row r="24" spans="1:9" ht="15">
      <c r="A24" s="93">
        <v>21</v>
      </c>
      <c r="B24" s="94" t="s">
        <v>39</v>
      </c>
      <c r="C24" s="95"/>
      <c r="D24" s="95"/>
      <c r="E24" s="95"/>
      <c r="F24" s="95">
        <v>0</v>
      </c>
      <c r="G24" s="137" t="s">
        <v>52</v>
      </c>
      <c r="H24" s="246"/>
      <c r="I24" s="107"/>
    </row>
    <row r="25" spans="1:9" ht="15">
      <c r="A25" s="93">
        <v>22</v>
      </c>
      <c r="B25" s="94" t="s">
        <v>40</v>
      </c>
      <c r="C25" s="95">
        <v>3.3807105499999999</v>
      </c>
      <c r="D25" s="95">
        <v>3.5040130500000002</v>
      </c>
      <c r="E25" s="95">
        <v>3.5034941000000002</v>
      </c>
      <c r="F25" s="95">
        <v>3.6394231000000001</v>
      </c>
      <c r="G25" s="137" t="s">
        <v>112</v>
      </c>
      <c r="H25" s="245"/>
      <c r="I25" s="107"/>
    </row>
    <row r="26" spans="1:9" ht="15">
      <c r="A26" s="93">
        <v>23</v>
      </c>
      <c r="B26" s="94" t="s">
        <v>41</v>
      </c>
      <c r="C26" s="95">
        <v>6.9483363760000003</v>
      </c>
      <c r="D26" s="95">
        <v>8.0116517219999999</v>
      </c>
      <c r="E26" s="95">
        <v>7.2192834650000002</v>
      </c>
      <c r="F26" s="95">
        <v>8.6017942830000003</v>
      </c>
      <c r="G26" s="137" t="s">
        <v>113</v>
      </c>
      <c r="H26" s="245"/>
      <c r="I26" s="107"/>
    </row>
    <row r="27" spans="1:9" ht="15">
      <c r="A27" s="93">
        <v>24</v>
      </c>
      <c r="B27" s="94" t="s">
        <v>42</v>
      </c>
      <c r="C27" s="95">
        <v>16.230267137999999</v>
      </c>
      <c r="D27" s="95">
        <v>16.221767138000001</v>
      </c>
      <c r="E27" s="95">
        <v>16.356118656</v>
      </c>
      <c r="F27" s="95">
        <v>16.158118655999999</v>
      </c>
      <c r="G27" s="137" t="s">
        <v>53</v>
      </c>
      <c r="H27" s="246"/>
      <c r="I27" s="107"/>
    </row>
    <row r="28" spans="1:9" ht="15">
      <c r="A28" s="93">
        <v>25</v>
      </c>
      <c r="B28" s="94" t="s">
        <v>43</v>
      </c>
      <c r="C28" s="95">
        <v>21.228105552440002</v>
      </c>
      <c r="D28" s="95">
        <v>21.207823502450001</v>
      </c>
      <c r="E28" s="95">
        <v>21.897083612479996</v>
      </c>
      <c r="F28" s="95">
        <v>21.336160573759997</v>
      </c>
      <c r="G28" s="137" t="s">
        <v>54</v>
      </c>
      <c r="H28" s="246"/>
      <c r="I28" s="107"/>
    </row>
    <row r="29" spans="1:9" ht="15">
      <c r="A29" s="93">
        <v>26</v>
      </c>
      <c r="B29" s="94" t="s">
        <v>44</v>
      </c>
      <c r="C29" s="95">
        <v>1.72487247</v>
      </c>
      <c r="D29" s="95">
        <v>4.5953190827899997</v>
      </c>
      <c r="E29" s="95">
        <v>-2.8091493629999995E-2</v>
      </c>
      <c r="F29" s="95">
        <v>2.3273136293699999</v>
      </c>
      <c r="G29" s="137" t="s">
        <v>55</v>
      </c>
      <c r="H29" s="246"/>
      <c r="I29" s="107"/>
    </row>
    <row r="30" spans="1:9" ht="15">
      <c r="A30" s="98">
        <v>27</v>
      </c>
      <c r="B30" s="99" t="s">
        <v>10</v>
      </c>
      <c r="C30" s="100">
        <v>49.512292086440006</v>
      </c>
      <c r="D30" s="100">
        <v>53.540574495240001</v>
      </c>
      <c r="E30" s="100">
        <v>48.947888339849996</v>
      </c>
      <c r="F30" s="100">
        <v>52.062810242130006</v>
      </c>
      <c r="G30" s="138" t="s">
        <v>8</v>
      </c>
      <c r="H30" s="107"/>
      <c r="I30" s="107"/>
    </row>
    <row r="31" spans="1:9" s="8" customFormat="1" ht="15">
      <c r="A31" s="98">
        <v>28</v>
      </c>
      <c r="B31" s="99" t="s">
        <v>45</v>
      </c>
      <c r="C31" s="100">
        <v>129.18040762377001</v>
      </c>
      <c r="D31" s="100">
        <v>142.11800488064</v>
      </c>
      <c r="E31" s="100">
        <v>140.06693802290468</v>
      </c>
      <c r="F31" s="100">
        <v>145.81003984785468</v>
      </c>
      <c r="G31" s="138" t="s">
        <v>9</v>
      </c>
      <c r="H31" s="236"/>
      <c r="I31" s="219"/>
    </row>
    <row r="32" spans="1:9">
      <c r="C32" s="222"/>
      <c r="D32" s="222"/>
      <c r="E32" s="222"/>
      <c r="F32" s="222"/>
      <c r="G32" s="111"/>
    </row>
    <row r="33" spans="1:7" ht="14.5">
      <c r="A33" s="117"/>
      <c r="B33" s="179"/>
    </row>
    <row r="34" spans="1:7" ht="45">
      <c r="A34" s="37" t="s">
        <v>0</v>
      </c>
      <c r="B34" s="38" t="s">
        <v>128</v>
      </c>
      <c r="C34" s="37" t="s">
        <v>405</v>
      </c>
      <c r="D34" s="37" t="s">
        <v>427</v>
      </c>
      <c r="E34" s="37" t="s">
        <v>439</v>
      </c>
      <c r="F34" s="37" t="s">
        <v>452</v>
      </c>
      <c r="G34" s="38" t="s">
        <v>128</v>
      </c>
    </row>
    <row r="35" spans="1:7" ht="15">
      <c r="A35" s="93">
        <v>1</v>
      </c>
      <c r="B35" s="94" t="s">
        <v>380</v>
      </c>
      <c r="C35" s="204">
        <f>C36/C37</f>
        <v>0.38400406256489394</v>
      </c>
      <c r="D35" s="204">
        <f>D36/D37</f>
        <v>0.44907235417397767</v>
      </c>
      <c r="E35" s="204">
        <f>E36/E37</f>
        <v>0.37548111879759188</v>
      </c>
      <c r="F35" s="204">
        <f>F36/F37</f>
        <v>0.41760484066658621</v>
      </c>
      <c r="G35" s="137" t="s">
        <v>385</v>
      </c>
    </row>
    <row r="36" spans="1:7" ht="15">
      <c r="B36" s="94" t="s">
        <v>381</v>
      </c>
      <c r="C36" s="143">
        <f>C4+C6+C7+C8</f>
        <v>23.07025493011</v>
      </c>
      <c r="D36" s="143">
        <f>D4+D6+D7+D8</f>
        <v>28.519559779650002</v>
      </c>
      <c r="E36" s="143">
        <f>E4+E6+E7+E8</f>
        <v>24.520852711164075</v>
      </c>
      <c r="F36" s="143">
        <f>F4+F6+F7+F8</f>
        <v>27.551138045064075</v>
      </c>
      <c r="G36" s="137" t="s">
        <v>386</v>
      </c>
    </row>
    <row r="37" spans="1:7" ht="15">
      <c r="A37" s="203"/>
      <c r="B37" s="94" t="s">
        <v>382</v>
      </c>
      <c r="C37" s="143">
        <f>C17+C19+C20</f>
        <v>60.0781532779</v>
      </c>
      <c r="D37" s="143">
        <f>D17+D19+D20</f>
        <v>63.507716550729995</v>
      </c>
      <c r="E37" s="143">
        <f>E17+E19+E20</f>
        <v>65.305155129204692</v>
      </c>
      <c r="F37" s="143">
        <f>F17+F19+F20</f>
        <v>65.974182677304682</v>
      </c>
      <c r="G37" s="137" t="s">
        <v>387</v>
      </c>
    </row>
    <row r="38" spans="1:7" ht="15">
      <c r="A38" s="93">
        <v>2</v>
      </c>
      <c r="B38" s="94" t="s">
        <v>383</v>
      </c>
      <c r="C38" s="204">
        <f>C39/C40</f>
        <v>1.6214819034252177</v>
      </c>
      <c r="D38" s="204">
        <f>D39/D40</f>
        <v>1.6044565671332127</v>
      </c>
      <c r="E38" s="204">
        <f>E39/E40</f>
        <v>1.5371958280159974</v>
      </c>
      <c r="F38" s="204">
        <f>F39/F40</f>
        <v>1.5553624940466519</v>
      </c>
      <c r="G38" s="137" t="s">
        <v>388</v>
      </c>
    </row>
    <row r="39" spans="1:7" ht="15">
      <c r="A39" s="203"/>
      <c r="B39" s="94" t="s">
        <v>384</v>
      </c>
      <c r="C39" s="143">
        <f>C16</f>
        <v>129.18040762377001</v>
      </c>
      <c r="D39" s="143">
        <f>D16</f>
        <v>142.11863988164001</v>
      </c>
      <c r="E39" s="143">
        <f>E16</f>
        <v>140.06782302557406</v>
      </c>
      <c r="F39" s="143">
        <f>F16</f>
        <v>145.81092484952407</v>
      </c>
      <c r="G39" s="137" t="s">
        <v>6</v>
      </c>
    </row>
    <row r="40" spans="1:7" ht="15">
      <c r="A40" s="203"/>
      <c r="B40" s="94" t="s">
        <v>390</v>
      </c>
      <c r="C40" s="143">
        <f>C23</f>
        <v>79.668115537329996</v>
      </c>
      <c r="D40" s="143">
        <f>D23</f>
        <v>88.577430385399992</v>
      </c>
      <c r="E40" s="143">
        <f>E23</f>
        <v>91.119049683054683</v>
      </c>
      <c r="F40" s="143">
        <f>F23</f>
        <v>93.747229605724684</v>
      </c>
      <c r="G40" s="137" t="s">
        <v>389</v>
      </c>
    </row>
  </sheetData>
  <mergeCells count="2">
    <mergeCell ref="A2:G2"/>
    <mergeCell ref="A1:G1"/>
  </mergeCells>
  <phoneticPr fontId="96" type="noConversion"/>
  <pageMargins left="1" right="1" top="1" bottom="1.46639015748032" header="1" footer="1"/>
  <pageSetup paperSize="9" scale="59" orientation="landscape" r:id="rId1"/>
  <headerFooter alignWithMargins="0">
    <oddFooter>&amp;L&amp;"Arial,Italic"&amp;8 Muhamad Maulana Yasin Jayawiguna:WA00810, 2/22/2016 1:13:44 PM 
&amp;"-,Regular"Hal:  1/ 1</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8" tint="0.79998168889431442"/>
  </sheetPr>
  <dimension ref="A1:AL23"/>
  <sheetViews>
    <sheetView showGridLines="0" view="pageBreakPreview" zoomScale="75" zoomScaleNormal="90" zoomScaleSheetLayoutView="85" workbookViewId="0">
      <selection activeCell="H17" sqref="H17"/>
    </sheetView>
  </sheetViews>
  <sheetFormatPr defaultColWidth="9.1796875" defaultRowHeight="12.5"/>
  <cols>
    <col min="1" max="1" width="5.7265625" style="109" customWidth="1"/>
    <col min="2" max="2" width="54.1796875" style="7" customWidth="1"/>
    <col min="3" max="6" width="12.453125" style="7" customWidth="1"/>
    <col min="7" max="7" width="48.26953125" style="7" bestFit="1" customWidth="1"/>
    <col min="8" max="8" width="25.81640625" style="7" bestFit="1" customWidth="1"/>
    <col min="9" max="9" width="16" style="7" bestFit="1" customWidth="1"/>
    <col min="10" max="10" width="7.453125" style="7" bestFit="1" customWidth="1"/>
    <col min="11" max="41" width="26.1796875" style="7" customWidth="1"/>
    <col min="42" max="42" width="0" style="7" hidden="1" customWidth="1"/>
    <col min="43" max="43" width="21.453125" style="7" customWidth="1"/>
    <col min="44" max="16384" width="9.1796875" style="7"/>
  </cols>
  <sheetData>
    <row r="1" spans="1:38" ht="20">
      <c r="A1" s="254" t="s">
        <v>265</v>
      </c>
      <c r="B1" s="255"/>
      <c r="C1" s="255"/>
      <c r="D1" s="255"/>
      <c r="E1" s="255"/>
      <c r="F1" s="255"/>
      <c r="G1" s="256"/>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row>
    <row r="2" spans="1:38" ht="20">
      <c r="A2" s="257" t="s">
        <v>373</v>
      </c>
      <c r="B2" s="258"/>
      <c r="C2" s="258"/>
      <c r="D2" s="258"/>
      <c r="E2" s="258"/>
      <c r="F2" s="258"/>
      <c r="G2" s="259"/>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row>
    <row r="3" spans="1:38" s="160" customFormat="1" ht="47.25" customHeight="1">
      <c r="A3" s="37" t="s">
        <v>0</v>
      </c>
      <c r="B3" s="37" t="s">
        <v>5</v>
      </c>
      <c r="C3" s="37" t="s">
        <v>405</v>
      </c>
      <c r="D3" s="37" t="s">
        <v>427</v>
      </c>
      <c r="E3" s="37" t="s">
        <v>439</v>
      </c>
      <c r="F3" s="37" t="s">
        <v>452</v>
      </c>
      <c r="G3" s="38" t="s">
        <v>128</v>
      </c>
    </row>
    <row r="4" spans="1:38" ht="15">
      <c r="A4" s="93">
        <v>1</v>
      </c>
      <c r="B4" s="115" t="s">
        <v>159</v>
      </c>
      <c r="C4" s="95"/>
      <c r="D4" s="95"/>
      <c r="E4" s="95"/>
      <c r="F4" s="95"/>
      <c r="G4" s="113" t="s">
        <v>297</v>
      </c>
      <c r="I4" s="107"/>
    </row>
    <row r="5" spans="1:38" ht="15">
      <c r="A5" s="93">
        <v>2</v>
      </c>
      <c r="B5" s="94" t="s">
        <v>160</v>
      </c>
      <c r="C5" s="95">
        <v>14.37248096107</v>
      </c>
      <c r="D5" s="95">
        <v>21.148824131000001</v>
      </c>
      <c r="E5" s="95">
        <v>9.2019709465799995</v>
      </c>
      <c r="F5" s="95">
        <v>12.851807511580001</v>
      </c>
      <c r="G5" s="114" t="s">
        <v>224</v>
      </c>
      <c r="H5" s="235"/>
      <c r="I5" s="181"/>
      <c r="J5" s="199"/>
    </row>
    <row r="6" spans="1:38" ht="15">
      <c r="A6" s="93">
        <v>3</v>
      </c>
      <c r="B6" s="94" t="s">
        <v>161</v>
      </c>
      <c r="C6" s="95">
        <v>1.8322275489300002</v>
      </c>
      <c r="D6" s="95">
        <v>3.0942194792</v>
      </c>
      <c r="E6" s="95">
        <v>2.1025130214700001</v>
      </c>
      <c r="F6" s="95">
        <v>2.7219848444699997</v>
      </c>
      <c r="G6" s="114" t="s">
        <v>225</v>
      </c>
      <c r="H6" s="235"/>
      <c r="I6" s="181"/>
      <c r="J6" s="199"/>
    </row>
    <row r="7" spans="1:38" ht="15">
      <c r="A7" s="93">
        <v>4</v>
      </c>
      <c r="B7" s="115" t="s">
        <v>162</v>
      </c>
      <c r="C7" s="100">
        <v>16.20470851</v>
      </c>
      <c r="D7" s="100">
        <f>D5+D6</f>
        <v>24.243043610200001</v>
      </c>
      <c r="E7" s="100">
        <v>11.30448396805</v>
      </c>
      <c r="F7" s="100">
        <v>15.573792356049999</v>
      </c>
      <c r="G7" s="113" t="s">
        <v>226</v>
      </c>
      <c r="H7" s="181"/>
      <c r="I7" s="181"/>
      <c r="J7" s="199"/>
    </row>
    <row r="8" spans="1:38" ht="15">
      <c r="A8" s="93">
        <v>5</v>
      </c>
      <c r="B8" s="99" t="s">
        <v>163</v>
      </c>
      <c r="C8" s="95"/>
      <c r="D8" s="95">
        <v>0</v>
      </c>
      <c r="E8" s="95"/>
      <c r="F8" s="95">
        <v>0</v>
      </c>
      <c r="G8" s="113" t="s">
        <v>298</v>
      </c>
    </row>
    <row r="9" spans="1:38" ht="15">
      <c r="A9" s="93">
        <v>6</v>
      </c>
      <c r="B9" s="94" t="s">
        <v>164</v>
      </c>
      <c r="C9" s="95">
        <v>2.2861562700000002</v>
      </c>
      <c r="D9" s="95">
        <v>2.8702440839999999</v>
      </c>
      <c r="E9" s="95">
        <v>1.6094123330000001</v>
      </c>
      <c r="F9" s="95">
        <v>2.240477711</v>
      </c>
      <c r="G9" s="114" t="s">
        <v>219</v>
      </c>
      <c r="H9" s="235"/>
      <c r="I9" s="181"/>
      <c r="J9" s="199"/>
    </row>
    <row r="10" spans="1:38" ht="15">
      <c r="A10" s="93">
        <v>7</v>
      </c>
      <c r="B10" s="94" t="s">
        <v>165</v>
      </c>
      <c r="C10" s="95">
        <v>3.5705112909999999</v>
      </c>
      <c r="D10" s="95">
        <v>3.6906725649999998</v>
      </c>
      <c r="E10" s="95">
        <v>2.5236406900000001</v>
      </c>
      <c r="F10" s="95">
        <v>3.6474778350000001</v>
      </c>
      <c r="G10" s="114" t="s">
        <v>235</v>
      </c>
      <c r="H10" s="235"/>
      <c r="I10" s="181"/>
      <c r="J10" s="199"/>
    </row>
    <row r="11" spans="1:38" ht="15">
      <c r="A11" s="93">
        <v>8</v>
      </c>
      <c r="B11" s="94" t="s">
        <v>166</v>
      </c>
      <c r="C11" s="95">
        <v>0.58610327799999995</v>
      </c>
      <c r="D11" s="95">
        <v>0.56549803499999995</v>
      </c>
      <c r="E11" s="95">
        <v>0.30594137399999999</v>
      </c>
      <c r="F11" s="95">
        <v>0.38531801599999999</v>
      </c>
      <c r="G11" s="114" t="s">
        <v>233</v>
      </c>
      <c r="H11" s="235"/>
      <c r="I11" s="181"/>
      <c r="J11" s="199"/>
    </row>
    <row r="12" spans="1:38" ht="15">
      <c r="A12" s="93">
        <v>9</v>
      </c>
      <c r="B12" s="94" t="s">
        <v>167</v>
      </c>
      <c r="C12" s="95">
        <v>6.0592890910000001</v>
      </c>
      <c r="D12" s="95">
        <v>8.6453536619999998</v>
      </c>
      <c r="E12" s="95">
        <v>4.3416708510099999</v>
      </c>
      <c r="F12" s="95">
        <v>5.6269761860100003</v>
      </c>
      <c r="G12" s="114" t="s">
        <v>234</v>
      </c>
      <c r="H12" s="235"/>
      <c r="I12" s="181"/>
      <c r="J12" s="199"/>
    </row>
    <row r="13" spans="1:38" ht="15">
      <c r="A13" s="93">
        <v>10</v>
      </c>
      <c r="B13" s="94" t="s">
        <v>168</v>
      </c>
      <c r="C13" s="95">
        <v>2.8820454230000001</v>
      </c>
      <c r="D13" s="95">
        <v>4.6866819794099994</v>
      </c>
      <c r="E13" s="95">
        <v>1.64405739867</v>
      </c>
      <c r="F13" s="95">
        <v>1.9493935876700001</v>
      </c>
      <c r="G13" s="114" t="s">
        <v>220</v>
      </c>
      <c r="H13" s="181"/>
      <c r="I13" s="181"/>
      <c r="J13" s="199"/>
    </row>
    <row r="14" spans="1:38" ht="15">
      <c r="A14" s="93">
        <v>11</v>
      </c>
      <c r="B14" s="115" t="s">
        <v>169</v>
      </c>
      <c r="C14" s="100">
        <v>15.384105353000001</v>
      </c>
      <c r="D14" s="100">
        <v>20.458450325409999</v>
      </c>
      <c r="E14" s="100">
        <v>10.424722646679999</v>
      </c>
      <c r="F14" s="100">
        <v>13.84964333568</v>
      </c>
      <c r="G14" s="113" t="s">
        <v>221</v>
      </c>
      <c r="H14" s="181"/>
      <c r="I14" s="181"/>
      <c r="J14" s="199"/>
    </row>
    <row r="15" spans="1:38" ht="15">
      <c r="A15" s="93">
        <v>12</v>
      </c>
      <c r="B15" s="99" t="s">
        <v>170</v>
      </c>
      <c r="C15" s="100">
        <v>0.82060315699999997</v>
      </c>
      <c r="D15" s="100">
        <v>3.7845932847900001</v>
      </c>
      <c r="E15" s="100">
        <v>0.87976132137000107</v>
      </c>
      <c r="F15" s="100">
        <v>1.7241490203699998</v>
      </c>
      <c r="G15" s="113" t="s">
        <v>299</v>
      </c>
      <c r="H15" s="235"/>
      <c r="I15" s="181"/>
      <c r="J15" s="199"/>
    </row>
    <row r="16" spans="1:38" ht="15">
      <c r="A16" s="93">
        <v>13</v>
      </c>
      <c r="B16" s="94" t="s">
        <v>254</v>
      </c>
      <c r="C16" s="95">
        <v>1.138542247</v>
      </c>
      <c r="D16" s="95">
        <v>1.1739066380000001</v>
      </c>
      <c r="E16" s="95">
        <v>0.15420921900000001</v>
      </c>
      <c r="F16" s="95">
        <v>0.90535351799999997</v>
      </c>
      <c r="G16" s="114" t="s">
        <v>300</v>
      </c>
      <c r="H16" s="235"/>
      <c r="I16" s="181"/>
      <c r="J16" s="199"/>
    </row>
    <row r="17" spans="1:10" ht="15">
      <c r="A17" s="93">
        <v>14</v>
      </c>
      <c r="B17" s="94" t="s">
        <v>255</v>
      </c>
      <c r="C17" s="95">
        <v>0.198958997</v>
      </c>
      <c r="D17" s="95">
        <v>0.30859658000000001</v>
      </c>
      <c r="E17" s="95">
        <v>1.0374006389999999</v>
      </c>
      <c r="F17" s="95">
        <v>0.24104161099999999</v>
      </c>
      <c r="G17" s="114" t="s">
        <v>301</v>
      </c>
      <c r="H17" s="235"/>
      <c r="I17" s="181"/>
      <c r="J17" s="199"/>
    </row>
    <row r="18" spans="1:10" ht="15">
      <c r="A18" s="93">
        <v>15</v>
      </c>
      <c r="B18" s="99" t="s">
        <v>173</v>
      </c>
      <c r="C18" s="100">
        <v>1.760186407</v>
      </c>
      <c r="D18" s="100">
        <v>4.6499033427900001</v>
      </c>
      <c r="E18" s="100">
        <v>-3.4300986299988789E-3</v>
      </c>
      <c r="F18" s="100">
        <v>2.3884609273699997</v>
      </c>
      <c r="G18" s="113" t="s">
        <v>302</v>
      </c>
      <c r="H18" s="235"/>
      <c r="I18" s="181"/>
      <c r="J18" s="199"/>
    </row>
    <row r="19" spans="1:10" ht="15">
      <c r="A19" s="93">
        <v>16</v>
      </c>
      <c r="B19" s="94" t="s">
        <v>256</v>
      </c>
      <c r="C19" s="95">
        <v>3.5611140999999999E-2</v>
      </c>
      <c r="D19" s="95">
        <v>6.0185121000000001E-2</v>
      </c>
      <c r="E19" s="95">
        <v>3.2363454999999999E-2</v>
      </c>
      <c r="F19" s="95">
        <v>6.6808398000000005E-2</v>
      </c>
      <c r="G19" s="114" t="s">
        <v>303</v>
      </c>
      <c r="H19" s="235"/>
      <c r="I19" s="181"/>
      <c r="J19" s="199"/>
    </row>
    <row r="20" spans="1:10" ht="15">
      <c r="A20" s="93">
        <v>17</v>
      </c>
      <c r="B20" s="99" t="s">
        <v>175</v>
      </c>
      <c r="C20" s="100">
        <v>1.724575266</v>
      </c>
      <c r="D20" s="100">
        <v>4.5897182217900001</v>
      </c>
      <c r="E20" s="100">
        <v>-3.5793553629998878E-2</v>
      </c>
      <c r="F20" s="100">
        <v>2.3216525293700001</v>
      </c>
      <c r="G20" s="113" t="s">
        <v>304</v>
      </c>
      <c r="H20" s="235"/>
      <c r="I20" s="181"/>
      <c r="J20" s="199"/>
    </row>
    <row r="21" spans="1:10">
      <c r="C21" s="209"/>
      <c r="D21" s="209"/>
      <c r="E21" s="209"/>
      <c r="F21" s="209"/>
      <c r="G21" s="110"/>
    </row>
    <row r="22" spans="1:10">
      <c r="A22" s="117"/>
      <c r="C22" s="107"/>
      <c r="D22" s="107"/>
      <c r="E22" s="107"/>
      <c r="F22" s="107"/>
    </row>
    <row r="23" spans="1:10">
      <c r="B23" s="118"/>
      <c r="C23" s="107"/>
      <c r="D23" s="107"/>
      <c r="E23" s="107"/>
      <c r="F23" s="107"/>
    </row>
  </sheetData>
  <mergeCells count="2">
    <mergeCell ref="A1:G1"/>
    <mergeCell ref="A2:G2"/>
  </mergeCells>
  <pageMargins left="0.7" right="0.7" top="0.75" bottom="0.75" header="0.3" footer="0.3"/>
  <pageSetup paperSize="9" scale="51"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8" tint="0.79998168889431442"/>
  </sheetPr>
  <dimension ref="A1:I53"/>
  <sheetViews>
    <sheetView showGridLines="0" view="pageBreakPreview" topLeftCell="A18" zoomScale="70" zoomScaleNormal="90" zoomScaleSheetLayoutView="70" workbookViewId="0">
      <selection activeCell="D61" sqref="D61"/>
    </sheetView>
  </sheetViews>
  <sheetFormatPr defaultColWidth="9.1796875" defaultRowHeight="12.5"/>
  <cols>
    <col min="1" max="1" width="21.1796875" style="117" customWidth="1"/>
    <col min="2" max="5" width="15.81640625" style="117" customWidth="1"/>
    <col min="6" max="6" width="21.1796875" style="117" customWidth="1"/>
    <col min="7" max="8" width="15.81640625" style="117" customWidth="1"/>
    <col min="9" max="9" width="20.7265625" style="117" bestFit="1" customWidth="1"/>
    <col min="10" max="10" width="20.453125" style="117" bestFit="1" customWidth="1"/>
    <col min="11" max="11" width="30" style="117" bestFit="1" customWidth="1"/>
    <col min="12" max="16384" width="9.1796875" style="117"/>
  </cols>
  <sheetData>
    <row r="1" spans="1:9" ht="20">
      <c r="A1" s="254" t="s">
        <v>418</v>
      </c>
      <c r="B1" s="255"/>
      <c r="C1" s="255"/>
      <c r="D1" s="255"/>
      <c r="E1" s="255"/>
      <c r="F1" s="255"/>
      <c r="G1" s="255"/>
      <c r="H1" s="255"/>
      <c r="I1" s="256"/>
    </row>
    <row r="2" spans="1:9" ht="20">
      <c r="A2" s="260" t="s">
        <v>419</v>
      </c>
      <c r="B2" s="261"/>
      <c r="C2" s="261"/>
      <c r="D2" s="261"/>
      <c r="E2" s="261"/>
      <c r="F2" s="261"/>
      <c r="G2" s="261"/>
      <c r="H2" s="261"/>
      <c r="I2" s="262"/>
    </row>
    <row r="3" spans="1:9" ht="30">
      <c r="A3" s="37" t="s">
        <v>127</v>
      </c>
      <c r="B3" s="161" t="s">
        <v>16</v>
      </c>
      <c r="C3" s="161" t="s">
        <v>17</v>
      </c>
      <c r="D3" s="161" t="s">
        <v>3</v>
      </c>
      <c r="E3" s="161" t="s">
        <v>18</v>
      </c>
      <c r="F3" s="161" t="s">
        <v>19</v>
      </c>
      <c r="G3" s="161" t="s">
        <v>20</v>
      </c>
      <c r="H3" s="161" t="s">
        <v>319</v>
      </c>
      <c r="I3" s="38" t="s">
        <v>128</v>
      </c>
    </row>
    <row r="4" spans="1:9" ht="15">
      <c r="A4" s="176" t="s">
        <v>148</v>
      </c>
      <c r="B4" s="200">
        <v>92.206185055719999</v>
      </c>
      <c r="C4" s="200">
        <v>58.198288802</v>
      </c>
      <c r="D4" s="200">
        <v>34.00814625372</v>
      </c>
      <c r="E4" s="200">
        <v>16.496397207000001</v>
      </c>
      <c r="F4" s="200">
        <v>67.948307381999996</v>
      </c>
      <c r="G4" s="200">
        <v>2.1456032</v>
      </c>
      <c r="H4" s="200">
        <v>45.971397578999998</v>
      </c>
      <c r="I4" s="177" t="s">
        <v>155</v>
      </c>
    </row>
    <row r="5" spans="1:9" ht="15">
      <c r="A5" s="176" t="s">
        <v>150</v>
      </c>
      <c r="B5" s="200">
        <v>3.2485679780000001</v>
      </c>
      <c r="C5" s="200">
        <v>0.331439488</v>
      </c>
      <c r="D5" s="200">
        <v>2.9171284900000001</v>
      </c>
      <c r="E5" s="200">
        <v>0.32506048399999998</v>
      </c>
      <c r="F5" s="200">
        <v>1.4959666700000001</v>
      </c>
      <c r="G5" s="200">
        <v>0</v>
      </c>
      <c r="H5" s="200">
        <v>0.32949152599999998</v>
      </c>
      <c r="I5" s="177" t="s">
        <v>157</v>
      </c>
    </row>
    <row r="6" spans="1:9" ht="15">
      <c r="A6" s="176" t="s">
        <v>247</v>
      </c>
      <c r="B6" s="200">
        <v>3.5346612720000001</v>
      </c>
      <c r="C6" s="200">
        <v>1.8096584060000001</v>
      </c>
      <c r="D6" s="200">
        <v>1.7250028660000001</v>
      </c>
      <c r="E6" s="200">
        <v>2.4669091000000001E-2</v>
      </c>
      <c r="F6" s="200">
        <v>3.489956807</v>
      </c>
      <c r="G6" s="200">
        <v>0.57517789399999997</v>
      </c>
      <c r="H6" s="200">
        <v>1.1375780150000001</v>
      </c>
      <c r="I6" s="177" t="s">
        <v>248</v>
      </c>
    </row>
    <row r="7" spans="1:9" ht="15">
      <c r="A7" s="176" t="s">
        <v>153</v>
      </c>
      <c r="B7" s="200">
        <v>23.982982061000001</v>
      </c>
      <c r="C7" s="200">
        <v>17.945042770000001</v>
      </c>
      <c r="D7" s="200">
        <v>6.0379392909999998</v>
      </c>
      <c r="E7" s="200">
        <v>0.97170275800000006</v>
      </c>
      <c r="F7" s="200">
        <v>21.549016711</v>
      </c>
      <c r="G7" s="200">
        <v>6.3075752899999999</v>
      </c>
      <c r="H7" s="200">
        <v>10.657062980999999</v>
      </c>
      <c r="I7" s="177" t="s">
        <v>153</v>
      </c>
    </row>
    <row r="8" spans="1:9" ht="15">
      <c r="A8" s="176" t="s">
        <v>250</v>
      </c>
      <c r="B8" s="200">
        <v>0.17287442</v>
      </c>
      <c r="C8" s="200">
        <v>3.1779000000000002E-2</v>
      </c>
      <c r="D8" s="200">
        <v>0.14109542</v>
      </c>
      <c r="E8" s="200">
        <v>3.5991947000000003E-2</v>
      </c>
      <c r="F8" s="200">
        <v>8.5300000000000001E-2</v>
      </c>
      <c r="G8" s="200">
        <v>0</v>
      </c>
      <c r="H8" s="200">
        <v>3.1779000000000002E-2</v>
      </c>
      <c r="I8" s="177" t="s">
        <v>252</v>
      </c>
    </row>
    <row r="9" spans="1:9" ht="15">
      <c r="A9" s="176" t="s">
        <v>246</v>
      </c>
      <c r="B9" s="200">
        <v>1.9125819749999999</v>
      </c>
      <c r="C9" s="200">
        <v>0.73630223800000005</v>
      </c>
      <c r="D9" s="200">
        <v>1.176279737</v>
      </c>
      <c r="E9" s="200">
        <v>1.5916948E-2</v>
      </c>
      <c r="F9" s="200">
        <v>1.6902444350000001</v>
      </c>
      <c r="G9" s="200">
        <v>0</v>
      </c>
      <c r="H9" s="200">
        <v>0.66616814400000002</v>
      </c>
      <c r="I9" s="177" t="s">
        <v>249</v>
      </c>
    </row>
    <row r="10" spans="1:9" ht="15">
      <c r="A10" s="176" t="s">
        <v>251</v>
      </c>
      <c r="B10" s="200">
        <v>4.12230486205</v>
      </c>
      <c r="C10" s="200">
        <v>0.61560483332999993</v>
      </c>
      <c r="D10" s="200">
        <v>3.5067000287199996</v>
      </c>
      <c r="E10" s="200">
        <v>0.19353874909999999</v>
      </c>
      <c r="F10" s="200">
        <v>3.6872432260000001</v>
      </c>
      <c r="G10" s="200">
        <v>0</v>
      </c>
      <c r="H10" s="200">
        <v>0.60223057390000001</v>
      </c>
      <c r="I10" s="177" t="s">
        <v>253</v>
      </c>
    </row>
    <row r="11" spans="1:9" ht="15">
      <c r="A11" s="174" t="s">
        <v>354</v>
      </c>
      <c r="B11" s="201">
        <f t="shared" ref="B11:H11" si="0">SUM(B4:B10)</f>
        <v>129.18015762376999</v>
      </c>
      <c r="C11" s="201">
        <f t="shared" si="0"/>
        <v>79.668115537329996</v>
      </c>
      <c r="D11" s="201">
        <f t="shared" si="0"/>
        <v>49.512292086439999</v>
      </c>
      <c r="E11" s="201">
        <f t="shared" si="0"/>
        <v>18.063277184100002</v>
      </c>
      <c r="F11" s="201">
        <f t="shared" si="0"/>
        <v>99.94603523100001</v>
      </c>
      <c r="G11" s="201">
        <f t="shared" si="0"/>
        <v>9.0283563840000003</v>
      </c>
      <c r="H11" s="201">
        <f t="shared" si="0"/>
        <v>59.395707818899993</v>
      </c>
      <c r="I11" s="178" t="s">
        <v>143</v>
      </c>
    </row>
    <row r="15" spans="1:9" ht="20">
      <c r="A15" s="254" t="s">
        <v>430</v>
      </c>
      <c r="B15" s="255"/>
      <c r="C15" s="255"/>
      <c r="D15" s="255"/>
      <c r="E15" s="255"/>
      <c r="F15" s="255"/>
      <c r="G15" s="255"/>
      <c r="H15" s="255"/>
      <c r="I15" s="256"/>
    </row>
    <row r="16" spans="1:9" ht="20">
      <c r="A16" s="260" t="s">
        <v>431</v>
      </c>
      <c r="B16" s="261"/>
      <c r="C16" s="261"/>
      <c r="D16" s="261"/>
      <c r="E16" s="261"/>
      <c r="F16" s="261"/>
      <c r="G16" s="261"/>
      <c r="H16" s="261"/>
      <c r="I16" s="262"/>
    </row>
    <row r="17" spans="1:9" ht="30">
      <c r="A17" s="37" t="s">
        <v>127</v>
      </c>
      <c r="B17" s="161" t="s">
        <v>16</v>
      </c>
      <c r="C17" s="161" t="s">
        <v>17</v>
      </c>
      <c r="D17" s="161" t="s">
        <v>3</v>
      </c>
      <c r="E17" s="161" t="s">
        <v>18</v>
      </c>
      <c r="F17" s="161" t="s">
        <v>19</v>
      </c>
      <c r="G17" s="161" t="s">
        <v>20</v>
      </c>
      <c r="H17" s="161" t="s">
        <v>319</v>
      </c>
      <c r="I17" s="38" t="s">
        <v>128</v>
      </c>
    </row>
    <row r="18" spans="1:9" ht="15">
      <c r="A18" s="176" t="s">
        <v>148</v>
      </c>
      <c r="B18" s="200">
        <v>101.782791441</v>
      </c>
      <c r="C18" s="200">
        <v>66.197088226999995</v>
      </c>
      <c r="D18" s="200">
        <v>35.586068212999997</v>
      </c>
      <c r="E18" s="200">
        <v>18.906182993000002</v>
      </c>
      <c r="F18" s="200">
        <v>69.142336614000001</v>
      </c>
      <c r="G18" s="200">
        <v>2.3341504780000002</v>
      </c>
      <c r="H18" s="200">
        <v>48.763163513000002</v>
      </c>
      <c r="I18" s="177" t="s">
        <v>155</v>
      </c>
    </row>
    <row r="19" spans="1:9" ht="15">
      <c r="A19" s="176" t="s">
        <v>150</v>
      </c>
      <c r="B19" s="200">
        <v>3.4101114309999998</v>
      </c>
      <c r="C19" s="200">
        <v>0.46681448800000003</v>
      </c>
      <c r="D19" s="200">
        <v>2.943296943</v>
      </c>
      <c r="E19" s="200">
        <v>0.47012768700000002</v>
      </c>
      <c r="F19" s="200">
        <v>1.4311666700000001</v>
      </c>
      <c r="G19" s="200">
        <v>0</v>
      </c>
      <c r="H19" s="200">
        <v>0.464866526</v>
      </c>
      <c r="I19" s="177" t="s">
        <v>157</v>
      </c>
    </row>
    <row r="20" spans="1:9" ht="15">
      <c r="A20" s="176" t="s">
        <v>247</v>
      </c>
      <c r="B20" s="200">
        <v>3.9654462800000001</v>
      </c>
      <c r="C20" s="200">
        <v>2.0167258229999998</v>
      </c>
      <c r="D20" s="200">
        <v>1.9487204570000001</v>
      </c>
      <c r="E20" s="200">
        <v>0.50804682700000003</v>
      </c>
      <c r="F20" s="200">
        <v>3.4769614610000001</v>
      </c>
      <c r="G20" s="200">
        <v>0.67517789399999995</v>
      </c>
      <c r="H20" s="200">
        <v>1.2797654329999999</v>
      </c>
      <c r="I20" s="177" t="s">
        <v>248</v>
      </c>
    </row>
    <row r="21" spans="1:9" ht="15">
      <c r="A21" s="176" t="s">
        <v>153</v>
      </c>
      <c r="B21" s="200">
        <v>24.747494410000002</v>
      </c>
      <c r="C21" s="200">
        <v>17.926548349000001</v>
      </c>
      <c r="D21" s="200">
        <v>6.8209460609999999</v>
      </c>
      <c r="E21" s="200">
        <v>2.6439141340000001</v>
      </c>
      <c r="F21" s="200">
        <v>20.014539185250001</v>
      </c>
      <c r="G21" s="200">
        <v>2.3410741000000002</v>
      </c>
      <c r="H21" s="200">
        <v>10.954518082</v>
      </c>
      <c r="I21" s="177" t="s">
        <v>153</v>
      </c>
    </row>
    <row r="22" spans="1:9" ht="15">
      <c r="A22" s="176" t="s">
        <v>250</v>
      </c>
      <c r="B22" s="200">
        <v>0.17711667</v>
      </c>
      <c r="C22" s="200">
        <v>3.4153999999999997E-2</v>
      </c>
      <c r="D22" s="200">
        <v>0.14196267000000001</v>
      </c>
      <c r="E22" s="200">
        <v>2.991947E-3</v>
      </c>
      <c r="F22" s="200">
        <v>9.3299999999999994E-2</v>
      </c>
      <c r="G22" s="200">
        <v>0</v>
      </c>
      <c r="H22" s="200">
        <v>3.4153999999999997E-2</v>
      </c>
      <c r="I22" s="177" t="s">
        <v>252</v>
      </c>
    </row>
    <row r="23" spans="1:9" ht="15">
      <c r="A23" s="176" t="s">
        <v>246</v>
      </c>
      <c r="B23" s="200">
        <v>1.9277704046400002</v>
      </c>
      <c r="C23" s="200">
        <v>0.7753240804</v>
      </c>
      <c r="D23" s="200">
        <v>1.15244632424</v>
      </c>
      <c r="E23" s="200">
        <v>1.5947639699999999E-3</v>
      </c>
      <c r="F23" s="200">
        <v>1.661494239</v>
      </c>
      <c r="G23" s="200">
        <v>0</v>
      </c>
      <c r="H23" s="200">
        <v>0.71597192620000005</v>
      </c>
      <c r="I23" s="177" t="s">
        <v>249</v>
      </c>
    </row>
    <row r="24" spans="1:9" ht="15">
      <c r="A24" s="176" t="s">
        <v>251</v>
      </c>
      <c r="B24" s="200">
        <v>6.1079092450000001</v>
      </c>
      <c r="C24" s="200">
        <v>1.1607754180000001</v>
      </c>
      <c r="D24" s="200">
        <v>4.947133827</v>
      </c>
      <c r="E24" s="200">
        <v>8.2853891999999998E-2</v>
      </c>
      <c r="F24" s="200">
        <v>5.6107168170000001</v>
      </c>
      <c r="G24" s="200">
        <v>0</v>
      </c>
      <c r="H24" s="200">
        <v>1.125464128</v>
      </c>
      <c r="I24" s="177" t="s">
        <v>253</v>
      </c>
    </row>
    <row r="25" spans="1:9" ht="15">
      <c r="A25" s="174" t="s">
        <v>354</v>
      </c>
      <c r="B25" s="201">
        <f t="shared" ref="B25:H25" si="1">SUM(B18:B24)</f>
        <v>142.11863988164001</v>
      </c>
      <c r="C25" s="201">
        <f t="shared" si="1"/>
        <v>88.577430385399992</v>
      </c>
      <c r="D25" s="201">
        <f t="shared" si="1"/>
        <v>53.540574495240001</v>
      </c>
      <c r="E25" s="201">
        <f t="shared" si="1"/>
        <v>22.615712243970005</v>
      </c>
      <c r="F25" s="201">
        <f t="shared" si="1"/>
        <v>101.43051498625</v>
      </c>
      <c r="G25" s="201">
        <f t="shared" si="1"/>
        <v>5.3504024720000007</v>
      </c>
      <c r="H25" s="201">
        <f t="shared" si="1"/>
        <v>63.337903608200001</v>
      </c>
      <c r="I25" s="178" t="s">
        <v>143</v>
      </c>
    </row>
    <row r="29" spans="1:9" ht="20">
      <c r="A29" s="254" t="s">
        <v>442</v>
      </c>
      <c r="B29" s="255"/>
      <c r="C29" s="255"/>
      <c r="D29" s="255"/>
      <c r="E29" s="255"/>
      <c r="F29" s="255"/>
      <c r="G29" s="255"/>
      <c r="H29" s="255"/>
      <c r="I29" s="256"/>
    </row>
    <row r="30" spans="1:9" ht="20">
      <c r="A30" s="260" t="s">
        <v>443</v>
      </c>
      <c r="B30" s="261"/>
      <c r="C30" s="261"/>
      <c r="D30" s="261"/>
      <c r="E30" s="261"/>
      <c r="F30" s="261"/>
      <c r="G30" s="261"/>
      <c r="H30" s="261"/>
      <c r="I30" s="262"/>
    </row>
    <row r="31" spans="1:9" ht="30">
      <c r="A31" s="37" t="s">
        <v>127</v>
      </c>
      <c r="B31" s="161" t="s">
        <v>16</v>
      </c>
      <c r="C31" s="161" t="s">
        <v>17</v>
      </c>
      <c r="D31" s="161" t="s">
        <v>3</v>
      </c>
      <c r="E31" s="161" t="s">
        <v>18</v>
      </c>
      <c r="F31" s="161" t="s">
        <v>19</v>
      </c>
      <c r="G31" s="161" t="s">
        <v>20</v>
      </c>
      <c r="H31" s="161" t="s">
        <v>319</v>
      </c>
      <c r="I31" s="38" t="s">
        <v>128</v>
      </c>
    </row>
    <row r="32" spans="1:9" ht="15">
      <c r="A32" s="176" t="s">
        <v>148</v>
      </c>
      <c r="B32" s="200">
        <v>103.68788140764407</v>
      </c>
      <c r="C32" s="200">
        <v>70.775441490864694</v>
      </c>
      <c r="D32" s="200">
        <v>32.91255491503</v>
      </c>
      <c r="E32" s="200">
        <v>16.512724258000002</v>
      </c>
      <c r="F32" s="200">
        <v>67.305724529000003</v>
      </c>
      <c r="G32" s="200">
        <v>1.969347478</v>
      </c>
      <c r="H32" s="200">
        <v>51.057037238114688</v>
      </c>
      <c r="I32" s="177" t="s">
        <v>155</v>
      </c>
    </row>
    <row r="33" spans="1:9" ht="15">
      <c r="A33" s="176" t="s">
        <v>150</v>
      </c>
      <c r="B33" s="200">
        <v>3.4101114309999998</v>
      </c>
      <c r="C33" s="200">
        <v>0.46681448800000003</v>
      </c>
      <c r="D33" s="200">
        <v>2.943296943</v>
      </c>
      <c r="E33" s="200">
        <v>0.47012768700000002</v>
      </c>
      <c r="F33" s="200">
        <v>1.4311666700000001</v>
      </c>
      <c r="G33" s="200">
        <v>0</v>
      </c>
      <c r="H33" s="200">
        <v>0.464866526</v>
      </c>
      <c r="I33" s="177" t="s">
        <v>157</v>
      </c>
    </row>
    <row r="34" spans="1:9" ht="15">
      <c r="A34" s="176" t="s">
        <v>247</v>
      </c>
      <c r="B34" s="200">
        <v>3.7966355620000001</v>
      </c>
      <c r="C34" s="200">
        <v>2.0263629719999998</v>
      </c>
      <c r="D34" s="200">
        <v>1.77027259</v>
      </c>
      <c r="E34" s="200">
        <v>0.111555585</v>
      </c>
      <c r="F34" s="200">
        <v>3.6106512880000001</v>
      </c>
      <c r="G34" s="200">
        <v>0.67517789399999995</v>
      </c>
      <c r="H34" s="200">
        <v>1.212156276</v>
      </c>
      <c r="I34" s="177" t="s">
        <v>248</v>
      </c>
    </row>
    <row r="35" spans="1:9" ht="15">
      <c r="A35" s="176" t="s">
        <v>153</v>
      </c>
      <c r="B35" s="200">
        <v>22.936924146999999</v>
      </c>
      <c r="C35" s="200">
        <v>16.382885135000002</v>
      </c>
      <c r="D35" s="200">
        <v>6.5540390119999996</v>
      </c>
      <c r="E35" s="200">
        <v>0.85921269099999997</v>
      </c>
      <c r="F35" s="200">
        <v>19.609120935</v>
      </c>
      <c r="G35" s="200">
        <v>4.4244021</v>
      </c>
      <c r="H35" s="200">
        <v>10.718926336999999</v>
      </c>
      <c r="I35" s="177" t="s">
        <v>153</v>
      </c>
    </row>
    <row r="36" spans="1:9" ht="15">
      <c r="A36" s="176" t="s">
        <v>250</v>
      </c>
      <c r="B36" s="200">
        <v>0.17711667</v>
      </c>
      <c r="C36" s="200">
        <v>3.4153999999999997E-2</v>
      </c>
      <c r="D36" s="200">
        <v>0.14196267000000001</v>
      </c>
      <c r="E36" s="200">
        <v>2.991947E-3</v>
      </c>
      <c r="F36" s="200">
        <v>9.3299999999999994E-2</v>
      </c>
      <c r="G36" s="200">
        <v>0</v>
      </c>
      <c r="H36" s="200">
        <v>3.4153999999999997E-2</v>
      </c>
      <c r="I36" s="177" t="s">
        <v>252</v>
      </c>
    </row>
    <row r="37" spans="1:9" ht="15">
      <c r="A37" s="176" t="s">
        <v>246</v>
      </c>
      <c r="B37" s="200">
        <v>1.93684894588</v>
      </c>
      <c r="C37" s="200">
        <v>0.81778676385999993</v>
      </c>
      <c r="D37" s="200">
        <v>1.11906218202</v>
      </c>
      <c r="E37" s="200">
        <v>2.790426969E-2</v>
      </c>
      <c r="F37" s="200">
        <v>1.564814446</v>
      </c>
      <c r="G37" s="200">
        <v>0</v>
      </c>
      <c r="H37" s="200">
        <v>0.71023710022999997</v>
      </c>
      <c r="I37" s="177" t="s">
        <v>249</v>
      </c>
    </row>
    <row r="38" spans="1:9" ht="15">
      <c r="A38" s="176" t="s">
        <v>251</v>
      </c>
      <c r="B38" s="200">
        <v>4.12230486205</v>
      </c>
      <c r="C38" s="200">
        <v>0.61560483332999993</v>
      </c>
      <c r="D38" s="200">
        <v>3.5067000287199996</v>
      </c>
      <c r="E38" s="200">
        <v>0.19353874909999999</v>
      </c>
      <c r="F38" s="200">
        <v>3.6872432260000001</v>
      </c>
      <c r="G38" s="200">
        <v>0</v>
      </c>
      <c r="H38" s="200">
        <v>0.60223057390000001</v>
      </c>
      <c r="I38" s="177" t="s">
        <v>253</v>
      </c>
    </row>
    <row r="39" spans="1:9" ht="15">
      <c r="A39" s="174" t="s">
        <v>354</v>
      </c>
      <c r="B39" s="201">
        <f t="shared" ref="B39:H39" si="2">SUM(B32:B38)</f>
        <v>140.06782302557409</v>
      </c>
      <c r="C39" s="201">
        <f t="shared" si="2"/>
        <v>91.119049683054698</v>
      </c>
      <c r="D39" s="201">
        <f t="shared" si="2"/>
        <v>48.947888340769993</v>
      </c>
      <c r="E39" s="201">
        <f t="shared" si="2"/>
        <v>18.178055186790008</v>
      </c>
      <c r="F39" s="201">
        <f t="shared" si="2"/>
        <v>97.302021093999997</v>
      </c>
      <c r="G39" s="201">
        <f t="shared" si="2"/>
        <v>7.0689274720000004</v>
      </c>
      <c r="H39" s="201">
        <f t="shared" si="2"/>
        <v>64.799608051244689</v>
      </c>
      <c r="I39" s="178" t="s">
        <v>143</v>
      </c>
    </row>
    <row r="43" spans="1:9" ht="20">
      <c r="A43" s="254" t="s">
        <v>456</v>
      </c>
      <c r="B43" s="255"/>
      <c r="C43" s="255"/>
      <c r="D43" s="255"/>
      <c r="E43" s="255"/>
      <c r="F43" s="255"/>
      <c r="G43" s="255"/>
      <c r="H43" s="255"/>
      <c r="I43" s="256"/>
    </row>
    <row r="44" spans="1:9" ht="20">
      <c r="A44" s="260" t="s">
        <v>457</v>
      </c>
      <c r="B44" s="261"/>
      <c r="C44" s="261"/>
      <c r="D44" s="261"/>
      <c r="E44" s="261"/>
      <c r="F44" s="261"/>
      <c r="G44" s="261"/>
      <c r="H44" s="261"/>
      <c r="I44" s="262"/>
    </row>
    <row r="45" spans="1:9" ht="30">
      <c r="A45" s="37" t="s">
        <v>127</v>
      </c>
      <c r="B45" s="161" t="s">
        <v>16</v>
      </c>
      <c r="C45" s="161" t="s">
        <v>17</v>
      </c>
      <c r="D45" s="161" t="s">
        <v>3</v>
      </c>
      <c r="E45" s="161" t="s">
        <v>18</v>
      </c>
      <c r="F45" s="161" t="s">
        <v>19</v>
      </c>
      <c r="G45" s="161" t="s">
        <v>20</v>
      </c>
      <c r="H45" s="161" t="s">
        <v>319</v>
      </c>
      <c r="I45" s="38" t="s">
        <v>128</v>
      </c>
    </row>
    <row r="46" spans="1:9" ht="15">
      <c r="A46" s="176" t="s">
        <v>148</v>
      </c>
      <c r="B46" s="200">
        <v>101.60519307964407</v>
      </c>
      <c r="C46" s="200">
        <v>69.378953014864692</v>
      </c>
      <c r="D46" s="200">
        <v>32.226355064029995</v>
      </c>
      <c r="E46" s="200">
        <v>17.408887916000001</v>
      </c>
      <c r="F46" s="200">
        <v>64.820554453</v>
      </c>
      <c r="G46" s="200">
        <v>1.9349534779999999</v>
      </c>
      <c r="H46" s="200">
        <v>49.798712486114688</v>
      </c>
      <c r="I46" s="177" t="s">
        <v>155</v>
      </c>
    </row>
    <row r="47" spans="1:9" ht="15">
      <c r="A47" s="176" t="s">
        <v>150</v>
      </c>
      <c r="B47" s="200">
        <v>3.3701580999999998</v>
      </c>
      <c r="C47" s="200">
        <v>0.35361948799999998</v>
      </c>
      <c r="D47" s="200">
        <v>3.0165386120000002</v>
      </c>
      <c r="E47" s="200">
        <v>0.42421019599999998</v>
      </c>
      <c r="F47" s="200">
        <v>1.4511496699999999</v>
      </c>
      <c r="G47" s="200">
        <v>0</v>
      </c>
      <c r="H47" s="200">
        <v>0.346771526</v>
      </c>
      <c r="I47" s="177" t="s">
        <v>157</v>
      </c>
    </row>
    <row r="48" spans="1:9" ht="15">
      <c r="A48" s="176" t="s">
        <v>247</v>
      </c>
      <c r="B48" s="200">
        <v>3.9434118439999999</v>
      </c>
      <c r="C48" s="200">
        <v>1.894857241</v>
      </c>
      <c r="D48" s="200">
        <v>2.0485546029999999</v>
      </c>
      <c r="E48" s="200">
        <v>0.17490473200000001</v>
      </c>
      <c r="F48" s="200">
        <v>3.7834714049999998</v>
      </c>
      <c r="G48" s="200">
        <v>0.67517789399999995</v>
      </c>
      <c r="H48" s="200">
        <v>1.1032079450000001</v>
      </c>
      <c r="I48" s="177" t="s">
        <v>248</v>
      </c>
    </row>
    <row r="49" spans="1:9" ht="15">
      <c r="A49" s="176" t="s">
        <v>153</v>
      </c>
      <c r="B49" s="200">
        <v>27.827601894000001</v>
      </c>
      <c r="C49" s="200">
        <v>20.220117598000002</v>
      </c>
      <c r="D49" s="200">
        <v>7.607484296</v>
      </c>
      <c r="E49" s="200">
        <v>2.0999770409999998</v>
      </c>
      <c r="F49" s="200">
        <v>22.417205485</v>
      </c>
      <c r="G49" s="200">
        <v>7.2966880999999999</v>
      </c>
      <c r="H49" s="200">
        <v>12.520404812000001</v>
      </c>
      <c r="I49" s="177" t="s">
        <v>153</v>
      </c>
    </row>
    <row r="50" spans="1:9" ht="15">
      <c r="A50" s="176" t="s">
        <v>250</v>
      </c>
      <c r="B50" s="200">
        <v>0.17711667</v>
      </c>
      <c r="C50" s="200">
        <v>3.4153999999999997E-2</v>
      </c>
      <c r="D50" s="200">
        <v>0.14196267000000001</v>
      </c>
      <c r="E50" s="200">
        <v>2.991947E-3</v>
      </c>
      <c r="F50" s="200">
        <v>9.3299999999999994E-2</v>
      </c>
      <c r="G50" s="200">
        <v>0</v>
      </c>
      <c r="H50" s="200">
        <v>3.4153999999999997E-2</v>
      </c>
      <c r="I50" s="177" t="s">
        <v>252</v>
      </c>
    </row>
    <row r="51" spans="1:9" ht="15">
      <c r="A51" s="176" t="s">
        <v>246</v>
      </c>
      <c r="B51" s="200">
        <v>1.93684894588</v>
      </c>
      <c r="C51" s="200">
        <v>0.81778676385999993</v>
      </c>
      <c r="D51" s="200">
        <v>1.1190621810999999</v>
      </c>
      <c r="E51" s="200">
        <v>2.790426969E-2</v>
      </c>
      <c r="F51" s="200">
        <v>1.564814446</v>
      </c>
      <c r="G51" s="200">
        <v>0</v>
      </c>
      <c r="H51" s="200">
        <v>0.71023710022999997</v>
      </c>
      <c r="I51" s="177" t="s">
        <v>249</v>
      </c>
    </row>
    <row r="52" spans="1:9" ht="15">
      <c r="A52" s="176" t="s">
        <v>251</v>
      </c>
      <c r="B52" s="200">
        <v>6.9505943160000001</v>
      </c>
      <c r="C52" s="200">
        <v>1.0477415000000001</v>
      </c>
      <c r="D52" s="200">
        <v>5.9028528160000002</v>
      </c>
      <c r="E52" s="200">
        <v>0.100286159</v>
      </c>
      <c r="F52" s="200">
        <v>6.2150389329999998</v>
      </c>
      <c r="G52" s="200">
        <v>0</v>
      </c>
      <c r="H52" s="200">
        <v>0.98923044800000004</v>
      </c>
      <c r="I52" s="177" t="s">
        <v>253</v>
      </c>
    </row>
    <row r="53" spans="1:9" ht="15">
      <c r="A53" s="174" t="s">
        <v>354</v>
      </c>
      <c r="B53" s="201">
        <f t="shared" ref="B53:H53" si="3">SUM(B46:B52)</f>
        <v>145.81092484952407</v>
      </c>
      <c r="C53" s="201">
        <f t="shared" si="3"/>
        <v>93.747229605724698</v>
      </c>
      <c r="D53" s="201">
        <f t="shared" si="3"/>
        <v>52.062810242129991</v>
      </c>
      <c r="E53" s="201">
        <f t="shared" si="3"/>
        <v>20.239162260690005</v>
      </c>
      <c r="F53" s="201">
        <f t="shared" si="3"/>
        <v>100.345534392</v>
      </c>
      <c r="G53" s="201">
        <f t="shared" si="3"/>
        <v>9.9068194719999987</v>
      </c>
      <c r="H53" s="201">
        <f t="shared" si="3"/>
        <v>65.502718317344687</v>
      </c>
      <c r="I53" s="178" t="s">
        <v>143</v>
      </c>
    </row>
  </sheetData>
  <mergeCells count="8">
    <mergeCell ref="A1:I1"/>
    <mergeCell ref="A2:I2"/>
    <mergeCell ref="A43:I43"/>
    <mergeCell ref="A44:I44"/>
    <mergeCell ref="A29:I29"/>
    <mergeCell ref="A30:I30"/>
    <mergeCell ref="A15:I15"/>
    <mergeCell ref="A16:I16"/>
  </mergeCells>
  <pageMargins left="0.7" right="0.7" top="0.75" bottom="0.75" header="0.3" footer="0.3"/>
  <pageSetup scale="46"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9" tint="0.79998168889431442"/>
  </sheetPr>
  <dimension ref="A1:J46"/>
  <sheetViews>
    <sheetView showGridLines="0" view="pageBreakPreview" zoomScale="67" zoomScaleNormal="90" zoomScaleSheetLayoutView="85" workbookViewId="0">
      <selection activeCell="J40" sqref="J40"/>
    </sheetView>
  </sheetViews>
  <sheetFormatPr defaultColWidth="9.1796875" defaultRowHeight="12.5"/>
  <cols>
    <col min="1" max="1" width="5.81640625" style="90" customWidth="1"/>
    <col min="2" max="2" width="37.81640625" style="90" bestFit="1" customWidth="1"/>
    <col min="3" max="3" width="14.453125" style="90" customWidth="1"/>
    <col min="4" max="4" width="13.54296875" style="90" customWidth="1"/>
    <col min="5" max="6" width="15.08984375" style="90" customWidth="1"/>
    <col min="7" max="7" width="47.26953125" style="90" customWidth="1"/>
    <col min="8" max="8" width="26.1796875" style="192" customWidth="1"/>
    <col min="9" max="9" width="7.81640625" style="90" bestFit="1" customWidth="1"/>
    <col min="10" max="31" width="26.1796875" style="90" customWidth="1"/>
    <col min="32" max="32" width="0" style="90" hidden="1" customWidth="1"/>
    <col min="33" max="33" width="21.453125" style="90" customWidth="1"/>
    <col min="34" max="16384" width="9.1796875" style="90"/>
  </cols>
  <sheetData>
    <row r="1" spans="1:9" s="88" customFormat="1" ht="20.25" customHeight="1">
      <c r="A1" s="254" t="s">
        <v>266</v>
      </c>
      <c r="B1" s="255"/>
      <c r="C1" s="255"/>
      <c r="D1" s="255"/>
      <c r="E1" s="255"/>
      <c r="F1" s="255"/>
      <c r="G1" s="256"/>
      <c r="H1" s="194"/>
    </row>
    <row r="2" spans="1:9" s="88" customFormat="1" ht="20.25" customHeight="1">
      <c r="A2" s="253" t="s">
        <v>374</v>
      </c>
      <c r="B2" s="253"/>
      <c r="C2" s="253"/>
      <c r="D2" s="253"/>
      <c r="E2" s="253"/>
      <c r="F2" s="253"/>
      <c r="G2" s="253"/>
      <c r="H2" s="194"/>
    </row>
    <row r="3" spans="1:9" s="162" customFormat="1" ht="45">
      <c r="A3" s="37" t="s">
        <v>267</v>
      </c>
      <c r="B3" s="37" t="s">
        <v>5</v>
      </c>
      <c r="C3" s="37" t="s">
        <v>405</v>
      </c>
      <c r="D3" s="37" t="s">
        <v>427</v>
      </c>
      <c r="E3" s="37" t="s">
        <v>439</v>
      </c>
      <c r="F3" s="37" t="s">
        <v>452</v>
      </c>
      <c r="G3" s="38" t="s">
        <v>128</v>
      </c>
      <c r="H3" s="195"/>
    </row>
    <row r="4" spans="1:9" ht="15">
      <c r="A4" s="139">
        <v>1</v>
      </c>
      <c r="B4" s="140" t="s">
        <v>21</v>
      </c>
      <c r="C4" s="141">
        <v>12.86216778</v>
      </c>
      <c r="D4" s="141">
        <v>11.501985826</v>
      </c>
      <c r="E4" s="141">
        <v>13.751822077</v>
      </c>
      <c r="F4" s="141">
        <v>14.428434199</v>
      </c>
      <c r="G4" s="142" t="s">
        <v>46</v>
      </c>
      <c r="H4" s="238"/>
      <c r="I4" s="196"/>
    </row>
    <row r="5" spans="1:9" ht="15">
      <c r="A5" s="139">
        <v>2</v>
      </c>
      <c r="B5" s="140" t="s">
        <v>22</v>
      </c>
      <c r="C5" s="141"/>
      <c r="D5" s="141"/>
      <c r="E5" s="141"/>
      <c r="F5" s="141"/>
      <c r="G5" s="142" t="s">
        <v>101</v>
      </c>
      <c r="H5" s="238"/>
      <c r="I5" s="196"/>
    </row>
    <row r="6" spans="1:9" ht="15">
      <c r="A6" s="139">
        <v>3</v>
      </c>
      <c r="B6" s="140" t="s">
        <v>23</v>
      </c>
      <c r="C6" s="141">
        <v>86.622681631000006</v>
      </c>
      <c r="D6" s="141">
        <v>115.453576422</v>
      </c>
      <c r="E6" s="141">
        <v>81.765060783549998</v>
      </c>
      <c r="F6" s="141">
        <v>108.29019466555</v>
      </c>
      <c r="G6" s="142" t="s">
        <v>110</v>
      </c>
      <c r="H6" s="238"/>
      <c r="I6" s="196"/>
    </row>
    <row r="7" spans="1:9" ht="15">
      <c r="A7" s="139">
        <v>4</v>
      </c>
      <c r="B7" s="140" t="s">
        <v>24</v>
      </c>
      <c r="C7" s="141">
        <v>11.272121794</v>
      </c>
      <c r="D7" s="141">
        <v>21.083123560000001</v>
      </c>
      <c r="E7" s="141">
        <v>9.9486636300000004</v>
      </c>
      <c r="F7" s="141">
        <v>12.690973263</v>
      </c>
      <c r="G7" s="142" t="s">
        <v>115</v>
      </c>
      <c r="H7" s="238"/>
      <c r="I7" s="196"/>
    </row>
    <row r="8" spans="1:9" ht="15">
      <c r="A8" s="139">
        <v>5</v>
      </c>
      <c r="B8" s="140" t="s">
        <v>25</v>
      </c>
      <c r="C8" s="141">
        <v>0</v>
      </c>
      <c r="D8" s="141">
        <v>0.114114798</v>
      </c>
      <c r="E8" s="141">
        <v>0.22955077300000001</v>
      </c>
      <c r="F8" s="141">
        <v>0.13088643699999999</v>
      </c>
      <c r="G8" s="142" t="s">
        <v>124</v>
      </c>
      <c r="H8" s="238"/>
      <c r="I8" s="196"/>
    </row>
    <row r="9" spans="1:9" ht="15">
      <c r="A9" s="139">
        <v>6</v>
      </c>
      <c r="B9" s="140" t="s">
        <v>26</v>
      </c>
      <c r="C9" s="141"/>
      <c r="D9" s="141"/>
      <c r="E9" s="141"/>
      <c r="F9" s="141"/>
      <c r="G9" s="142" t="s">
        <v>102</v>
      </c>
      <c r="H9" s="238"/>
      <c r="I9" s="196"/>
    </row>
    <row r="10" spans="1:9" ht="15">
      <c r="A10" s="139">
        <v>7</v>
      </c>
      <c r="B10" s="140" t="s">
        <v>27</v>
      </c>
      <c r="C10" s="141">
        <v>627.65933241000005</v>
      </c>
      <c r="D10" s="141">
        <v>628.83847892400001</v>
      </c>
      <c r="E10" s="141">
        <v>639.92279052200001</v>
      </c>
      <c r="F10" s="141">
        <v>648.30747908299998</v>
      </c>
      <c r="G10" s="142" t="s">
        <v>107</v>
      </c>
      <c r="H10" s="238"/>
      <c r="I10" s="196"/>
    </row>
    <row r="11" spans="1:9" ht="15">
      <c r="A11" s="139">
        <v>8</v>
      </c>
      <c r="B11" s="140" t="s">
        <v>28</v>
      </c>
      <c r="C11" s="141">
        <v>8.8708999999999996E-2</v>
      </c>
      <c r="D11" s="141">
        <v>9.8709000000000005E-2</v>
      </c>
      <c r="E11" s="141">
        <v>1.6095000000000002E-2</v>
      </c>
      <c r="F11" s="141">
        <v>1.6095000000000002E-2</v>
      </c>
      <c r="G11" s="142" t="s">
        <v>116</v>
      </c>
      <c r="H11" s="238"/>
      <c r="I11" s="196"/>
    </row>
    <row r="12" spans="1:9" ht="15">
      <c r="A12" s="139">
        <v>9</v>
      </c>
      <c r="B12" s="140" t="s">
        <v>29</v>
      </c>
      <c r="C12" s="141">
        <v>-77.998619489999996</v>
      </c>
      <c r="D12" s="141">
        <v>-61.263697194999999</v>
      </c>
      <c r="E12" s="141">
        <v>-60.585168851500001</v>
      </c>
      <c r="F12" s="141">
        <v>-59.470726511999999</v>
      </c>
      <c r="G12" s="142" t="s">
        <v>47</v>
      </c>
      <c r="H12" s="238"/>
      <c r="I12" s="196"/>
    </row>
    <row r="13" spans="1:9" ht="15">
      <c r="A13" s="139">
        <v>10</v>
      </c>
      <c r="B13" s="140" t="s">
        <v>30</v>
      </c>
      <c r="C13" s="141">
        <v>88.024015574000003</v>
      </c>
      <c r="D13" s="141">
        <v>92.523980085999995</v>
      </c>
      <c r="E13" s="141">
        <v>95.414724152999995</v>
      </c>
      <c r="F13" s="141">
        <v>96.743239494999997</v>
      </c>
      <c r="G13" s="142" t="s">
        <v>48</v>
      </c>
      <c r="I13" s="196"/>
    </row>
    <row r="14" spans="1:9" ht="15">
      <c r="A14" s="139">
        <v>11</v>
      </c>
      <c r="B14" s="140" t="s">
        <v>31</v>
      </c>
      <c r="C14" s="141">
        <v>-35.310066118000002</v>
      </c>
      <c r="D14" s="141">
        <v>-37.41665801661</v>
      </c>
      <c r="E14" s="141">
        <v>-38.645427737220004</v>
      </c>
      <c r="F14" s="141">
        <v>-40.208345186329993</v>
      </c>
      <c r="G14" s="142" t="s">
        <v>49</v>
      </c>
      <c r="I14" s="196"/>
    </row>
    <row r="15" spans="1:9" ht="15">
      <c r="A15" s="139">
        <v>12</v>
      </c>
      <c r="B15" s="140" t="s">
        <v>32</v>
      </c>
      <c r="C15" s="141">
        <v>45.775353125000002</v>
      </c>
      <c r="D15" s="141">
        <v>45.345552579669999</v>
      </c>
      <c r="E15" s="141">
        <v>76.467749398729993</v>
      </c>
      <c r="F15" s="141">
        <v>84.56167387072999</v>
      </c>
      <c r="G15" s="142" t="s">
        <v>50</v>
      </c>
      <c r="I15" s="196"/>
    </row>
    <row r="16" spans="1:9" s="89" customFormat="1" ht="15">
      <c r="A16" s="144">
        <v>13</v>
      </c>
      <c r="B16" s="145" t="s">
        <v>33</v>
      </c>
      <c r="C16" s="146">
        <v>758.99569570599999</v>
      </c>
      <c r="D16" s="146">
        <v>816.27916598406011</v>
      </c>
      <c r="E16" s="146">
        <v>818.28585974856003</v>
      </c>
      <c r="F16" s="146">
        <v>865.48990431495019</v>
      </c>
      <c r="G16" s="147" t="s">
        <v>6</v>
      </c>
      <c r="H16" s="193"/>
      <c r="I16" s="197"/>
    </row>
    <row r="17" spans="1:9" ht="15">
      <c r="A17" s="139">
        <v>14</v>
      </c>
      <c r="B17" s="140" t="s">
        <v>34</v>
      </c>
      <c r="C17" s="141">
        <v>6.231494606</v>
      </c>
      <c r="D17" s="141">
        <v>6.4896518900000002</v>
      </c>
      <c r="E17" s="141">
        <v>6.9968066493299998</v>
      </c>
      <c r="F17" s="141">
        <v>8.0786060180000003</v>
      </c>
      <c r="G17" s="142" t="s">
        <v>51</v>
      </c>
      <c r="I17" s="196"/>
    </row>
    <row r="18" spans="1:9" ht="15">
      <c r="A18" s="139">
        <v>15</v>
      </c>
      <c r="B18" s="140" t="s">
        <v>35</v>
      </c>
      <c r="C18" s="141"/>
      <c r="D18" s="141"/>
      <c r="E18" s="141"/>
      <c r="F18" s="141"/>
      <c r="G18" s="142" t="s">
        <v>109</v>
      </c>
      <c r="I18" s="196"/>
    </row>
    <row r="19" spans="1:9" ht="15">
      <c r="A19" s="139">
        <v>16</v>
      </c>
      <c r="B19" s="140" t="s">
        <v>36</v>
      </c>
      <c r="C19" s="141">
        <v>257.04087649000002</v>
      </c>
      <c r="D19" s="141">
        <v>288.29045967899998</v>
      </c>
      <c r="E19" s="141">
        <v>263.64994493602001</v>
      </c>
      <c r="F19" s="141">
        <v>292.14691043837001</v>
      </c>
      <c r="G19" s="142" t="s">
        <v>110</v>
      </c>
      <c r="I19" s="196"/>
    </row>
    <row r="20" spans="1:9" ht="15">
      <c r="A20" s="139">
        <v>17</v>
      </c>
      <c r="B20" s="140" t="s">
        <v>37</v>
      </c>
      <c r="C20" s="141">
        <v>137.03162795200001</v>
      </c>
      <c r="D20" s="141">
        <v>136.98889953899999</v>
      </c>
      <c r="E20" s="141">
        <v>140.35093560499999</v>
      </c>
      <c r="F20" s="141">
        <v>147.89376151499999</v>
      </c>
      <c r="G20" s="142" t="s">
        <v>111</v>
      </c>
      <c r="I20" s="196"/>
    </row>
    <row r="21" spans="1:9" ht="15">
      <c r="A21" s="139">
        <v>18</v>
      </c>
      <c r="B21" s="140" t="s">
        <v>20</v>
      </c>
      <c r="C21" s="141">
        <v>18.209137244000001</v>
      </c>
      <c r="D21" s="141">
        <v>20.768453477000001</v>
      </c>
      <c r="E21" s="141">
        <v>21.247899543999999</v>
      </c>
      <c r="F21" s="141">
        <v>21.242599285000001</v>
      </c>
      <c r="G21" s="142" t="s">
        <v>103</v>
      </c>
      <c r="I21" s="196"/>
    </row>
    <row r="22" spans="1:9" ht="15">
      <c r="A22" s="139">
        <v>19</v>
      </c>
      <c r="B22" s="140" t="s">
        <v>38</v>
      </c>
      <c r="C22" s="141">
        <v>21.815801658000002</v>
      </c>
      <c r="D22" s="141">
        <v>20.963031906000001</v>
      </c>
      <c r="E22" s="141">
        <v>49.903384878149993</v>
      </c>
      <c r="F22" s="141">
        <v>56.620980097180009</v>
      </c>
      <c r="G22" s="142" t="s">
        <v>87</v>
      </c>
      <c r="I22" s="196"/>
    </row>
    <row r="23" spans="1:9" ht="15">
      <c r="A23" s="144">
        <v>20</v>
      </c>
      <c r="B23" s="145" t="s">
        <v>4</v>
      </c>
      <c r="C23" s="146">
        <f>SUM(C17:C22)</f>
        <v>440.32893795000001</v>
      </c>
      <c r="D23" s="146">
        <v>473.50049649099998</v>
      </c>
      <c r="E23" s="146">
        <v>482.14897161250002</v>
      </c>
      <c r="F23" s="146">
        <v>525.98285735354989</v>
      </c>
      <c r="G23" s="147" t="s">
        <v>7</v>
      </c>
      <c r="I23" s="196"/>
    </row>
    <row r="24" spans="1:9" ht="15">
      <c r="A24" s="139">
        <v>21</v>
      </c>
      <c r="B24" s="140" t="s">
        <v>39</v>
      </c>
      <c r="C24" s="141"/>
      <c r="D24" s="141"/>
      <c r="E24" s="141"/>
      <c r="F24" s="141"/>
      <c r="G24" s="142" t="s">
        <v>52</v>
      </c>
      <c r="H24" s="238"/>
      <c r="I24" s="196"/>
    </row>
    <row r="25" spans="1:9" ht="15">
      <c r="A25" s="139">
        <v>22</v>
      </c>
      <c r="B25" s="140" t="s">
        <v>56</v>
      </c>
      <c r="C25" s="141">
        <v>336.72398126799999</v>
      </c>
      <c r="D25" s="141">
        <v>349.99387594500001</v>
      </c>
      <c r="E25" s="141">
        <v>356.34667594501002</v>
      </c>
      <c r="F25" s="141">
        <v>369.60592594502003</v>
      </c>
      <c r="G25" s="142" t="s">
        <v>117</v>
      </c>
      <c r="H25" s="238"/>
      <c r="I25" s="196"/>
    </row>
    <row r="26" spans="1:9" ht="15">
      <c r="A26" s="139">
        <v>23</v>
      </c>
      <c r="B26" s="140" t="s">
        <v>176</v>
      </c>
      <c r="C26" s="141">
        <v>11.139926353</v>
      </c>
      <c r="D26" s="141">
        <v>16.239118608999998</v>
      </c>
      <c r="E26" s="141">
        <v>15.180764964</v>
      </c>
      <c r="F26" s="141">
        <v>8.1182649649999998</v>
      </c>
      <c r="G26" s="142" t="s">
        <v>118</v>
      </c>
      <c r="H26" s="238"/>
      <c r="I26" s="196"/>
    </row>
    <row r="27" spans="1:9" ht="15">
      <c r="A27" s="139">
        <v>24</v>
      </c>
      <c r="B27" s="140" t="s">
        <v>42</v>
      </c>
      <c r="C27" s="141">
        <v>0.16808791000000001</v>
      </c>
      <c r="D27" s="141">
        <v>0.22295999999999999</v>
      </c>
      <c r="E27" s="141">
        <v>0.22306000000000001</v>
      </c>
      <c r="F27" s="141">
        <v>0.22306000000000001</v>
      </c>
      <c r="G27" s="142" t="s">
        <v>53</v>
      </c>
      <c r="H27" s="238"/>
      <c r="I27" s="196"/>
    </row>
    <row r="28" spans="1:9" ht="15">
      <c r="A28" s="139">
        <v>25</v>
      </c>
      <c r="B28" s="140" t="s">
        <v>43</v>
      </c>
      <c r="C28" s="141"/>
      <c r="D28" s="141"/>
      <c r="E28" s="141"/>
      <c r="F28" s="141"/>
      <c r="G28" s="142" t="s">
        <v>54</v>
      </c>
      <c r="H28" s="238"/>
      <c r="I28" s="196"/>
    </row>
    <row r="29" spans="1:9" ht="15">
      <c r="A29" s="139">
        <v>26</v>
      </c>
      <c r="B29" s="140" t="s">
        <v>57</v>
      </c>
      <c r="C29" s="141">
        <v>31.466154099000001</v>
      </c>
      <c r="D29" s="141">
        <v>31.452968640000002</v>
      </c>
      <c r="E29" s="141">
        <v>37.192680814139997</v>
      </c>
      <c r="F29" s="141">
        <v>35.909991658230005</v>
      </c>
      <c r="G29" s="142" t="s">
        <v>119</v>
      </c>
      <c r="H29" s="238"/>
      <c r="I29" s="196"/>
    </row>
    <row r="30" spans="1:9" ht="15">
      <c r="A30" s="139">
        <v>27</v>
      </c>
      <c r="B30" s="140" t="s">
        <v>58</v>
      </c>
      <c r="C30" s="141">
        <v>5.8062923990000002</v>
      </c>
      <c r="D30" s="141">
        <v>4.63145104</v>
      </c>
      <c r="E30" s="141">
        <v>5.0313487710000002</v>
      </c>
      <c r="F30" s="141">
        <v>6.0480214459999999</v>
      </c>
      <c r="G30" s="142" t="s">
        <v>120</v>
      </c>
      <c r="H30" s="238"/>
      <c r="I30" s="196"/>
    </row>
    <row r="31" spans="1:9" ht="15">
      <c r="A31" s="139">
        <v>28</v>
      </c>
      <c r="B31" s="140" t="s">
        <v>59</v>
      </c>
      <c r="C31" s="141"/>
      <c r="D31" s="141"/>
      <c r="E31" s="141"/>
      <c r="F31" s="141"/>
      <c r="G31" s="142" t="s">
        <v>121</v>
      </c>
      <c r="H31" s="238"/>
      <c r="I31" s="196"/>
    </row>
    <row r="32" spans="1:9" ht="18" customHeight="1">
      <c r="A32" s="139">
        <v>29</v>
      </c>
      <c r="B32" s="140" t="s">
        <v>60</v>
      </c>
      <c r="C32" s="141">
        <v>-50.935995978000001</v>
      </c>
      <c r="D32" s="141">
        <v>-51.306081515000002</v>
      </c>
      <c r="E32" s="141">
        <v>-74.708552193030002</v>
      </c>
      <c r="F32" s="141">
        <v>-76.880173358329998</v>
      </c>
      <c r="G32" s="142" t="s">
        <v>122</v>
      </c>
      <c r="H32" s="238"/>
      <c r="I32" s="196"/>
    </row>
    <row r="33" spans="1:10" ht="15">
      <c r="A33" s="139">
        <v>30</v>
      </c>
      <c r="B33" s="140" t="s">
        <v>61</v>
      </c>
      <c r="C33" s="141">
        <v>-15.701696291999999</v>
      </c>
      <c r="D33" s="141">
        <v>-8.4556311239399999</v>
      </c>
      <c r="E33" s="141">
        <v>-3.1290901650599996</v>
      </c>
      <c r="F33" s="141">
        <v>-3.5180436925199996</v>
      </c>
      <c r="G33" s="142" t="s">
        <v>123</v>
      </c>
      <c r="H33" s="238"/>
      <c r="I33" s="196"/>
    </row>
    <row r="34" spans="1:10" ht="15">
      <c r="A34" s="144">
        <v>31</v>
      </c>
      <c r="B34" s="145" t="s">
        <v>10</v>
      </c>
      <c r="C34" s="146">
        <v>318.66674975900003</v>
      </c>
      <c r="D34" s="146">
        <v>342.77866159505999</v>
      </c>
      <c r="E34" s="146">
        <v>336.13688813606001</v>
      </c>
      <c r="F34" s="146">
        <v>339.5070469634</v>
      </c>
      <c r="G34" s="147" t="s">
        <v>8</v>
      </c>
      <c r="H34" s="238"/>
      <c r="I34" s="196"/>
    </row>
    <row r="35" spans="1:10" s="89" customFormat="1" ht="15">
      <c r="A35" s="144">
        <v>32</v>
      </c>
      <c r="B35" s="145" t="s">
        <v>45</v>
      </c>
      <c r="C35" s="146">
        <f>C23+C34</f>
        <v>758.99568770900009</v>
      </c>
      <c r="D35" s="146">
        <v>816.27915808606008</v>
      </c>
      <c r="E35" s="146">
        <v>818.28585974856003</v>
      </c>
      <c r="F35" s="146">
        <v>865.48990431695017</v>
      </c>
      <c r="G35" s="147" t="s">
        <v>9</v>
      </c>
      <c r="H35" s="239"/>
      <c r="I35" s="217"/>
      <c r="J35" s="218"/>
    </row>
    <row r="36" spans="1:10" ht="26.25" customHeight="1">
      <c r="A36" s="91"/>
      <c r="C36" s="211"/>
      <c r="D36" s="211"/>
      <c r="E36" s="211"/>
      <c r="F36" s="211"/>
    </row>
    <row r="37" spans="1:10" ht="45">
      <c r="A37" s="37" t="s">
        <v>0</v>
      </c>
      <c r="B37" s="38" t="s">
        <v>128</v>
      </c>
      <c r="C37" s="37" t="s">
        <v>405</v>
      </c>
      <c r="D37" s="37" t="s">
        <v>427</v>
      </c>
      <c r="E37" s="37" t="s">
        <v>439</v>
      </c>
      <c r="F37" s="37" t="s">
        <v>452</v>
      </c>
      <c r="G37" s="38" t="s">
        <v>128</v>
      </c>
    </row>
    <row r="38" spans="1:10" ht="18" customHeight="1">
      <c r="A38" s="93">
        <v>1</v>
      </c>
      <c r="B38" s="94" t="s">
        <v>380</v>
      </c>
      <c r="C38" s="204">
        <f t="shared" ref="C38:D38" si="0">C39/C40</f>
        <v>0.27668215023682352</v>
      </c>
      <c r="D38" s="204">
        <f t="shared" si="0"/>
        <v>0.34312976798824035</v>
      </c>
      <c r="E38" s="204">
        <f t="shared" ref="E38:F38" si="1">E39/E40</f>
        <v>0.25716713392257662</v>
      </c>
      <c r="F38" s="204">
        <f t="shared" si="1"/>
        <v>0.30246520341222533</v>
      </c>
      <c r="G38" s="137" t="s">
        <v>385</v>
      </c>
    </row>
    <row r="39" spans="1:10" ht="15" customHeight="1">
      <c r="A39" s="109"/>
      <c r="B39" s="94" t="s">
        <v>381</v>
      </c>
      <c r="C39" s="143">
        <f>C4+C6+C7+C8</f>
        <v>110.756971205</v>
      </c>
      <c r="D39" s="143">
        <f>D4+D6+D7+D8</f>
        <v>148.152800606</v>
      </c>
      <c r="E39" s="143">
        <f>E4+E6+E7+E8</f>
        <v>105.69509726355</v>
      </c>
      <c r="F39" s="143">
        <f>F4+F6+F7+F8</f>
        <v>135.54048856454997</v>
      </c>
      <c r="G39" s="137" t="s">
        <v>386</v>
      </c>
    </row>
    <row r="40" spans="1:10" ht="15">
      <c r="A40" s="203"/>
      <c r="B40" s="94" t="s">
        <v>382</v>
      </c>
      <c r="C40" s="143">
        <f>C17+C19+C20</f>
        <v>400.30399904800004</v>
      </c>
      <c r="D40" s="143">
        <f>D17+D19+D20</f>
        <v>431.76901110799997</v>
      </c>
      <c r="E40" s="143">
        <f>E17+E19+E20</f>
        <v>410.99768719035001</v>
      </c>
      <c r="F40" s="143">
        <f>F17+F19+F20</f>
        <v>448.11927797137002</v>
      </c>
      <c r="G40" s="137" t="s">
        <v>387</v>
      </c>
    </row>
    <row r="41" spans="1:10" ht="15">
      <c r="A41" s="93">
        <v>2</v>
      </c>
      <c r="B41" s="94" t="s">
        <v>383</v>
      </c>
      <c r="C41" s="204">
        <f t="shared" ref="C41:D41" si="2">C42/C43</f>
        <v>1.7237016018969551</v>
      </c>
      <c r="D41" s="204">
        <f t="shared" si="2"/>
        <v>1.7239246252819409</v>
      </c>
      <c r="E41" s="204">
        <f t="shared" ref="E41:F41" si="3">E42/E43</f>
        <v>1.697163963685089</v>
      </c>
      <c r="F41" s="204">
        <f t="shared" si="3"/>
        <v>1.6454716959210589</v>
      </c>
      <c r="G41" s="137" t="s">
        <v>388</v>
      </c>
    </row>
    <row r="42" spans="1:10" ht="15">
      <c r="A42" s="203"/>
      <c r="B42" s="94" t="s">
        <v>384</v>
      </c>
      <c r="C42" s="143">
        <f>C16</f>
        <v>758.99569570599999</v>
      </c>
      <c r="D42" s="143">
        <f>D16</f>
        <v>816.27916598406011</v>
      </c>
      <c r="E42" s="143">
        <f>E16</f>
        <v>818.28585974856003</v>
      </c>
      <c r="F42" s="143">
        <f>F16</f>
        <v>865.48990431495019</v>
      </c>
      <c r="G42" s="137" t="s">
        <v>6</v>
      </c>
    </row>
    <row r="43" spans="1:10" ht="15">
      <c r="A43" s="203"/>
      <c r="B43" s="94" t="s">
        <v>390</v>
      </c>
      <c r="C43" s="143">
        <f t="shared" ref="C43" si="4">C23</f>
        <v>440.32893795000001</v>
      </c>
      <c r="D43" s="143">
        <f t="shared" ref="D43:E43" si="5">D23</f>
        <v>473.50049649099998</v>
      </c>
      <c r="E43" s="143">
        <f t="shared" si="5"/>
        <v>482.14897161250002</v>
      </c>
      <c r="F43" s="143">
        <f t="shared" ref="F43" si="6">F23</f>
        <v>525.98285735354989</v>
      </c>
      <c r="G43" s="137" t="s">
        <v>389</v>
      </c>
    </row>
    <row r="44" spans="1:10">
      <c r="A44" s="91"/>
    </row>
    <row r="45" spans="1:10">
      <c r="A45" s="91"/>
    </row>
    <row r="46" spans="1:10">
      <c r="A46" s="91"/>
    </row>
  </sheetData>
  <mergeCells count="2">
    <mergeCell ref="A1:G1"/>
    <mergeCell ref="A2:G2"/>
  </mergeCells>
  <pageMargins left="0.7" right="0.7" top="0.75" bottom="0.75" header="0.3" footer="0.3"/>
  <pageSetup paperSize="9" scale="53"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9" tint="0.79998168889431442"/>
  </sheetPr>
  <dimension ref="A1:I33"/>
  <sheetViews>
    <sheetView showGridLines="0" view="pageBreakPreview" zoomScale="70" zoomScaleNormal="90" zoomScaleSheetLayoutView="70" workbookViewId="0">
      <selection activeCell="J15" sqref="J15"/>
    </sheetView>
  </sheetViews>
  <sheetFormatPr defaultColWidth="9.1796875" defaultRowHeight="12.5"/>
  <cols>
    <col min="1" max="1" width="6.26953125" style="7" customWidth="1"/>
    <col min="2" max="2" width="45.7265625" style="7" customWidth="1"/>
    <col min="3" max="6" width="14" style="7" customWidth="1"/>
    <col min="7" max="7" width="45.7265625" style="7" customWidth="1"/>
    <col min="8" max="8" width="6.81640625" style="7" bestFit="1" customWidth="1"/>
    <col min="9" max="32" width="26.1796875" style="7" customWidth="1"/>
    <col min="33" max="33" width="0" style="7" hidden="1" customWidth="1"/>
    <col min="34" max="34" width="21.453125" style="7" customWidth="1"/>
    <col min="35" max="16384" width="9.1796875" style="7"/>
  </cols>
  <sheetData>
    <row r="1" spans="1:9" s="148" customFormat="1" ht="20.25" customHeight="1">
      <c r="A1" s="254" t="s">
        <v>268</v>
      </c>
      <c r="B1" s="255"/>
      <c r="C1" s="255"/>
      <c r="D1" s="255"/>
      <c r="E1" s="255"/>
      <c r="F1" s="255"/>
      <c r="G1" s="256"/>
    </row>
    <row r="2" spans="1:9" s="148" customFormat="1" ht="20.25" customHeight="1">
      <c r="A2" s="257" t="s">
        <v>375</v>
      </c>
      <c r="B2" s="258"/>
      <c r="C2" s="258"/>
      <c r="D2" s="258"/>
      <c r="E2" s="258"/>
      <c r="F2" s="258"/>
      <c r="G2" s="259"/>
    </row>
    <row r="3" spans="1:9" s="159" customFormat="1" ht="45">
      <c r="A3" s="37" t="s">
        <v>267</v>
      </c>
      <c r="B3" s="37" t="s">
        <v>5</v>
      </c>
      <c r="C3" s="37" t="s">
        <v>405</v>
      </c>
      <c r="D3" s="37" t="s">
        <v>427</v>
      </c>
      <c r="E3" s="37" t="s">
        <v>439</v>
      </c>
      <c r="F3" s="37" t="s">
        <v>452</v>
      </c>
      <c r="G3" s="38" t="s">
        <v>128</v>
      </c>
    </row>
    <row r="4" spans="1:9" ht="15">
      <c r="A4" s="93">
        <v>1</v>
      </c>
      <c r="B4" s="99" t="s">
        <v>159</v>
      </c>
      <c r="C4" s="95"/>
      <c r="D4" s="95"/>
      <c r="E4" s="95"/>
      <c r="F4" s="95"/>
      <c r="G4" s="113" t="s">
        <v>297</v>
      </c>
      <c r="I4" s="237"/>
    </row>
    <row r="5" spans="1:9" ht="15">
      <c r="A5" s="93">
        <v>2</v>
      </c>
      <c r="B5" s="94" t="s">
        <v>160</v>
      </c>
      <c r="C5" s="95">
        <v>97.982552205999994</v>
      </c>
      <c r="D5" s="95">
        <v>153.10333662900001</v>
      </c>
      <c r="E5" s="95">
        <v>55.797648914770001</v>
      </c>
      <c r="F5" s="95">
        <v>106.37542362544001</v>
      </c>
      <c r="G5" s="114" t="s">
        <v>224</v>
      </c>
      <c r="H5" s="198"/>
      <c r="I5" s="237"/>
    </row>
    <row r="6" spans="1:9" ht="15">
      <c r="A6" s="93">
        <v>3</v>
      </c>
      <c r="B6" s="94" t="s">
        <v>161</v>
      </c>
      <c r="C6" s="95">
        <v>26.367255457999999</v>
      </c>
      <c r="D6" s="95">
        <v>43.018638117999998</v>
      </c>
      <c r="E6" s="95">
        <v>16.248849920240001</v>
      </c>
      <c r="F6" s="95">
        <v>28.488358828319999</v>
      </c>
      <c r="G6" s="114" t="s">
        <v>225</v>
      </c>
      <c r="H6" s="198"/>
      <c r="I6" s="237"/>
    </row>
    <row r="7" spans="1:9" ht="15">
      <c r="A7" s="93">
        <v>4</v>
      </c>
      <c r="B7" s="115" t="s">
        <v>162</v>
      </c>
      <c r="C7" s="100">
        <f>C5+C6</f>
        <v>124.349807664</v>
      </c>
      <c r="D7" s="100">
        <v>196.121974747</v>
      </c>
      <c r="E7" s="100">
        <v>72.046498835010013</v>
      </c>
      <c r="F7" s="100">
        <v>134.86378245376002</v>
      </c>
      <c r="G7" s="113" t="s">
        <v>226</v>
      </c>
      <c r="H7" s="198"/>
      <c r="I7" s="237"/>
    </row>
    <row r="8" spans="1:9" ht="15">
      <c r="A8" s="93">
        <v>5</v>
      </c>
      <c r="B8" s="99" t="s">
        <v>163</v>
      </c>
      <c r="C8" s="95"/>
      <c r="D8" s="95">
        <v>0</v>
      </c>
      <c r="E8" s="95">
        <v>0</v>
      </c>
      <c r="F8" s="95">
        <v>0</v>
      </c>
      <c r="G8" s="113" t="s">
        <v>298</v>
      </c>
      <c r="H8" s="198"/>
      <c r="I8" s="237"/>
    </row>
    <row r="9" spans="1:9" ht="15">
      <c r="A9" s="93">
        <v>6</v>
      </c>
      <c r="B9" s="94" t="s">
        <v>164</v>
      </c>
      <c r="C9" s="95">
        <v>16.684405706</v>
      </c>
      <c r="D9" s="95">
        <v>24.154292237330001</v>
      </c>
      <c r="E9" s="95">
        <v>9.6079742567999986</v>
      </c>
      <c r="F9" s="95">
        <v>17.347598084330002</v>
      </c>
      <c r="G9" s="114" t="s">
        <v>219</v>
      </c>
      <c r="H9" s="198"/>
      <c r="I9" s="237"/>
    </row>
    <row r="10" spans="1:9" ht="15">
      <c r="A10" s="93">
        <v>7</v>
      </c>
      <c r="B10" s="94" t="s">
        <v>165</v>
      </c>
      <c r="C10" s="95">
        <v>29.483388212000001</v>
      </c>
      <c r="D10" s="95">
        <v>37.771186794999998</v>
      </c>
      <c r="E10" s="95">
        <v>10.417294566500001</v>
      </c>
      <c r="F10" s="95">
        <v>21.807278661000002</v>
      </c>
      <c r="G10" s="114" t="s">
        <v>235</v>
      </c>
      <c r="H10" s="198"/>
      <c r="I10" s="237"/>
    </row>
    <row r="11" spans="1:9" ht="15">
      <c r="A11" s="93">
        <v>8</v>
      </c>
      <c r="B11" s="94" t="s">
        <v>166</v>
      </c>
      <c r="C11" s="95">
        <v>3.2539356430000002</v>
      </c>
      <c r="D11" s="95">
        <v>5.0310448766099993</v>
      </c>
      <c r="E11" s="95">
        <v>1.8587886136000003</v>
      </c>
      <c r="F11" s="95">
        <v>8.5885721003700013</v>
      </c>
      <c r="G11" s="114" t="s">
        <v>233</v>
      </c>
      <c r="H11" s="198"/>
      <c r="I11" s="237"/>
    </row>
    <row r="12" spans="1:9" ht="15">
      <c r="A12" s="93">
        <v>9</v>
      </c>
      <c r="B12" s="94" t="s">
        <v>167</v>
      </c>
      <c r="C12" s="95">
        <v>58.508744262</v>
      </c>
      <c r="D12" s="95">
        <v>90.227805915000005</v>
      </c>
      <c r="E12" s="95">
        <v>36.161435304000001</v>
      </c>
      <c r="F12" s="95">
        <v>59.397263909920007</v>
      </c>
      <c r="G12" s="114" t="s">
        <v>234</v>
      </c>
      <c r="H12" s="198"/>
      <c r="I12" s="237"/>
    </row>
    <row r="13" spans="1:9" ht="15">
      <c r="A13" s="93">
        <v>10</v>
      </c>
      <c r="B13" s="94" t="s">
        <v>168</v>
      </c>
      <c r="C13" s="95">
        <v>31.870136223999999</v>
      </c>
      <c r="D13" s="95">
        <v>47.952773100999998</v>
      </c>
      <c r="E13" s="95">
        <v>17.36928761671</v>
      </c>
      <c r="F13" s="95">
        <v>31.93245054966</v>
      </c>
      <c r="G13" s="114" t="s">
        <v>220</v>
      </c>
      <c r="H13" s="198"/>
      <c r="I13" s="237"/>
    </row>
    <row r="14" spans="1:9" ht="15">
      <c r="A14" s="93">
        <v>11</v>
      </c>
      <c r="B14" s="115" t="s">
        <v>169</v>
      </c>
      <c r="C14" s="100">
        <v>139.80061004699999</v>
      </c>
      <c r="D14" s="100">
        <v>205.13710292494</v>
      </c>
      <c r="E14" s="100">
        <v>75.414780357609999</v>
      </c>
      <c r="F14" s="100">
        <v>139.07316330527999</v>
      </c>
      <c r="G14" s="113" t="s">
        <v>221</v>
      </c>
      <c r="H14" s="198"/>
    </row>
    <row r="15" spans="1:9" ht="15">
      <c r="A15" s="93">
        <v>12</v>
      </c>
      <c r="B15" s="99" t="s">
        <v>177</v>
      </c>
      <c r="C15" s="100">
        <v>-15.450802382999999</v>
      </c>
      <c r="D15" s="100">
        <v>-9.0151281779400012</v>
      </c>
      <c r="E15" s="100">
        <v>-3.3682815226000002</v>
      </c>
      <c r="F15" s="100">
        <v>-4.2093808515199997</v>
      </c>
      <c r="G15" s="113" t="s">
        <v>299</v>
      </c>
      <c r="H15" s="198"/>
      <c r="I15" s="237"/>
    </row>
    <row r="16" spans="1:9" ht="15">
      <c r="A16" s="93">
        <v>13</v>
      </c>
      <c r="B16" s="94" t="s">
        <v>254</v>
      </c>
      <c r="C16" s="95">
        <v>4.1189049600000001</v>
      </c>
      <c r="D16" s="95">
        <v>7.104447403</v>
      </c>
      <c r="E16" s="95">
        <v>3.6340486724600001</v>
      </c>
      <c r="F16" s="95">
        <v>6.9136424559999998</v>
      </c>
      <c r="G16" s="114" t="s">
        <v>300</v>
      </c>
      <c r="H16" s="198"/>
      <c r="I16" s="237"/>
    </row>
    <row r="17" spans="1:9" ht="15">
      <c r="A17" s="93">
        <v>14</v>
      </c>
      <c r="B17" s="94" t="s">
        <v>255</v>
      </c>
      <c r="C17" s="95">
        <v>3.759028662</v>
      </c>
      <c r="D17" s="95">
        <v>5.4951149509999997</v>
      </c>
      <c r="E17" s="95">
        <v>3.0285471579999999</v>
      </c>
      <c r="F17" s="95">
        <v>5.1132050490000003</v>
      </c>
      <c r="G17" s="114" t="s">
        <v>301</v>
      </c>
      <c r="H17" s="198"/>
      <c r="I17" s="237"/>
    </row>
    <row r="18" spans="1:9" ht="15">
      <c r="A18" s="93">
        <v>15</v>
      </c>
      <c r="B18" s="99" t="s">
        <v>178</v>
      </c>
      <c r="C18" s="100">
        <v>-15.090926085</v>
      </c>
      <c r="D18" s="100">
        <v>-7.40579572594</v>
      </c>
      <c r="E18" s="100">
        <v>-2.7627800081400005</v>
      </c>
      <c r="F18" s="100">
        <v>-2.4089434445200002</v>
      </c>
      <c r="G18" s="113" t="s">
        <v>302</v>
      </c>
      <c r="H18" s="198"/>
      <c r="I18" s="237"/>
    </row>
    <row r="19" spans="1:9" ht="15">
      <c r="A19" s="93">
        <v>16</v>
      </c>
      <c r="B19" s="94" t="s">
        <v>256</v>
      </c>
      <c r="C19" s="95">
        <v>0.61077020699999995</v>
      </c>
      <c r="D19" s="95">
        <v>1.049835396</v>
      </c>
      <c r="E19" s="95">
        <v>0.36856046999999997</v>
      </c>
      <c r="F19" s="100">
        <v>1.1113505560000001</v>
      </c>
      <c r="G19" s="114" t="s">
        <v>303</v>
      </c>
      <c r="H19" s="198"/>
      <c r="I19" s="237"/>
    </row>
    <row r="20" spans="1:9" ht="15">
      <c r="A20" s="93">
        <v>17</v>
      </c>
      <c r="B20" s="99" t="s">
        <v>179</v>
      </c>
      <c r="C20" s="100">
        <v>-15.701696291999999</v>
      </c>
      <c r="D20" s="100">
        <v>-8.4556311219399998</v>
      </c>
      <c r="E20" s="100">
        <v>-3.1313404781400003</v>
      </c>
      <c r="F20" s="100">
        <v>-3.5202940005199999</v>
      </c>
      <c r="G20" s="113" t="s">
        <v>304</v>
      </c>
      <c r="H20" s="198"/>
      <c r="I20" s="237"/>
    </row>
    <row r="21" spans="1:9">
      <c r="A21" s="109"/>
    </row>
    <row r="22" spans="1:9">
      <c r="A22" s="109"/>
    </row>
    <row r="23" spans="1:9">
      <c r="A23" s="109"/>
    </row>
    <row r="24" spans="1:9">
      <c r="A24" s="109"/>
    </row>
    <row r="25" spans="1:9">
      <c r="A25" s="109"/>
    </row>
    <row r="26" spans="1:9">
      <c r="A26" s="109"/>
    </row>
    <row r="27" spans="1:9">
      <c r="A27" s="109"/>
    </row>
    <row r="28" spans="1:9">
      <c r="A28" s="109"/>
    </row>
    <row r="29" spans="1:9">
      <c r="A29" s="109"/>
    </row>
    <row r="30" spans="1:9">
      <c r="A30" s="109"/>
    </row>
    <row r="31" spans="1:9">
      <c r="A31" s="109"/>
    </row>
    <row r="32" spans="1:9">
      <c r="A32" s="109"/>
    </row>
    <row r="33" spans="1:1">
      <c r="A33" s="109"/>
    </row>
  </sheetData>
  <mergeCells count="2">
    <mergeCell ref="A1:G1"/>
    <mergeCell ref="A2:G2"/>
  </mergeCells>
  <pageMargins left="1" right="1" top="1" bottom="1.46639015748032" header="1" footer="1"/>
  <pageSetup paperSize="9" scale="73" orientation="landscape" r:id="rId1"/>
  <headerFooter alignWithMargins="0">
    <oddFooter>&amp;L&amp;"Arial,Italic"&amp;8 Muhamad Maulana Yasin Jayawiguna:WA00810, 2/22/2016 1:19:18 PM 
&amp;"-,Regular"Hal:  1/ 1</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9" tint="0.79998168889431442"/>
  </sheetPr>
  <dimension ref="A1:I56"/>
  <sheetViews>
    <sheetView showGridLines="0" view="pageBreakPreview" zoomScale="60" zoomScaleNormal="90" workbookViewId="0">
      <selection activeCell="L57" sqref="L57"/>
    </sheetView>
  </sheetViews>
  <sheetFormatPr defaultColWidth="9.1796875" defaultRowHeight="12.5"/>
  <cols>
    <col min="1" max="1" width="22.453125" style="117" bestFit="1" customWidth="1"/>
    <col min="2" max="8" width="17.453125" style="117" customWidth="1"/>
    <col min="9" max="9" width="30.7265625" style="117" customWidth="1"/>
    <col min="10" max="10" width="14.453125" style="117" bestFit="1" customWidth="1"/>
    <col min="11" max="11" width="9.1796875" style="117"/>
    <col min="12" max="12" width="30" style="117" bestFit="1" customWidth="1"/>
    <col min="13" max="16384" width="9.1796875" style="117"/>
  </cols>
  <sheetData>
    <row r="1" spans="1:9" ht="20">
      <c r="A1" s="254" t="s">
        <v>420</v>
      </c>
      <c r="B1" s="255"/>
      <c r="C1" s="255"/>
      <c r="D1" s="255"/>
      <c r="E1" s="255"/>
      <c r="F1" s="255"/>
      <c r="G1" s="255"/>
      <c r="H1" s="255"/>
      <c r="I1" s="256"/>
    </row>
    <row r="2" spans="1:9" ht="20">
      <c r="A2" s="257" t="s">
        <v>421</v>
      </c>
      <c r="B2" s="258"/>
      <c r="C2" s="258"/>
      <c r="D2" s="258"/>
      <c r="E2" s="258"/>
      <c r="F2" s="258"/>
      <c r="G2" s="258"/>
      <c r="H2" s="258"/>
      <c r="I2" s="259"/>
    </row>
    <row r="3" spans="1:9" ht="30">
      <c r="A3" s="37" t="s">
        <v>127</v>
      </c>
      <c r="B3" s="161" t="s">
        <v>16</v>
      </c>
      <c r="C3" s="161" t="s">
        <v>17</v>
      </c>
      <c r="D3" s="161" t="s">
        <v>3</v>
      </c>
      <c r="E3" s="161" t="s">
        <v>18</v>
      </c>
      <c r="F3" s="161" t="s">
        <v>19</v>
      </c>
      <c r="G3" s="161" t="s">
        <v>20</v>
      </c>
      <c r="H3" s="161" t="s">
        <v>319</v>
      </c>
      <c r="I3" s="38" t="s">
        <v>128</v>
      </c>
    </row>
    <row r="4" spans="1:9" ht="15">
      <c r="A4" s="173" t="s">
        <v>395</v>
      </c>
      <c r="B4" s="234">
        <v>6.3698850440000001</v>
      </c>
      <c r="C4" s="234">
        <v>5.5767294610000002</v>
      </c>
      <c r="D4" s="234">
        <v>0.793155583</v>
      </c>
      <c r="E4" s="234">
        <v>1.2995171270000001</v>
      </c>
      <c r="F4" s="234">
        <v>3.3913570000000002</v>
      </c>
      <c r="G4" s="234">
        <v>0.12</v>
      </c>
      <c r="H4" s="234">
        <v>5.4377744610000001</v>
      </c>
      <c r="I4" s="232" t="s">
        <v>395</v>
      </c>
    </row>
    <row r="5" spans="1:9" ht="15">
      <c r="A5" s="173" t="s">
        <v>151</v>
      </c>
      <c r="B5" s="213">
        <v>56.150469893</v>
      </c>
      <c r="C5" s="213">
        <v>23.387814269</v>
      </c>
      <c r="D5" s="213">
        <v>32.762655623999997</v>
      </c>
      <c r="E5" s="213">
        <v>2.1102681560000001</v>
      </c>
      <c r="F5" s="213">
        <v>48.663679596000001</v>
      </c>
      <c r="G5" s="213">
        <v>6.7490829259999998</v>
      </c>
      <c r="H5" s="213">
        <v>14.801714556</v>
      </c>
      <c r="I5" s="168" t="s">
        <v>151</v>
      </c>
    </row>
    <row r="6" spans="1:9" ht="15">
      <c r="A6" s="173" t="s">
        <v>352</v>
      </c>
      <c r="B6" s="213">
        <v>9.4822346050000004</v>
      </c>
      <c r="C6" s="213">
        <v>5.2521255619999998</v>
      </c>
      <c r="D6" s="213">
        <v>4.2301090429999997</v>
      </c>
      <c r="E6" s="213">
        <v>2.5996683589999998</v>
      </c>
      <c r="F6" s="213">
        <v>5.5812353000000003</v>
      </c>
      <c r="G6" s="213">
        <v>0</v>
      </c>
      <c r="H6" s="213">
        <v>5.0577568370000003</v>
      </c>
      <c r="I6" s="168" t="s">
        <v>289</v>
      </c>
    </row>
    <row r="7" spans="1:9" ht="15">
      <c r="A7" s="173" t="s">
        <v>149</v>
      </c>
      <c r="B7" s="213">
        <v>262.43524818200001</v>
      </c>
      <c r="C7" s="213">
        <v>199.36920005900001</v>
      </c>
      <c r="D7" s="213">
        <v>63.066048123000002</v>
      </c>
      <c r="E7" s="213">
        <v>17.477399558999998</v>
      </c>
      <c r="F7" s="213">
        <v>231.21907224899999</v>
      </c>
      <c r="G7" s="213">
        <v>5.9736479039999999</v>
      </c>
      <c r="H7" s="213">
        <v>185.00056640899999</v>
      </c>
      <c r="I7" s="168" t="s">
        <v>156</v>
      </c>
    </row>
    <row r="8" spans="1:9" ht="15">
      <c r="A8" s="173" t="s">
        <v>148</v>
      </c>
      <c r="B8" s="213">
        <v>254.47142740499999</v>
      </c>
      <c r="C8" s="213">
        <v>162.07862647900001</v>
      </c>
      <c r="D8" s="213">
        <v>92.392800926000007</v>
      </c>
      <c r="E8" s="213">
        <v>38.948812056999998</v>
      </c>
      <c r="F8" s="213">
        <v>197.91618376</v>
      </c>
      <c r="G8" s="213">
        <v>4.2157904139999998</v>
      </c>
      <c r="H8" s="213">
        <v>151.84049690399999</v>
      </c>
      <c r="I8" s="168" t="s">
        <v>155</v>
      </c>
    </row>
    <row r="9" spans="1:9" ht="15">
      <c r="A9" s="173" t="s">
        <v>150</v>
      </c>
      <c r="B9" s="213">
        <v>168.51485819999999</v>
      </c>
      <c r="C9" s="213">
        <v>44.068679519</v>
      </c>
      <c r="D9" s="213">
        <v>124.44617868100001</v>
      </c>
      <c r="E9" s="213">
        <v>35.018640882</v>
      </c>
      <c r="F9" s="213">
        <v>139.87840850500001</v>
      </c>
      <c r="G9" s="213">
        <v>1.1506160000000001</v>
      </c>
      <c r="H9" s="213">
        <v>31.347526561999999</v>
      </c>
      <c r="I9" s="168" t="s">
        <v>157</v>
      </c>
    </row>
    <row r="10" spans="1:9" ht="15">
      <c r="A10" s="173" t="s">
        <v>346</v>
      </c>
      <c r="B10" s="213">
        <v>1.5715723770000001</v>
      </c>
      <c r="C10" s="213">
        <v>0.595762601</v>
      </c>
      <c r="D10" s="213">
        <v>0.97580177899999998</v>
      </c>
      <c r="E10" s="213">
        <v>0.44049728500000002</v>
      </c>
      <c r="F10" s="213">
        <v>1.0981050000000001</v>
      </c>
      <c r="G10" s="213">
        <v>0</v>
      </c>
      <c r="H10" s="213">
        <v>0.58666871300000001</v>
      </c>
      <c r="I10" s="168" t="s">
        <v>338</v>
      </c>
    </row>
    <row r="11" spans="1:9" ht="15">
      <c r="A11" s="174" t="s">
        <v>354</v>
      </c>
      <c r="B11" s="175">
        <f>SUM(B4:B10)</f>
        <v>758.99569570599999</v>
      </c>
      <c r="C11" s="175">
        <f t="shared" ref="C11:H11" si="0">SUM(C4:C10)</f>
        <v>440.32893795000001</v>
      </c>
      <c r="D11" s="175">
        <f t="shared" si="0"/>
        <v>318.66674975900003</v>
      </c>
      <c r="E11" s="175">
        <f t="shared" si="0"/>
        <v>97.894803425000006</v>
      </c>
      <c r="F11" s="175">
        <f t="shared" si="0"/>
        <v>627.74804141000004</v>
      </c>
      <c r="G11" s="175">
        <f t="shared" si="0"/>
        <v>18.209137244000001</v>
      </c>
      <c r="H11" s="175">
        <f t="shared" si="0"/>
        <v>394.07250444199997</v>
      </c>
      <c r="I11" s="171" t="s">
        <v>143</v>
      </c>
    </row>
    <row r="13" spans="1:9">
      <c r="A13" s="6" t="s">
        <v>408</v>
      </c>
    </row>
    <row r="14" spans="1:9">
      <c r="A14" s="117" t="s">
        <v>411</v>
      </c>
    </row>
    <row r="17" spans="1:9" ht="20">
      <c r="A17" s="254" t="s">
        <v>432</v>
      </c>
      <c r="B17" s="255"/>
      <c r="C17" s="255"/>
      <c r="D17" s="255"/>
      <c r="E17" s="255"/>
      <c r="F17" s="255"/>
      <c r="G17" s="255"/>
      <c r="H17" s="255"/>
      <c r="I17" s="256"/>
    </row>
    <row r="18" spans="1:9" ht="20">
      <c r="A18" s="257" t="s">
        <v>433</v>
      </c>
      <c r="B18" s="258"/>
      <c r="C18" s="258"/>
      <c r="D18" s="258"/>
      <c r="E18" s="258"/>
      <c r="F18" s="258"/>
      <c r="G18" s="258"/>
      <c r="H18" s="258"/>
      <c r="I18" s="259"/>
    </row>
    <row r="19" spans="1:9" ht="30">
      <c r="A19" s="37" t="s">
        <v>127</v>
      </c>
      <c r="B19" s="161" t="s">
        <v>16</v>
      </c>
      <c r="C19" s="161" t="s">
        <v>17</v>
      </c>
      <c r="D19" s="161" t="s">
        <v>3</v>
      </c>
      <c r="E19" s="161" t="s">
        <v>18</v>
      </c>
      <c r="F19" s="161" t="s">
        <v>19</v>
      </c>
      <c r="G19" s="161" t="s">
        <v>20</v>
      </c>
      <c r="H19" s="161" t="s">
        <v>319</v>
      </c>
      <c r="I19" s="38" t="s">
        <v>128</v>
      </c>
    </row>
    <row r="20" spans="1:9" ht="15">
      <c r="A20" s="173" t="s">
        <v>395</v>
      </c>
      <c r="B20" s="234">
        <v>6.1857396940600005</v>
      </c>
      <c r="C20" s="234">
        <v>5.3512234750000003</v>
      </c>
      <c r="D20" s="234">
        <v>0.83451621905999995</v>
      </c>
      <c r="E20" s="234">
        <v>1.2220041429999999</v>
      </c>
      <c r="F20" s="234">
        <v>3.2320790000000001</v>
      </c>
      <c r="G20" s="234">
        <v>0.23200000000000001</v>
      </c>
      <c r="H20" s="234">
        <v>5.0968874749999999</v>
      </c>
      <c r="I20" s="232" t="s">
        <v>395</v>
      </c>
    </row>
    <row r="21" spans="1:9" ht="15">
      <c r="A21" s="173" t="s">
        <v>151</v>
      </c>
      <c r="B21" s="234">
        <v>67.814270151000002</v>
      </c>
      <c r="C21" s="234">
        <v>22.698820964999999</v>
      </c>
      <c r="D21" s="234">
        <v>45.115449185999999</v>
      </c>
      <c r="E21" s="234">
        <v>11.912749231999999</v>
      </c>
      <c r="F21" s="234">
        <v>45.509545033999999</v>
      </c>
      <c r="G21" s="234">
        <v>6.3960665289999996</v>
      </c>
      <c r="H21" s="234">
        <v>15.453225149</v>
      </c>
      <c r="I21" s="168" t="s">
        <v>151</v>
      </c>
    </row>
    <row r="22" spans="1:9" ht="15">
      <c r="A22" s="173" t="s">
        <v>352</v>
      </c>
      <c r="B22" s="234">
        <v>9.8193052420000004</v>
      </c>
      <c r="C22" s="234">
        <v>5.4703019580000003</v>
      </c>
      <c r="D22" s="234">
        <v>4.3490032840000001</v>
      </c>
      <c r="E22" s="234">
        <v>3.08602686</v>
      </c>
      <c r="F22" s="234">
        <v>5.3922490999999999</v>
      </c>
      <c r="G22" s="234">
        <v>0</v>
      </c>
      <c r="H22" s="234">
        <v>5.3662862120000003</v>
      </c>
      <c r="I22" s="168" t="s">
        <v>289</v>
      </c>
    </row>
    <row r="23" spans="1:9" ht="15">
      <c r="A23" s="173" t="s">
        <v>149</v>
      </c>
      <c r="B23" s="234">
        <v>267.76414344400001</v>
      </c>
      <c r="C23" s="234">
        <v>208.582550844</v>
      </c>
      <c r="D23" s="234">
        <v>59.181592700000003</v>
      </c>
      <c r="E23" s="234">
        <v>19.984899106</v>
      </c>
      <c r="F23" s="234">
        <v>224.336158364</v>
      </c>
      <c r="G23" s="234">
        <v>5.0421935119999999</v>
      </c>
      <c r="H23" s="234">
        <v>194.133073723</v>
      </c>
      <c r="I23" s="168" t="s">
        <v>156</v>
      </c>
    </row>
    <row r="24" spans="1:9" ht="15">
      <c r="A24" s="173" t="s">
        <v>148</v>
      </c>
      <c r="B24" s="213">
        <v>275.65773150699999</v>
      </c>
      <c r="C24" s="213">
        <v>175.81818780699999</v>
      </c>
      <c r="D24" s="213">
        <v>99.839543699000004</v>
      </c>
      <c r="E24" s="213">
        <v>50.135595008999999</v>
      </c>
      <c r="F24" s="213">
        <v>205.92789449200001</v>
      </c>
      <c r="G24" s="213">
        <v>7.1861755479999996</v>
      </c>
      <c r="H24" s="213">
        <v>161.70612905900001</v>
      </c>
      <c r="I24" s="168" t="s">
        <v>155</v>
      </c>
    </row>
    <row r="25" spans="1:9" ht="15">
      <c r="A25" s="173" t="s">
        <v>150</v>
      </c>
      <c r="B25" s="213">
        <v>187.330291907</v>
      </c>
      <c r="C25" s="213">
        <v>54.879157841000001</v>
      </c>
      <c r="D25" s="213">
        <v>132.45113406600001</v>
      </c>
      <c r="E25" s="213">
        <v>49.789026141000001</v>
      </c>
      <c r="F25" s="213">
        <v>143.41595793400001</v>
      </c>
      <c r="G25" s="213">
        <v>1.897132</v>
      </c>
      <c r="H25" s="213">
        <v>42.838389886999998</v>
      </c>
      <c r="I25" s="168" t="s">
        <v>157</v>
      </c>
    </row>
    <row r="26" spans="1:9" ht="15">
      <c r="A26" s="173" t="s">
        <v>346</v>
      </c>
      <c r="B26" s="213">
        <v>1.7076840390000001</v>
      </c>
      <c r="C26" s="213">
        <v>0.700253601</v>
      </c>
      <c r="D26" s="213">
        <v>1.0074224409999999</v>
      </c>
      <c r="E26" s="213">
        <v>0.52051428899999996</v>
      </c>
      <c r="F26" s="213">
        <v>1.1233040000000001</v>
      </c>
      <c r="G26" s="213">
        <v>1.4885888E-2</v>
      </c>
      <c r="H26" s="213">
        <v>0.68536771299999999</v>
      </c>
      <c r="I26" s="168" t="s">
        <v>338</v>
      </c>
    </row>
    <row r="27" spans="1:9" ht="15">
      <c r="A27" s="174" t="s">
        <v>354</v>
      </c>
      <c r="B27" s="175">
        <f>SUM(B20:B26)</f>
        <v>816.27916598406</v>
      </c>
      <c r="C27" s="175">
        <f t="shared" ref="C27:H27" si="1">SUM(C20:C26)</f>
        <v>473.50049649099998</v>
      </c>
      <c r="D27" s="175">
        <f t="shared" si="1"/>
        <v>342.77866159506004</v>
      </c>
      <c r="E27" s="175">
        <f t="shared" si="1"/>
        <v>136.65081477999999</v>
      </c>
      <c r="F27" s="175">
        <f t="shared" si="1"/>
        <v>628.937187924</v>
      </c>
      <c r="G27" s="175">
        <f t="shared" si="1"/>
        <v>20.768453476999998</v>
      </c>
      <c r="H27" s="175">
        <f t="shared" si="1"/>
        <v>425.27935921800002</v>
      </c>
      <c r="I27" s="171" t="s">
        <v>143</v>
      </c>
    </row>
    <row r="30" spans="1:9" ht="20" customHeight="1"/>
    <row r="31" spans="1:9" ht="20">
      <c r="A31" s="254" t="s">
        <v>444</v>
      </c>
      <c r="B31" s="255"/>
      <c r="C31" s="255"/>
      <c r="D31" s="255"/>
      <c r="E31" s="255"/>
      <c r="F31" s="255"/>
      <c r="G31" s="255"/>
      <c r="H31" s="255"/>
      <c r="I31" s="256"/>
    </row>
    <row r="32" spans="1:9" ht="20">
      <c r="A32" s="257" t="s">
        <v>445</v>
      </c>
      <c r="B32" s="258"/>
      <c r="C32" s="258"/>
      <c r="D32" s="258"/>
      <c r="E32" s="258"/>
      <c r="F32" s="258"/>
      <c r="G32" s="258"/>
      <c r="H32" s="258"/>
      <c r="I32" s="259"/>
    </row>
    <row r="33" spans="1:9" ht="30">
      <c r="A33" s="37" t="s">
        <v>127</v>
      </c>
      <c r="B33" s="161" t="s">
        <v>16</v>
      </c>
      <c r="C33" s="161" t="s">
        <v>17</v>
      </c>
      <c r="D33" s="161" t="s">
        <v>3</v>
      </c>
      <c r="E33" s="161" t="s">
        <v>18</v>
      </c>
      <c r="F33" s="161" t="s">
        <v>19</v>
      </c>
      <c r="G33" s="161" t="s">
        <v>20</v>
      </c>
      <c r="H33" s="161" t="s">
        <v>319</v>
      </c>
      <c r="I33" s="38" t="s">
        <v>128</v>
      </c>
    </row>
    <row r="34" spans="1:9" ht="15">
      <c r="A34" s="173" t="s">
        <v>395</v>
      </c>
      <c r="B34" s="234">
        <v>7.9132201550600003</v>
      </c>
      <c r="C34" s="234">
        <v>5.9088093910000001</v>
      </c>
      <c r="D34" s="234">
        <v>2.0044107640599997</v>
      </c>
      <c r="E34" s="234">
        <v>1.425297858</v>
      </c>
      <c r="F34" s="234">
        <v>4.1562749999999999</v>
      </c>
      <c r="G34" s="234">
        <v>0.23200000000000001</v>
      </c>
      <c r="H34" s="234">
        <v>5.6544733909999998</v>
      </c>
      <c r="I34" s="232" t="s">
        <v>395</v>
      </c>
    </row>
    <row r="35" spans="1:9" ht="15">
      <c r="A35" s="173" t="s">
        <v>151</v>
      </c>
      <c r="B35" s="234">
        <v>67.736482597999995</v>
      </c>
      <c r="C35" s="234">
        <v>22.028964452</v>
      </c>
      <c r="D35" s="234">
        <v>45.707518145999998</v>
      </c>
      <c r="E35" s="234">
        <v>9.1646075049999993</v>
      </c>
      <c r="F35" s="234">
        <v>46.992191425000001</v>
      </c>
      <c r="G35" s="234">
        <v>6.2831394400000002</v>
      </c>
      <c r="H35" s="234">
        <v>14.642815630999999</v>
      </c>
      <c r="I35" s="168" t="s">
        <v>151</v>
      </c>
    </row>
    <row r="36" spans="1:9" ht="15">
      <c r="A36" s="173" t="s">
        <v>352</v>
      </c>
      <c r="B36" s="234">
        <v>9.6402174059999997</v>
      </c>
      <c r="C36" s="234">
        <v>5.3887138999999999</v>
      </c>
      <c r="D36" s="234">
        <v>4.2515035059999997</v>
      </c>
      <c r="E36" s="234">
        <v>2.372639071</v>
      </c>
      <c r="F36" s="234">
        <v>5.5793251000000001</v>
      </c>
      <c r="G36" s="234">
        <v>0</v>
      </c>
      <c r="H36" s="234">
        <v>5.1333426590000002</v>
      </c>
      <c r="I36" s="168" t="s">
        <v>289</v>
      </c>
    </row>
    <row r="37" spans="1:9" ht="15">
      <c r="A37" s="173" t="s">
        <v>149</v>
      </c>
      <c r="B37" s="234">
        <v>262.15895587900002</v>
      </c>
      <c r="C37" s="234">
        <v>204.26390908858002</v>
      </c>
      <c r="D37" s="234">
        <v>57.895046790419997</v>
      </c>
      <c r="E37" s="234">
        <v>11.84492775</v>
      </c>
      <c r="F37" s="234">
        <v>221.05056986700001</v>
      </c>
      <c r="G37" s="234">
        <v>4.2752696490000002</v>
      </c>
      <c r="H37" s="234">
        <v>189.55791539064998</v>
      </c>
      <c r="I37" s="168" t="s">
        <v>156</v>
      </c>
    </row>
    <row r="38" spans="1:9" ht="15">
      <c r="A38" s="173" t="s">
        <v>148</v>
      </c>
      <c r="B38" s="213">
        <v>288.93089161695002</v>
      </c>
      <c r="C38" s="213">
        <v>194.24817973592002</v>
      </c>
      <c r="D38" s="213">
        <v>94.682711882030006</v>
      </c>
      <c r="E38" s="213">
        <v>29.645887472000002</v>
      </c>
      <c r="F38" s="213">
        <v>212.45348746600001</v>
      </c>
      <c r="G38" s="213">
        <v>8.150357455</v>
      </c>
      <c r="H38" s="213">
        <v>151.29218604337001</v>
      </c>
      <c r="I38" s="168" t="s">
        <v>155</v>
      </c>
    </row>
    <row r="39" spans="1:9" ht="15">
      <c r="A39" s="173" t="s">
        <v>150</v>
      </c>
      <c r="B39" s="213">
        <v>180.15353762500001</v>
      </c>
      <c r="C39" s="213">
        <v>49.347596498000001</v>
      </c>
      <c r="D39" s="213">
        <v>130.80594112599999</v>
      </c>
      <c r="E39" s="213">
        <v>36.944015079000003</v>
      </c>
      <c r="F39" s="213">
        <v>148.489999764</v>
      </c>
      <c r="G39" s="213">
        <v>2.3071329999999999</v>
      </c>
      <c r="H39" s="213">
        <v>36.841892178999998</v>
      </c>
      <c r="I39" s="168" t="s">
        <v>157</v>
      </c>
    </row>
    <row r="40" spans="1:9" ht="15">
      <c r="A40" s="173" t="s">
        <v>346</v>
      </c>
      <c r="B40" s="213">
        <v>1.7525544685499999</v>
      </c>
      <c r="C40" s="213">
        <v>0.962798547</v>
      </c>
      <c r="D40" s="213">
        <v>0.78975592154999996</v>
      </c>
      <c r="E40" s="213">
        <v>0.54590045155</v>
      </c>
      <c r="F40" s="213">
        <v>1.2170369000000001</v>
      </c>
      <c r="G40" s="213">
        <v>0</v>
      </c>
      <c r="H40" s="213">
        <v>0.87825524700000002</v>
      </c>
      <c r="I40" s="168" t="s">
        <v>338</v>
      </c>
    </row>
    <row r="41" spans="1:9" ht="15">
      <c r="A41" s="174" t="s">
        <v>354</v>
      </c>
      <c r="B41" s="175">
        <f>SUM(B34:B40)</f>
        <v>818.28585974856003</v>
      </c>
      <c r="C41" s="175">
        <f t="shared" ref="C41:H41" si="2">SUM(C34:C40)</f>
        <v>482.14897161250002</v>
      </c>
      <c r="D41" s="175">
        <f t="shared" si="2"/>
        <v>336.13688813606001</v>
      </c>
      <c r="E41" s="175">
        <f t="shared" si="2"/>
        <v>91.943275186549997</v>
      </c>
      <c r="F41" s="175">
        <f t="shared" si="2"/>
        <v>639.93888552200008</v>
      </c>
      <c r="G41" s="175">
        <f t="shared" si="2"/>
        <v>21.247899543999999</v>
      </c>
      <c r="H41" s="175">
        <f t="shared" si="2"/>
        <v>404.00088054102002</v>
      </c>
      <c r="I41" s="171" t="s">
        <v>143</v>
      </c>
    </row>
    <row r="46" spans="1:9" ht="20" customHeight="1">
      <c r="A46" s="254" t="s">
        <v>458</v>
      </c>
      <c r="B46" s="255"/>
      <c r="C46" s="255"/>
      <c r="D46" s="255"/>
      <c r="E46" s="255"/>
      <c r="F46" s="255"/>
      <c r="G46" s="255"/>
      <c r="H46" s="255"/>
      <c r="I46" s="256"/>
    </row>
    <row r="47" spans="1:9" ht="20">
      <c r="A47" s="257" t="s">
        <v>459</v>
      </c>
      <c r="B47" s="258"/>
      <c r="C47" s="258"/>
      <c r="D47" s="258"/>
      <c r="E47" s="258"/>
      <c r="F47" s="258"/>
      <c r="G47" s="258"/>
      <c r="H47" s="258"/>
      <c r="I47" s="259"/>
    </row>
    <row r="48" spans="1:9" ht="30">
      <c r="A48" s="37" t="s">
        <v>127</v>
      </c>
      <c r="B48" s="161" t="s">
        <v>16</v>
      </c>
      <c r="C48" s="161" t="s">
        <v>17</v>
      </c>
      <c r="D48" s="161" t="s">
        <v>3</v>
      </c>
      <c r="E48" s="161" t="s">
        <v>18</v>
      </c>
      <c r="F48" s="161" t="s">
        <v>19</v>
      </c>
      <c r="G48" s="161" t="s">
        <v>20</v>
      </c>
      <c r="H48" s="161" t="s">
        <v>319</v>
      </c>
      <c r="I48" s="38" t="s">
        <v>128</v>
      </c>
    </row>
    <row r="49" spans="1:9" ht="15">
      <c r="A49" s="173" t="s">
        <v>395</v>
      </c>
      <c r="B49" s="234">
        <v>7.9555181310600007</v>
      </c>
      <c r="C49" s="234">
        <v>6.4310073909999996</v>
      </c>
      <c r="D49" s="234">
        <v>1.52451074006</v>
      </c>
      <c r="E49" s="234">
        <v>1.2027729979999999</v>
      </c>
      <c r="F49" s="234">
        <v>4.4247129999999997</v>
      </c>
      <c r="G49" s="234">
        <v>0.23200000000000001</v>
      </c>
      <c r="H49" s="234">
        <v>5.6766713910000002</v>
      </c>
      <c r="I49" s="232" t="s">
        <v>395</v>
      </c>
    </row>
    <row r="50" spans="1:9" ht="15">
      <c r="A50" s="173" t="s">
        <v>151</v>
      </c>
      <c r="B50" s="234">
        <v>71.592851240000002</v>
      </c>
      <c r="C50" s="234">
        <v>26.041239291</v>
      </c>
      <c r="D50" s="234">
        <v>45.551611948999998</v>
      </c>
      <c r="E50" s="234">
        <v>6.8992212220000004</v>
      </c>
      <c r="F50" s="234">
        <v>51.436350220000001</v>
      </c>
      <c r="G50" s="234">
        <v>5.4794016719999998</v>
      </c>
      <c r="H50" s="234">
        <v>18.069836862999999</v>
      </c>
      <c r="I50" s="168" t="s">
        <v>151</v>
      </c>
    </row>
    <row r="51" spans="1:9" ht="15">
      <c r="A51" s="173" t="s">
        <v>352</v>
      </c>
      <c r="B51" s="234">
        <v>7.2204449479999999</v>
      </c>
      <c r="C51" s="234">
        <v>4.5052708829999997</v>
      </c>
      <c r="D51" s="234">
        <v>2.7151740640000002</v>
      </c>
      <c r="E51" s="234">
        <v>1.9354621649999999</v>
      </c>
      <c r="F51" s="234">
        <v>4.5049645040000001</v>
      </c>
      <c r="G51" s="234">
        <v>0</v>
      </c>
      <c r="H51" s="234">
        <v>4.3076692320000003</v>
      </c>
      <c r="I51" s="168" t="s">
        <v>289</v>
      </c>
    </row>
    <row r="52" spans="1:9" ht="15">
      <c r="A52" s="173" t="s">
        <v>149</v>
      </c>
      <c r="B52" s="234">
        <v>262.443776189</v>
      </c>
      <c r="C52" s="234">
        <v>204.61301724197</v>
      </c>
      <c r="D52" s="234">
        <v>57.830758953029999</v>
      </c>
      <c r="E52" s="234">
        <v>12.989353675</v>
      </c>
      <c r="F52" s="234">
        <v>216.16493854399999</v>
      </c>
      <c r="G52" s="234">
        <v>3.768509565</v>
      </c>
      <c r="H52" s="234">
        <v>190.38389658299999</v>
      </c>
      <c r="I52" s="168" t="s">
        <v>156</v>
      </c>
    </row>
    <row r="53" spans="1:9" ht="15">
      <c r="A53" s="173" t="s">
        <v>148</v>
      </c>
      <c r="B53" s="213">
        <v>326.59406379833996</v>
      </c>
      <c r="C53" s="213">
        <v>228.90999478858001</v>
      </c>
      <c r="D53" s="213">
        <v>97.684069007760016</v>
      </c>
      <c r="E53" s="213">
        <v>53.363444362999999</v>
      </c>
      <c r="F53" s="213">
        <v>221.09785264000001</v>
      </c>
      <c r="G53" s="213">
        <v>9.3655550479999992</v>
      </c>
      <c r="H53" s="213">
        <v>178.83978993437</v>
      </c>
      <c r="I53" s="168" t="s">
        <v>155</v>
      </c>
    </row>
    <row r="54" spans="1:9" ht="15">
      <c r="A54" s="173" t="s">
        <v>150</v>
      </c>
      <c r="B54" s="213">
        <v>187.93069553999999</v>
      </c>
      <c r="C54" s="213">
        <v>54.519529210999998</v>
      </c>
      <c r="D54" s="213">
        <v>133.41116632800001</v>
      </c>
      <c r="E54" s="213">
        <v>44.175899491000003</v>
      </c>
      <c r="F54" s="213">
        <v>149.477718275</v>
      </c>
      <c r="G54" s="213">
        <v>2.3971330000000002</v>
      </c>
      <c r="H54" s="213">
        <v>41.884552702999997</v>
      </c>
      <c r="I54" s="168" t="s">
        <v>157</v>
      </c>
    </row>
    <row r="55" spans="1:9" ht="15">
      <c r="A55" s="173" t="s">
        <v>346</v>
      </c>
      <c r="B55" s="213">
        <v>1.7525544685499999</v>
      </c>
      <c r="C55" s="213">
        <v>0.962798547</v>
      </c>
      <c r="D55" s="213">
        <v>0.78975592154999996</v>
      </c>
      <c r="E55" s="213">
        <v>0.54590045155</v>
      </c>
      <c r="F55" s="213">
        <v>1.2170369000000001</v>
      </c>
      <c r="G55" s="213">
        <v>0</v>
      </c>
      <c r="H55" s="213">
        <v>0.87825524700000002</v>
      </c>
      <c r="I55" s="168" t="s">
        <v>338</v>
      </c>
    </row>
    <row r="56" spans="1:9" ht="15">
      <c r="A56" s="174" t="s">
        <v>354</v>
      </c>
      <c r="B56" s="175">
        <f>SUM(B49:B55)</f>
        <v>865.48990431494985</v>
      </c>
      <c r="C56" s="175">
        <f t="shared" ref="C56:H56" si="3">SUM(C49:C55)</f>
        <v>525.98285735355</v>
      </c>
      <c r="D56" s="175">
        <f t="shared" si="3"/>
        <v>339.5070469634</v>
      </c>
      <c r="E56" s="175">
        <f t="shared" si="3"/>
        <v>121.11205436555001</v>
      </c>
      <c r="F56" s="175">
        <f t="shared" si="3"/>
        <v>648.32357408300004</v>
      </c>
      <c r="G56" s="175">
        <f t="shared" si="3"/>
        <v>21.242599285000001</v>
      </c>
      <c r="H56" s="175">
        <f t="shared" si="3"/>
        <v>440.04067195337001</v>
      </c>
      <c r="I56" s="171" t="s">
        <v>143</v>
      </c>
    </row>
  </sheetData>
  <mergeCells count="8">
    <mergeCell ref="A46:I46"/>
    <mergeCell ref="A47:I47"/>
    <mergeCell ref="A31:I31"/>
    <mergeCell ref="A32:I32"/>
    <mergeCell ref="A17:I17"/>
    <mergeCell ref="A18:I18"/>
    <mergeCell ref="A1:I1"/>
    <mergeCell ref="A2:I2"/>
  </mergeCells>
  <pageMargins left="0.7" right="0.7" top="0.75" bottom="0.75" header="0.3" footer="0.3"/>
  <pageSetup scale="44"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6" tint="0.79998168889431442"/>
  </sheetPr>
  <dimension ref="A1:J57"/>
  <sheetViews>
    <sheetView showGridLines="0" view="pageBreakPreview" zoomScale="60" zoomScaleNormal="90" workbookViewId="0">
      <selection activeCell="K41" sqref="K41"/>
    </sheetView>
  </sheetViews>
  <sheetFormatPr defaultColWidth="9.1796875" defaultRowHeight="12.5"/>
  <cols>
    <col min="1" max="1" width="4.81640625" style="7" customWidth="1"/>
    <col min="2" max="2" width="52.7265625" style="7" customWidth="1"/>
    <col min="3" max="4" width="14.453125" style="7" customWidth="1"/>
    <col min="5" max="6" width="14.90625" style="7" customWidth="1"/>
    <col min="7" max="7" width="47.26953125" style="7" bestFit="1" customWidth="1"/>
    <col min="8" max="8" width="7.81640625" style="7" bestFit="1" customWidth="1"/>
    <col min="9" max="32" width="26.1796875" style="7" customWidth="1"/>
    <col min="33" max="33" width="0" style="7" hidden="1" customWidth="1"/>
    <col min="34" max="34" width="21.453125" style="7" customWidth="1"/>
    <col min="35" max="16384" width="9.1796875" style="7"/>
  </cols>
  <sheetData>
    <row r="1" spans="1:9" s="92" customFormat="1" ht="20">
      <c r="A1" s="254" t="s">
        <v>351</v>
      </c>
      <c r="B1" s="255"/>
      <c r="C1" s="255"/>
      <c r="D1" s="255"/>
      <c r="E1" s="255"/>
      <c r="F1" s="255"/>
      <c r="G1" s="256"/>
    </row>
    <row r="2" spans="1:9" s="92" customFormat="1" ht="20">
      <c r="A2" s="253" t="s">
        <v>376</v>
      </c>
      <c r="B2" s="253"/>
      <c r="C2" s="253"/>
      <c r="D2" s="253"/>
      <c r="E2" s="253"/>
      <c r="F2" s="253"/>
      <c r="G2" s="253"/>
    </row>
    <row r="3" spans="1:9" ht="45">
      <c r="A3" s="37" t="s">
        <v>0</v>
      </c>
      <c r="B3" s="37" t="s">
        <v>5</v>
      </c>
      <c r="C3" s="37" t="s">
        <v>405</v>
      </c>
      <c r="D3" s="37" t="s">
        <v>427</v>
      </c>
      <c r="E3" s="37" t="s">
        <v>439</v>
      </c>
      <c r="F3" s="37" t="s">
        <v>452</v>
      </c>
      <c r="G3" s="38" t="s">
        <v>128</v>
      </c>
    </row>
    <row r="4" spans="1:9" ht="18.75" customHeight="1">
      <c r="A4" s="93">
        <v>1</v>
      </c>
      <c r="B4" s="94" t="s">
        <v>21</v>
      </c>
      <c r="C4" s="95">
        <v>12.001911038040001</v>
      </c>
      <c r="D4" s="95">
        <v>9.7965181448400003</v>
      </c>
      <c r="E4" s="95">
        <v>12.347013904200001</v>
      </c>
      <c r="F4" s="95">
        <v>14.170622137180001</v>
      </c>
      <c r="G4" s="96" t="s">
        <v>46</v>
      </c>
      <c r="H4" s="107"/>
      <c r="I4" s="237"/>
    </row>
    <row r="5" spans="1:9" ht="18.75" customHeight="1">
      <c r="A5" s="93">
        <v>2</v>
      </c>
      <c r="B5" s="94" t="s">
        <v>18</v>
      </c>
      <c r="C5" s="95"/>
      <c r="D5" s="95"/>
      <c r="E5" s="95"/>
      <c r="F5" s="95"/>
      <c r="G5" s="96" t="s">
        <v>101</v>
      </c>
      <c r="H5" s="107"/>
      <c r="I5" s="237"/>
    </row>
    <row r="6" spans="1:9" ht="18.75" customHeight="1">
      <c r="A6" s="93">
        <v>3</v>
      </c>
      <c r="B6" s="94" t="s">
        <v>180</v>
      </c>
      <c r="C6" s="95">
        <v>95.929861040890017</v>
      </c>
      <c r="D6" s="95">
        <v>108.46577182041</v>
      </c>
      <c r="E6" s="95">
        <v>104.36144733554995</v>
      </c>
      <c r="F6" s="95">
        <v>110.56840914851998</v>
      </c>
      <c r="G6" s="96" t="s">
        <v>305</v>
      </c>
      <c r="H6" s="107"/>
      <c r="I6" s="237"/>
    </row>
    <row r="7" spans="1:9" ht="18.75" customHeight="1">
      <c r="A7" s="93">
        <v>4</v>
      </c>
      <c r="B7" s="94" t="s">
        <v>181</v>
      </c>
      <c r="C7" s="95">
        <v>235.85374140939999</v>
      </c>
      <c r="D7" s="95">
        <v>240.65450974530003</v>
      </c>
      <c r="E7" s="95">
        <v>237.88297595124999</v>
      </c>
      <c r="F7" s="95">
        <v>238.65617516520001</v>
      </c>
      <c r="G7" s="96" t="s">
        <v>306</v>
      </c>
      <c r="H7" s="107"/>
      <c r="I7" s="237"/>
    </row>
    <row r="8" spans="1:9" ht="18.75" customHeight="1">
      <c r="A8" s="93">
        <v>5</v>
      </c>
      <c r="B8" s="94" t="s">
        <v>182</v>
      </c>
      <c r="C8" s="97">
        <v>7.5</v>
      </c>
      <c r="D8" s="95">
        <v>3.8</v>
      </c>
      <c r="E8" s="95">
        <v>3.8</v>
      </c>
      <c r="F8" s="95">
        <v>3.8</v>
      </c>
      <c r="G8" s="96" t="s">
        <v>307</v>
      </c>
      <c r="H8" s="107"/>
      <c r="I8" s="237"/>
    </row>
    <row r="9" spans="1:9" ht="18.75" customHeight="1">
      <c r="A9" s="93">
        <v>6</v>
      </c>
      <c r="B9" s="94" t="s">
        <v>62</v>
      </c>
      <c r="C9" s="95"/>
      <c r="D9" s="95">
        <v>0</v>
      </c>
      <c r="E9" s="95"/>
      <c r="F9" s="95">
        <v>0</v>
      </c>
      <c r="G9" s="96" t="s">
        <v>76</v>
      </c>
      <c r="H9" s="107"/>
      <c r="I9" s="237"/>
    </row>
    <row r="10" spans="1:9" ht="18.75" customHeight="1">
      <c r="A10" s="93">
        <v>7</v>
      </c>
      <c r="B10" s="94" t="s">
        <v>183</v>
      </c>
      <c r="C10" s="97">
        <v>157.37777429201</v>
      </c>
      <c r="D10" s="95">
        <v>160.02239005499999</v>
      </c>
      <c r="E10" s="95">
        <v>164.05818558999999</v>
      </c>
      <c r="F10" s="95">
        <v>165.07478919499999</v>
      </c>
      <c r="G10" s="96" t="s">
        <v>308</v>
      </c>
      <c r="H10" s="107"/>
      <c r="I10" s="237"/>
    </row>
    <row r="11" spans="1:9" ht="18.75" customHeight="1">
      <c r="A11" s="93">
        <v>8</v>
      </c>
      <c r="B11" s="94" t="s">
        <v>184</v>
      </c>
      <c r="C11" s="97">
        <v>-41.073338821999997</v>
      </c>
      <c r="D11" s="95">
        <v>-42.679771226</v>
      </c>
      <c r="E11" s="95">
        <v>-43.076695598999997</v>
      </c>
      <c r="F11" s="95">
        <v>-43.301495134</v>
      </c>
      <c r="G11" s="96" t="s">
        <v>309</v>
      </c>
      <c r="H11" s="107"/>
      <c r="I11" s="237"/>
    </row>
    <row r="12" spans="1:9" ht="18.75" customHeight="1">
      <c r="A12" s="93">
        <v>9</v>
      </c>
      <c r="B12" s="94" t="s">
        <v>185</v>
      </c>
      <c r="C12" s="97">
        <v>0</v>
      </c>
      <c r="D12" s="95">
        <v>0</v>
      </c>
      <c r="E12" s="95">
        <v>0</v>
      </c>
      <c r="F12" s="95">
        <v>0</v>
      </c>
      <c r="G12" s="96" t="s">
        <v>310</v>
      </c>
      <c r="H12" s="107"/>
      <c r="I12" s="237"/>
    </row>
    <row r="13" spans="1:9" ht="18.75" customHeight="1">
      <c r="A13" s="93">
        <v>10</v>
      </c>
      <c r="B13" s="94" t="s">
        <v>186</v>
      </c>
      <c r="D13" s="95">
        <v>0</v>
      </c>
      <c r="E13" s="95">
        <v>0</v>
      </c>
      <c r="F13" s="95">
        <v>0</v>
      </c>
      <c r="G13" s="96" t="s">
        <v>311</v>
      </c>
      <c r="H13" s="107"/>
      <c r="I13" s="237"/>
    </row>
    <row r="14" spans="1:9" ht="18.75" customHeight="1">
      <c r="A14" s="93">
        <v>11</v>
      </c>
      <c r="B14" s="94" t="s">
        <v>187</v>
      </c>
      <c r="C14" s="95">
        <v>-0.28281842499999998</v>
      </c>
      <c r="D14" s="95">
        <v>-0.28281842499999998</v>
      </c>
      <c r="E14" s="95">
        <v>-0.28281842499999998</v>
      </c>
      <c r="F14" s="95">
        <v>-0.28281842499999998</v>
      </c>
      <c r="G14" s="96" t="s">
        <v>312</v>
      </c>
      <c r="H14" s="107"/>
      <c r="I14" s="237"/>
    </row>
    <row r="15" spans="1:9" ht="18.75" customHeight="1">
      <c r="A15" s="93">
        <v>12</v>
      </c>
      <c r="B15" s="94" t="s">
        <v>63</v>
      </c>
      <c r="C15" s="95"/>
      <c r="D15" s="95"/>
      <c r="E15" s="95">
        <v>0</v>
      </c>
      <c r="F15" s="95"/>
      <c r="G15" s="96" t="s">
        <v>77</v>
      </c>
      <c r="H15" s="107"/>
      <c r="I15" s="237"/>
    </row>
    <row r="16" spans="1:9" ht="18.75" customHeight="1">
      <c r="A16" s="93">
        <v>13</v>
      </c>
      <c r="B16" s="94" t="s">
        <v>188</v>
      </c>
      <c r="C16" s="95">
        <v>8.2468115379999993</v>
      </c>
      <c r="D16" s="95">
        <v>6.4453748109999998</v>
      </c>
      <c r="E16" s="95">
        <v>6.2744944829999998</v>
      </c>
      <c r="F16" s="95">
        <v>6.4675503990000003</v>
      </c>
      <c r="G16" s="96" t="s">
        <v>313</v>
      </c>
      <c r="H16" s="107"/>
      <c r="I16" s="237"/>
    </row>
    <row r="17" spans="1:9" ht="18.75" customHeight="1">
      <c r="A17" s="93">
        <v>14</v>
      </c>
      <c r="B17" s="94" t="s">
        <v>189</v>
      </c>
      <c r="C17" s="97">
        <v>22.196121706</v>
      </c>
      <c r="D17" s="95">
        <v>21.710990405</v>
      </c>
      <c r="E17" s="95">
        <v>20.541768867999998</v>
      </c>
      <c r="F17" s="95">
        <v>21.796352511999999</v>
      </c>
      <c r="G17" s="96" t="s">
        <v>314</v>
      </c>
      <c r="H17" s="107"/>
      <c r="I17" s="237"/>
    </row>
    <row r="18" spans="1:9" ht="18.75" customHeight="1">
      <c r="A18" s="93">
        <v>15</v>
      </c>
      <c r="B18" s="94" t="s">
        <v>64</v>
      </c>
      <c r="C18" s="97">
        <v>48.112434682230003</v>
      </c>
      <c r="D18" s="95">
        <v>52.314922289999998</v>
      </c>
      <c r="E18" s="95">
        <v>52.688854988999999</v>
      </c>
      <c r="F18" s="95">
        <v>49.653310453000003</v>
      </c>
      <c r="G18" s="96" t="s">
        <v>125</v>
      </c>
      <c r="H18" s="107"/>
      <c r="I18" s="237"/>
    </row>
    <row r="19" spans="1:9" ht="18.75" customHeight="1">
      <c r="A19" s="93">
        <v>16</v>
      </c>
      <c r="B19" s="94" t="s">
        <v>65</v>
      </c>
      <c r="C19" s="97">
        <v>-18.706854830740003</v>
      </c>
      <c r="D19" s="95">
        <v>-20.303880353</v>
      </c>
      <c r="E19" s="95">
        <v>-20.696920204000001</v>
      </c>
      <c r="F19" s="95">
        <v>-18.423421039699999</v>
      </c>
      <c r="G19" s="96" t="s">
        <v>78</v>
      </c>
      <c r="H19" s="107"/>
      <c r="I19" s="237"/>
    </row>
    <row r="20" spans="1:9" ht="18.75" customHeight="1">
      <c r="A20" s="93">
        <v>17</v>
      </c>
      <c r="B20" s="94" t="s">
        <v>190</v>
      </c>
      <c r="C20" s="95">
        <v>0</v>
      </c>
      <c r="D20" s="95">
        <v>0</v>
      </c>
      <c r="E20" s="95">
        <v>0</v>
      </c>
      <c r="F20" s="95">
        <v>0</v>
      </c>
      <c r="G20" s="96" t="s">
        <v>79</v>
      </c>
      <c r="H20" s="107"/>
      <c r="I20" s="237"/>
    </row>
    <row r="21" spans="1:9" ht="18.75" customHeight="1">
      <c r="A21" s="93">
        <v>18</v>
      </c>
      <c r="B21" s="94" t="s">
        <v>191</v>
      </c>
      <c r="C21" s="95">
        <v>0</v>
      </c>
      <c r="D21" s="95">
        <v>0</v>
      </c>
      <c r="E21" s="95">
        <v>0</v>
      </c>
      <c r="F21" s="95">
        <v>0</v>
      </c>
      <c r="G21" s="96" t="s">
        <v>80</v>
      </c>
      <c r="H21" s="107"/>
      <c r="I21" s="237"/>
    </row>
    <row r="22" spans="1:9" ht="18.75" customHeight="1">
      <c r="A22" s="93">
        <v>19</v>
      </c>
      <c r="B22" s="94" t="s">
        <v>66</v>
      </c>
      <c r="C22" s="95">
        <v>1.41803E-2</v>
      </c>
      <c r="D22" s="95">
        <v>5.2213950000000002E-2</v>
      </c>
      <c r="E22" s="95">
        <v>9.5724950000000003E-2</v>
      </c>
      <c r="F22" s="95">
        <v>2.5394949999999999E-2</v>
      </c>
      <c r="G22" s="96" t="s">
        <v>81</v>
      </c>
      <c r="H22" s="107"/>
      <c r="I22" s="237"/>
    </row>
    <row r="23" spans="1:9" ht="18.75" customHeight="1">
      <c r="A23" s="93">
        <v>20</v>
      </c>
      <c r="B23" s="94" t="s">
        <v>192</v>
      </c>
      <c r="C23" s="95">
        <v>0.92691469999999998</v>
      </c>
      <c r="D23" s="95">
        <v>0.92691469999999998</v>
      </c>
      <c r="E23" s="95">
        <v>0.92691469999999998</v>
      </c>
      <c r="F23" s="95">
        <v>0.92691469999999998</v>
      </c>
      <c r="G23" s="96" t="s">
        <v>82</v>
      </c>
      <c r="H23" s="107"/>
      <c r="I23" s="237"/>
    </row>
    <row r="24" spans="1:9" ht="18.75" customHeight="1">
      <c r="A24" s="93">
        <v>21</v>
      </c>
      <c r="B24" s="94" t="s">
        <v>30</v>
      </c>
      <c r="C24" s="95">
        <v>21.060687985669997</v>
      </c>
      <c r="D24" s="95">
        <v>21.285158096669999</v>
      </c>
      <c r="E24" s="95">
        <v>21.574263353669998</v>
      </c>
      <c r="F24" s="95">
        <v>21.766922845669999</v>
      </c>
      <c r="G24" s="96" t="s">
        <v>83</v>
      </c>
      <c r="H24" s="107"/>
      <c r="I24" s="237"/>
    </row>
    <row r="25" spans="1:9" ht="18.75" customHeight="1">
      <c r="A25" s="93">
        <v>22</v>
      </c>
      <c r="B25" s="94" t="s">
        <v>67</v>
      </c>
      <c r="C25" s="95">
        <v>-10.867837794090001</v>
      </c>
      <c r="D25" s="95">
        <v>-11.24825237167</v>
      </c>
      <c r="E25" s="95">
        <v>-11.59921182101</v>
      </c>
      <c r="F25" s="95">
        <v>-11.988962783610001</v>
      </c>
      <c r="G25" s="96" t="s">
        <v>49</v>
      </c>
      <c r="H25" s="107"/>
      <c r="I25" s="237"/>
    </row>
    <row r="26" spans="1:9" ht="18.75" customHeight="1">
      <c r="A26" s="93">
        <v>23</v>
      </c>
      <c r="B26" s="94" t="s">
        <v>32</v>
      </c>
      <c r="C26" s="95">
        <v>17.399143200680001</v>
      </c>
      <c r="D26" s="95">
        <v>17.783075111010003</v>
      </c>
      <c r="E26" s="95">
        <v>18.132197517959998</v>
      </c>
      <c r="F26" s="95">
        <v>18.013030115180005</v>
      </c>
      <c r="G26" s="96" t="s">
        <v>50</v>
      </c>
      <c r="H26" s="107"/>
      <c r="I26" s="237"/>
    </row>
    <row r="27" spans="1:9" s="8" customFormat="1" ht="18.75" customHeight="1">
      <c r="A27" s="93">
        <v>24</v>
      </c>
      <c r="B27" s="99" t="s">
        <v>33</v>
      </c>
      <c r="C27" s="100">
        <v>555.68873202109</v>
      </c>
      <c r="D27" s="100">
        <v>568.74311675355989</v>
      </c>
      <c r="E27" s="100">
        <v>567.02819559362001</v>
      </c>
      <c r="F27" s="100">
        <v>576.92277423844007</v>
      </c>
      <c r="G27" s="101" t="s">
        <v>6</v>
      </c>
      <c r="H27" s="107"/>
      <c r="I27" s="236"/>
    </row>
    <row r="28" spans="1:9" ht="18.75" customHeight="1">
      <c r="A28" s="93">
        <v>25</v>
      </c>
      <c r="B28" s="94" t="s">
        <v>34</v>
      </c>
      <c r="C28" s="95">
        <v>0.31212346283999998</v>
      </c>
      <c r="D28" s="95">
        <v>3.4058504379999999</v>
      </c>
      <c r="E28" s="95">
        <v>0.6173151993799999</v>
      </c>
      <c r="F28" s="95">
        <v>0.59998574227000012</v>
      </c>
      <c r="G28" s="96" t="s">
        <v>51</v>
      </c>
      <c r="H28" s="107"/>
      <c r="I28" s="237"/>
    </row>
    <row r="29" spans="1:9" ht="18.75" customHeight="1">
      <c r="A29" s="93">
        <v>26</v>
      </c>
      <c r="B29" s="94" t="s">
        <v>193</v>
      </c>
      <c r="C29" s="95">
        <v>78.204652999490008</v>
      </c>
      <c r="D29" s="95">
        <v>79.546447997000001</v>
      </c>
      <c r="E29" s="95">
        <v>76.350448494589997</v>
      </c>
      <c r="F29" s="95">
        <v>74.370465788739992</v>
      </c>
      <c r="G29" s="96" t="s">
        <v>84</v>
      </c>
      <c r="H29" s="107"/>
      <c r="I29" s="237"/>
    </row>
    <row r="30" spans="1:9" ht="18.75" customHeight="1">
      <c r="A30" s="93">
        <v>27</v>
      </c>
      <c r="B30" s="94" t="s">
        <v>194</v>
      </c>
      <c r="C30" s="97">
        <v>0</v>
      </c>
      <c r="D30" s="95">
        <v>0</v>
      </c>
      <c r="E30" s="95">
        <v>0</v>
      </c>
      <c r="F30" s="95">
        <v>0</v>
      </c>
      <c r="G30" s="96" t="s">
        <v>85</v>
      </c>
      <c r="H30" s="107"/>
      <c r="I30" s="237"/>
    </row>
    <row r="31" spans="1:9" ht="18.75" customHeight="1">
      <c r="A31" s="93">
        <v>28</v>
      </c>
      <c r="B31" s="94" t="s">
        <v>195</v>
      </c>
      <c r="C31" s="97">
        <v>0</v>
      </c>
      <c r="D31" s="95">
        <v>0</v>
      </c>
      <c r="E31" s="95">
        <v>0</v>
      </c>
      <c r="F31" s="95">
        <v>0</v>
      </c>
      <c r="G31" s="96" t="s">
        <v>86</v>
      </c>
      <c r="H31" s="107"/>
      <c r="I31" s="237"/>
    </row>
    <row r="32" spans="1:9" ht="18.75" customHeight="1">
      <c r="A32" s="93">
        <v>29</v>
      </c>
      <c r="B32" s="94" t="s">
        <v>68</v>
      </c>
      <c r="C32" s="97">
        <v>23.248777759999999</v>
      </c>
      <c r="D32" s="95">
        <v>22.688555535999999</v>
      </c>
      <c r="E32" s="95">
        <v>26.107777771999999</v>
      </c>
      <c r="F32" s="95">
        <v>24.555555552000001</v>
      </c>
      <c r="G32" s="96" t="s">
        <v>126</v>
      </c>
      <c r="H32" s="107"/>
      <c r="I32" s="237"/>
    </row>
    <row r="33" spans="1:9" ht="18.75" customHeight="1">
      <c r="A33" s="93">
        <v>30</v>
      </c>
      <c r="B33" s="94" t="s">
        <v>38</v>
      </c>
      <c r="C33" s="97">
        <v>7.9555832671699998</v>
      </c>
      <c r="D33" s="95">
        <v>7.935306872</v>
      </c>
      <c r="E33" s="95">
        <v>7.1675409036</v>
      </c>
      <c r="F33" s="95">
        <v>6.3308751101100009</v>
      </c>
      <c r="G33" s="96" t="s">
        <v>87</v>
      </c>
      <c r="H33" s="107"/>
      <c r="I33" s="237"/>
    </row>
    <row r="34" spans="1:9" ht="18.75" customHeight="1">
      <c r="A34" s="98">
        <v>31</v>
      </c>
      <c r="B34" s="99" t="s">
        <v>4</v>
      </c>
      <c r="C34" s="100">
        <f>SUM(C28:C33)</f>
        <v>109.72113748950001</v>
      </c>
      <c r="D34" s="100">
        <v>113.576160843</v>
      </c>
      <c r="E34" s="100">
        <v>110.24308236957</v>
      </c>
      <c r="F34" s="100">
        <v>105.85688219312001</v>
      </c>
      <c r="G34" s="101" t="s">
        <v>7</v>
      </c>
      <c r="H34" s="107"/>
      <c r="I34" s="237"/>
    </row>
    <row r="35" spans="1:9" ht="18.75" customHeight="1">
      <c r="A35" s="93">
        <v>32</v>
      </c>
      <c r="B35" s="94" t="s">
        <v>70</v>
      </c>
      <c r="C35" s="95"/>
      <c r="D35" s="95"/>
      <c r="E35" s="95"/>
      <c r="F35" s="95"/>
      <c r="G35" s="96" t="s">
        <v>70</v>
      </c>
      <c r="H35" s="107"/>
      <c r="I35" s="237"/>
    </row>
    <row r="36" spans="1:9" ht="18.75" customHeight="1">
      <c r="A36" s="93">
        <v>33</v>
      </c>
      <c r="B36" s="94" t="s">
        <v>71</v>
      </c>
      <c r="C36" s="95">
        <v>129.92039488039001</v>
      </c>
      <c r="D36" s="95">
        <v>139.11193339299999</v>
      </c>
      <c r="E36" s="95">
        <v>137.81558299100001</v>
      </c>
      <c r="F36" s="95">
        <v>149.30355193099999</v>
      </c>
      <c r="G36" s="96" t="s">
        <v>315</v>
      </c>
      <c r="H36" s="107"/>
      <c r="I36" s="237"/>
    </row>
    <row r="37" spans="1:9" ht="18.75" customHeight="1">
      <c r="A37" s="93">
        <v>34</v>
      </c>
      <c r="B37" s="94" t="s">
        <v>72</v>
      </c>
      <c r="C37" s="95">
        <v>34.448011545999996</v>
      </c>
      <c r="D37" s="95">
        <v>34.568346241999997</v>
      </c>
      <c r="E37" s="95">
        <v>36.513146241999998</v>
      </c>
      <c r="F37" s="95">
        <v>33.276746242000002</v>
      </c>
      <c r="G37" s="96" t="s">
        <v>316</v>
      </c>
      <c r="H37" s="107"/>
      <c r="I37" s="237"/>
    </row>
    <row r="38" spans="1:9" ht="18.75" customHeight="1">
      <c r="A38" s="93">
        <v>35</v>
      </c>
      <c r="B38" s="94" t="s">
        <v>73</v>
      </c>
      <c r="C38" s="97"/>
      <c r="D38" s="95">
        <v>0</v>
      </c>
      <c r="E38" s="95">
        <v>0</v>
      </c>
      <c r="F38" s="95">
        <v>0</v>
      </c>
      <c r="G38" s="96" t="s">
        <v>73</v>
      </c>
      <c r="H38" s="107"/>
      <c r="I38" s="237"/>
    </row>
    <row r="39" spans="1:9" ht="18.75" customHeight="1">
      <c r="A39" s="93">
        <v>36</v>
      </c>
      <c r="B39" s="94" t="s">
        <v>71</v>
      </c>
      <c r="C39" s="97"/>
      <c r="D39" s="95">
        <v>0</v>
      </c>
      <c r="E39" s="95">
        <v>0</v>
      </c>
      <c r="F39" s="95">
        <v>0</v>
      </c>
      <c r="G39" s="96" t="s">
        <v>315</v>
      </c>
      <c r="H39" s="107"/>
      <c r="I39" s="237"/>
    </row>
    <row r="40" spans="1:9" ht="18.75" customHeight="1">
      <c r="A40" s="93">
        <v>37</v>
      </c>
      <c r="B40" s="94" t="s">
        <v>72</v>
      </c>
      <c r="C40" s="97"/>
      <c r="D40" s="95">
        <v>0</v>
      </c>
      <c r="E40" s="95">
        <v>0</v>
      </c>
      <c r="F40" s="95">
        <v>0</v>
      </c>
      <c r="G40" s="96" t="s">
        <v>316</v>
      </c>
      <c r="H40" s="107"/>
      <c r="I40" s="237"/>
    </row>
    <row r="41" spans="1:9" ht="18.75" customHeight="1">
      <c r="A41" s="98">
        <v>38</v>
      </c>
      <c r="B41" s="99" t="s">
        <v>74</v>
      </c>
      <c r="C41" s="100">
        <f>SUM(C36+C37+C39+C40)</f>
        <v>164.36840642639001</v>
      </c>
      <c r="D41" s="100">
        <v>173.68027963500001</v>
      </c>
      <c r="E41" s="100">
        <v>174.32872923299999</v>
      </c>
      <c r="F41" s="100">
        <v>182.58029817299999</v>
      </c>
      <c r="G41" s="101" t="s">
        <v>88</v>
      </c>
      <c r="H41" s="107"/>
      <c r="I41" s="237"/>
    </row>
    <row r="42" spans="1:9" ht="18.75" customHeight="1">
      <c r="A42" s="93">
        <v>39</v>
      </c>
      <c r="B42" s="94" t="s">
        <v>39</v>
      </c>
      <c r="C42" s="95"/>
      <c r="D42" s="95"/>
      <c r="E42" s="95"/>
      <c r="F42" s="95">
        <v>0</v>
      </c>
      <c r="G42" s="96" t="s">
        <v>89</v>
      </c>
      <c r="H42" s="107"/>
      <c r="I42" s="237"/>
    </row>
    <row r="43" spans="1:9" ht="18.75" customHeight="1">
      <c r="A43" s="93">
        <v>40</v>
      </c>
      <c r="B43" s="94" t="s">
        <v>196</v>
      </c>
      <c r="C43" s="95">
        <v>6.8135756230000002</v>
      </c>
      <c r="D43" s="95">
        <v>6.4954300570000001</v>
      </c>
      <c r="E43" s="95">
        <v>8.6779654659999999</v>
      </c>
      <c r="F43" s="95">
        <v>5.1882036080000002</v>
      </c>
      <c r="G43" s="96" t="s">
        <v>317</v>
      </c>
      <c r="H43" s="107"/>
      <c r="I43" s="237"/>
    </row>
    <row r="44" spans="1:9" ht="18.75" customHeight="1">
      <c r="A44" s="93">
        <v>41</v>
      </c>
      <c r="B44" s="94" t="s">
        <v>197</v>
      </c>
      <c r="C44" s="95">
        <v>12.23263441079</v>
      </c>
      <c r="D44" s="95">
        <v>12.02652917</v>
      </c>
      <c r="E44" s="95">
        <v>12.997484402</v>
      </c>
      <c r="F44" s="95">
        <v>17.990938647450001</v>
      </c>
      <c r="G44" s="96" t="s">
        <v>318</v>
      </c>
      <c r="H44" s="107"/>
      <c r="I44" s="237"/>
    </row>
    <row r="45" spans="1:9" ht="18.75" customHeight="1">
      <c r="A45" s="93">
        <v>42</v>
      </c>
      <c r="B45" s="94" t="s">
        <v>42</v>
      </c>
      <c r="C45" s="95">
        <v>251.07456973185998</v>
      </c>
      <c r="D45" s="95">
        <v>251.09243653199999</v>
      </c>
      <c r="E45" s="95">
        <v>246.83205034685997</v>
      </c>
      <c r="F45" s="95">
        <v>251.04202734685998</v>
      </c>
      <c r="G45" s="96" t="s">
        <v>53</v>
      </c>
      <c r="H45" s="107"/>
      <c r="I45" s="237"/>
    </row>
    <row r="46" spans="1:9" ht="18.75" customHeight="1">
      <c r="A46" s="93">
        <v>43</v>
      </c>
      <c r="B46" s="94" t="s">
        <v>43</v>
      </c>
      <c r="C46" s="95">
        <v>10.364411077170001</v>
      </c>
      <c r="D46" s="95">
        <v>10.472217371080005</v>
      </c>
      <c r="E46" s="95">
        <v>14.108361161569999</v>
      </c>
      <c r="F46" s="95">
        <v>10.343691878729999</v>
      </c>
      <c r="G46" s="96" t="s">
        <v>54</v>
      </c>
      <c r="H46" s="107"/>
      <c r="I46" s="237"/>
    </row>
    <row r="47" spans="1:9" ht="18.75" customHeight="1">
      <c r="A47" s="93">
        <v>44</v>
      </c>
      <c r="B47" s="94" t="s">
        <v>44</v>
      </c>
      <c r="C47" s="95">
        <v>1.1139972618199996</v>
      </c>
      <c r="D47" s="95">
        <v>1.4000856429100001</v>
      </c>
      <c r="E47" s="95">
        <v>-0.15947738537999981</v>
      </c>
      <c r="F47" s="95">
        <v>3.9206323912799999</v>
      </c>
      <c r="G47" s="96" t="s">
        <v>55</v>
      </c>
      <c r="H47" s="107"/>
      <c r="I47" s="237"/>
    </row>
    <row r="48" spans="1:9" ht="18.75" customHeight="1">
      <c r="A48" s="98">
        <v>45</v>
      </c>
      <c r="B48" s="99" t="s">
        <v>10</v>
      </c>
      <c r="C48" s="100">
        <f>SUM(C43:C47)</f>
        <v>281.59918810463995</v>
      </c>
      <c r="D48" s="100">
        <v>281.48669877299011</v>
      </c>
      <c r="E48" s="100">
        <v>282.45638399104996</v>
      </c>
      <c r="F48" s="100">
        <v>288.48549387231992</v>
      </c>
      <c r="G48" s="101" t="s">
        <v>8</v>
      </c>
      <c r="H48" s="107"/>
      <c r="I48" s="237"/>
    </row>
    <row r="49" spans="1:10" s="104" customFormat="1" ht="30">
      <c r="A49" s="93">
        <v>46</v>
      </c>
      <c r="B49" s="102" t="s">
        <v>75</v>
      </c>
      <c r="C49" s="103">
        <f>C34+C41+C48</f>
        <v>555.68873202052998</v>
      </c>
      <c r="D49" s="100">
        <v>568.74313925098988</v>
      </c>
      <c r="E49" s="100">
        <v>567.02819559362001</v>
      </c>
      <c r="F49" s="100">
        <v>576.92267423844009</v>
      </c>
      <c r="G49" s="101" t="s">
        <v>90</v>
      </c>
      <c r="H49" s="215"/>
      <c r="I49" s="237"/>
      <c r="J49" s="216"/>
    </row>
    <row r="50" spans="1:10" ht="29.25" customHeight="1">
      <c r="C50" s="223"/>
      <c r="D50" s="223"/>
      <c r="E50" s="223"/>
      <c r="F50" s="223"/>
    </row>
    <row r="51" spans="1:10" ht="45">
      <c r="A51" s="37" t="s">
        <v>0</v>
      </c>
      <c r="B51" s="38" t="s">
        <v>128</v>
      </c>
      <c r="C51" s="37" t="s">
        <v>405</v>
      </c>
      <c r="D51" s="37" t="s">
        <v>427</v>
      </c>
      <c r="E51" s="37" t="s">
        <v>439</v>
      </c>
      <c r="F51" s="37" t="s">
        <v>452</v>
      </c>
      <c r="G51" s="38" t="s">
        <v>128</v>
      </c>
    </row>
    <row r="52" spans="1:10" s="8" customFormat="1" ht="15">
      <c r="A52" s="98">
        <v>1</v>
      </c>
      <c r="B52" s="99" t="s">
        <v>380</v>
      </c>
      <c r="C52" s="205">
        <f>C53/C54</f>
        <v>1.6853304582162723</v>
      </c>
      <c r="D52" s="205">
        <f>D53/D54</f>
        <v>1.6333868661545303</v>
      </c>
      <c r="E52" s="205">
        <f>E53/E54</f>
        <v>1.6686183669382189</v>
      </c>
      <c r="F52" s="205">
        <f>F53/F54</f>
        <v>1.6372615674696314</v>
      </c>
      <c r="G52" s="138" t="s">
        <v>385</v>
      </c>
    </row>
    <row r="53" spans="1:10" ht="15">
      <c r="A53" s="109"/>
      <c r="B53" s="94" t="s">
        <v>381</v>
      </c>
      <c r="C53" s="143">
        <f>C4+C6+C7+C8</f>
        <v>351.28551348833003</v>
      </c>
      <c r="D53" s="143">
        <f>D4+D6+D7+D8</f>
        <v>362.71679971055005</v>
      </c>
      <c r="E53" s="143">
        <f>E4+E6+E7+E8</f>
        <v>358.39143719099997</v>
      </c>
      <c r="F53" s="143">
        <f>F4+F6+F7+F8</f>
        <v>367.1952064509</v>
      </c>
      <c r="G53" s="137" t="s">
        <v>386</v>
      </c>
    </row>
    <row r="54" spans="1:10" ht="15">
      <c r="A54" s="203"/>
      <c r="B54" s="94" t="s">
        <v>382</v>
      </c>
      <c r="C54" s="143">
        <f>C28+C29+C36+C39</f>
        <v>208.43717134272003</v>
      </c>
      <c r="D54" s="143">
        <f>D28+D29+D36+D39</f>
        <v>222.064231828</v>
      </c>
      <c r="E54" s="143">
        <f>E28+E29+E36+E39</f>
        <v>214.78334668497001</v>
      </c>
      <c r="F54" s="143">
        <f>F28+F29+F36+F39</f>
        <v>224.27400346200997</v>
      </c>
      <c r="G54" s="137" t="s">
        <v>387</v>
      </c>
    </row>
    <row r="55" spans="1:10" s="8" customFormat="1" ht="15">
      <c r="A55" s="98">
        <v>2</v>
      </c>
      <c r="B55" s="99" t="s">
        <v>383</v>
      </c>
      <c r="C55" s="205">
        <f t="shared" ref="C55:D55" si="0">C56/C57</f>
        <v>2.0273985066413713</v>
      </c>
      <c r="D55" s="205">
        <f t="shared" si="0"/>
        <v>1.9799142390233648</v>
      </c>
      <c r="E55" s="205">
        <f t="shared" ref="E55:F55" si="1">E56/E57</f>
        <v>1.9925662784391507</v>
      </c>
      <c r="F55" s="205">
        <f t="shared" si="1"/>
        <v>2.0001678476614515</v>
      </c>
      <c r="G55" s="138" t="s">
        <v>388</v>
      </c>
    </row>
    <row r="56" spans="1:10" ht="15">
      <c r="A56" s="203"/>
      <c r="B56" s="94" t="s">
        <v>384</v>
      </c>
      <c r="C56" s="143">
        <f t="shared" ref="C56" si="2">C27</f>
        <v>555.68873202109</v>
      </c>
      <c r="D56" s="143">
        <f t="shared" ref="D56:E56" si="3">D27</f>
        <v>568.74311675355989</v>
      </c>
      <c r="E56" s="143">
        <f t="shared" si="3"/>
        <v>567.02819559362001</v>
      </c>
      <c r="F56" s="143">
        <f t="shared" ref="F56" si="4">F27</f>
        <v>576.92277423844007</v>
      </c>
      <c r="G56" s="137" t="s">
        <v>6</v>
      </c>
    </row>
    <row r="57" spans="1:10" ht="15">
      <c r="A57" s="203"/>
      <c r="B57" s="94" t="s">
        <v>391</v>
      </c>
      <c r="C57" s="143">
        <f t="shared" ref="C57" si="5">C34+C41</f>
        <v>274.08954391589003</v>
      </c>
      <c r="D57" s="143">
        <f t="shared" ref="D57:E57" si="6">D34+D41</f>
        <v>287.256440478</v>
      </c>
      <c r="E57" s="143">
        <f t="shared" si="6"/>
        <v>284.57181160256999</v>
      </c>
      <c r="F57" s="143">
        <f t="shared" ref="F57" si="7">F34+F41</f>
        <v>288.43718036612</v>
      </c>
      <c r="G57" s="137" t="s">
        <v>392</v>
      </c>
    </row>
  </sheetData>
  <mergeCells count="2">
    <mergeCell ref="A2:G2"/>
    <mergeCell ref="A1:G1"/>
  </mergeCells>
  <pageMargins left="1" right="1" top="1" bottom="1.46639015748032" header="1" footer="1"/>
  <pageSetup paperSize="9" scale="36" orientation="landscape" r:id="rId1"/>
  <headerFooter alignWithMargins="0">
    <oddFooter>&amp;L&amp;"Arial,Italic"&amp;8 Muhamad Maulana Yasin Jayawiguna:WA00810, 2/22/2016 2:09:12 PM 
&amp;"-,Regular"Hal:  1/ 1</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6" tint="0.79998168889431442"/>
  </sheetPr>
  <dimension ref="A1:I31"/>
  <sheetViews>
    <sheetView showGridLines="0" view="pageBreakPreview" zoomScale="60" zoomScaleNormal="90" workbookViewId="0">
      <selection activeCell="J19" sqref="J19"/>
    </sheetView>
  </sheetViews>
  <sheetFormatPr defaultColWidth="9.1796875" defaultRowHeight="14"/>
  <cols>
    <col min="1" max="1" width="5.453125" style="149" customWidth="1"/>
    <col min="2" max="2" width="53.453125" style="149" bestFit="1" customWidth="1"/>
    <col min="3" max="4" width="18.81640625" style="149" customWidth="1"/>
    <col min="5" max="6" width="17.26953125" style="149" customWidth="1"/>
    <col min="7" max="7" width="51.7265625" style="153" bestFit="1" customWidth="1"/>
    <col min="8" max="8" width="7.453125" style="149" bestFit="1" customWidth="1"/>
    <col min="9" max="30" width="26.1796875" style="149" customWidth="1"/>
    <col min="31" max="31" width="0" style="149" hidden="1" customWidth="1"/>
    <col min="32" max="32" width="21.453125" style="149" customWidth="1"/>
    <col min="33" max="16384" width="9.1796875" style="149"/>
  </cols>
  <sheetData>
    <row r="1" spans="1:9" s="92" customFormat="1" ht="20.25" customHeight="1">
      <c r="A1" s="254" t="s">
        <v>269</v>
      </c>
      <c r="B1" s="255"/>
      <c r="C1" s="255"/>
      <c r="D1" s="255"/>
      <c r="E1" s="255"/>
      <c r="F1" s="255"/>
      <c r="G1" s="256"/>
    </row>
    <row r="2" spans="1:9" s="92" customFormat="1" ht="20.25" customHeight="1">
      <c r="A2" s="257" t="s">
        <v>377</v>
      </c>
      <c r="B2" s="258"/>
      <c r="C2" s="258"/>
      <c r="D2" s="258"/>
      <c r="E2" s="258"/>
      <c r="F2" s="258"/>
      <c r="G2" s="259"/>
    </row>
    <row r="3" spans="1:9" s="7" customFormat="1" ht="45">
      <c r="A3" s="37" t="s">
        <v>0</v>
      </c>
      <c r="B3" s="37" t="s">
        <v>5</v>
      </c>
      <c r="C3" s="37" t="s">
        <v>405</v>
      </c>
      <c r="D3" s="37" t="s">
        <v>427</v>
      </c>
      <c r="E3" s="37" t="s">
        <v>439</v>
      </c>
      <c r="F3" s="37" t="s">
        <v>452</v>
      </c>
      <c r="G3" s="38" t="s">
        <v>128</v>
      </c>
    </row>
    <row r="4" spans="1:9" ht="16.5" customHeight="1">
      <c r="A4" s="93">
        <v>1</v>
      </c>
      <c r="B4" s="99" t="s">
        <v>159</v>
      </c>
      <c r="C4" s="95"/>
      <c r="D4" s="95"/>
      <c r="E4" s="95"/>
      <c r="F4" s="95"/>
      <c r="G4" s="138" t="s">
        <v>223</v>
      </c>
    </row>
    <row r="5" spans="1:9" ht="16.5" customHeight="1">
      <c r="A5" s="93">
        <v>2</v>
      </c>
      <c r="B5" s="94" t="s">
        <v>198</v>
      </c>
      <c r="C5" s="229">
        <v>15.3104791675</v>
      </c>
      <c r="D5" s="229">
        <v>22.751127535999998</v>
      </c>
      <c r="E5" s="229">
        <v>7.9403692259999996</v>
      </c>
      <c r="F5" s="229">
        <v>15.159334195</v>
      </c>
      <c r="G5" s="137" t="s">
        <v>236</v>
      </c>
      <c r="H5" s="152"/>
      <c r="I5" s="240"/>
    </row>
    <row r="6" spans="1:9" ht="16.5" customHeight="1">
      <c r="A6" s="93">
        <v>3</v>
      </c>
      <c r="B6" s="94" t="s">
        <v>199</v>
      </c>
      <c r="C6" s="229"/>
      <c r="D6" s="229">
        <v>0</v>
      </c>
      <c r="E6" s="229">
        <v>0</v>
      </c>
      <c r="F6" s="229">
        <v>0</v>
      </c>
      <c r="G6" s="137" t="s">
        <v>238</v>
      </c>
      <c r="H6" s="152"/>
    </row>
    <row r="7" spans="1:9" ht="16.5" customHeight="1">
      <c r="A7" s="93">
        <v>4</v>
      </c>
      <c r="B7" s="94" t="s">
        <v>200</v>
      </c>
      <c r="C7" s="95"/>
      <c r="D7" s="229">
        <v>0</v>
      </c>
      <c r="E7" s="229">
        <v>0</v>
      </c>
      <c r="F7" s="229">
        <v>0</v>
      </c>
      <c r="G7" s="137" t="s">
        <v>237</v>
      </c>
      <c r="H7" s="152"/>
    </row>
    <row r="8" spans="1:9" ht="16.5" customHeight="1">
      <c r="A8" s="93">
        <v>5</v>
      </c>
      <c r="B8" s="94" t="s">
        <v>201</v>
      </c>
      <c r="C8" s="95">
        <v>2.8044227898899998</v>
      </c>
      <c r="D8" s="229">
        <v>4.6352326750000001</v>
      </c>
      <c r="E8" s="229">
        <v>2.2772838809999998</v>
      </c>
      <c r="F8" s="229">
        <v>3.6999896489999999</v>
      </c>
      <c r="G8" s="137" t="s">
        <v>239</v>
      </c>
      <c r="H8" s="152"/>
      <c r="I8" s="240"/>
    </row>
    <row r="9" spans="1:9" ht="16.5" customHeight="1">
      <c r="A9" s="93">
        <v>6</v>
      </c>
      <c r="B9" s="94" t="s">
        <v>202</v>
      </c>
      <c r="C9" s="95">
        <v>1.26048603</v>
      </c>
      <c r="D9" s="229">
        <v>1.558854178</v>
      </c>
      <c r="E9" s="229">
        <v>0.53807440600000001</v>
      </c>
      <c r="F9" s="229">
        <v>0.930495242</v>
      </c>
      <c r="G9" s="137" t="s">
        <v>240</v>
      </c>
      <c r="H9" s="152"/>
      <c r="I9" s="240"/>
    </row>
    <row r="10" spans="1:9" ht="16.5" customHeight="1">
      <c r="A10" s="93">
        <v>7</v>
      </c>
      <c r="B10" s="94" t="s">
        <v>203</v>
      </c>
      <c r="C10" s="95">
        <v>1.987577256</v>
      </c>
      <c r="D10" s="229">
        <v>2.929097069</v>
      </c>
      <c r="E10" s="229">
        <v>0.87921313800000001</v>
      </c>
      <c r="F10" s="229">
        <v>1.6011745740000001</v>
      </c>
      <c r="G10" s="137" t="s">
        <v>241</v>
      </c>
      <c r="H10" s="152"/>
      <c r="I10" s="240"/>
    </row>
    <row r="11" spans="1:9" ht="16.5" customHeight="1">
      <c r="A11" s="93">
        <v>8</v>
      </c>
      <c r="B11" s="94" t="s">
        <v>161</v>
      </c>
      <c r="C11" s="95">
        <v>12.069164083820002</v>
      </c>
      <c r="D11" s="229">
        <v>18.369073234640002</v>
      </c>
      <c r="E11" s="229">
        <v>7.7784896150699989</v>
      </c>
      <c r="F11" s="229">
        <v>16.288925577590003</v>
      </c>
      <c r="G11" s="137" t="s">
        <v>225</v>
      </c>
      <c r="H11" s="152"/>
      <c r="I11" s="240"/>
    </row>
    <row r="12" spans="1:9" ht="16.5" customHeight="1">
      <c r="A12" s="93">
        <v>9</v>
      </c>
      <c r="B12" s="115" t="s">
        <v>162</v>
      </c>
      <c r="C12" s="100">
        <f>SUM(C5:C11)</f>
        <v>33.432129327210006</v>
      </c>
      <c r="D12" s="242">
        <v>50.243384692639999</v>
      </c>
      <c r="E12" s="242">
        <v>19.413430266069998</v>
      </c>
      <c r="F12" s="242">
        <v>37.679919237590006</v>
      </c>
      <c r="G12" s="138" t="s">
        <v>226</v>
      </c>
      <c r="H12" s="152"/>
      <c r="I12" s="240"/>
    </row>
    <row r="13" spans="1:9" ht="16.5" customHeight="1">
      <c r="A13" s="93">
        <v>10</v>
      </c>
      <c r="B13" s="99" t="s">
        <v>204</v>
      </c>
      <c r="C13" s="100">
        <v>4.0811088259499995</v>
      </c>
      <c r="D13" s="242">
        <v>5.9300804950000003</v>
      </c>
      <c r="E13" s="242">
        <v>2.3464522890000001</v>
      </c>
      <c r="F13" s="242">
        <v>4.3216357319999998</v>
      </c>
      <c r="G13" s="138" t="s">
        <v>242</v>
      </c>
      <c r="H13" s="152"/>
      <c r="I13" s="240"/>
    </row>
    <row r="14" spans="1:9" ht="28.5" customHeight="1">
      <c r="A14" s="93">
        <v>11</v>
      </c>
      <c r="B14" s="155" t="s">
        <v>205</v>
      </c>
      <c r="C14" s="100">
        <f>C12-C13</f>
        <v>29.351020501260006</v>
      </c>
      <c r="D14" s="242">
        <v>44.313304197640001</v>
      </c>
      <c r="E14" s="242">
        <v>17.066977977070003</v>
      </c>
      <c r="F14" s="242">
        <v>33.358283505589995</v>
      </c>
      <c r="G14" s="138" t="s">
        <v>243</v>
      </c>
      <c r="H14" s="152"/>
      <c r="I14" s="240"/>
    </row>
    <row r="15" spans="1:9" ht="16.5" customHeight="1">
      <c r="A15" s="93">
        <v>12</v>
      </c>
      <c r="B15" s="99" t="s">
        <v>206</v>
      </c>
      <c r="C15" s="95"/>
      <c r="D15" s="229">
        <v>0</v>
      </c>
      <c r="E15" s="229">
        <v>0</v>
      </c>
      <c r="F15" s="229">
        <v>0</v>
      </c>
      <c r="G15" s="138" t="s">
        <v>218</v>
      </c>
    </row>
    <row r="16" spans="1:9" ht="16.5" customHeight="1">
      <c r="A16" s="93">
        <v>13</v>
      </c>
      <c r="B16" s="94" t="s">
        <v>207</v>
      </c>
      <c r="C16" s="95">
        <v>0.40903329050999998</v>
      </c>
      <c r="D16" s="229">
        <v>0.53483346700000001</v>
      </c>
      <c r="E16" s="229">
        <v>0.35277961816000003</v>
      </c>
      <c r="F16" s="229">
        <v>0.60388497792999996</v>
      </c>
      <c r="G16" s="137" t="s">
        <v>244</v>
      </c>
      <c r="H16" s="152"/>
      <c r="I16" s="240"/>
    </row>
    <row r="17" spans="1:9" ht="16.5" customHeight="1">
      <c r="A17" s="93">
        <v>14</v>
      </c>
      <c r="B17" s="94" t="s">
        <v>167</v>
      </c>
      <c r="C17" s="95">
        <v>11.828690847470002</v>
      </c>
      <c r="D17" s="229">
        <v>17.122763873</v>
      </c>
      <c r="E17" s="229">
        <v>7.5038074190000001</v>
      </c>
      <c r="F17" s="229">
        <v>13.066013092</v>
      </c>
      <c r="G17" s="137" t="s">
        <v>234</v>
      </c>
      <c r="H17" s="152"/>
      <c r="I17" s="240"/>
    </row>
    <row r="18" spans="1:9" ht="16.5" customHeight="1">
      <c r="A18" s="93">
        <v>15</v>
      </c>
      <c r="B18" s="94" t="s">
        <v>208</v>
      </c>
      <c r="C18" s="95">
        <v>1.0063309103699998</v>
      </c>
      <c r="D18" s="229">
        <v>1.4510009494499998</v>
      </c>
      <c r="E18" s="229">
        <v>0.60043229235000006</v>
      </c>
      <c r="F18" s="229">
        <v>1.0566925897599999</v>
      </c>
      <c r="G18" s="137" t="s">
        <v>232</v>
      </c>
      <c r="H18" s="152"/>
      <c r="I18" s="240"/>
    </row>
    <row r="19" spans="1:9" ht="16.5" customHeight="1">
      <c r="A19" s="93">
        <v>16</v>
      </c>
      <c r="B19" s="94" t="s">
        <v>209</v>
      </c>
      <c r="C19" s="95">
        <v>2.7361525900000001</v>
      </c>
      <c r="D19" s="229">
        <v>5.5002972220000004</v>
      </c>
      <c r="E19" s="229">
        <v>2.0828924519999998</v>
      </c>
      <c r="F19" s="229">
        <v>2.7756148249999999</v>
      </c>
      <c r="G19" s="137" t="s">
        <v>245</v>
      </c>
      <c r="H19" s="152"/>
      <c r="I19" s="240"/>
    </row>
    <row r="20" spans="1:9" ht="16.5" customHeight="1">
      <c r="A20" s="93">
        <v>17</v>
      </c>
      <c r="B20" s="94" t="s">
        <v>168</v>
      </c>
      <c r="C20" s="95">
        <v>11.462411548030001</v>
      </c>
      <c r="D20" s="229">
        <v>17.217654936740004</v>
      </c>
      <c r="E20" s="229">
        <v>6.1131042795299981</v>
      </c>
      <c r="F20" s="229">
        <v>12.680487503350001</v>
      </c>
      <c r="G20" s="137" t="s">
        <v>220</v>
      </c>
      <c r="H20" s="152"/>
      <c r="I20" s="240"/>
    </row>
    <row r="21" spans="1:9" ht="16.5" customHeight="1">
      <c r="A21" s="93">
        <v>18</v>
      </c>
      <c r="B21" s="115" t="s">
        <v>169</v>
      </c>
      <c r="C21" s="100">
        <f>SUM(C16:C20)</f>
        <v>27.44261918638</v>
      </c>
      <c r="D21" s="242">
        <v>41.826550448189998</v>
      </c>
      <c r="E21" s="242">
        <v>16.653016061039999</v>
      </c>
      <c r="F21" s="242">
        <v>30.182692988039992</v>
      </c>
      <c r="G21" s="138" t="s">
        <v>221</v>
      </c>
      <c r="H21" s="152"/>
      <c r="I21" s="240"/>
    </row>
    <row r="22" spans="1:9" ht="16.5" customHeight="1">
      <c r="A22" s="93">
        <v>19</v>
      </c>
      <c r="B22" s="99" t="s">
        <v>210</v>
      </c>
      <c r="C22" s="100">
        <f>C14-C21</f>
        <v>1.9084013148800061</v>
      </c>
      <c r="D22" s="242">
        <v>2.4867537494499996</v>
      </c>
      <c r="E22" s="242">
        <v>0.41396191603000032</v>
      </c>
      <c r="F22" s="242">
        <v>3.1755905175499999</v>
      </c>
      <c r="G22" s="138" t="s">
        <v>231</v>
      </c>
      <c r="H22" s="152"/>
      <c r="I22" s="240"/>
    </row>
    <row r="23" spans="1:9" ht="16.5" customHeight="1">
      <c r="A23" s="93">
        <v>20</v>
      </c>
      <c r="B23" s="94" t="s">
        <v>171</v>
      </c>
      <c r="C23" s="95">
        <v>7.7320444000000002E-2</v>
      </c>
      <c r="D23" s="229">
        <v>0.13205435200000001</v>
      </c>
      <c r="E23" s="229">
        <v>0.241516761</v>
      </c>
      <c r="F23" s="229">
        <v>1.687294455</v>
      </c>
      <c r="G23" s="137" t="s">
        <v>227</v>
      </c>
      <c r="H23" s="152"/>
      <c r="I23" s="240"/>
    </row>
    <row r="24" spans="1:9" ht="16.5" customHeight="1">
      <c r="A24" s="93">
        <v>21</v>
      </c>
      <c r="B24" s="94" t="s">
        <v>172</v>
      </c>
      <c r="C24" s="95">
        <v>0.68225097740999996</v>
      </c>
      <c r="D24" s="229">
        <v>0.90828234799999996</v>
      </c>
      <c r="E24" s="229">
        <v>0.72440439040999993</v>
      </c>
      <c r="F24" s="229">
        <v>0.72050653041000001</v>
      </c>
      <c r="G24" s="137" t="s">
        <v>222</v>
      </c>
      <c r="H24" s="152"/>
      <c r="I24" s="240"/>
    </row>
    <row r="25" spans="1:9" ht="16.5" customHeight="1">
      <c r="A25" s="93">
        <v>22</v>
      </c>
      <c r="B25" s="99" t="s">
        <v>173</v>
      </c>
      <c r="C25" s="100">
        <f>C22+C23-C24</f>
        <v>1.3034707814700059</v>
      </c>
      <c r="D25" s="242">
        <v>1.7105257534499996</v>
      </c>
      <c r="E25" s="242">
        <v>-6.8925713379999878E-2</v>
      </c>
      <c r="F25" s="242">
        <v>4.1423784421399992</v>
      </c>
      <c r="G25" s="138" t="s">
        <v>230</v>
      </c>
      <c r="H25" s="152"/>
      <c r="I25" s="240"/>
    </row>
    <row r="26" spans="1:9" ht="16.5" customHeight="1">
      <c r="A26" s="93">
        <v>23</v>
      </c>
      <c r="B26" s="94" t="s">
        <v>174</v>
      </c>
      <c r="C26" s="95">
        <v>0.18989873500000001</v>
      </c>
      <c r="D26" s="229">
        <v>0.31044010900000002</v>
      </c>
      <c r="E26" s="229">
        <v>9.0981609000000005E-2</v>
      </c>
      <c r="F26" s="229">
        <v>0.20521133499999999</v>
      </c>
      <c r="G26" s="137" t="s">
        <v>228</v>
      </c>
      <c r="H26" s="152"/>
      <c r="I26" s="240"/>
    </row>
    <row r="27" spans="1:9" s="151" customFormat="1" ht="16.5" customHeight="1">
      <c r="A27" s="98">
        <v>24</v>
      </c>
      <c r="B27" s="99" t="s">
        <v>211</v>
      </c>
      <c r="C27" s="100">
        <f>C25-C26</f>
        <v>1.1135720464700058</v>
      </c>
      <c r="D27" s="242">
        <v>1.4000856444500001</v>
      </c>
      <c r="E27" s="242">
        <v>-0.15990732237999988</v>
      </c>
      <c r="F27" s="242">
        <v>3.9371671071399992</v>
      </c>
      <c r="G27" s="138" t="s">
        <v>229</v>
      </c>
      <c r="H27" s="152"/>
      <c r="I27" s="241"/>
    </row>
    <row r="28" spans="1:9">
      <c r="C28" s="212"/>
      <c r="D28" s="212"/>
      <c r="E28" s="212"/>
      <c r="F28" s="212"/>
    </row>
    <row r="29" spans="1:9">
      <c r="C29" s="212"/>
      <c r="D29" s="212"/>
      <c r="E29" s="212"/>
      <c r="F29" s="212"/>
    </row>
    <row r="30" spans="1:9">
      <c r="C30" s="212"/>
      <c r="D30" s="212"/>
      <c r="E30" s="212"/>
      <c r="F30" s="212"/>
    </row>
    <row r="31" spans="1:9">
      <c r="C31" s="212"/>
      <c r="D31" s="212"/>
      <c r="E31" s="212"/>
      <c r="F31" s="212"/>
    </row>
  </sheetData>
  <mergeCells count="2">
    <mergeCell ref="A1:G1"/>
    <mergeCell ref="A2:G2"/>
  </mergeCells>
  <pageMargins left="0.7" right="0.7" top="0.75" bottom="0.75" header="0.3" footer="0.3"/>
  <pageSetup scale="44"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6" tint="0.79998168889431442"/>
  </sheetPr>
  <dimension ref="A1:L130"/>
  <sheetViews>
    <sheetView showGridLines="0" view="pageBreakPreview" zoomScale="60" zoomScaleNormal="90" workbookViewId="0">
      <selection activeCell="L97" sqref="L97"/>
    </sheetView>
  </sheetViews>
  <sheetFormatPr defaultColWidth="9.1796875" defaultRowHeight="15"/>
  <cols>
    <col min="1" max="1" width="29" style="172" customWidth="1"/>
    <col min="2" max="6" width="14.81640625" style="169" customWidth="1"/>
    <col min="7" max="7" width="17.7265625" style="169" customWidth="1"/>
    <col min="8" max="8" width="19.1796875" style="169" bestFit="1" customWidth="1"/>
    <col min="9" max="9" width="20.36328125" style="169" bestFit="1" customWidth="1"/>
    <col min="10" max="10" width="37" style="172" customWidth="1"/>
    <col min="11" max="11" width="16.81640625" style="169" customWidth="1"/>
    <col min="12" max="12" width="30" style="186" bestFit="1" customWidth="1"/>
    <col min="13" max="16384" width="9.1796875" style="169"/>
  </cols>
  <sheetData>
    <row r="1" spans="1:10" ht="20">
      <c r="A1" s="254" t="s">
        <v>422</v>
      </c>
      <c r="B1" s="255"/>
      <c r="C1" s="255"/>
      <c r="D1" s="255"/>
      <c r="E1" s="255"/>
      <c r="F1" s="255"/>
      <c r="G1" s="255"/>
      <c r="H1" s="255"/>
      <c r="I1" s="255"/>
      <c r="J1" s="256"/>
    </row>
    <row r="2" spans="1:10" ht="20">
      <c r="A2" s="257" t="s">
        <v>423</v>
      </c>
      <c r="B2" s="258"/>
      <c r="C2" s="258"/>
      <c r="D2" s="258"/>
      <c r="E2" s="258"/>
      <c r="F2" s="258"/>
      <c r="G2" s="258"/>
      <c r="H2" s="258"/>
      <c r="I2" s="258"/>
      <c r="J2" s="259"/>
    </row>
    <row r="3" spans="1:10" ht="30">
      <c r="A3" s="37" t="s">
        <v>127</v>
      </c>
      <c r="B3" s="161" t="s">
        <v>16</v>
      </c>
      <c r="C3" s="161" t="s">
        <v>17</v>
      </c>
      <c r="D3" s="161" t="s">
        <v>3</v>
      </c>
      <c r="E3" s="161" t="s">
        <v>69</v>
      </c>
      <c r="F3" s="161" t="s">
        <v>18</v>
      </c>
      <c r="G3" s="161" t="s">
        <v>19</v>
      </c>
      <c r="H3" s="161" t="s">
        <v>20</v>
      </c>
      <c r="I3" s="161" t="s">
        <v>319</v>
      </c>
      <c r="J3" s="38" t="s">
        <v>128</v>
      </c>
    </row>
    <row r="4" spans="1:10">
      <c r="A4" s="167" t="s">
        <v>287</v>
      </c>
      <c r="B4" s="200">
        <v>4.2010351194100002</v>
      </c>
      <c r="C4" s="200">
        <v>1.8975000000000001E-3</v>
      </c>
      <c r="D4" s="200">
        <v>4.1991376194100001</v>
      </c>
      <c r="E4" s="230">
        <v>0</v>
      </c>
      <c r="F4" s="200">
        <v>3.6328016938400003</v>
      </c>
      <c r="G4" s="200">
        <v>0.32845000000000002</v>
      </c>
      <c r="H4" s="200">
        <v>0</v>
      </c>
      <c r="I4" s="200">
        <v>1.15E-5</v>
      </c>
      <c r="J4" s="168" t="s">
        <v>287</v>
      </c>
    </row>
    <row r="5" spans="1:10">
      <c r="A5" s="167" t="s">
        <v>151</v>
      </c>
      <c r="B5" s="200">
        <v>12.573333965069999</v>
      </c>
      <c r="C5" s="200">
        <v>2.3549328000000001E-2</v>
      </c>
      <c r="D5" s="200">
        <v>12.549784637069999</v>
      </c>
      <c r="E5" s="230">
        <v>0</v>
      </c>
      <c r="F5" s="200">
        <v>11.17414411511</v>
      </c>
      <c r="G5" s="200">
        <v>0.45049</v>
      </c>
      <c r="H5" s="200">
        <v>0</v>
      </c>
      <c r="I5" s="200">
        <v>2.0999999999999999E-5</v>
      </c>
      <c r="J5" s="168" t="s">
        <v>151</v>
      </c>
    </row>
    <row r="6" spans="1:10">
      <c r="A6" s="167" t="s">
        <v>152</v>
      </c>
      <c r="B6" s="200">
        <v>24.720048836</v>
      </c>
      <c r="C6" s="200">
        <v>13.029058672</v>
      </c>
      <c r="D6" s="200">
        <v>4.3701519449999999</v>
      </c>
      <c r="E6" s="230">
        <v>7.3208382189999996</v>
      </c>
      <c r="F6" s="200">
        <v>10.765570903</v>
      </c>
      <c r="G6" s="200">
        <v>14.206841622000001</v>
      </c>
      <c r="H6" s="200">
        <v>0</v>
      </c>
      <c r="I6" s="200">
        <v>13.011094056999999</v>
      </c>
      <c r="J6" s="168" t="s">
        <v>152</v>
      </c>
    </row>
    <row r="7" spans="1:10">
      <c r="A7" s="167" t="s">
        <v>352</v>
      </c>
      <c r="B7" s="200">
        <v>15.322142253000001</v>
      </c>
      <c r="C7" s="200">
        <v>0.22692088499999999</v>
      </c>
      <c r="D7" s="200">
        <v>15.095221368000001</v>
      </c>
      <c r="E7" s="230">
        <v>0</v>
      </c>
      <c r="F7" s="200">
        <v>13.757186598000001</v>
      </c>
      <c r="G7" s="200">
        <v>1.1585775</v>
      </c>
      <c r="H7" s="200">
        <v>0</v>
      </c>
      <c r="I7" s="200">
        <v>0.17592593500000001</v>
      </c>
      <c r="J7" s="168" t="s">
        <v>289</v>
      </c>
    </row>
    <row r="8" spans="1:10">
      <c r="A8" s="167" t="s">
        <v>353</v>
      </c>
      <c r="B8" s="200">
        <v>4.0565361080000004</v>
      </c>
      <c r="C8" s="200">
        <v>3.0000100000000001</v>
      </c>
      <c r="D8" s="200">
        <v>1.0565261079999999</v>
      </c>
      <c r="E8" s="230">
        <v>0</v>
      </c>
      <c r="F8" s="200">
        <v>3.445476481</v>
      </c>
      <c r="G8" s="200">
        <v>0.55684999999999996</v>
      </c>
      <c r="H8" s="200">
        <v>3</v>
      </c>
      <c r="I8" s="200">
        <v>1.0000000000000001E-5</v>
      </c>
      <c r="J8" s="168" t="s">
        <v>355</v>
      </c>
    </row>
    <row r="9" spans="1:10">
      <c r="A9" s="167" t="s">
        <v>339</v>
      </c>
      <c r="B9" s="200">
        <v>4.1984435099999997</v>
      </c>
      <c r="C9" s="200">
        <v>3.9999999999999998E-6</v>
      </c>
      <c r="D9" s="200">
        <v>4.19843951</v>
      </c>
      <c r="E9" s="230">
        <v>0</v>
      </c>
      <c r="F9" s="200">
        <v>3.7339989991599998</v>
      </c>
      <c r="G9" s="200">
        <v>0.31640499999999999</v>
      </c>
      <c r="H9" s="200">
        <v>0</v>
      </c>
      <c r="I9" s="200">
        <v>3.9999999999999998E-6</v>
      </c>
      <c r="J9" s="168" t="s">
        <v>339</v>
      </c>
    </row>
    <row r="10" spans="1:10">
      <c r="A10" s="167" t="s">
        <v>149</v>
      </c>
      <c r="B10" s="200">
        <v>71.201818632240006</v>
      </c>
      <c r="C10" s="200">
        <v>16.342437329999999</v>
      </c>
      <c r="D10" s="200">
        <v>43.774124342240007</v>
      </c>
      <c r="E10" s="230">
        <v>11.085256960000001</v>
      </c>
      <c r="F10" s="200">
        <v>48.657099429309994</v>
      </c>
      <c r="G10" s="200">
        <v>21.633836517999999</v>
      </c>
      <c r="H10" s="200">
        <v>3</v>
      </c>
      <c r="I10" s="200">
        <v>12.418235528</v>
      </c>
      <c r="J10" s="168" t="s">
        <v>156</v>
      </c>
    </row>
    <row r="11" spans="1:10">
      <c r="A11" s="167" t="s">
        <v>148</v>
      </c>
      <c r="B11" s="200">
        <v>287.76233446570001</v>
      </c>
      <c r="C11" s="200">
        <v>67.610106858679998</v>
      </c>
      <c r="D11" s="200">
        <v>74.834851255610005</v>
      </c>
      <c r="E11" s="230">
        <v>145.31737635139001</v>
      </c>
      <c r="F11" s="200">
        <v>133.65293294589</v>
      </c>
      <c r="G11" s="200">
        <v>181.34825014800001</v>
      </c>
      <c r="H11" s="200">
        <v>9.7487777599999994</v>
      </c>
      <c r="I11" s="200">
        <v>51.949057825489994</v>
      </c>
      <c r="J11" s="168" t="s">
        <v>155</v>
      </c>
    </row>
    <row r="12" spans="1:10">
      <c r="A12" s="167" t="s">
        <v>150</v>
      </c>
      <c r="B12" s="200">
        <v>66.537959785460004</v>
      </c>
      <c r="C12" s="200">
        <v>0.39194346600000002</v>
      </c>
      <c r="D12" s="200">
        <v>65.601081422899995</v>
      </c>
      <c r="E12" s="230">
        <v>0.544934896</v>
      </c>
      <c r="F12" s="200">
        <v>56.698617993559999</v>
      </c>
      <c r="G12" s="200">
        <v>7.4985905239999999</v>
      </c>
      <c r="H12" s="200">
        <v>0</v>
      </c>
      <c r="I12" s="200">
        <v>4.2818700000000001E-2</v>
      </c>
      <c r="J12" s="168" t="s">
        <v>157</v>
      </c>
    </row>
    <row r="13" spans="1:10">
      <c r="A13" s="167" t="s">
        <v>349</v>
      </c>
      <c r="B13" s="200">
        <v>4.2422476309999997</v>
      </c>
      <c r="C13" s="200">
        <v>3.3050000000000001E-4</v>
      </c>
      <c r="D13" s="200">
        <v>4.2419171310000001</v>
      </c>
      <c r="E13" s="230">
        <v>0</v>
      </c>
      <c r="F13" s="200">
        <v>3.7019328840000001</v>
      </c>
      <c r="G13" s="200">
        <v>0.23088500000000001</v>
      </c>
      <c r="H13" s="200">
        <v>0</v>
      </c>
      <c r="I13" s="200">
        <v>1.0499999999999999E-5</v>
      </c>
      <c r="J13" s="168" t="s">
        <v>350</v>
      </c>
    </row>
    <row r="14" spans="1:10">
      <c r="A14" s="167" t="s">
        <v>340</v>
      </c>
      <c r="B14" s="200">
        <v>4.1975068325700002</v>
      </c>
      <c r="C14" s="200">
        <v>1.6684814820000001E-2</v>
      </c>
      <c r="D14" s="200">
        <v>4.1808220177499997</v>
      </c>
      <c r="E14" s="230">
        <v>0</v>
      </c>
      <c r="F14" s="200">
        <v>3.70234953217</v>
      </c>
      <c r="G14" s="200">
        <v>0.257795</v>
      </c>
      <c r="H14" s="200">
        <v>0</v>
      </c>
      <c r="I14" s="200">
        <v>2.4199999999999999E-5</v>
      </c>
      <c r="J14" s="168" t="s">
        <v>153</v>
      </c>
    </row>
    <row r="15" spans="1:10">
      <c r="A15" s="167" t="s">
        <v>153</v>
      </c>
      <c r="B15" s="200">
        <v>13.184211254499999</v>
      </c>
      <c r="C15" s="200">
        <v>5.5441185580000001</v>
      </c>
      <c r="D15" s="200">
        <v>7.5400926965000004</v>
      </c>
      <c r="E15" s="230">
        <v>0.1</v>
      </c>
      <c r="F15" s="200">
        <v>8.0069284208899987</v>
      </c>
      <c r="G15" s="200">
        <v>4.6665842012400001</v>
      </c>
      <c r="H15" s="200">
        <v>4.5</v>
      </c>
      <c r="I15" s="200">
        <v>0.110858176</v>
      </c>
      <c r="J15" s="168" t="s">
        <v>344</v>
      </c>
    </row>
    <row r="16" spans="1:10">
      <c r="A16" s="167" t="s">
        <v>344</v>
      </c>
      <c r="B16" s="200">
        <v>4.2732416469999999</v>
      </c>
      <c r="C16" s="200">
        <v>1.2085E-4</v>
      </c>
      <c r="D16" s="200">
        <v>4.2731207970199998</v>
      </c>
      <c r="E16" s="230">
        <v>0</v>
      </c>
      <c r="F16" s="200">
        <v>3.8937413940000001</v>
      </c>
      <c r="G16" s="200">
        <v>0.11648</v>
      </c>
      <c r="H16" s="200">
        <v>0</v>
      </c>
      <c r="I16" s="200">
        <v>1.0085E-4</v>
      </c>
      <c r="J16" s="168" t="s">
        <v>341</v>
      </c>
    </row>
    <row r="17" spans="1:10">
      <c r="A17" s="167" t="s">
        <v>346</v>
      </c>
      <c r="B17" s="200">
        <v>4.4755276990599997</v>
      </c>
      <c r="C17" s="200">
        <v>0.19059198499999999</v>
      </c>
      <c r="D17" s="200">
        <v>4.2849357140599995</v>
      </c>
      <c r="E17" s="230">
        <v>0</v>
      </c>
      <c r="F17" s="200">
        <v>3.3413225582199999</v>
      </c>
      <c r="G17" s="200">
        <v>0.80800000000000005</v>
      </c>
      <c r="H17" s="200">
        <v>0</v>
      </c>
      <c r="I17" s="200">
        <v>0.18744348499999999</v>
      </c>
      <c r="J17" s="168" t="s">
        <v>345</v>
      </c>
    </row>
    <row r="18" spans="1:10">
      <c r="A18" s="167" t="s">
        <v>341</v>
      </c>
      <c r="B18" s="200">
        <v>4.3220668093199999</v>
      </c>
      <c r="C18" s="200">
        <v>3.15E-5</v>
      </c>
      <c r="D18" s="200">
        <v>4.3220353093199995</v>
      </c>
      <c r="E18" s="230">
        <v>0</v>
      </c>
      <c r="F18" s="200">
        <v>3.9483436200999997</v>
      </c>
      <c r="G18" s="200">
        <v>0.22237599999999999</v>
      </c>
      <c r="H18" s="200">
        <v>0</v>
      </c>
      <c r="I18" s="200">
        <v>3.15E-5</v>
      </c>
      <c r="J18" s="168" t="s">
        <v>249</v>
      </c>
    </row>
    <row r="19" spans="1:10">
      <c r="A19" s="167" t="s">
        <v>345</v>
      </c>
      <c r="B19" s="200">
        <v>8.3067087350000008</v>
      </c>
      <c r="C19" s="200">
        <v>1.3499999999999999E-5</v>
      </c>
      <c r="D19" s="200">
        <v>8.3066952349999994</v>
      </c>
      <c r="E19" s="230">
        <v>0</v>
      </c>
      <c r="F19" s="200">
        <v>7.8563637159999997</v>
      </c>
      <c r="G19" s="200">
        <v>2.8660000000000001E-2</v>
      </c>
      <c r="H19" s="200">
        <v>0</v>
      </c>
      <c r="I19" s="200">
        <v>1.3499999999999999E-5</v>
      </c>
      <c r="J19" s="168" t="s">
        <v>348</v>
      </c>
    </row>
    <row r="20" spans="1:10">
      <c r="A20" s="167" t="s">
        <v>291</v>
      </c>
      <c r="B20" s="200">
        <v>4.4121139344799998</v>
      </c>
      <c r="C20" s="200">
        <v>2.0119999999999999E-3</v>
      </c>
      <c r="D20" s="200">
        <v>4.4101019344800001</v>
      </c>
      <c r="E20" s="230">
        <v>0</v>
      </c>
      <c r="F20" s="200">
        <v>4.0458787190400001</v>
      </c>
      <c r="G20" s="200">
        <v>0.20352500000000001</v>
      </c>
      <c r="H20" s="200">
        <v>0</v>
      </c>
      <c r="I20" s="200">
        <v>1.2E-5</v>
      </c>
      <c r="J20" s="168" t="s">
        <v>253</v>
      </c>
    </row>
    <row r="21" spans="1:10">
      <c r="A21" s="167" t="s">
        <v>246</v>
      </c>
      <c r="B21" s="200">
        <v>5.1043050699999997</v>
      </c>
      <c r="C21" s="200">
        <v>0.33851152899999998</v>
      </c>
      <c r="D21" s="200">
        <v>4.7657935409999999</v>
      </c>
      <c r="E21" s="230">
        <v>0</v>
      </c>
      <c r="F21" s="200">
        <v>3.8999501749999999</v>
      </c>
      <c r="G21" s="200">
        <v>1.2378957049999999</v>
      </c>
      <c r="H21" s="200">
        <v>0</v>
      </c>
      <c r="I21" s="200">
        <v>0.30896603</v>
      </c>
      <c r="J21" s="168"/>
    </row>
    <row r="22" spans="1:10">
      <c r="A22" s="167" t="s">
        <v>347</v>
      </c>
      <c r="B22" s="200">
        <v>8.2822686152799996</v>
      </c>
      <c r="C22" s="200">
        <v>3.0017942130000002</v>
      </c>
      <c r="D22" s="200">
        <v>5.2804744022799994</v>
      </c>
      <c r="E22" s="230">
        <v>0</v>
      </c>
      <c r="F22" s="200">
        <v>7.4376239990000004</v>
      </c>
      <c r="G22" s="200">
        <v>0.46983000000000003</v>
      </c>
      <c r="H22" s="200">
        <v>3</v>
      </c>
      <c r="I22" s="200">
        <v>1.4212999999999999E-5</v>
      </c>
      <c r="J22" s="168"/>
    </row>
    <row r="23" spans="1:10">
      <c r="A23" s="167" t="s">
        <v>251</v>
      </c>
      <c r="B23" s="200">
        <v>4.3148811179999997</v>
      </c>
      <c r="C23" s="200">
        <v>1E-3</v>
      </c>
      <c r="D23" s="200">
        <v>4.3138811180000003</v>
      </c>
      <c r="E23" s="230">
        <v>0</v>
      </c>
      <c r="F23" s="200">
        <v>3.9313382730000002</v>
      </c>
      <c r="G23" s="200">
        <v>0.19281999999999999</v>
      </c>
      <c r="H23" s="200">
        <v>0</v>
      </c>
      <c r="I23" s="200">
        <v>0</v>
      </c>
      <c r="J23" s="168"/>
    </row>
    <row r="24" spans="1:10">
      <c r="A24" s="170" t="s">
        <v>143</v>
      </c>
      <c r="B24" s="201">
        <f>SUM(B4:B23)</f>
        <v>555.68873202109</v>
      </c>
      <c r="C24" s="201">
        <f t="shared" ref="C24:I24" si="0">SUM(C4:C23)</f>
        <v>109.72113748949999</v>
      </c>
      <c r="D24" s="201">
        <f t="shared" si="0"/>
        <v>281.59918810463995</v>
      </c>
      <c r="E24" s="201">
        <f t="shared" si="0"/>
        <v>164.36840642639001</v>
      </c>
      <c r="F24" s="201">
        <f t="shared" si="0"/>
        <v>339.28360245028995</v>
      </c>
      <c r="G24" s="201">
        <f t="shared" si="0"/>
        <v>235.93314221824002</v>
      </c>
      <c r="H24" s="201">
        <f t="shared" si="0"/>
        <v>23.248777759999999</v>
      </c>
      <c r="I24" s="201">
        <f t="shared" si="0"/>
        <v>78.20465299948998</v>
      </c>
      <c r="J24" s="171" t="s">
        <v>143</v>
      </c>
    </row>
    <row r="26" spans="1:10">
      <c r="A26" s="6" t="s">
        <v>408</v>
      </c>
    </row>
    <row r="27" spans="1:10">
      <c r="A27" s="117" t="s">
        <v>426</v>
      </c>
      <c r="B27" s="186"/>
      <c r="C27" s="186"/>
      <c r="D27" s="186"/>
      <c r="E27" s="186"/>
      <c r="F27" s="186"/>
      <c r="G27" s="186"/>
      <c r="H27" s="186"/>
      <c r="I27" s="186"/>
    </row>
    <row r="29" spans="1:10" ht="20">
      <c r="A29" s="254" t="s">
        <v>435</v>
      </c>
      <c r="B29" s="255"/>
      <c r="C29" s="255"/>
      <c r="D29" s="255"/>
      <c r="E29" s="255"/>
      <c r="F29" s="255"/>
      <c r="G29" s="255"/>
      <c r="H29" s="255"/>
      <c r="I29" s="255"/>
      <c r="J29" s="256"/>
    </row>
    <row r="30" spans="1:10" ht="20">
      <c r="A30" s="257" t="s">
        <v>436</v>
      </c>
      <c r="B30" s="258"/>
      <c r="C30" s="258"/>
      <c r="D30" s="258"/>
      <c r="E30" s="258"/>
      <c r="F30" s="258"/>
      <c r="G30" s="258"/>
      <c r="H30" s="258"/>
      <c r="I30" s="258"/>
      <c r="J30" s="259"/>
    </row>
    <row r="31" spans="1:10" ht="30">
      <c r="A31" s="37" t="s">
        <v>127</v>
      </c>
      <c r="B31" s="161" t="s">
        <v>16</v>
      </c>
      <c r="C31" s="161" t="s">
        <v>17</v>
      </c>
      <c r="D31" s="161" t="s">
        <v>3</v>
      </c>
      <c r="E31" s="161" t="s">
        <v>69</v>
      </c>
      <c r="F31" s="161" t="s">
        <v>18</v>
      </c>
      <c r="G31" s="161" t="s">
        <v>19</v>
      </c>
      <c r="H31" s="161" t="s">
        <v>20</v>
      </c>
      <c r="I31" s="161" t="s">
        <v>319</v>
      </c>
      <c r="J31" s="38" t="s">
        <v>128</v>
      </c>
    </row>
    <row r="32" spans="1:10">
      <c r="A32" s="167" t="s">
        <v>287</v>
      </c>
      <c r="B32" s="200">
        <v>4.2022927923300006</v>
      </c>
      <c r="C32" s="200">
        <v>1.8975000000000001E-3</v>
      </c>
      <c r="D32" s="200">
        <v>4.2003952923299996</v>
      </c>
      <c r="E32" s="200">
        <v>0</v>
      </c>
      <c r="F32" s="200">
        <v>3.6175427834400002</v>
      </c>
      <c r="G32" s="200">
        <v>0.39222000000000001</v>
      </c>
      <c r="H32" s="200">
        <v>0</v>
      </c>
      <c r="I32" s="200">
        <v>1.15E-5</v>
      </c>
      <c r="J32" s="168" t="s">
        <v>287</v>
      </c>
    </row>
    <row r="33" spans="1:10">
      <c r="A33" s="167" t="s">
        <v>151</v>
      </c>
      <c r="B33" s="200">
        <v>12.602854896610001</v>
      </c>
      <c r="C33" s="200">
        <v>2.3259387999999999E-2</v>
      </c>
      <c r="D33" s="200">
        <v>12.57959550861</v>
      </c>
      <c r="E33" s="200">
        <v>0</v>
      </c>
      <c r="F33" s="200">
        <v>11.264395267549999</v>
      </c>
      <c r="G33" s="200">
        <v>0.30835000000000001</v>
      </c>
      <c r="H33" s="200">
        <v>0</v>
      </c>
      <c r="I33" s="200">
        <v>2.0999999999999999E-5</v>
      </c>
      <c r="J33" s="168" t="s">
        <v>151</v>
      </c>
    </row>
    <row r="34" spans="1:10">
      <c r="A34" s="167" t="s">
        <v>152</v>
      </c>
      <c r="B34" s="200">
        <v>22.752161934</v>
      </c>
      <c r="C34" s="200">
        <v>10.747532828000001</v>
      </c>
      <c r="D34" s="200">
        <v>3.6532680179999999</v>
      </c>
      <c r="E34" s="200">
        <v>8.3513610880000009</v>
      </c>
      <c r="F34" s="200">
        <v>9.0541945590000008</v>
      </c>
      <c r="G34" s="200">
        <v>14.416998994</v>
      </c>
      <c r="H34" s="200">
        <v>0</v>
      </c>
      <c r="I34" s="200">
        <v>10.392102137</v>
      </c>
      <c r="J34" s="168" t="s">
        <v>152</v>
      </c>
    </row>
    <row r="35" spans="1:10">
      <c r="A35" s="167" t="s">
        <v>352</v>
      </c>
      <c r="B35" s="200">
        <v>15.386410202</v>
      </c>
      <c r="C35" s="200">
        <v>0.278890904</v>
      </c>
      <c r="D35" s="200">
        <v>15.107519298</v>
      </c>
      <c r="E35" s="200">
        <v>0</v>
      </c>
      <c r="F35" s="200">
        <v>13.687127756000001</v>
      </c>
      <c r="G35" s="200">
        <v>1.2716475</v>
      </c>
      <c r="H35" s="200">
        <v>0</v>
      </c>
      <c r="I35" s="200">
        <v>0.22384493499999999</v>
      </c>
      <c r="J35" s="168" t="s">
        <v>289</v>
      </c>
    </row>
    <row r="36" spans="1:10">
      <c r="A36" s="167" t="s">
        <v>353</v>
      </c>
      <c r="B36" s="200">
        <v>4.0649869909999996</v>
      </c>
      <c r="C36" s="200">
        <v>3</v>
      </c>
      <c r="D36" s="200">
        <v>1.064986991</v>
      </c>
      <c r="E36" s="200">
        <v>0</v>
      </c>
      <c r="F36" s="200">
        <v>3.2635151329999998</v>
      </c>
      <c r="G36" s="200">
        <v>0.76212999999999997</v>
      </c>
      <c r="H36" s="200">
        <v>3</v>
      </c>
      <c r="I36" s="200">
        <v>0</v>
      </c>
      <c r="J36" s="168" t="s">
        <v>355</v>
      </c>
    </row>
    <row r="37" spans="1:10">
      <c r="A37" s="167" t="s">
        <v>339</v>
      </c>
      <c r="B37" s="200">
        <v>4.1984435099999997</v>
      </c>
      <c r="C37" s="200">
        <v>3.9999999999999998E-6</v>
      </c>
      <c r="D37" s="200">
        <v>4.19843951</v>
      </c>
      <c r="E37" s="200">
        <v>0</v>
      </c>
      <c r="F37" s="200">
        <v>3.7339989991599998</v>
      </c>
      <c r="G37" s="200">
        <v>0.31640499999999999</v>
      </c>
      <c r="H37" s="200">
        <v>0</v>
      </c>
      <c r="I37" s="200">
        <v>3.9999999999999998E-6</v>
      </c>
      <c r="J37" s="168" t="s">
        <v>339</v>
      </c>
    </row>
    <row r="38" spans="1:10">
      <c r="A38" s="167" t="s">
        <v>149</v>
      </c>
      <c r="B38" s="200">
        <v>73.010448560949996</v>
      </c>
      <c r="C38" s="200">
        <v>16.882344761999999</v>
      </c>
      <c r="D38" s="200">
        <v>43.359103798949995</v>
      </c>
      <c r="E38" s="200">
        <v>12.769</v>
      </c>
      <c r="F38" s="200">
        <v>47.906661974260004</v>
      </c>
      <c r="G38" s="200">
        <v>24.696230779</v>
      </c>
      <c r="H38" s="200">
        <v>3.0030000000000001</v>
      </c>
      <c r="I38" s="200">
        <v>10.219543864</v>
      </c>
      <c r="J38" s="168" t="s">
        <v>156</v>
      </c>
    </row>
    <row r="39" spans="1:10">
      <c r="A39" s="167" t="s">
        <v>148</v>
      </c>
      <c r="B39" s="200">
        <v>300.41289957084996</v>
      </c>
      <c r="C39" s="200">
        <v>72.668118042000003</v>
      </c>
      <c r="D39" s="200">
        <v>75.670705777830008</v>
      </c>
      <c r="E39" s="200">
        <v>152.07407575100001</v>
      </c>
      <c r="F39" s="200">
        <v>149.51448934050001</v>
      </c>
      <c r="G39" s="200">
        <v>182.06680993800001</v>
      </c>
      <c r="H39" s="200">
        <v>9.1855555360000007</v>
      </c>
      <c r="I39" s="200">
        <v>57.170721954000001</v>
      </c>
      <c r="J39" s="168" t="s">
        <v>155</v>
      </c>
    </row>
    <row r="40" spans="1:10">
      <c r="A40" s="167" t="s">
        <v>150</v>
      </c>
      <c r="B40" s="200">
        <v>66.576578597779999</v>
      </c>
      <c r="C40" s="200">
        <v>0.50351276300000003</v>
      </c>
      <c r="D40" s="200">
        <v>65.587245538779996</v>
      </c>
      <c r="E40" s="200">
        <v>0.48584279600000002</v>
      </c>
      <c r="F40" s="200">
        <v>57.279113722919995</v>
      </c>
      <c r="G40" s="200">
        <v>7.1479464869999996</v>
      </c>
      <c r="H40" s="200">
        <v>0</v>
      </c>
      <c r="I40" s="200">
        <v>7.3916696000000004E-2</v>
      </c>
      <c r="J40" s="168" t="s">
        <v>157</v>
      </c>
    </row>
    <row r="41" spans="1:10">
      <c r="A41" s="167" t="s">
        <v>349</v>
      </c>
      <c r="B41" s="200">
        <v>4.2380786129999999</v>
      </c>
      <c r="C41" s="200">
        <v>5.2550000000000003E-4</v>
      </c>
      <c r="D41" s="200">
        <v>4.2375531129999997</v>
      </c>
      <c r="E41" s="200">
        <v>0</v>
      </c>
      <c r="F41" s="200">
        <v>3.7018968659999998</v>
      </c>
      <c r="G41" s="200">
        <v>0.119905</v>
      </c>
      <c r="H41" s="200">
        <v>0</v>
      </c>
      <c r="I41" s="200">
        <v>1.0499999999999999E-5</v>
      </c>
      <c r="J41" s="168" t="s">
        <v>350</v>
      </c>
    </row>
    <row r="42" spans="1:10">
      <c r="A42" s="167" t="s">
        <v>340</v>
      </c>
      <c r="B42" s="200">
        <v>4.179415069</v>
      </c>
      <c r="C42" s="200">
        <v>1.6684814999999999E-2</v>
      </c>
      <c r="D42" s="200">
        <v>4.1627302540000004</v>
      </c>
      <c r="E42" s="200">
        <v>0</v>
      </c>
      <c r="F42" s="200">
        <v>3.7023495319999999</v>
      </c>
      <c r="G42" s="200">
        <v>0.26631500000000002</v>
      </c>
      <c r="H42" s="200">
        <v>0</v>
      </c>
      <c r="I42" s="200">
        <v>2.4199999999999999E-5</v>
      </c>
      <c r="J42" s="168" t="s">
        <v>342</v>
      </c>
    </row>
    <row r="43" spans="1:10">
      <c r="A43" s="167" t="s">
        <v>153</v>
      </c>
      <c r="B43" s="200">
        <v>13.897069645</v>
      </c>
      <c r="C43" s="200">
        <v>5.8852118180000002</v>
      </c>
      <c r="D43" s="200">
        <v>8.011857827</v>
      </c>
      <c r="E43" s="200">
        <v>0</v>
      </c>
      <c r="F43" s="200">
        <v>7.7894682509999997</v>
      </c>
      <c r="G43" s="200">
        <v>5.4215281610000003</v>
      </c>
      <c r="H43" s="200">
        <v>4.5</v>
      </c>
      <c r="I43" s="200">
        <v>0.95795293599999998</v>
      </c>
      <c r="J43" s="168" t="s">
        <v>153</v>
      </c>
    </row>
    <row r="44" spans="1:10">
      <c r="A44" s="167" t="s">
        <v>344</v>
      </c>
      <c r="B44" s="200">
        <v>4.2702070574600004</v>
      </c>
      <c r="C44" s="200">
        <v>1.2085E-4</v>
      </c>
      <c r="D44" s="200">
        <v>4.2700862074600003</v>
      </c>
      <c r="E44" s="200">
        <v>0</v>
      </c>
      <c r="F44" s="200">
        <v>3.8650179963400002</v>
      </c>
      <c r="G44" s="200">
        <v>0.23294000000000001</v>
      </c>
      <c r="H44" s="200">
        <v>0</v>
      </c>
      <c r="I44" s="200">
        <v>1.0085E-4</v>
      </c>
      <c r="J44" s="168" t="s">
        <v>344</v>
      </c>
    </row>
    <row r="45" spans="1:10">
      <c r="A45" s="167" t="s">
        <v>346</v>
      </c>
      <c r="B45" s="200">
        <v>4.4974965226000005</v>
      </c>
      <c r="C45" s="200">
        <v>0.22670399499999999</v>
      </c>
      <c r="D45" s="200">
        <v>4.2707925276000003</v>
      </c>
      <c r="E45" s="200">
        <v>0</v>
      </c>
      <c r="F45" s="200">
        <v>3.3119854469200001</v>
      </c>
      <c r="G45" s="200">
        <v>1.01688</v>
      </c>
      <c r="H45" s="200">
        <v>0</v>
      </c>
      <c r="I45" s="200">
        <v>0.21300549499999999</v>
      </c>
      <c r="J45" s="172" t="s">
        <v>346</v>
      </c>
    </row>
    <row r="46" spans="1:10">
      <c r="A46" s="167" t="s">
        <v>341</v>
      </c>
      <c r="B46" s="200">
        <v>4.3345746529999998</v>
      </c>
      <c r="C46" s="200">
        <v>3.15E-5</v>
      </c>
      <c r="D46" s="200">
        <v>4.3345431530000003</v>
      </c>
      <c r="E46" s="200">
        <v>0</v>
      </c>
      <c r="F46" s="200">
        <v>3.9289101679999998</v>
      </c>
      <c r="G46" s="200">
        <v>0.191996</v>
      </c>
      <c r="H46" s="200">
        <v>0</v>
      </c>
      <c r="I46" s="200">
        <v>3.15E-5</v>
      </c>
      <c r="J46" s="168" t="s">
        <v>341</v>
      </c>
    </row>
    <row r="47" spans="1:10">
      <c r="A47" s="167" t="s">
        <v>345</v>
      </c>
      <c r="B47" s="200">
        <v>8.0654544008100011</v>
      </c>
      <c r="C47" s="200">
        <v>1.3499999999999999E-5</v>
      </c>
      <c r="D47" s="200">
        <v>8.0654409008099996</v>
      </c>
      <c r="E47" s="200">
        <v>0</v>
      </c>
      <c r="F47" s="200">
        <v>7.9779964875600005</v>
      </c>
      <c r="G47" s="200">
        <v>6.7600000000000004E-3</v>
      </c>
      <c r="H47" s="200">
        <v>0</v>
      </c>
      <c r="I47" s="200">
        <v>1.3499999999999999E-5</v>
      </c>
      <c r="J47" s="168" t="s">
        <v>345</v>
      </c>
    </row>
    <row r="48" spans="1:10">
      <c r="A48" s="167" t="s">
        <v>291</v>
      </c>
      <c r="B48" s="200">
        <v>4.4192672131699995</v>
      </c>
      <c r="C48" s="200">
        <v>2.0119999999999999E-3</v>
      </c>
      <c r="D48" s="200">
        <v>4.4172552131699998</v>
      </c>
      <c r="E48" s="200">
        <v>0</v>
      </c>
      <c r="F48" s="200">
        <v>4.0464764220599996</v>
      </c>
      <c r="G48" s="200">
        <v>0.1794</v>
      </c>
      <c r="H48" s="200">
        <v>0</v>
      </c>
      <c r="I48" s="200">
        <v>1.2E-5</v>
      </c>
      <c r="J48" s="168" t="s">
        <v>320</v>
      </c>
    </row>
    <row r="49" spans="1:10">
      <c r="A49" s="167" t="s">
        <v>246</v>
      </c>
      <c r="B49" s="200">
        <v>5.0936330429999996</v>
      </c>
      <c r="C49" s="200">
        <v>0.330142465</v>
      </c>
      <c r="D49" s="200">
        <v>4.7634905754499997</v>
      </c>
      <c r="E49" s="200">
        <v>0</v>
      </c>
      <c r="F49" s="200">
        <v>3.938594079</v>
      </c>
      <c r="G49" s="200">
        <v>1.1821547050000001</v>
      </c>
      <c r="H49" s="200">
        <v>0</v>
      </c>
      <c r="I49" s="200">
        <v>0.29511671699999997</v>
      </c>
      <c r="J49" s="168" t="s">
        <v>249</v>
      </c>
    </row>
    <row r="50" spans="1:10">
      <c r="A50" s="167" t="s">
        <v>347</v>
      </c>
      <c r="B50" s="200">
        <v>8.2641812140000006</v>
      </c>
      <c r="C50" s="200">
        <v>3.0081542130000001</v>
      </c>
      <c r="D50" s="200">
        <v>5.2560270009999996</v>
      </c>
      <c r="E50" s="200">
        <v>0</v>
      </c>
      <c r="F50" s="200">
        <v>7.3606731070000002</v>
      </c>
      <c r="G50" s="200">
        <v>0.39638999699999999</v>
      </c>
      <c r="H50" s="200">
        <v>3</v>
      </c>
      <c r="I50" s="200">
        <v>1.4212999999999999E-5</v>
      </c>
      <c r="J50" s="168" t="s">
        <v>348</v>
      </c>
    </row>
    <row r="51" spans="1:10">
      <c r="A51" s="167" t="s">
        <v>251</v>
      </c>
      <c r="B51" s="200">
        <v>4.2766622669999999</v>
      </c>
      <c r="C51" s="200">
        <v>1E-3</v>
      </c>
      <c r="D51" s="200">
        <v>4.2756622670000004</v>
      </c>
      <c r="E51" s="200">
        <v>0</v>
      </c>
      <c r="F51" s="200">
        <v>3.9758736739999998</v>
      </c>
      <c r="G51" s="200">
        <v>0.10067</v>
      </c>
      <c r="H51" s="200">
        <v>0</v>
      </c>
      <c r="I51" s="200">
        <v>0</v>
      </c>
      <c r="J51" s="168" t="s">
        <v>253</v>
      </c>
    </row>
    <row r="52" spans="1:10">
      <c r="A52" s="170" t="s">
        <v>143</v>
      </c>
      <c r="B52" s="201">
        <f>SUM(B32:B51)</f>
        <v>568.74311675356</v>
      </c>
      <c r="C52" s="201">
        <f t="shared" ref="C52:I52" si="1">SUM(C32:C51)</f>
        <v>113.576160843</v>
      </c>
      <c r="D52" s="201">
        <f t="shared" si="1"/>
        <v>281.48669877299</v>
      </c>
      <c r="E52" s="201">
        <f t="shared" si="1"/>
        <v>173.68027963500003</v>
      </c>
      <c r="F52" s="201">
        <f t="shared" si="1"/>
        <v>352.92028156571007</v>
      </c>
      <c r="G52" s="201">
        <f t="shared" si="1"/>
        <v>240.49367756099997</v>
      </c>
      <c r="H52" s="201">
        <f t="shared" si="1"/>
        <v>22.688555536000003</v>
      </c>
      <c r="I52" s="201">
        <f t="shared" si="1"/>
        <v>79.546447996999987</v>
      </c>
      <c r="J52" s="171" t="s">
        <v>143</v>
      </c>
    </row>
    <row r="56" spans="1:10" ht="20">
      <c r="A56" s="254" t="s">
        <v>446</v>
      </c>
      <c r="B56" s="255"/>
      <c r="C56" s="255"/>
      <c r="D56" s="255"/>
      <c r="E56" s="255"/>
      <c r="F56" s="255"/>
      <c r="G56" s="255"/>
      <c r="H56" s="255"/>
      <c r="I56" s="255"/>
      <c r="J56" s="256"/>
    </row>
    <row r="57" spans="1:10" ht="20">
      <c r="A57" s="257" t="s">
        <v>447</v>
      </c>
      <c r="B57" s="258"/>
      <c r="C57" s="258"/>
      <c r="D57" s="258"/>
      <c r="E57" s="258"/>
      <c r="F57" s="258"/>
      <c r="G57" s="258"/>
      <c r="H57" s="258"/>
      <c r="I57" s="258"/>
      <c r="J57" s="259"/>
    </row>
    <row r="58" spans="1:10" ht="30">
      <c r="A58" s="37" t="s">
        <v>127</v>
      </c>
      <c r="B58" s="161" t="s">
        <v>16</v>
      </c>
      <c r="C58" s="161" t="s">
        <v>17</v>
      </c>
      <c r="D58" s="161" t="s">
        <v>3</v>
      </c>
      <c r="E58" s="161" t="s">
        <v>69</v>
      </c>
      <c r="F58" s="161" t="s">
        <v>18</v>
      </c>
      <c r="G58" s="161" t="s">
        <v>19</v>
      </c>
      <c r="H58" s="161" t="s">
        <v>20</v>
      </c>
      <c r="I58" s="161" t="s">
        <v>319</v>
      </c>
      <c r="J58" s="38" t="s">
        <v>128</v>
      </c>
    </row>
    <row r="59" spans="1:10">
      <c r="A59" s="167" t="s">
        <v>287</v>
      </c>
      <c r="B59" s="225">
        <v>4.19952802197</v>
      </c>
      <c r="C59" s="225">
        <v>1.8975000000000001E-3</v>
      </c>
      <c r="D59" s="225">
        <v>4.1976305219699999</v>
      </c>
      <c r="E59" s="225">
        <v>0</v>
      </c>
      <c r="F59" s="225">
        <v>3.6612114297600002</v>
      </c>
      <c r="G59" s="225">
        <v>0.33966000000000002</v>
      </c>
      <c r="H59" s="225">
        <v>0</v>
      </c>
      <c r="I59" s="225">
        <v>1.15E-5</v>
      </c>
      <c r="J59" s="168" t="s">
        <v>287</v>
      </c>
    </row>
    <row r="60" spans="1:10">
      <c r="A60" s="167" t="s">
        <v>151</v>
      </c>
      <c r="B60" s="225">
        <v>12.587202487040001</v>
      </c>
      <c r="C60" s="225">
        <v>3.7251379999999998E-3</v>
      </c>
      <c r="D60" s="225">
        <v>12.583477349040001</v>
      </c>
      <c r="E60" s="225">
        <v>0</v>
      </c>
      <c r="F60" s="225">
        <v>11.013718562780001</v>
      </c>
      <c r="G60" s="225">
        <v>0.64012000000000002</v>
      </c>
      <c r="H60" s="225">
        <v>0</v>
      </c>
      <c r="I60" s="225">
        <v>2.0999999999999999E-5</v>
      </c>
      <c r="J60" s="168" t="s">
        <v>151</v>
      </c>
    </row>
    <row r="61" spans="1:10">
      <c r="A61" s="167" t="s">
        <v>152</v>
      </c>
      <c r="B61" s="225">
        <v>21.337378541</v>
      </c>
      <c r="C61" s="225">
        <v>9.3881012570000006</v>
      </c>
      <c r="D61" s="225">
        <v>3.5035170170000001</v>
      </c>
      <c r="E61" s="225">
        <v>8.4457602670000007</v>
      </c>
      <c r="F61" s="225">
        <v>6.6816127920000001</v>
      </c>
      <c r="G61" s="225">
        <v>15.201828462</v>
      </c>
      <c r="H61" s="225">
        <v>0</v>
      </c>
      <c r="I61" s="225">
        <v>9.0326705660000002</v>
      </c>
      <c r="J61" s="168" t="s">
        <v>152</v>
      </c>
    </row>
    <row r="62" spans="1:10">
      <c r="A62" s="167" t="s">
        <v>352</v>
      </c>
      <c r="B62" s="225">
        <v>15.450635521000001</v>
      </c>
      <c r="C62" s="225">
        <v>0.30729000400000001</v>
      </c>
      <c r="D62" s="225">
        <v>15.143345517</v>
      </c>
      <c r="E62" s="225">
        <v>0</v>
      </c>
      <c r="F62" s="225">
        <v>13.608049994</v>
      </c>
      <c r="G62" s="225">
        <v>1.4409775</v>
      </c>
      <c r="H62" s="225">
        <v>0</v>
      </c>
      <c r="I62" s="225">
        <v>0.277774935</v>
      </c>
      <c r="J62" s="168" t="s">
        <v>289</v>
      </c>
    </row>
    <row r="63" spans="1:10">
      <c r="A63" s="167" t="s">
        <v>353</v>
      </c>
      <c r="B63" s="225">
        <v>4.0509912330000004</v>
      </c>
      <c r="C63" s="225">
        <v>3</v>
      </c>
      <c r="D63" s="225">
        <v>1.050991233</v>
      </c>
      <c r="E63" s="225">
        <v>0</v>
      </c>
      <c r="F63" s="225">
        <v>3.3425081090000002</v>
      </c>
      <c r="G63" s="225">
        <v>0.64896419999999999</v>
      </c>
      <c r="H63" s="225">
        <v>3</v>
      </c>
      <c r="I63" s="225">
        <v>0</v>
      </c>
      <c r="J63" s="168" t="s">
        <v>355</v>
      </c>
    </row>
    <row r="64" spans="1:10">
      <c r="A64" s="167" t="s">
        <v>339</v>
      </c>
      <c r="B64" s="225">
        <v>4.1912504890199997</v>
      </c>
      <c r="C64" s="225">
        <v>3.9999999999999998E-6</v>
      </c>
      <c r="D64" s="225">
        <v>4.1912464890200001</v>
      </c>
      <c r="E64" s="225">
        <v>0</v>
      </c>
      <c r="F64" s="225">
        <v>3.8380878090600001</v>
      </c>
      <c r="G64" s="225">
        <v>0.23768500000000001</v>
      </c>
      <c r="H64" s="225">
        <v>0</v>
      </c>
      <c r="I64" s="225">
        <v>3.9999999999999998E-6</v>
      </c>
      <c r="J64" s="168" t="s">
        <v>339</v>
      </c>
    </row>
    <row r="65" spans="1:10">
      <c r="A65" s="167" t="s">
        <v>149</v>
      </c>
      <c r="B65" s="225">
        <v>73.10141562922</v>
      </c>
      <c r="C65" s="225">
        <v>16.421479531999999</v>
      </c>
      <c r="D65" s="225">
        <v>43.339936097220004</v>
      </c>
      <c r="E65" s="225">
        <v>13.34</v>
      </c>
      <c r="F65" s="225">
        <v>46.138625991410002</v>
      </c>
      <c r="G65" s="225">
        <v>26.967384199000001</v>
      </c>
      <c r="H65" s="225">
        <v>3</v>
      </c>
      <c r="I65" s="225">
        <v>12.611854874</v>
      </c>
      <c r="J65" s="168" t="s">
        <v>156</v>
      </c>
    </row>
    <row r="66" spans="1:10">
      <c r="A66" s="167" t="s">
        <v>148</v>
      </c>
      <c r="B66" s="225">
        <v>300.01784306905</v>
      </c>
      <c r="C66" s="225">
        <v>70.913023009</v>
      </c>
      <c r="D66" s="225">
        <v>77.034174391049987</v>
      </c>
      <c r="E66" s="225">
        <v>152.07064566899999</v>
      </c>
      <c r="F66" s="225">
        <v>148.18352894483002</v>
      </c>
      <c r="G66" s="225">
        <v>180.69252265899999</v>
      </c>
      <c r="H66" s="225">
        <v>12.607777772</v>
      </c>
      <c r="I66" s="225">
        <v>52.684563895000004</v>
      </c>
      <c r="J66" s="168" t="s">
        <v>155</v>
      </c>
    </row>
    <row r="67" spans="1:10">
      <c r="A67" s="167" t="s">
        <v>150</v>
      </c>
      <c r="B67" s="225">
        <v>66.423450033809999</v>
      </c>
      <c r="C67" s="225">
        <v>0.51139279356</v>
      </c>
      <c r="D67" s="225">
        <v>65.439733943250005</v>
      </c>
      <c r="E67" s="225">
        <v>0.47232329699999998</v>
      </c>
      <c r="F67" s="225">
        <v>56.252752996459996</v>
      </c>
      <c r="G67" s="225">
        <v>7.9672329140000002</v>
      </c>
      <c r="H67" s="225">
        <v>0</v>
      </c>
      <c r="I67" s="225">
        <v>0.116605905</v>
      </c>
      <c r="J67" s="168" t="s">
        <v>157</v>
      </c>
    </row>
    <row r="68" spans="1:10">
      <c r="A68" s="167" t="s">
        <v>349</v>
      </c>
      <c r="B68" s="225">
        <v>4.2415508362600001</v>
      </c>
      <c r="C68" s="225">
        <v>2.3054999999999998E-3</v>
      </c>
      <c r="D68" s="225">
        <v>4.2392453362600007</v>
      </c>
      <c r="E68" s="225">
        <v>0</v>
      </c>
      <c r="F68" s="225">
        <v>3.7018590898000001</v>
      </c>
      <c r="G68" s="225">
        <v>0.18115000000000001</v>
      </c>
      <c r="H68" s="225">
        <v>0</v>
      </c>
      <c r="I68" s="225">
        <v>1.0499999999999999E-5</v>
      </c>
      <c r="J68" s="168" t="s">
        <v>350</v>
      </c>
    </row>
    <row r="69" spans="1:10">
      <c r="A69" s="167" t="s">
        <v>340</v>
      </c>
      <c r="B69" s="225">
        <v>4.0690240588999993</v>
      </c>
      <c r="C69" s="225">
        <v>1.6684814820000001E-2</v>
      </c>
      <c r="D69" s="225">
        <v>4.0523392440800006</v>
      </c>
      <c r="E69" s="225">
        <v>0</v>
      </c>
      <c r="F69" s="225">
        <v>3.5061254216999997</v>
      </c>
      <c r="G69" s="225">
        <v>0.251305</v>
      </c>
      <c r="H69" s="225">
        <v>0</v>
      </c>
      <c r="I69" s="225">
        <v>2.4199999999999999E-5</v>
      </c>
      <c r="J69" s="168" t="s">
        <v>342</v>
      </c>
    </row>
    <row r="70" spans="1:10">
      <c r="A70" s="167" t="s">
        <v>153</v>
      </c>
      <c r="B70" s="225">
        <v>14.214411922</v>
      </c>
      <c r="C70" s="225">
        <v>6.2444577880000001</v>
      </c>
      <c r="D70" s="225">
        <v>7.969954134</v>
      </c>
      <c r="E70" s="225">
        <v>0</v>
      </c>
      <c r="F70" s="225">
        <v>7.8251626930000002</v>
      </c>
      <c r="G70" s="225">
        <v>5.7422827910000001</v>
      </c>
      <c r="H70" s="225">
        <v>4.5</v>
      </c>
      <c r="I70" s="225">
        <v>1.2094936439999999</v>
      </c>
      <c r="J70" s="168" t="s">
        <v>153</v>
      </c>
    </row>
    <row r="71" spans="1:10">
      <c r="A71" s="167" t="s">
        <v>344</v>
      </c>
      <c r="B71" s="225">
        <v>4.2721124235200003</v>
      </c>
      <c r="C71" s="225">
        <v>1.2085E-4</v>
      </c>
      <c r="D71" s="225">
        <v>4.2719915735200003</v>
      </c>
      <c r="E71" s="225">
        <v>0</v>
      </c>
      <c r="F71" s="225">
        <v>3.89100305412</v>
      </c>
      <c r="G71" s="225">
        <v>0.20368</v>
      </c>
      <c r="H71" s="225">
        <v>0</v>
      </c>
      <c r="I71" s="225">
        <v>1.0085E-4</v>
      </c>
      <c r="J71" s="168" t="s">
        <v>344</v>
      </c>
    </row>
    <row r="72" spans="1:10">
      <c r="A72" s="167" t="s">
        <v>346</v>
      </c>
      <c r="B72" s="225">
        <v>4.4550504023999995</v>
      </c>
      <c r="C72" s="225">
        <v>0.16433073000000001</v>
      </c>
      <c r="D72" s="225">
        <v>4.2907196723999999</v>
      </c>
      <c r="E72" s="225">
        <v>0</v>
      </c>
      <c r="F72" s="225">
        <v>3.1477829917199998</v>
      </c>
      <c r="G72" s="225">
        <v>0.95655999999999997</v>
      </c>
      <c r="H72" s="225">
        <v>0</v>
      </c>
      <c r="I72" s="225">
        <v>0.16118223000000001</v>
      </c>
      <c r="J72" s="168" t="s">
        <v>346</v>
      </c>
    </row>
    <row r="73" spans="1:10">
      <c r="A73" s="167" t="s">
        <v>341</v>
      </c>
      <c r="B73" s="225">
        <v>4.3453743639899995</v>
      </c>
      <c r="C73" s="225">
        <v>3.15E-5</v>
      </c>
      <c r="D73" s="225">
        <v>4.34534286399</v>
      </c>
      <c r="E73" s="225">
        <v>0</v>
      </c>
      <c r="F73" s="225">
        <v>3.97400687875</v>
      </c>
      <c r="G73" s="225">
        <v>0.17801600000000001</v>
      </c>
      <c r="H73" s="225">
        <v>0</v>
      </c>
      <c r="I73" s="225">
        <v>3.15E-5</v>
      </c>
      <c r="J73" s="168" t="s">
        <v>341</v>
      </c>
    </row>
    <row r="74" spans="1:10">
      <c r="A74" s="167" t="s">
        <v>345</v>
      </c>
      <c r="B74" s="225">
        <v>8.0717040089999994</v>
      </c>
      <c r="C74" s="225">
        <v>1.3499999999999999E-5</v>
      </c>
      <c r="D74" s="225">
        <v>8.0716905089999997</v>
      </c>
      <c r="E74" s="225">
        <v>0</v>
      </c>
      <c r="F74" s="225">
        <v>8.0019394869999996</v>
      </c>
      <c r="G74" s="225">
        <v>5.0800000000000003E-3</v>
      </c>
      <c r="H74" s="225">
        <v>0</v>
      </c>
      <c r="I74" s="225">
        <v>1.3499999999999999E-5</v>
      </c>
      <c r="J74" s="168" t="s">
        <v>345</v>
      </c>
    </row>
    <row r="75" spans="1:10">
      <c r="A75" s="167" t="s">
        <v>291</v>
      </c>
      <c r="B75" s="225">
        <v>4.4352582068900004</v>
      </c>
      <c r="C75" s="225">
        <v>2.0119999999999999E-3</v>
      </c>
      <c r="D75" s="225">
        <v>4.4332462068900007</v>
      </c>
      <c r="E75" s="225">
        <v>0</v>
      </c>
      <c r="F75" s="225">
        <v>4.0466374143500001</v>
      </c>
      <c r="G75" s="225">
        <v>0.20657500000000001</v>
      </c>
      <c r="H75" s="225">
        <v>0</v>
      </c>
      <c r="I75" s="225">
        <v>1.2E-5</v>
      </c>
      <c r="J75" s="168" t="s">
        <v>320</v>
      </c>
    </row>
    <row r="76" spans="1:10">
      <c r="A76" s="167" t="s">
        <v>246</v>
      </c>
      <c r="B76" s="225">
        <v>5.0120815058599995</v>
      </c>
      <c r="C76" s="225">
        <v>0.26503824019</v>
      </c>
      <c r="D76" s="225">
        <v>4.7470432656700003</v>
      </c>
      <c r="E76" s="225">
        <v>0</v>
      </c>
      <c r="F76" s="225">
        <v>3.83957402879</v>
      </c>
      <c r="G76" s="225">
        <v>1.2109902050000001</v>
      </c>
      <c r="H76" s="225">
        <v>0</v>
      </c>
      <c r="I76" s="225">
        <v>0.25605918258999999</v>
      </c>
      <c r="J76" s="168" t="s">
        <v>249</v>
      </c>
    </row>
    <row r="77" spans="1:10">
      <c r="A77" s="167" t="s">
        <v>347</v>
      </c>
      <c r="B77" s="225">
        <v>8.2882532256899992</v>
      </c>
      <c r="C77" s="225">
        <v>3.0001742130000002</v>
      </c>
      <c r="D77" s="225">
        <v>5.2880790126900008</v>
      </c>
      <c r="E77" s="225">
        <v>0</v>
      </c>
      <c r="F77" s="225">
        <v>7.3848420142700002</v>
      </c>
      <c r="G77" s="225">
        <v>0.42099999999999999</v>
      </c>
      <c r="H77" s="225">
        <v>3</v>
      </c>
      <c r="I77" s="225">
        <v>1.4212999999999999E-5</v>
      </c>
      <c r="J77" s="168" t="s">
        <v>348</v>
      </c>
    </row>
    <row r="78" spans="1:10">
      <c r="A78" s="167" t="s">
        <v>251</v>
      </c>
      <c r="B78" s="225">
        <v>4.263679614</v>
      </c>
      <c r="C78" s="225">
        <v>1E-3</v>
      </c>
      <c r="D78" s="225">
        <v>4.2626796139999996</v>
      </c>
      <c r="E78" s="225">
        <v>0</v>
      </c>
      <c r="F78" s="225">
        <v>4.0053935840000001</v>
      </c>
      <c r="G78" s="225">
        <v>7.0290000000000005E-2</v>
      </c>
      <c r="H78" s="225">
        <v>0</v>
      </c>
      <c r="I78" s="225">
        <v>0</v>
      </c>
      <c r="J78" s="168" t="s">
        <v>253</v>
      </c>
    </row>
    <row r="79" spans="1:10">
      <c r="A79" s="170" t="s">
        <v>143</v>
      </c>
      <c r="B79" s="201">
        <f>SUM(B59:B78)</f>
        <v>567.02819559362001</v>
      </c>
      <c r="C79" s="201">
        <f t="shared" ref="C79:I79" si="2">SUM(C59:C78)</f>
        <v>110.24308236957</v>
      </c>
      <c r="D79" s="201">
        <f t="shared" si="2"/>
        <v>282.45638399104996</v>
      </c>
      <c r="E79" s="201">
        <f t="shared" si="2"/>
        <v>174.32872923299999</v>
      </c>
      <c r="F79" s="201">
        <f t="shared" si="2"/>
        <v>346.04442328680011</v>
      </c>
      <c r="G79" s="201">
        <f t="shared" si="2"/>
        <v>243.56330392999996</v>
      </c>
      <c r="H79" s="201">
        <f t="shared" si="2"/>
        <v>26.107777771999999</v>
      </c>
      <c r="I79" s="201">
        <f t="shared" si="2"/>
        <v>76.350448494589997</v>
      </c>
      <c r="J79" s="171" t="s">
        <v>143</v>
      </c>
    </row>
    <row r="83" spans="1:10" ht="20">
      <c r="A83" s="254" t="s">
        <v>460</v>
      </c>
      <c r="B83" s="255"/>
      <c r="C83" s="255"/>
      <c r="D83" s="255"/>
      <c r="E83" s="255"/>
      <c r="F83" s="255"/>
      <c r="G83" s="255"/>
      <c r="H83" s="255"/>
      <c r="I83" s="255"/>
      <c r="J83" s="256"/>
    </row>
    <row r="84" spans="1:10" ht="20">
      <c r="A84" s="257" t="s">
        <v>461</v>
      </c>
      <c r="B84" s="258"/>
      <c r="C84" s="258"/>
      <c r="D84" s="258"/>
      <c r="E84" s="258"/>
      <c r="F84" s="258"/>
      <c r="G84" s="258"/>
      <c r="H84" s="258"/>
      <c r="I84" s="258"/>
      <c r="J84" s="259"/>
    </row>
    <row r="85" spans="1:10" ht="30">
      <c r="A85" s="37" t="s">
        <v>127</v>
      </c>
      <c r="B85" s="161" t="s">
        <v>16</v>
      </c>
      <c r="C85" s="161" t="s">
        <v>17</v>
      </c>
      <c r="D85" s="161" t="s">
        <v>3</v>
      </c>
      <c r="E85" s="161" t="s">
        <v>69</v>
      </c>
      <c r="F85" s="161" t="s">
        <v>18</v>
      </c>
      <c r="G85" s="161" t="s">
        <v>19</v>
      </c>
      <c r="H85" s="161" t="s">
        <v>20</v>
      </c>
      <c r="I85" s="161" t="s">
        <v>319</v>
      </c>
      <c r="J85" s="38" t="s">
        <v>128</v>
      </c>
    </row>
    <row r="86" spans="1:10">
      <c r="A86" s="167" t="s">
        <v>287</v>
      </c>
      <c r="B86" s="225">
        <v>4.2090183676499997</v>
      </c>
      <c r="C86" s="225">
        <v>1.8975000000000001E-3</v>
      </c>
      <c r="D86" s="225">
        <v>4.2071208676500005</v>
      </c>
      <c r="E86" s="225">
        <v>0</v>
      </c>
      <c r="F86" s="225">
        <v>3.8076321921199998</v>
      </c>
      <c r="G86" s="225">
        <v>0.13722000000000001</v>
      </c>
      <c r="H86" s="225">
        <v>0</v>
      </c>
      <c r="I86" s="225">
        <v>1.15E-5</v>
      </c>
      <c r="J86" s="168" t="s">
        <v>287</v>
      </c>
    </row>
    <row r="87" spans="1:10">
      <c r="A87" s="167" t="s">
        <v>151</v>
      </c>
      <c r="B87" s="225">
        <v>12.593817413</v>
      </c>
      <c r="C87" s="225">
        <v>3.7251379999999998E-3</v>
      </c>
      <c r="D87" s="225">
        <v>12.590092275</v>
      </c>
      <c r="E87" s="225">
        <v>0</v>
      </c>
      <c r="F87" s="225">
        <v>11.409047478</v>
      </c>
      <c r="G87" s="225">
        <v>0.53874500000000003</v>
      </c>
      <c r="H87" s="225">
        <v>0</v>
      </c>
      <c r="I87" s="225">
        <v>2.0999999999999999E-5</v>
      </c>
      <c r="J87" s="168" t="s">
        <v>151</v>
      </c>
    </row>
    <row r="88" spans="1:10">
      <c r="A88" s="167" t="s">
        <v>152</v>
      </c>
      <c r="B88" s="225">
        <v>23.378043376000001</v>
      </c>
      <c r="C88" s="225">
        <v>11.505213091</v>
      </c>
      <c r="D88" s="225">
        <v>3.6846748429999998</v>
      </c>
      <c r="E88" s="225">
        <v>8.1881554419999993</v>
      </c>
      <c r="F88" s="225">
        <v>8.8298851890000005</v>
      </c>
      <c r="G88" s="225">
        <v>15.061123760999999</v>
      </c>
      <c r="H88" s="225">
        <v>0</v>
      </c>
      <c r="I88" s="225">
        <v>11.149782399999999</v>
      </c>
      <c r="J88" s="168" t="s">
        <v>152</v>
      </c>
    </row>
    <row r="89" spans="1:10">
      <c r="A89" s="167" t="s">
        <v>352</v>
      </c>
      <c r="B89" s="225">
        <v>15.41262601275</v>
      </c>
      <c r="C89" s="225">
        <v>0.16868150400000001</v>
      </c>
      <c r="D89" s="225">
        <v>15.243944508749999</v>
      </c>
      <c r="E89" s="225">
        <v>0</v>
      </c>
      <c r="F89" s="225">
        <v>13.42795483718</v>
      </c>
      <c r="G89" s="225">
        <v>1.60646</v>
      </c>
      <c r="H89" s="225">
        <v>0</v>
      </c>
      <c r="I89" s="225">
        <v>0.13722493499999999</v>
      </c>
      <c r="J89" s="168" t="s">
        <v>289</v>
      </c>
    </row>
    <row r="90" spans="1:10">
      <c r="A90" s="167" t="s">
        <v>353</v>
      </c>
      <c r="B90" s="225">
        <v>4.0581169380000004</v>
      </c>
      <c r="C90" s="225">
        <v>3</v>
      </c>
      <c r="D90" s="225">
        <v>1.058116938</v>
      </c>
      <c r="E90" s="225">
        <v>0</v>
      </c>
      <c r="F90" s="225">
        <v>3.1967039349999999</v>
      </c>
      <c r="G90" s="225">
        <v>0.82131880000000002</v>
      </c>
      <c r="H90" s="225">
        <v>3</v>
      </c>
      <c r="I90" s="225">
        <v>0</v>
      </c>
      <c r="J90" s="168" t="s">
        <v>355</v>
      </c>
    </row>
    <row r="91" spans="1:10">
      <c r="A91" s="167" t="s">
        <v>339</v>
      </c>
      <c r="B91" s="225">
        <v>4.1912504890199997</v>
      </c>
      <c r="C91" s="225">
        <v>3.9999999999999998E-6</v>
      </c>
      <c r="D91" s="225">
        <v>4.1912464890200001</v>
      </c>
      <c r="E91" s="225">
        <v>0</v>
      </c>
      <c r="F91" s="225">
        <v>3.8380878090600001</v>
      </c>
      <c r="G91" s="225">
        <v>0.23768500000000001</v>
      </c>
      <c r="H91" s="225">
        <v>0</v>
      </c>
      <c r="I91" s="225">
        <v>3.9999999999999998E-6</v>
      </c>
      <c r="J91" s="168" t="s">
        <v>339</v>
      </c>
    </row>
    <row r="92" spans="1:10">
      <c r="A92" s="167" t="s">
        <v>149</v>
      </c>
      <c r="B92" s="225">
        <v>73.238281476750004</v>
      </c>
      <c r="C92" s="225">
        <v>17.256335768</v>
      </c>
      <c r="D92" s="225">
        <v>44.043845708749998</v>
      </c>
      <c r="E92" s="225">
        <v>11.9381</v>
      </c>
      <c r="F92" s="225">
        <v>48.924731205870003</v>
      </c>
      <c r="G92" s="225">
        <v>23.649322732000002</v>
      </c>
      <c r="H92" s="225">
        <v>3</v>
      </c>
      <c r="I92" s="225">
        <v>13.332903607</v>
      </c>
      <c r="J92" s="168" t="s">
        <v>156</v>
      </c>
    </row>
    <row r="93" spans="1:10">
      <c r="A93" s="167" t="s">
        <v>148</v>
      </c>
      <c r="B93" s="225">
        <v>307.83702464533002</v>
      </c>
      <c r="C93" s="225">
        <v>64.061406341110001</v>
      </c>
      <c r="D93" s="225">
        <v>81.757112687220001</v>
      </c>
      <c r="E93" s="225">
        <v>162.01840561700001</v>
      </c>
      <c r="F93" s="225">
        <v>149.49337659989999</v>
      </c>
      <c r="G93" s="225">
        <v>183.93665949300001</v>
      </c>
      <c r="H93" s="225">
        <v>11.055555552</v>
      </c>
      <c r="I93" s="225">
        <v>48.107142628150001</v>
      </c>
      <c r="J93" s="168" t="s">
        <v>155</v>
      </c>
    </row>
    <row r="94" spans="1:10">
      <c r="A94" s="167" t="s">
        <v>150</v>
      </c>
      <c r="B94" s="225">
        <v>65.924597873140002</v>
      </c>
      <c r="C94" s="225">
        <v>0.20016615500000001</v>
      </c>
      <c r="D94" s="225">
        <v>65.288794604139994</v>
      </c>
      <c r="E94" s="225">
        <v>0.43563711399999999</v>
      </c>
      <c r="F94" s="225">
        <v>56.570872045670001</v>
      </c>
      <c r="G94" s="225">
        <v>7.1366974580000004</v>
      </c>
      <c r="H94" s="225">
        <v>0</v>
      </c>
      <c r="I94" s="225">
        <v>5.3145339E-2</v>
      </c>
      <c r="J94" s="168" t="s">
        <v>157</v>
      </c>
    </row>
    <row r="95" spans="1:10">
      <c r="A95" s="167" t="s">
        <v>349</v>
      </c>
      <c r="B95" s="225">
        <v>4.2420432078900001</v>
      </c>
      <c r="C95" s="225">
        <v>2.4004999999999999E-3</v>
      </c>
      <c r="D95" s="225">
        <v>4.2396427078899999</v>
      </c>
      <c r="E95" s="225">
        <v>0</v>
      </c>
      <c r="F95" s="225">
        <v>3.7018489615100001</v>
      </c>
      <c r="G95" s="225">
        <v>0.281945</v>
      </c>
      <c r="H95" s="225">
        <v>0</v>
      </c>
      <c r="I95" s="225">
        <v>1.0499999999999999E-5</v>
      </c>
      <c r="J95" s="168" t="s">
        <v>350</v>
      </c>
    </row>
    <row r="96" spans="1:10">
      <c r="A96" s="167" t="s">
        <v>340</v>
      </c>
      <c r="B96" s="225">
        <v>4.0689383115400002</v>
      </c>
      <c r="C96" s="225">
        <v>1.6684814820000001E-2</v>
      </c>
      <c r="D96" s="225">
        <v>4.0522534967200006</v>
      </c>
      <c r="E96" s="225">
        <v>0</v>
      </c>
      <c r="F96" s="225">
        <v>3.5060396743400002</v>
      </c>
      <c r="G96" s="225">
        <v>0.13370000000000001</v>
      </c>
      <c r="H96" s="225">
        <v>0</v>
      </c>
      <c r="I96" s="225">
        <v>2.4199999999999999E-5</v>
      </c>
      <c r="J96" s="168" t="s">
        <v>342</v>
      </c>
    </row>
    <row r="97" spans="1:10">
      <c r="A97" s="167" t="s">
        <v>153</v>
      </c>
      <c r="B97" s="225">
        <v>14.420034635</v>
      </c>
      <c r="C97" s="225">
        <v>6.1709386129999997</v>
      </c>
      <c r="D97" s="225">
        <v>8.2490960219999998</v>
      </c>
      <c r="E97" s="225">
        <v>0</v>
      </c>
      <c r="F97" s="225">
        <v>7.8591702159999999</v>
      </c>
      <c r="G97" s="225">
        <v>6.2124216099999998</v>
      </c>
      <c r="H97" s="225">
        <v>4.5</v>
      </c>
      <c r="I97" s="225">
        <v>1.135974469</v>
      </c>
      <c r="J97" s="168" t="s">
        <v>153</v>
      </c>
    </row>
    <row r="98" spans="1:10">
      <c r="A98" s="167" t="s">
        <v>344</v>
      </c>
      <c r="B98" s="225">
        <v>4.2696857130000003</v>
      </c>
      <c r="C98" s="225">
        <v>1.2085E-4</v>
      </c>
      <c r="D98" s="225">
        <v>4.2695648630000003</v>
      </c>
      <c r="E98" s="225">
        <v>0</v>
      </c>
      <c r="F98" s="225">
        <v>3.920599486</v>
      </c>
      <c r="G98" s="225">
        <v>0.14834</v>
      </c>
      <c r="H98" s="225">
        <v>0</v>
      </c>
      <c r="I98" s="225">
        <v>1.0085E-4</v>
      </c>
      <c r="J98" s="168" t="s">
        <v>344</v>
      </c>
    </row>
    <row r="99" spans="1:10">
      <c r="A99" s="167" t="s">
        <v>346</v>
      </c>
      <c r="B99" s="225">
        <v>4.5029039518299996</v>
      </c>
      <c r="C99" s="225">
        <v>0.19407179499999999</v>
      </c>
      <c r="D99" s="225">
        <v>4.3088321568300003</v>
      </c>
      <c r="E99" s="225">
        <v>0</v>
      </c>
      <c r="F99" s="225">
        <v>3.1899963678700001</v>
      </c>
      <c r="G99" s="225">
        <v>0.92037999999999998</v>
      </c>
      <c r="H99" s="225">
        <v>0</v>
      </c>
      <c r="I99" s="225">
        <v>0.19092329499999999</v>
      </c>
      <c r="J99" s="168" t="s">
        <v>346</v>
      </c>
    </row>
    <row r="100" spans="1:10">
      <c r="A100" s="167" t="s">
        <v>341</v>
      </c>
      <c r="B100" s="225">
        <v>4.3809928024399998</v>
      </c>
      <c r="C100" s="225">
        <v>3.15E-5</v>
      </c>
      <c r="D100" s="225">
        <v>4.3809613024399994</v>
      </c>
      <c r="E100" s="225">
        <v>0</v>
      </c>
      <c r="F100" s="225">
        <v>3.9766553171999997</v>
      </c>
      <c r="G100" s="225">
        <v>0.20613600000000001</v>
      </c>
      <c r="H100" s="225">
        <v>0</v>
      </c>
      <c r="I100" s="225">
        <v>3.15E-5</v>
      </c>
      <c r="J100" s="168" t="s">
        <v>341</v>
      </c>
    </row>
    <row r="101" spans="1:10">
      <c r="A101" s="167" t="s">
        <v>345</v>
      </c>
      <c r="B101" s="225">
        <v>8.1389521079999998</v>
      </c>
      <c r="C101" s="225">
        <v>1.3499999999999999E-5</v>
      </c>
      <c r="D101" s="225">
        <v>8.1389386080000001</v>
      </c>
      <c r="E101" s="225">
        <v>0</v>
      </c>
      <c r="F101" s="225">
        <v>8.0815639600000004</v>
      </c>
      <c r="G101" s="225">
        <v>1.92E-3</v>
      </c>
      <c r="H101" s="225">
        <v>0</v>
      </c>
      <c r="I101" s="225">
        <v>1.3499999999999999E-5</v>
      </c>
      <c r="J101" s="168" t="s">
        <v>345</v>
      </c>
    </row>
    <row r="102" spans="1:10">
      <c r="A102" s="167" t="s">
        <v>291</v>
      </c>
      <c r="B102" s="225">
        <v>4.4497155047799994</v>
      </c>
      <c r="C102" s="225">
        <v>2.0119999999999999E-3</v>
      </c>
      <c r="D102" s="225">
        <v>4.4477035047799998</v>
      </c>
      <c r="E102" s="225">
        <v>0</v>
      </c>
      <c r="F102" s="225">
        <v>4.039357077</v>
      </c>
      <c r="G102" s="225">
        <v>0.21761249999999999</v>
      </c>
      <c r="H102" s="225">
        <v>0</v>
      </c>
      <c r="I102" s="225">
        <v>1.2E-5</v>
      </c>
      <c r="J102" s="168" t="s">
        <v>320</v>
      </c>
    </row>
    <row r="103" spans="1:10">
      <c r="A103" s="167" t="s">
        <v>246</v>
      </c>
      <c r="B103" s="225">
        <v>5.0198059473200001</v>
      </c>
      <c r="C103" s="225">
        <v>0.27200491019</v>
      </c>
      <c r="D103" s="225">
        <v>4.7478010371300003</v>
      </c>
      <c r="E103" s="225">
        <v>0</v>
      </c>
      <c r="F103" s="225">
        <v>3.7766154040000002</v>
      </c>
      <c r="G103" s="225">
        <v>1.2573652049999999</v>
      </c>
      <c r="H103" s="225">
        <v>0</v>
      </c>
      <c r="I103" s="225">
        <v>0.26312585258999999</v>
      </c>
      <c r="J103" s="168" t="s">
        <v>249</v>
      </c>
    </row>
    <row r="104" spans="1:10">
      <c r="A104" s="167" t="s">
        <v>347</v>
      </c>
      <c r="B104" s="225">
        <v>8.3232458509999994</v>
      </c>
      <c r="C104" s="225">
        <v>3.0001742130000002</v>
      </c>
      <c r="D104" s="225">
        <v>5.323071638</v>
      </c>
      <c r="E104" s="225">
        <v>0</v>
      </c>
      <c r="F104" s="225">
        <v>7.4690529740000002</v>
      </c>
      <c r="G104" s="225">
        <v>0.41665999999999997</v>
      </c>
      <c r="H104" s="225">
        <v>3</v>
      </c>
      <c r="I104" s="225">
        <v>1.4212999999999999E-5</v>
      </c>
      <c r="J104" s="168" t="s">
        <v>348</v>
      </c>
    </row>
    <row r="105" spans="1:10">
      <c r="A105" s="167" t="s">
        <v>251</v>
      </c>
      <c r="B105" s="225">
        <v>4.263679614</v>
      </c>
      <c r="C105" s="225">
        <v>1E-3</v>
      </c>
      <c r="D105" s="225">
        <v>4.2626796139999996</v>
      </c>
      <c r="E105" s="225">
        <v>0</v>
      </c>
      <c r="F105" s="225">
        <v>4.0053935840000001</v>
      </c>
      <c r="G105" s="225">
        <v>7.0290000000000005E-2</v>
      </c>
      <c r="H105" s="225">
        <v>0</v>
      </c>
      <c r="I105" s="225">
        <v>0</v>
      </c>
      <c r="J105" s="168" t="s">
        <v>253</v>
      </c>
    </row>
    <row r="106" spans="1:10">
      <c r="A106" s="170" t="s">
        <v>143</v>
      </c>
      <c r="B106" s="201">
        <f>SUM(B86:B105)</f>
        <v>576.92277423844007</v>
      </c>
      <c r="C106" s="201">
        <f t="shared" ref="C106:I106" si="3">SUM(C86:C105)</f>
        <v>105.85688219312</v>
      </c>
      <c r="D106" s="201">
        <f t="shared" si="3"/>
        <v>288.48549387231992</v>
      </c>
      <c r="E106" s="201">
        <f t="shared" si="3"/>
        <v>182.58029817300002</v>
      </c>
      <c r="F106" s="201">
        <f t="shared" si="3"/>
        <v>353.02458431371997</v>
      </c>
      <c r="G106" s="201">
        <f t="shared" si="3"/>
        <v>242.99200255900004</v>
      </c>
      <c r="H106" s="201">
        <f t="shared" si="3"/>
        <v>24.555555552000001</v>
      </c>
      <c r="I106" s="201">
        <f t="shared" si="3"/>
        <v>74.370465788739992</v>
      </c>
      <c r="J106" s="171" t="s">
        <v>143</v>
      </c>
    </row>
    <row r="109" spans="1:10">
      <c r="A109" s="276"/>
      <c r="B109" s="277"/>
      <c r="C109" s="277"/>
      <c r="D109" s="277"/>
      <c r="E109" s="277"/>
      <c r="F109" s="277"/>
      <c r="G109" s="277"/>
      <c r="H109" s="277"/>
      <c r="I109" s="277"/>
    </row>
    <row r="110" spans="1:10">
      <c r="A110" s="276"/>
      <c r="B110" s="277"/>
      <c r="C110" s="277"/>
      <c r="D110" s="277"/>
      <c r="E110" s="277"/>
      <c r="F110" s="277"/>
      <c r="G110" s="277"/>
      <c r="H110" s="277"/>
      <c r="I110" s="277"/>
    </row>
    <row r="111" spans="1:10">
      <c r="A111" s="276"/>
      <c r="B111" s="277"/>
      <c r="C111" s="277"/>
      <c r="D111" s="277"/>
      <c r="E111" s="277"/>
      <c r="F111" s="277"/>
      <c r="G111" s="277"/>
      <c r="H111" s="277"/>
      <c r="I111" s="277"/>
    </row>
    <row r="112" spans="1:10">
      <c r="A112" s="276"/>
      <c r="B112" s="277"/>
      <c r="C112" s="277"/>
      <c r="D112" s="277"/>
      <c r="E112" s="277"/>
      <c r="F112" s="277"/>
      <c r="G112" s="277"/>
      <c r="H112" s="277"/>
      <c r="I112" s="277"/>
    </row>
    <row r="113" spans="1:9">
      <c r="A113" s="276"/>
      <c r="B113" s="277"/>
      <c r="C113" s="277"/>
      <c r="D113" s="277"/>
      <c r="E113" s="277"/>
      <c r="F113" s="277"/>
      <c r="G113" s="277"/>
      <c r="H113" s="277"/>
      <c r="I113" s="277"/>
    </row>
    <row r="114" spans="1:9">
      <c r="A114" s="276"/>
      <c r="B114" s="277"/>
      <c r="C114" s="277"/>
      <c r="D114" s="277"/>
      <c r="E114" s="277"/>
      <c r="F114" s="277"/>
      <c r="G114" s="277"/>
      <c r="H114" s="277"/>
      <c r="I114" s="277"/>
    </row>
    <row r="115" spans="1:9">
      <c r="A115" s="276"/>
      <c r="B115" s="277"/>
      <c r="C115" s="277"/>
      <c r="D115" s="277"/>
      <c r="E115" s="277"/>
      <c r="F115" s="277"/>
      <c r="G115" s="277"/>
      <c r="H115" s="277"/>
      <c r="I115" s="277"/>
    </row>
    <row r="116" spans="1:9">
      <c r="A116" s="276"/>
      <c r="B116" s="277"/>
      <c r="C116" s="277"/>
      <c r="D116" s="277"/>
      <c r="E116" s="277"/>
      <c r="F116" s="277"/>
      <c r="G116" s="277"/>
      <c r="H116" s="277"/>
      <c r="I116" s="277"/>
    </row>
    <row r="117" spans="1:9">
      <c r="A117" s="276"/>
      <c r="B117" s="277"/>
      <c r="C117" s="277"/>
      <c r="D117" s="277"/>
      <c r="E117" s="277"/>
      <c r="F117" s="277"/>
      <c r="G117" s="277"/>
      <c r="H117" s="277"/>
      <c r="I117" s="277"/>
    </row>
    <row r="118" spans="1:9">
      <c r="A118" s="276"/>
      <c r="B118" s="277"/>
      <c r="C118" s="277"/>
      <c r="D118" s="277"/>
      <c r="E118" s="277"/>
      <c r="F118" s="277"/>
      <c r="G118" s="277"/>
      <c r="H118" s="277"/>
      <c r="I118" s="277"/>
    </row>
    <row r="119" spans="1:9">
      <c r="A119" s="276"/>
      <c r="B119" s="277"/>
      <c r="C119" s="277"/>
      <c r="D119" s="277"/>
      <c r="E119" s="277"/>
      <c r="F119" s="277"/>
      <c r="G119" s="277"/>
      <c r="H119" s="277"/>
      <c r="I119" s="277"/>
    </row>
    <row r="120" spans="1:9">
      <c r="A120" s="276"/>
      <c r="B120" s="277"/>
      <c r="C120" s="277"/>
      <c r="D120" s="277"/>
      <c r="E120" s="277"/>
      <c r="F120" s="277"/>
      <c r="G120" s="277"/>
      <c r="H120" s="277"/>
      <c r="I120" s="277"/>
    </row>
    <row r="121" spans="1:9">
      <c r="A121" s="276"/>
      <c r="B121" s="277"/>
      <c r="C121" s="277"/>
      <c r="D121" s="277"/>
      <c r="E121" s="277"/>
      <c r="F121" s="277"/>
      <c r="G121" s="277"/>
      <c r="H121" s="277"/>
      <c r="I121" s="277"/>
    </row>
    <row r="122" spans="1:9">
      <c r="A122" s="276"/>
      <c r="B122" s="277"/>
      <c r="C122" s="277"/>
      <c r="D122" s="277"/>
      <c r="E122" s="277"/>
      <c r="F122" s="277"/>
      <c r="G122" s="277"/>
      <c r="H122" s="277"/>
      <c r="I122" s="277"/>
    </row>
    <row r="123" spans="1:9">
      <c r="A123" s="276"/>
      <c r="B123" s="277"/>
      <c r="C123" s="277"/>
      <c r="D123" s="277"/>
      <c r="E123" s="277"/>
      <c r="F123" s="277"/>
      <c r="G123" s="277"/>
      <c r="H123" s="277"/>
      <c r="I123" s="277"/>
    </row>
    <row r="124" spans="1:9">
      <c r="A124" s="276"/>
      <c r="B124" s="277"/>
      <c r="C124" s="277"/>
      <c r="D124" s="277"/>
      <c r="E124" s="277"/>
      <c r="F124" s="277"/>
      <c r="G124" s="277"/>
      <c r="H124" s="277"/>
      <c r="I124" s="277"/>
    </row>
    <row r="125" spans="1:9">
      <c r="A125" s="276"/>
      <c r="B125" s="277"/>
      <c r="C125" s="277"/>
      <c r="D125" s="277"/>
      <c r="E125" s="277"/>
      <c r="F125" s="277"/>
      <c r="G125" s="277"/>
      <c r="H125" s="277"/>
      <c r="I125" s="277"/>
    </row>
    <row r="126" spans="1:9">
      <c r="A126" s="276"/>
      <c r="B126" s="277"/>
      <c r="C126" s="277"/>
      <c r="D126" s="277"/>
      <c r="E126" s="277"/>
      <c r="F126" s="277"/>
      <c r="G126" s="277"/>
      <c r="H126" s="277"/>
      <c r="I126" s="277"/>
    </row>
    <row r="127" spans="1:9">
      <c r="A127" s="276"/>
      <c r="B127" s="277"/>
      <c r="C127" s="277"/>
      <c r="D127" s="277"/>
      <c r="E127" s="277"/>
      <c r="F127" s="277"/>
      <c r="G127" s="277"/>
      <c r="H127" s="277"/>
      <c r="I127" s="277"/>
    </row>
    <row r="128" spans="1:9">
      <c r="A128" s="276"/>
      <c r="B128" s="277"/>
      <c r="C128" s="277"/>
      <c r="D128" s="277"/>
      <c r="E128" s="277"/>
      <c r="F128" s="277"/>
      <c r="G128" s="277"/>
      <c r="H128" s="277"/>
      <c r="I128" s="277"/>
    </row>
    <row r="129" spans="1:9">
      <c r="A129" s="276"/>
      <c r="B129" s="277"/>
      <c r="C129" s="277"/>
      <c r="D129" s="277"/>
      <c r="E129" s="277"/>
      <c r="F129" s="277"/>
      <c r="G129" s="277"/>
      <c r="H129" s="277"/>
      <c r="I129" s="277"/>
    </row>
    <row r="130" spans="1:9">
      <c r="A130" s="276"/>
      <c r="B130" s="277"/>
      <c r="C130" s="277"/>
      <c r="D130" s="277"/>
      <c r="E130" s="277"/>
      <c r="F130" s="277"/>
      <c r="G130" s="277"/>
      <c r="H130" s="277"/>
      <c r="I130" s="277"/>
    </row>
  </sheetData>
  <mergeCells count="8">
    <mergeCell ref="A83:J83"/>
    <mergeCell ref="A84:J84"/>
    <mergeCell ref="A56:J56"/>
    <mergeCell ref="A57:J57"/>
    <mergeCell ref="A29:J29"/>
    <mergeCell ref="A30:J30"/>
    <mergeCell ref="A1:J1"/>
    <mergeCell ref="A2:J2"/>
  </mergeCells>
  <pageMargins left="0.7" right="0.7" top="0.75" bottom="0.75" header="0.3" footer="0.3"/>
  <pageSetup paperSize="9" scale="33"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5" tint="0.79998168889431442"/>
  </sheetPr>
  <dimension ref="A1:H65"/>
  <sheetViews>
    <sheetView showGridLines="0" view="pageBreakPreview" zoomScale="68" zoomScaleNormal="90" zoomScaleSheetLayoutView="85" workbookViewId="0">
      <selection activeCell="H7" sqref="H7"/>
    </sheetView>
  </sheetViews>
  <sheetFormatPr defaultColWidth="9.1796875" defaultRowHeight="12.5"/>
  <cols>
    <col min="1" max="1" width="5.26953125" style="7" customWidth="1"/>
    <col min="2" max="2" width="37.453125" style="7" bestFit="1" customWidth="1"/>
    <col min="3" max="3" width="14.453125" style="105" customWidth="1"/>
    <col min="4" max="4" width="13.6328125" style="105" customWidth="1"/>
    <col min="5" max="5" width="14.1796875" style="105" customWidth="1"/>
    <col min="6" max="6" width="13.54296875" style="105" customWidth="1"/>
    <col min="7" max="7" width="45.453125" style="7" bestFit="1" customWidth="1"/>
    <col min="8" max="22" width="26.1796875" style="7" customWidth="1"/>
    <col min="23" max="23" width="0" style="7" hidden="1" customWidth="1"/>
    <col min="24" max="24" width="21.453125" style="7" customWidth="1"/>
    <col min="25" max="16384" width="9.1796875" style="7"/>
  </cols>
  <sheetData>
    <row r="1" spans="1:8" s="92" customFormat="1" ht="20.25" customHeight="1">
      <c r="A1" s="254" t="s">
        <v>343</v>
      </c>
      <c r="B1" s="255"/>
      <c r="C1" s="255"/>
      <c r="D1" s="255"/>
      <c r="E1" s="255"/>
      <c r="F1" s="255"/>
      <c r="G1" s="256"/>
    </row>
    <row r="2" spans="1:8" s="92" customFormat="1" ht="20.25" customHeight="1">
      <c r="A2" s="253" t="s">
        <v>378</v>
      </c>
      <c r="B2" s="253"/>
      <c r="C2" s="253"/>
      <c r="D2" s="253"/>
      <c r="E2" s="253"/>
      <c r="F2" s="253"/>
      <c r="G2" s="253"/>
    </row>
    <row r="3" spans="1:8" ht="45">
      <c r="A3" s="37" t="s">
        <v>0</v>
      </c>
      <c r="B3" s="37" t="s">
        <v>5</v>
      </c>
      <c r="C3" s="37" t="s">
        <v>407</v>
      </c>
      <c r="D3" s="37" t="s">
        <v>427</v>
      </c>
      <c r="E3" s="37" t="s">
        <v>439</v>
      </c>
      <c r="F3" s="37" t="s">
        <v>452</v>
      </c>
      <c r="G3" s="38" t="s">
        <v>128</v>
      </c>
    </row>
    <row r="4" spans="1:8" ht="15">
      <c r="A4" s="93">
        <v>1</v>
      </c>
      <c r="B4" s="94" t="s">
        <v>21</v>
      </c>
      <c r="C4" s="95">
        <v>0.26116050000000002</v>
      </c>
      <c r="D4" s="95">
        <v>0.16932</v>
      </c>
      <c r="E4" s="95">
        <v>0.2929467</v>
      </c>
      <c r="F4" s="95">
        <v>0.17449049999999999</v>
      </c>
      <c r="G4" s="96" t="s">
        <v>46</v>
      </c>
      <c r="H4" s="237"/>
    </row>
    <row r="5" spans="1:8" ht="15">
      <c r="A5" s="93">
        <v>2</v>
      </c>
      <c r="B5" s="94" t="s">
        <v>18</v>
      </c>
      <c r="C5" s="95"/>
      <c r="D5" s="95"/>
      <c r="E5" s="95"/>
      <c r="F5" s="95"/>
      <c r="G5" s="96" t="s">
        <v>101</v>
      </c>
      <c r="H5" s="237"/>
    </row>
    <row r="6" spans="1:8" ht="15">
      <c r="A6" s="93">
        <v>3</v>
      </c>
      <c r="B6" s="94" t="s">
        <v>180</v>
      </c>
      <c r="C6" s="95">
        <v>6.6625863179999998</v>
      </c>
      <c r="D6" s="95">
        <v>9.6031812629999997</v>
      </c>
      <c r="E6" s="95">
        <v>7.81826022</v>
      </c>
      <c r="F6" s="95">
        <v>6.8137595229999999</v>
      </c>
      <c r="G6" s="96" t="s">
        <v>305</v>
      </c>
      <c r="H6" s="237"/>
    </row>
    <row r="7" spans="1:8" ht="15">
      <c r="A7" s="93">
        <v>4</v>
      </c>
      <c r="B7" s="94" t="s">
        <v>181</v>
      </c>
      <c r="C7" s="95">
        <v>7.7549999999999999</v>
      </c>
      <c r="D7" s="95">
        <v>9.7550000000000008</v>
      </c>
      <c r="E7" s="95">
        <v>10.755000000000001</v>
      </c>
      <c r="F7" s="95">
        <v>9.2550000000000008</v>
      </c>
      <c r="G7" s="96" t="s">
        <v>306</v>
      </c>
      <c r="H7" s="237"/>
    </row>
    <row r="8" spans="1:8" ht="15">
      <c r="A8" s="93">
        <v>5</v>
      </c>
      <c r="B8" s="94" t="s">
        <v>182</v>
      </c>
      <c r="C8" s="95">
        <v>0</v>
      </c>
      <c r="D8" s="95">
        <v>0</v>
      </c>
      <c r="E8" s="95">
        <v>0</v>
      </c>
      <c r="F8" s="95">
        <v>0</v>
      </c>
      <c r="G8" s="96" t="s">
        <v>307</v>
      </c>
      <c r="H8" s="237"/>
    </row>
    <row r="9" spans="1:8" ht="15">
      <c r="A9" s="93">
        <v>6</v>
      </c>
      <c r="B9" s="94" t="s">
        <v>62</v>
      </c>
      <c r="C9" s="95"/>
      <c r="D9" s="95"/>
      <c r="E9" s="95">
        <v>0</v>
      </c>
      <c r="F9" s="95"/>
      <c r="G9" s="96" t="s">
        <v>76</v>
      </c>
      <c r="H9" s="237"/>
    </row>
    <row r="10" spans="1:8" ht="15">
      <c r="A10" s="93">
        <v>7</v>
      </c>
      <c r="B10" s="94" t="s">
        <v>183</v>
      </c>
      <c r="C10" s="95">
        <v>30.153935088000001</v>
      </c>
      <c r="D10" s="95">
        <v>29.026381353000001</v>
      </c>
      <c r="E10" s="95">
        <v>28.655853788000002</v>
      </c>
      <c r="F10" s="95">
        <v>27.788431160999998</v>
      </c>
      <c r="G10" s="96" t="s">
        <v>308</v>
      </c>
      <c r="H10" s="237"/>
    </row>
    <row r="11" spans="1:8" ht="15">
      <c r="A11" s="93">
        <v>8</v>
      </c>
      <c r="B11" s="94" t="s">
        <v>184</v>
      </c>
      <c r="C11" s="95">
        <v>-6.2509906439999998</v>
      </c>
      <c r="D11" s="95">
        <v>-5.9313369089999997</v>
      </c>
      <c r="E11" s="95">
        <v>-5.7522782760000002</v>
      </c>
      <c r="F11" s="95">
        <v>-5.7315535210000004</v>
      </c>
      <c r="G11" s="96" t="s">
        <v>309</v>
      </c>
      <c r="H11" s="237"/>
    </row>
    <row r="12" spans="1:8" ht="15">
      <c r="A12" s="93">
        <v>9</v>
      </c>
      <c r="B12" s="94" t="s">
        <v>185</v>
      </c>
      <c r="C12" s="95">
        <v>0</v>
      </c>
      <c r="D12" s="95">
        <v>0</v>
      </c>
      <c r="E12" s="95">
        <v>0</v>
      </c>
      <c r="F12" s="95">
        <v>0</v>
      </c>
      <c r="G12" s="96" t="s">
        <v>310</v>
      </c>
      <c r="H12" s="237"/>
    </row>
    <row r="13" spans="1:8" ht="15">
      <c r="A13" s="93">
        <v>10</v>
      </c>
      <c r="B13" s="94" t="s">
        <v>186</v>
      </c>
      <c r="C13" s="95">
        <v>0</v>
      </c>
      <c r="D13" s="95">
        <v>0</v>
      </c>
      <c r="E13" s="95">
        <v>0</v>
      </c>
      <c r="F13" s="95">
        <v>0</v>
      </c>
      <c r="G13" s="96" t="s">
        <v>311</v>
      </c>
      <c r="H13" s="237"/>
    </row>
    <row r="14" spans="1:8" ht="15">
      <c r="A14" s="93">
        <v>11</v>
      </c>
      <c r="B14" s="94" t="s">
        <v>187</v>
      </c>
      <c r="C14" s="95">
        <v>0</v>
      </c>
      <c r="D14" s="95">
        <v>0</v>
      </c>
      <c r="E14" s="95">
        <v>0</v>
      </c>
      <c r="F14" s="95">
        <v>0</v>
      </c>
      <c r="G14" s="96" t="s">
        <v>312</v>
      </c>
      <c r="H14" s="237"/>
    </row>
    <row r="15" spans="1:8" ht="15">
      <c r="A15" s="93">
        <v>12</v>
      </c>
      <c r="B15" s="94" t="s">
        <v>63</v>
      </c>
      <c r="C15" s="95"/>
      <c r="D15" s="95"/>
      <c r="E15" s="95">
        <v>0</v>
      </c>
      <c r="F15" s="95"/>
      <c r="G15" s="96" t="s">
        <v>77</v>
      </c>
      <c r="H15" s="237"/>
    </row>
    <row r="16" spans="1:8" ht="15">
      <c r="A16" s="93">
        <v>13</v>
      </c>
      <c r="B16" s="94" t="s">
        <v>188</v>
      </c>
      <c r="C16" s="95">
        <v>7.0659999999999998</v>
      </c>
      <c r="D16" s="95">
        <v>7.1150000000000002</v>
      </c>
      <c r="E16" s="95">
        <v>7.8460000000000001</v>
      </c>
      <c r="F16" s="95">
        <v>9.7360000000000007</v>
      </c>
      <c r="G16" s="96" t="s">
        <v>313</v>
      </c>
      <c r="H16" s="237"/>
    </row>
    <row r="17" spans="1:8" ht="15">
      <c r="A17" s="93">
        <v>14</v>
      </c>
      <c r="B17" s="94" t="s">
        <v>189</v>
      </c>
      <c r="C17" s="95">
        <v>0</v>
      </c>
      <c r="D17" s="95">
        <v>0</v>
      </c>
      <c r="E17" s="95">
        <v>0</v>
      </c>
      <c r="F17" s="95">
        <v>0</v>
      </c>
      <c r="G17" s="96" t="s">
        <v>314</v>
      </c>
      <c r="H17" s="237"/>
    </row>
    <row r="18" spans="1:8" ht="15">
      <c r="A18" s="93">
        <v>15</v>
      </c>
      <c r="B18" s="94" t="s">
        <v>64</v>
      </c>
      <c r="C18" s="95">
        <v>0.93837730799999997</v>
      </c>
      <c r="D18" s="95">
        <v>0.72747284499999998</v>
      </c>
      <c r="E18" s="95">
        <v>0.72408950400000005</v>
      </c>
      <c r="F18" s="95">
        <v>0.67055953300000004</v>
      </c>
      <c r="G18" s="96" t="s">
        <v>125</v>
      </c>
      <c r="H18" s="237"/>
    </row>
    <row r="19" spans="1:8" ht="15">
      <c r="A19" s="93">
        <v>16</v>
      </c>
      <c r="B19" s="94" t="s">
        <v>65</v>
      </c>
      <c r="C19" s="95">
        <v>-3.0858980000000001E-2</v>
      </c>
      <c r="D19" s="95">
        <v>-5.0858979999999998E-2</v>
      </c>
      <c r="E19" s="95">
        <v>-0.58338210599999996</v>
      </c>
      <c r="F19" s="95">
        <v>-0.58338210599999996</v>
      </c>
      <c r="G19" s="96" t="s">
        <v>78</v>
      </c>
      <c r="H19" s="237"/>
    </row>
    <row r="20" spans="1:8" ht="15">
      <c r="A20" s="93">
        <v>17</v>
      </c>
      <c r="B20" s="94" t="s">
        <v>190</v>
      </c>
      <c r="C20" s="95"/>
      <c r="D20" s="95">
        <v>0</v>
      </c>
      <c r="E20" s="95">
        <v>0</v>
      </c>
      <c r="F20" s="95">
        <v>0</v>
      </c>
      <c r="G20" s="96" t="s">
        <v>79</v>
      </c>
      <c r="H20" s="237"/>
    </row>
    <row r="21" spans="1:8" ht="15">
      <c r="A21" s="93">
        <v>18</v>
      </c>
      <c r="B21" s="94" t="s">
        <v>191</v>
      </c>
      <c r="C21" s="95"/>
      <c r="D21" s="95">
        <v>0</v>
      </c>
      <c r="E21" s="95">
        <v>0</v>
      </c>
      <c r="F21" s="95">
        <v>0</v>
      </c>
      <c r="G21" s="96" t="s">
        <v>80</v>
      </c>
      <c r="H21" s="237"/>
    </row>
    <row r="22" spans="1:8" ht="15">
      <c r="A22" s="93">
        <v>19</v>
      </c>
      <c r="B22" s="94" t="s">
        <v>66</v>
      </c>
      <c r="C22" s="95"/>
      <c r="D22" s="95">
        <v>0</v>
      </c>
      <c r="E22" s="95">
        <v>0</v>
      </c>
      <c r="F22" s="95">
        <v>0</v>
      </c>
      <c r="G22" s="96" t="s">
        <v>81</v>
      </c>
      <c r="H22" s="237"/>
    </row>
    <row r="23" spans="1:8" ht="15">
      <c r="A23" s="93">
        <v>20</v>
      </c>
      <c r="B23" s="94" t="s">
        <v>192</v>
      </c>
      <c r="C23" s="95"/>
      <c r="D23" s="95">
        <v>0</v>
      </c>
      <c r="E23" s="95">
        <v>0</v>
      </c>
      <c r="F23" s="95">
        <v>0</v>
      </c>
      <c r="G23" s="96" t="s">
        <v>82</v>
      </c>
      <c r="H23" s="237"/>
    </row>
    <row r="24" spans="1:8" ht="15">
      <c r="A24" s="93">
        <v>21</v>
      </c>
      <c r="B24" s="94" t="s">
        <v>30</v>
      </c>
      <c r="C24" s="95">
        <v>4.8998460000000001</v>
      </c>
      <c r="D24" s="95">
        <v>4.9031979999999997</v>
      </c>
      <c r="E24" s="95">
        <v>4.9197810000000004</v>
      </c>
      <c r="F24" s="95">
        <v>4.9518810000000002</v>
      </c>
      <c r="G24" s="96" t="s">
        <v>83</v>
      </c>
      <c r="H24" s="237"/>
    </row>
    <row r="25" spans="1:8" ht="15">
      <c r="A25" s="93">
        <v>22</v>
      </c>
      <c r="B25" s="94" t="s">
        <v>67</v>
      </c>
      <c r="C25" s="95">
        <v>-0.60025166299999999</v>
      </c>
      <c r="D25" s="95">
        <v>-0.87192403200000002</v>
      </c>
      <c r="E25" s="95">
        <v>-0.93072636399999997</v>
      </c>
      <c r="F25" s="95">
        <v>-1.0614933639999999</v>
      </c>
      <c r="G25" s="96" t="s">
        <v>49</v>
      </c>
      <c r="H25" s="237"/>
    </row>
    <row r="26" spans="1:8" ht="15">
      <c r="A26" s="93">
        <v>23</v>
      </c>
      <c r="B26" s="94" t="s">
        <v>32</v>
      </c>
      <c r="C26" s="95">
        <v>0.63624581300000005</v>
      </c>
      <c r="D26" s="95">
        <v>0.29540465999999999</v>
      </c>
      <c r="E26" s="95">
        <v>0.75392413300000005</v>
      </c>
      <c r="F26" s="95">
        <v>0.65405028899999995</v>
      </c>
      <c r="G26" s="96" t="s">
        <v>50</v>
      </c>
      <c r="H26" s="237"/>
    </row>
    <row r="27" spans="1:8" s="8" customFormat="1" ht="15">
      <c r="A27" s="98">
        <v>24</v>
      </c>
      <c r="B27" s="99" t="s">
        <v>292</v>
      </c>
      <c r="C27" s="100">
        <f>SUM(C4:C26)</f>
        <v>51.491049740000015</v>
      </c>
      <c r="D27" s="100">
        <v>54.740838199999999</v>
      </c>
      <c r="E27" s="100">
        <v>54.499468598999997</v>
      </c>
      <c r="F27" s="100">
        <v>52.667743014999999</v>
      </c>
      <c r="G27" s="101" t="s">
        <v>6</v>
      </c>
      <c r="H27" s="236"/>
    </row>
    <row r="28" spans="1:8" ht="15">
      <c r="A28" s="93">
        <v>25</v>
      </c>
      <c r="B28" s="94" t="s">
        <v>34</v>
      </c>
      <c r="C28" s="95">
        <v>2.7110888809999998</v>
      </c>
      <c r="D28" s="95">
        <v>2.9867478790000002</v>
      </c>
      <c r="E28" s="95">
        <v>3.4949754460000002</v>
      </c>
      <c r="F28" s="95">
        <v>3.7029342669999998</v>
      </c>
      <c r="G28" s="96" t="s">
        <v>51</v>
      </c>
      <c r="H28" s="237"/>
    </row>
    <row r="29" spans="1:8" ht="15">
      <c r="A29" s="93">
        <v>26</v>
      </c>
      <c r="B29" s="94" t="s">
        <v>193</v>
      </c>
      <c r="C29" s="95">
        <v>1.0157427459999999</v>
      </c>
      <c r="D29" s="95">
        <v>1.4656098440000001</v>
      </c>
      <c r="E29" s="95">
        <v>0.88061559099999998</v>
      </c>
      <c r="F29" s="95">
        <v>0.97064912599999997</v>
      </c>
      <c r="G29" s="96" t="s">
        <v>84</v>
      </c>
      <c r="H29" s="237"/>
    </row>
    <row r="30" spans="1:8" ht="15">
      <c r="A30" s="93">
        <v>27</v>
      </c>
      <c r="B30" s="94" t="s">
        <v>194</v>
      </c>
      <c r="C30" s="95"/>
      <c r="D30" s="95">
        <v>0</v>
      </c>
      <c r="E30" s="95">
        <v>0</v>
      </c>
      <c r="F30" s="95">
        <v>0</v>
      </c>
      <c r="G30" s="96" t="s">
        <v>85</v>
      </c>
    </row>
    <row r="31" spans="1:8" ht="15">
      <c r="A31" s="93">
        <v>28</v>
      </c>
      <c r="B31" s="94" t="s">
        <v>195</v>
      </c>
      <c r="C31" s="95"/>
      <c r="D31" s="95">
        <v>0</v>
      </c>
      <c r="E31" s="95">
        <v>0</v>
      </c>
      <c r="F31" s="95">
        <v>0</v>
      </c>
      <c r="G31" s="96" t="s">
        <v>86</v>
      </c>
    </row>
    <row r="32" spans="1:8" ht="15">
      <c r="A32" s="93">
        <v>29</v>
      </c>
      <c r="B32" s="94" t="s">
        <v>68</v>
      </c>
      <c r="C32" s="95">
        <v>0.21372976799999999</v>
      </c>
      <c r="D32" s="95">
        <v>0.62072976800000002</v>
      </c>
      <c r="E32" s="95">
        <v>1.284729768</v>
      </c>
      <c r="F32" s="95">
        <v>0.63072976800000002</v>
      </c>
      <c r="G32" s="96" t="s">
        <v>126</v>
      </c>
      <c r="H32" s="237"/>
    </row>
    <row r="33" spans="1:8" ht="15">
      <c r="A33" s="93">
        <v>30</v>
      </c>
      <c r="B33" s="94" t="s">
        <v>38</v>
      </c>
      <c r="C33" s="95">
        <v>5.9999999999999995E-4</v>
      </c>
      <c r="D33" s="95">
        <v>5.9999999999999995E-4</v>
      </c>
      <c r="E33" s="95">
        <v>5.9999999999999995E-4</v>
      </c>
      <c r="F33" s="95">
        <v>5.9999999999999995E-4</v>
      </c>
      <c r="G33" s="96" t="s">
        <v>87</v>
      </c>
      <c r="H33" s="237"/>
    </row>
    <row r="34" spans="1:8" s="8" customFormat="1" ht="15">
      <c r="A34" s="98">
        <v>31</v>
      </c>
      <c r="B34" s="99" t="s">
        <v>293</v>
      </c>
      <c r="C34" s="100">
        <f>SUM(C28:C33)</f>
        <v>3.9411613949999995</v>
      </c>
      <c r="D34" s="100">
        <v>5.0736874910000003</v>
      </c>
      <c r="E34" s="100">
        <v>5.6609208049999999</v>
      </c>
      <c r="F34" s="100">
        <v>5.304913161</v>
      </c>
      <c r="G34" s="101" t="s">
        <v>7</v>
      </c>
      <c r="H34" s="236"/>
    </row>
    <row r="35" spans="1:8" ht="15">
      <c r="A35" s="93">
        <v>32</v>
      </c>
      <c r="B35" s="94" t="s">
        <v>70</v>
      </c>
      <c r="C35" s="95"/>
      <c r="D35" s="95"/>
      <c r="E35" s="95"/>
      <c r="F35" s="95"/>
      <c r="G35" s="96" t="s">
        <v>70</v>
      </c>
      <c r="H35" s="237"/>
    </row>
    <row r="36" spans="1:8" ht="15">
      <c r="A36" s="93">
        <v>33</v>
      </c>
      <c r="B36" s="94" t="s">
        <v>71</v>
      </c>
      <c r="C36" s="95">
        <v>39.646386579000001</v>
      </c>
      <c r="D36" s="95">
        <v>41.603170382000002</v>
      </c>
      <c r="E36" s="95">
        <v>41.744018973999999</v>
      </c>
      <c r="F36" s="95">
        <v>40.678270607999998</v>
      </c>
      <c r="G36" s="96" t="s">
        <v>315</v>
      </c>
      <c r="H36" s="237"/>
    </row>
    <row r="37" spans="1:8" ht="15">
      <c r="A37" s="93">
        <v>34</v>
      </c>
      <c r="B37" s="94" t="s">
        <v>72</v>
      </c>
      <c r="C37" s="95"/>
      <c r="D37" s="95">
        <v>0</v>
      </c>
      <c r="E37" s="95">
        <v>0</v>
      </c>
      <c r="F37" s="95">
        <v>0</v>
      </c>
      <c r="G37" s="96" t="s">
        <v>316</v>
      </c>
      <c r="H37" s="237"/>
    </row>
    <row r="38" spans="1:8" ht="15">
      <c r="A38" s="93">
        <v>35</v>
      </c>
      <c r="B38" s="94" t="s">
        <v>73</v>
      </c>
      <c r="C38" s="95"/>
      <c r="D38" s="95">
        <v>0</v>
      </c>
      <c r="E38" s="95">
        <v>0</v>
      </c>
      <c r="F38" s="95">
        <v>0</v>
      </c>
      <c r="G38" s="96" t="s">
        <v>73</v>
      </c>
      <c r="H38" s="237"/>
    </row>
    <row r="39" spans="1:8" ht="15">
      <c r="A39" s="93">
        <v>36</v>
      </c>
      <c r="B39" s="94" t="s">
        <v>71</v>
      </c>
      <c r="C39" s="95"/>
      <c r="D39" s="95">
        <v>0</v>
      </c>
      <c r="E39" s="95">
        <v>0</v>
      </c>
      <c r="F39" s="95">
        <v>0</v>
      </c>
      <c r="G39" s="96" t="s">
        <v>315</v>
      </c>
      <c r="H39" s="237"/>
    </row>
    <row r="40" spans="1:8" ht="15">
      <c r="A40" s="93">
        <v>37</v>
      </c>
      <c r="B40" s="94" t="s">
        <v>72</v>
      </c>
      <c r="C40" s="95"/>
      <c r="D40" s="95">
        <v>0</v>
      </c>
      <c r="E40" s="95">
        <v>0</v>
      </c>
      <c r="F40" s="95">
        <v>0</v>
      </c>
      <c r="G40" s="96" t="s">
        <v>316</v>
      </c>
      <c r="H40" s="237"/>
    </row>
    <row r="41" spans="1:8" s="8" customFormat="1" ht="15">
      <c r="A41" s="98">
        <v>38</v>
      </c>
      <c r="B41" s="99" t="s">
        <v>74</v>
      </c>
      <c r="C41" s="100">
        <v>39.646386579000001</v>
      </c>
      <c r="D41" s="100">
        <v>41.603170382000002</v>
      </c>
      <c r="E41" s="100">
        <v>41.744018973999999</v>
      </c>
      <c r="F41" s="100">
        <v>40.678270607999998</v>
      </c>
      <c r="G41" s="101" t="s">
        <v>88</v>
      </c>
      <c r="H41" s="236"/>
    </row>
    <row r="42" spans="1:8" ht="15">
      <c r="A42" s="93">
        <v>39</v>
      </c>
      <c r="B42" s="94" t="s">
        <v>39</v>
      </c>
      <c r="C42" s="95"/>
      <c r="D42" s="95"/>
      <c r="E42" s="95"/>
      <c r="F42" s="95"/>
      <c r="G42" s="142" t="s">
        <v>52</v>
      </c>
      <c r="H42" s="237"/>
    </row>
    <row r="43" spans="1:8" ht="15">
      <c r="A43" s="93">
        <v>40</v>
      </c>
      <c r="B43" s="94" t="s">
        <v>337</v>
      </c>
      <c r="C43" s="95">
        <v>8.8726299999999991</v>
      </c>
      <c r="D43" s="95">
        <v>8.8726299999999991</v>
      </c>
      <c r="E43" s="95">
        <v>8.8726299999999991</v>
      </c>
      <c r="F43" s="95">
        <v>8.8726299999999991</v>
      </c>
      <c r="G43" s="142" t="s">
        <v>321</v>
      </c>
      <c r="H43" s="237"/>
    </row>
    <row r="44" spans="1:8" ht="15">
      <c r="A44" s="93">
        <v>41</v>
      </c>
      <c r="B44" s="94" t="s">
        <v>336</v>
      </c>
      <c r="C44" s="95">
        <v>0</v>
      </c>
      <c r="D44" s="95">
        <v>0</v>
      </c>
      <c r="E44" s="95">
        <v>0</v>
      </c>
      <c r="F44" s="95">
        <v>0</v>
      </c>
      <c r="G44" s="142" t="s">
        <v>322</v>
      </c>
      <c r="H44" s="237"/>
    </row>
    <row r="45" spans="1:8" ht="15">
      <c r="A45" s="93">
        <v>42</v>
      </c>
      <c r="B45" s="94" t="s">
        <v>42</v>
      </c>
      <c r="C45" s="95"/>
      <c r="D45" s="95">
        <v>0</v>
      </c>
      <c r="E45" s="95">
        <v>0</v>
      </c>
      <c r="F45" s="95">
        <v>0</v>
      </c>
      <c r="G45" s="142" t="s">
        <v>53</v>
      </c>
      <c r="H45" s="237"/>
    </row>
    <row r="46" spans="1:8" ht="15">
      <c r="A46" s="93">
        <v>43</v>
      </c>
      <c r="B46" s="94" t="s">
        <v>43</v>
      </c>
      <c r="C46" s="95"/>
      <c r="D46" s="95"/>
      <c r="E46" s="95"/>
      <c r="F46" s="95"/>
      <c r="G46" s="142" t="s">
        <v>54</v>
      </c>
      <c r="H46" s="237"/>
    </row>
    <row r="47" spans="1:8" ht="15">
      <c r="A47" s="93">
        <v>44</v>
      </c>
      <c r="B47" s="94" t="s">
        <v>334</v>
      </c>
      <c r="C47" s="95">
        <v>3.0637758000000001E-2</v>
      </c>
      <c r="D47" s="95">
        <v>3.0637758000000001E-2</v>
      </c>
      <c r="E47" s="95">
        <v>3.0637758000000001E-2</v>
      </c>
      <c r="F47" s="95">
        <v>3.0637758000000001E-2</v>
      </c>
      <c r="G47" s="142" t="s">
        <v>323</v>
      </c>
      <c r="H47" s="237"/>
    </row>
    <row r="48" spans="1:8" s="8" customFormat="1" ht="15">
      <c r="A48" s="93">
        <v>45</v>
      </c>
      <c r="B48" s="94" t="s">
        <v>335</v>
      </c>
      <c r="C48" s="95">
        <v>0</v>
      </c>
      <c r="D48" s="95">
        <v>0</v>
      </c>
      <c r="E48" s="95">
        <v>0</v>
      </c>
      <c r="F48" s="95">
        <v>0</v>
      </c>
      <c r="G48" s="142" t="s">
        <v>324</v>
      </c>
      <c r="H48" s="236"/>
    </row>
    <row r="49" spans="1:8" s="104" customFormat="1" ht="15">
      <c r="A49" s="93">
        <v>46</v>
      </c>
      <c r="B49" s="94" t="s">
        <v>294</v>
      </c>
      <c r="C49" s="95"/>
      <c r="D49" s="95"/>
      <c r="E49" s="95"/>
      <c r="F49" s="95">
        <v>-2.2187085120000001</v>
      </c>
      <c r="G49" s="142" t="s">
        <v>121</v>
      </c>
      <c r="H49" s="243"/>
    </row>
    <row r="50" spans="1:8" ht="30">
      <c r="A50" s="93">
        <v>47</v>
      </c>
      <c r="B50" s="94" t="s">
        <v>332</v>
      </c>
      <c r="C50" s="95">
        <v>-1.0335269579999999</v>
      </c>
      <c r="D50" s="95">
        <v>-1.0335269579999999</v>
      </c>
      <c r="E50" s="95">
        <v>-1.538116284</v>
      </c>
      <c r="F50" s="95">
        <v>-1.538116284</v>
      </c>
      <c r="G50" s="142" t="s">
        <v>325</v>
      </c>
      <c r="H50" s="237"/>
    </row>
    <row r="51" spans="1:8" ht="15">
      <c r="A51" s="93">
        <v>48</v>
      </c>
      <c r="B51" s="94" t="s">
        <v>333</v>
      </c>
      <c r="C51" s="95">
        <v>3.3760966000000003E-2</v>
      </c>
      <c r="D51" s="95">
        <v>0.194239527</v>
      </c>
      <c r="E51" s="95">
        <v>-0.27062265400000002</v>
      </c>
      <c r="F51" s="95">
        <v>-0.68059222799999997</v>
      </c>
      <c r="G51" s="142" t="s">
        <v>326</v>
      </c>
      <c r="H51" s="237"/>
    </row>
    <row r="52" spans="1:8" ht="15">
      <c r="A52" s="98">
        <v>49</v>
      </c>
      <c r="B52" s="99" t="s">
        <v>10</v>
      </c>
      <c r="C52" s="100">
        <f>SUM(C43:C51)</f>
        <v>7.9035017659999989</v>
      </c>
      <c r="D52" s="100">
        <v>8.0639803269999994</v>
      </c>
      <c r="E52" s="100">
        <v>7.0945288199999998</v>
      </c>
      <c r="F52" s="100">
        <v>6.6845592460000001</v>
      </c>
      <c r="G52" s="147" t="s">
        <v>8</v>
      </c>
      <c r="H52" s="237"/>
    </row>
    <row r="53" spans="1:8" ht="30">
      <c r="A53" s="98">
        <v>50</v>
      </c>
      <c r="B53" s="102" t="s">
        <v>75</v>
      </c>
      <c r="C53" s="100">
        <f>C34+C41+C52</f>
        <v>51.491049740000001</v>
      </c>
      <c r="D53" s="100">
        <v>54.740838199999999</v>
      </c>
      <c r="E53" s="100">
        <v>54.499468598999997</v>
      </c>
      <c r="F53" s="100">
        <v>52.667743014999999</v>
      </c>
      <c r="G53" s="101" t="s">
        <v>90</v>
      </c>
      <c r="H53" s="237"/>
    </row>
    <row r="54" spans="1:8" ht="27.75" customHeight="1"/>
    <row r="55" spans="1:8" ht="45">
      <c r="A55" s="37" t="s">
        <v>0</v>
      </c>
      <c r="B55" s="38" t="s">
        <v>128</v>
      </c>
      <c r="C55" s="37" t="s">
        <v>405</v>
      </c>
      <c r="D55" s="37" t="s">
        <v>427</v>
      </c>
      <c r="E55" s="37" t="s">
        <v>439</v>
      </c>
      <c r="F55" s="37" t="s">
        <v>452</v>
      </c>
      <c r="G55" s="38" t="s">
        <v>128</v>
      </c>
    </row>
    <row r="56" spans="1:8" s="8" customFormat="1" ht="15">
      <c r="A56" s="98">
        <v>1</v>
      </c>
      <c r="B56" s="99" t="s">
        <v>380</v>
      </c>
      <c r="C56" s="205">
        <f>C57/C58</f>
        <v>0.33842881448832463</v>
      </c>
      <c r="D56" s="205">
        <f>D57/D58</f>
        <v>0.42399907386753005</v>
      </c>
      <c r="E56" s="205">
        <f>E57/E58</f>
        <v>0.40907125874438705</v>
      </c>
      <c r="F56" s="205">
        <f>F57/F58</f>
        <v>0.35816066136219793</v>
      </c>
      <c r="G56" s="138" t="s">
        <v>385</v>
      </c>
    </row>
    <row r="57" spans="1:8" ht="15">
      <c r="A57" s="109"/>
      <c r="B57" s="94" t="s">
        <v>381</v>
      </c>
      <c r="C57" s="143">
        <f>C4+C6+C7+C8</f>
        <v>14.678746818</v>
      </c>
      <c r="D57" s="143">
        <f>D4+D6+D7+D8</f>
        <v>19.527501263000001</v>
      </c>
      <c r="E57" s="143">
        <f>E4+E6+E7+E8</f>
        <v>18.866206920000003</v>
      </c>
      <c r="F57" s="143">
        <f>F4+F6+F7+F8</f>
        <v>16.243250023000002</v>
      </c>
      <c r="G57" s="137" t="s">
        <v>386</v>
      </c>
    </row>
    <row r="58" spans="1:8" ht="15">
      <c r="A58" s="203"/>
      <c r="B58" s="94" t="s">
        <v>382</v>
      </c>
      <c r="C58" s="143">
        <f>C28+C29+C36+C39</f>
        <v>43.373218206000004</v>
      </c>
      <c r="D58" s="143">
        <f>D28+D29+D36+D39</f>
        <v>46.055528105</v>
      </c>
      <c r="E58" s="143">
        <f>E28+E29+E36+E39</f>
        <v>46.119610010999999</v>
      </c>
      <c r="F58" s="143">
        <f>F28+F29+F36+F39</f>
        <v>45.351854001</v>
      </c>
      <c r="G58" s="137" t="s">
        <v>387</v>
      </c>
    </row>
    <row r="59" spans="1:8" s="8" customFormat="1" ht="15">
      <c r="A59" s="98">
        <v>2</v>
      </c>
      <c r="B59" s="99" t="s">
        <v>383</v>
      </c>
      <c r="C59" s="205">
        <f t="shared" ref="C59:D59" si="0">C60/C61</f>
        <v>1.1813247620791711</v>
      </c>
      <c r="D59" s="205">
        <f t="shared" si="0"/>
        <v>1.172761850185819</v>
      </c>
      <c r="E59" s="205">
        <f t="shared" ref="E59:F59" si="1">E60/E61</f>
        <v>1.1496580072261333</v>
      </c>
      <c r="F59" s="205">
        <f t="shared" si="1"/>
        <v>1.1453696481648681</v>
      </c>
      <c r="G59" s="138" t="s">
        <v>388</v>
      </c>
    </row>
    <row r="60" spans="1:8" ht="15">
      <c r="A60" s="203"/>
      <c r="B60" s="94" t="s">
        <v>384</v>
      </c>
      <c r="C60" s="143">
        <f t="shared" ref="C60:D60" si="2">C27</f>
        <v>51.491049740000015</v>
      </c>
      <c r="D60" s="143">
        <f t="shared" si="2"/>
        <v>54.740838199999999</v>
      </c>
      <c r="E60" s="143">
        <f t="shared" ref="E60:F60" si="3">E27</f>
        <v>54.499468598999997</v>
      </c>
      <c r="F60" s="143">
        <f t="shared" si="3"/>
        <v>52.667743014999999</v>
      </c>
      <c r="G60" s="137" t="s">
        <v>6</v>
      </c>
    </row>
    <row r="61" spans="1:8" ht="28" customHeight="1">
      <c r="A61" s="203"/>
      <c r="B61" s="94" t="s">
        <v>391</v>
      </c>
      <c r="C61" s="143">
        <f>C34+C41</f>
        <v>43.587547974000003</v>
      </c>
      <c r="D61" s="143">
        <f>D34+D41</f>
        <v>46.676857873000003</v>
      </c>
      <c r="E61" s="143">
        <f>E34+E41</f>
        <v>47.404939779000003</v>
      </c>
      <c r="F61" s="143">
        <f>F34+F41</f>
        <v>45.983183769</v>
      </c>
      <c r="G61" s="137" t="s">
        <v>392</v>
      </c>
    </row>
    <row r="64" spans="1:8">
      <c r="A64" s="6" t="s">
        <v>408</v>
      </c>
    </row>
    <row r="65" spans="1:1">
      <c r="A65" s="117" t="s">
        <v>412</v>
      </c>
    </row>
  </sheetData>
  <mergeCells count="2">
    <mergeCell ref="A1:G1"/>
    <mergeCell ref="A2:G2"/>
  </mergeCells>
  <pageMargins left="1" right="1" top="1" bottom="1.46639015748032" header="1" footer="1"/>
  <pageSetup paperSize="9" scale="40" orientation="landscape" r:id="rId1"/>
  <headerFooter alignWithMargins="0">
    <oddFooter>&amp;L&amp;"Arial,Italic"&amp;8 Muhamad Maulana Yasin Jayawiguna:WA00810, 2/22/2016 2:09:12 PM 
&amp;"-,Regular"Hal:  1/ 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42580A-09BB-4E8B-A601-10865FB71D89}">
  <sheetPr>
    <tabColor rgb="FFFFC000"/>
  </sheetPr>
  <dimension ref="A1"/>
  <sheetViews>
    <sheetView view="pageBreakPreview" zoomScale="70" zoomScaleNormal="85" zoomScaleSheetLayoutView="70" workbookViewId="0">
      <selection activeCell="P8" sqref="P8"/>
    </sheetView>
  </sheetViews>
  <sheetFormatPr defaultRowHeight="14.5"/>
  <sheetData/>
  <pageMargins left="0.7" right="0.7" top="0.75" bottom="0.75" header="0.3" footer="0.3"/>
  <pageSetup paperSize="9" orientation="landscape"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5" tint="0.79998168889431442"/>
  </sheetPr>
  <dimension ref="A1:H30"/>
  <sheetViews>
    <sheetView showGridLines="0" view="pageBreakPreview" zoomScale="68" zoomScaleNormal="81" zoomScaleSheetLayoutView="85" workbookViewId="0">
      <selection activeCell="H1" sqref="H1:H1048576"/>
    </sheetView>
  </sheetViews>
  <sheetFormatPr defaultColWidth="9.1796875" defaultRowHeight="14"/>
  <cols>
    <col min="1" max="1" width="3.81640625" style="149" bestFit="1" customWidth="1"/>
    <col min="2" max="2" width="48.81640625" style="153" customWidth="1"/>
    <col min="3" max="4" width="13.7265625" style="150" customWidth="1"/>
    <col min="5" max="6" width="12.7265625" style="150" customWidth="1"/>
    <col min="7" max="7" width="45.81640625" style="153" customWidth="1"/>
    <col min="8" max="25" width="26.1796875" style="149" customWidth="1"/>
    <col min="26" max="26" width="0" style="149" hidden="1" customWidth="1"/>
    <col min="27" max="27" width="21.453125" style="149" customWidth="1"/>
    <col min="28" max="16384" width="9.1796875" style="149"/>
  </cols>
  <sheetData>
    <row r="1" spans="1:8" s="92" customFormat="1" ht="20.25" customHeight="1">
      <c r="A1" s="254" t="s">
        <v>394</v>
      </c>
      <c r="B1" s="255"/>
      <c r="C1" s="255"/>
      <c r="D1" s="255"/>
      <c r="E1" s="255"/>
      <c r="F1" s="255"/>
      <c r="G1" s="256"/>
    </row>
    <row r="2" spans="1:8" s="92" customFormat="1" ht="20.25" customHeight="1">
      <c r="A2" s="257" t="s">
        <v>379</v>
      </c>
      <c r="B2" s="258"/>
      <c r="C2" s="258"/>
      <c r="D2" s="258"/>
      <c r="E2" s="258"/>
      <c r="F2" s="258"/>
      <c r="G2" s="259"/>
    </row>
    <row r="3" spans="1:8" s="7" customFormat="1" ht="45">
      <c r="A3" s="37" t="s">
        <v>0</v>
      </c>
      <c r="B3" s="37" t="s">
        <v>5</v>
      </c>
      <c r="C3" s="37" t="s">
        <v>407</v>
      </c>
      <c r="D3" s="37" t="s">
        <v>427</v>
      </c>
      <c r="E3" s="37" t="s">
        <v>439</v>
      </c>
      <c r="F3" s="37" t="s">
        <v>462</v>
      </c>
      <c r="G3" s="38" t="s">
        <v>128</v>
      </c>
    </row>
    <row r="4" spans="1:8" ht="15">
      <c r="A4" s="93">
        <v>1</v>
      </c>
      <c r="B4" s="102" t="s">
        <v>159</v>
      </c>
      <c r="C4" s="95"/>
      <c r="D4" s="95"/>
      <c r="E4" s="95"/>
      <c r="F4" s="95"/>
      <c r="G4" s="138" t="s">
        <v>297</v>
      </c>
    </row>
    <row r="5" spans="1:8" ht="15">
      <c r="A5" s="93">
        <v>2</v>
      </c>
      <c r="B5" s="154" t="s">
        <v>198</v>
      </c>
      <c r="C5" s="95">
        <v>2.2271417609999999</v>
      </c>
      <c r="D5" s="95">
        <v>3.2603351489999999</v>
      </c>
      <c r="E5" s="95">
        <v>0.85834274200000005</v>
      </c>
      <c r="F5" s="95">
        <v>1.7860753229999999</v>
      </c>
      <c r="G5" s="137" t="s">
        <v>236</v>
      </c>
      <c r="H5" s="240"/>
    </row>
    <row r="6" spans="1:8" ht="15">
      <c r="A6" s="93">
        <v>3</v>
      </c>
      <c r="B6" s="154" t="s">
        <v>199</v>
      </c>
      <c r="C6" s="95">
        <v>0</v>
      </c>
      <c r="D6" s="95">
        <v>0</v>
      </c>
      <c r="E6" s="95">
        <v>0</v>
      </c>
      <c r="F6" s="95">
        <v>0</v>
      </c>
      <c r="G6" s="137" t="s">
        <v>238</v>
      </c>
      <c r="H6" s="240"/>
    </row>
    <row r="7" spans="1:8" ht="15">
      <c r="A7" s="93">
        <v>4</v>
      </c>
      <c r="B7" s="154" t="s">
        <v>200</v>
      </c>
      <c r="C7" s="95">
        <v>0</v>
      </c>
      <c r="D7" s="95">
        <v>0</v>
      </c>
      <c r="E7" s="95">
        <v>0</v>
      </c>
      <c r="F7" s="95">
        <v>0</v>
      </c>
      <c r="G7" s="137" t="s">
        <v>237</v>
      </c>
      <c r="H7" s="240"/>
    </row>
    <row r="8" spans="1:8" ht="15">
      <c r="A8" s="93">
        <v>5</v>
      </c>
      <c r="B8" s="154" t="s">
        <v>201</v>
      </c>
      <c r="C8" s="95">
        <v>5.8171601000000003E-2</v>
      </c>
      <c r="D8" s="95">
        <v>8.6211309999999999E-2</v>
      </c>
      <c r="E8" s="95">
        <v>2.1552282999999998E-2</v>
      </c>
      <c r="F8" s="95">
        <v>3.9556850999999997E-2</v>
      </c>
      <c r="G8" s="137" t="s">
        <v>239</v>
      </c>
      <c r="H8" s="240"/>
    </row>
    <row r="9" spans="1:8" ht="15">
      <c r="A9" s="93">
        <v>6</v>
      </c>
      <c r="B9" s="154" t="s">
        <v>202</v>
      </c>
      <c r="C9" s="95">
        <v>0.383440585</v>
      </c>
      <c r="D9" s="95">
        <v>0.62770941800000002</v>
      </c>
      <c r="E9" s="95">
        <v>0.243542393</v>
      </c>
      <c r="F9" s="95">
        <v>0.47204173599999999</v>
      </c>
      <c r="G9" s="137" t="s">
        <v>240</v>
      </c>
      <c r="H9" s="240"/>
    </row>
    <row r="10" spans="1:8" ht="15">
      <c r="A10" s="93">
        <v>7</v>
      </c>
      <c r="B10" s="154" t="s">
        <v>203</v>
      </c>
      <c r="C10" s="95">
        <v>0</v>
      </c>
      <c r="D10" s="95">
        <v>0</v>
      </c>
      <c r="E10" s="95">
        <v>0</v>
      </c>
      <c r="F10" s="95">
        <v>0</v>
      </c>
      <c r="G10" s="137" t="s">
        <v>241</v>
      </c>
      <c r="H10" s="240"/>
    </row>
    <row r="11" spans="1:8" ht="15">
      <c r="A11" s="93">
        <v>8</v>
      </c>
      <c r="B11" s="154" t="s">
        <v>161</v>
      </c>
      <c r="C11" s="95">
        <v>0.89338659799999998</v>
      </c>
      <c r="D11" s="95">
        <v>1.248487363</v>
      </c>
      <c r="E11" s="95">
        <v>0.439286548</v>
      </c>
      <c r="F11" s="95">
        <v>0.87399872000000001</v>
      </c>
      <c r="G11" s="137" t="s">
        <v>225</v>
      </c>
      <c r="H11" s="240"/>
    </row>
    <row r="12" spans="1:8" ht="15">
      <c r="A12" s="93">
        <v>9</v>
      </c>
      <c r="B12" s="155" t="s">
        <v>162</v>
      </c>
      <c r="C12" s="100">
        <f>SUM(C5:C11)</f>
        <v>3.5621405450000001</v>
      </c>
      <c r="D12" s="100">
        <v>5.2227432399999998</v>
      </c>
      <c r="E12" s="100">
        <v>1.5627239660000001</v>
      </c>
      <c r="F12" s="100">
        <v>3.1716726300000002</v>
      </c>
      <c r="G12" s="138" t="s">
        <v>226</v>
      </c>
      <c r="H12" s="240"/>
    </row>
    <row r="13" spans="1:8" ht="15">
      <c r="A13" s="93">
        <v>10</v>
      </c>
      <c r="B13" s="102" t="s">
        <v>204</v>
      </c>
      <c r="C13" s="100">
        <v>0.88633169499999997</v>
      </c>
      <c r="D13" s="100">
        <v>1.3308893159999999</v>
      </c>
      <c r="E13" s="100">
        <v>0.47272668499999998</v>
      </c>
      <c r="F13" s="100">
        <v>0.96355617199999999</v>
      </c>
      <c r="G13" s="138" t="s">
        <v>327</v>
      </c>
      <c r="H13" s="240"/>
    </row>
    <row r="14" spans="1:8" ht="31" customHeight="1">
      <c r="A14" s="93">
        <v>11</v>
      </c>
      <c r="B14" s="102" t="s">
        <v>205</v>
      </c>
      <c r="C14" s="100">
        <f>C12-C13</f>
        <v>2.6758088500000001</v>
      </c>
      <c r="D14" s="100">
        <v>3.8918539239999999</v>
      </c>
      <c r="E14" s="100">
        <v>1.089997281</v>
      </c>
      <c r="F14" s="100">
        <v>2.2081164580000001</v>
      </c>
      <c r="G14" s="138" t="s">
        <v>328</v>
      </c>
      <c r="H14" s="240"/>
    </row>
    <row r="15" spans="1:8" ht="15">
      <c r="A15" s="93">
        <v>12</v>
      </c>
      <c r="B15" s="102" t="s">
        <v>206</v>
      </c>
      <c r="C15" s="95"/>
      <c r="D15" s="95"/>
      <c r="E15" s="95"/>
      <c r="F15" s="95"/>
      <c r="G15" s="138" t="s">
        <v>329</v>
      </c>
    </row>
    <row r="16" spans="1:8" ht="15">
      <c r="A16" s="93">
        <v>13</v>
      </c>
      <c r="B16" s="154" t="s">
        <v>207</v>
      </c>
      <c r="C16" s="95"/>
      <c r="D16" s="95"/>
      <c r="E16" s="95"/>
      <c r="F16" s="95"/>
      <c r="G16" s="137" t="s">
        <v>244</v>
      </c>
    </row>
    <row r="17" spans="1:8" ht="15">
      <c r="A17" s="93">
        <v>14</v>
      </c>
      <c r="B17" s="154" t="s">
        <v>167</v>
      </c>
      <c r="C17" s="95">
        <v>1.768011244</v>
      </c>
      <c r="D17" s="95">
        <v>2.5643604099999999</v>
      </c>
      <c r="E17" s="95">
        <v>0.97767485700000001</v>
      </c>
      <c r="F17" s="95">
        <v>2.0686724500000002</v>
      </c>
      <c r="G17" s="137" t="s">
        <v>234</v>
      </c>
      <c r="H17" s="240"/>
    </row>
    <row r="18" spans="1:8" ht="16.5" customHeight="1">
      <c r="A18" s="93">
        <v>15</v>
      </c>
      <c r="B18" s="154" t="s">
        <v>208</v>
      </c>
      <c r="C18" s="95">
        <v>0.18913738499999999</v>
      </c>
      <c r="D18" s="95">
        <v>0.47653535400000002</v>
      </c>
      <c r="E18" s="95">
        <v>6.1406199000000002E-2</v>
      </c>
      <c r="F18" s="95">
        <v>0.209248666</v>
      </c>
      <c r="G18" s="137" t="s">
        <v>232</v>
      </c>
      <c r="H18" s="240"/>
    </row>
    <row r="19" spans="1:8" ht="18" customHeight="1">
      <c r="A19" s="93">
        <v>16</v>
      </c>
      <c r="B19" s="154" t="s">
        <v>209</v>
      </c>
      <c r="C19" s="95">
        <v>0.01</v>
      </c>
      <c r="D19" s="95">
        <v>0.03</v>
      </c>
      <c r="E19" s="95">
        <v>0</v>
      </c>
      <c r="F19" s="95">
        <v>0</v>
      </c>
      <c r="G19" s="137" t="s">
        <v>245</v>
      </c>
    </row>
    <row r="20" spans="1:8" ht="15">
      <c r="A20" s="93">
        <v>17</v>
      </c>
      <c r="B20" s="154" t="s">
        <v>168</v>
      </c>
      <c r="C20" s="95">
        <v>0.67676467900000004</v>
      </c>
      <c r="D20" s="95">
        <v>0.97251693299999997</v>
      </c>
      <c r="E20" s="95">
        <v>0.30983887900000001</v>
      </c>
      <c r="F20" s="95">
        <v>0.59588757000000003</v>
      </c>
      <c r="G20" s="137" t="s">
        <v>220</v>
      </c>
      <c r="H20" s="240"/>
    </row>
    <row r="21" spans="1:8" ht="15">
      <c r="A21" s="93">
        <v>18</v>
      </c>
      <c r="B21" s="155" t="s">
        <v>169</v>
      </c>
      <c r="C21" s="100">
        <f>SUM(C16:C20)</f>
        <v>2.6439133080000001</v>
      </c>
      <c r="D21" s="100">
        <v>4.0434126969999999</v>
      </c>
      <c r="E21" s="100">
        <v>1.3489199350000001</v>
      </c>
      <c r="F21" s="100">
        <v>2.8738086859999998</v>
      </c>
      <c r="G21" s="138" t="s">
        <v>221</v>
      </c>
      <c r="H21" s="240"/>
    </row>
    <row r="22" spans="1:8" ht="15">
      <c r="A22" s="93">
        <v>19</v>
      </c>
      <c r="B22" s="102" t="s">
        <v>295</v>
      </c>
      <c r="C22" s="100">
        <f>C14-C21</f>
        <v>3.1895541999999999E-2</v>
      </c>
      <c r="D22" s="100">
        <v>-0.15155877300000001</v>
      </c>
      <c r="E22" s="100">
        <v>-0.25892265399999997</v>
      </c>
      <c r="F22" s="100">
        <v>-0.66569222800000005</v>
      </c>
      <c r="G22" s="138" t="s">
        <v>330</v>
      </c>
      <c r="H22" s="240"/>
    </row>
    <row r="23" spans="1:8" ht="15">
      <c r="A23" s="93">
        <v>20</v>
      </c>
      <c r="B23" s="154" t="s">
        <v>171</v>
      </c>
      <c r="C23" s="95">
        <v>1.7999999999999999E-2</v>
      </c>
      <c r="D23" s="95">
        <v>0.41799999999999998</v>
      </c>
      <c r="E23" s="95">
        <v>0</v>
      </c>
      <c r="F23" s="100">
        <v>0</v>
      </c>
      <c r="G23" s="137" t="s">
        <v>227</v>
      </c>
      <c r="H23" s="240"/>
    </row>
    <row r="24" spans="1:8" ht="15">
      <c r="A24" s="93">
        <v>21</v>
      </c>
      <c r="B24" s="154" t="s">
        <v>172</v>
      </c>
      <c r="C24" s="95"/>
      <c r="D24" s="95">
        <v>0</v>
      </c>
      <c r="E24" s="95">
        <v>1.17E-2</v>
      </c>
      <c r="F24" s="95">
        <v>1.49E-2</v>
      </c>
      <c r="G24" s="137" t="s">
        <v>222</v>
      </c>
      <c r="H24" s="240"/>
    </row>
    <row r="25" spans="1:8" ht="15">
      <c r="A25" s="93">
        <v>22</v>
      </c>
      <c r="B25" s="102" t="s">
        <v>178</v>
      </c>
      <c r="C25" s="100">
        <f>C22+C23-C24</f>
        <v>4.9895542000000001E-2</v>
      </c>
      <c r="D25" s="100">
        <v>0.266441227</v>
      </c>
      <c r="E25" s="100">
        <v>-0.27062265400000002</v>
      </c>
      <c r="F25" s="100">
        <v>-0.68059222799999997</v>
      </c>
      <c r="G25" s="138" t="s">
        <v>302</v>
      </c>
      <c r="H25" s="240"/>
    </row>
    <row r="26" spans="1:8" ht="15">
      <c r="A26" s="93">
        <v>23</v>
      </c>
      <c r="B26" s="154" t="s">
        <v>174</v>
      </c>
      <c r="C26" s="95">
        <v>1.6134576000000001E-2</v>
      </c>
      <c r="D26" s="95">
        <v>7.2201699999999994E-2</v>
      </c>
      <c r="E26" s="100">
        <v>0</v>
      </c>
      <c r="F26" s="100">
        <v>0</v>
      </c>
      <c r="G26" s="137" t="s">
        <v>228</v>
      </c>
      <c r="H26" s="240"/>
    </row>
    <row r="27" spans="1:8" s="151" customFormat="1" ht="15">
      <c r="A27" s="98">
        <v>24</v>
      </c>
      <c r="B27" s="102" t="s">
        <v>296</v>
      </c>
      <c r="C27" s="100">
        <f>C25-C26</f>
        <v>3.3760966000000003E-2</v>
      </c>
      <c r="D27" s="100">
        <v>0.194239527</v>
      </c>
      <c r="E27" s="100">
        <v>-0.27062265400000002</v>
      </c>
      <c r="F27" s="100">
        <v>-0.68059222799999997</v>
      </c>
      <c r="G27" s="138" t="s">
        <v>331</v>
      </c>
      <c r="H27" s="241"/>
    </row>
    <row r="28" spans="1:8" s="151" customFormat="1" ht="15">
      <c r="A28" s="278"/>
      <c r="B28" s="279"/>
      <c r="C28" s="280"/>
      <c r="D28" s="280"/>
      <c r="E28" s="280"/>
      <c r="F28" s="280"/>
      <c r="G28" s="281"/>
      <c r="H28" s="241"/>
    </row>
    <row r="29" spans="1:8">
      <c r="A29" s="6" t="s">
        <v>408</v>
      </c>
    </row>
    <row r="30" spans="1:8">
      <c r="A30" s="117" t="s">
        <v>413</v>
      </c>
    </row>
  </sheetData>
  <mergeCells count="2">
    <mergeCell ref="A1:G1"/>
    <mergeCell ref="A2:G2"/>
  </mergeCells>
  <pageMargins left="0.7" right="0.7" top="0.75" bottom="0.75" header="0.3" footer="0.3"/>
  <pageSetup scale="54"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5" tint="0.79998168889431442"/>
  </sheetPr>
  <dimension ref="A1:J28"/>
  <sheetViews>
    <sheetView showGridLines="0" view="pageBreakPreview" zoomScale="60" zoomScaleNormal="90" workbookViewId="0">
      <selection activeCell="P24" sqref="P24"/>
    </sheetView>
  </sheetViews>
  <sheetFormatPr defaultColWidth="9.1796875" defaultRowHeight="15"/>
  <cols>
    <col min="1" max="6" width="16.81640625" style="4" customWidth="1"/>
    <col min="7" max="7" width="23.1796875" style="4" customWidth="1"/>
    <col min="8" max="9" width="16.81640625" style="4" customWidth="1"/>
    <col min="10" max="10" width="15.7265625" style="4" customWidth="1"/>
    <col min="11" max="16384" width="9.1796875" style="4"/>
  </cols>
  <sheetData>
    <row r="1" spans="1:10" ht="20">
      <c r="A1" s="263" t="s">
        <v>425</v>
      </c>
      <c r="B1" s="264"/>
      <c r="C1" s="264"/>
      <c r="D1" s="264"/>
      <c r="E1" s="264"/>
      <c r="F1" s="264"/>
      <c r="G1" s="264"/>
      <c r="H1" s="264"/>
      <c r="I1" s="264"/>
      <c r="J1" s="265"/>
    </row>
    <row r="2" spans="1:10" ht="20">
      <c r="A2" s="266" t="s">
        <v>424</v>
      </c>
      <c r="B2" s="267"/>
      <c r="C2" s="267"/>
      <c r="D2" s="267"/>
      <c r="E2" s="267"/>
      <c r="F2" s="267"/>
      <c r="G2" s="267"/>
      <c r="H2" s="267"/>
      <c r="I2" s="267"/>
      <c r="J2" s="268"/>
    </row>
    <row r="3" spans="1:10" ht="30">
      <c r="A3" s="37" t="s">
        <v>127</v>
      </c>
      <c r="B3" s="161" t="s">
        <v>16</v>
      </c>
      <c r="C3" s="161" t="s">
        <v>17</v>
      </c>
      <c r="D3" s="161" t="s">
        <v>3</v>
      </c>
      <c r="E3" s="161" t="s">
        <v>69</v>
      </c>
      <c r="F3" s="161" t="s">
        <v>18</v>
      </c>
      <c r="G3" s="161" t="s">
        <v>19</v>
      </c>
      <c r="H3" s="161" t="s">
        <v>20</v>
      </c>
      <c r="I3" s="161" t="s">
        <v>319</v>
      </c>
      <c r="J3" s="38" t="s">
        <v>128</v>
      </c>
    </row>
    <row r="4" spans="1:10">
      <c r="A4" s="39" t="s">
        <v>287</v>
      </c>
      <c r="B4" s="200">
        <v>51.491049740000015</v>
      </c>
      <c r="C4" s="200">
        <v>3.9411613949999995</v>
      </c>
      <c r="D4" s="200">
        <v>7.9035017659999989</v>
      </c>
      <c r="E4" s="200">
        <v>39.646386579000001</v>
      </c>
      <c r="F4" s="200">
        <v>14.417586318</v>
      </c>
      <c r="G4" s="200">
        <v>38.158312395999999</v>
      </c>
      <c r="H4" s="200">
        <v>0.21372976799999999</v>
      </c>
      <c r="I4" s="200">
        <v>1.0157427459999999</v>
      </c>
      <c r="J4" s="40" t="s">
        <v>287</v>
      </c>
    </row>
    <row r="5" spans="1:10">
      <c r="A5" s="48" t="s">
        <v>143</v>
      </c>
      <c r="B5" s="202">
        <f>B4</f>
        <v>51.491049740000015</v>
      </c>
      <c r="C5" s="202">
        <f t="shared" ref="C5:I5" si="0">C4</f>
        <v>3.9411613949999995</v>
      </c>
      <c r="D5" s="202">
        <f t="shared" si="0"/>
        <v>7.9035017659999989</v>
      </c>
      <c r="E5" s="202">
        <f t="shared" si="0"/>
        <v>39.646386579000001</v>
      </c>
      <c r="F5" s="202">
        <f t="shared" si="0"/>
        <v>14.417586318</v>
      </c>
      <c r="G5" s="202">
        <f t="shared" si="0"/>
        <v>38.158312395999999</v>
      </c>
      <c r="H5" s="202">
        <f t="shared" si="0"/>
        <v>0.21372976799999999</v>
      </c>
      <c r="I5" s="202">
        <f t="shared" si="0"/>
        <v>1.0157427459999999</v>
      </c>
      <c r="J5" s="49" t="s">
        <v>143</v>
      </c>
    </row>
    <row r="7" spans="1:10">
      <c r="A7" s="6" t="s">
        <v>408</v>
      </c>
    </row>
    <row r="8" spans="1:10">
      <c r="A8" s="117" t="s">
        <v>414</v>
      </c>
    </row>
    <row r="10" spans="1:10" ht="20">
      <c r="A10" s="263" t="s">
        <v>437</v>
      </c>
      <c r="B10" s="264"/>
      <c r="C10" s="264"/>
      <c r="D10" s="264"/>
      <c r="E10" s="264"/>
      <c r="F10" s="264"/>
      <c r="G10" s="264"/>
      <c r="H10" s="264"/>
      <c r="I10" s="264"/>
      <c r="J10" s="265"/>
    </row>
    <row r="11" spans="1:10" ht="20">
      <c r="A11" s="266" t="s">
        <v>438</v>
      </c>
      <c r="B11" s="267"/>
      <c r="C11" s="267"/>
      <c r="D11" s="267"/>
      <c r="E11" s="267"/>
      <c r="F11" s="267"/>
      <c r="G11" s="267"/>
      <c r="H11" s="267"/>
      <c r="I11" s="267"/>
      <c r="J11" s="268"/>
    </row>
    <row r="12" spans="1:10" ht="30">
      <c r="A12" s="37" t="s">
        <v>127</v>
      </c>
      <c r="B12" s="161" t="s">
        <v>16</v>
      </c>
      <c r="C12" s="161" t="s">
        <v>17</v>
      </c>
      <c r="D12" s="161" t="s">
        <v>3</v>
      </c>
      <c r="E12" s="161" t="s">
        <v>69</v>
      </c>
      <c r="F12" s="161" t="s">
        <v>18</v>
      </c>
      <c r="G12" s="161" t="s">
        <v>19</v>
      </c>
      <c r="H12" s="161" t="s">
        <v>20</v>
      </c>
      <c r="I12" s="161" t="s">
        <v>319</v>
      </c>
      <c r="J12" s="38" t="s">
        <v>128</v>
      </c>
    </row>
    <row r="13" spans="1:10">
      <c r="A13" s="39" t="s">
        <v>287</v>
      </c>
      <c r="B13" s="200">
        <v>54.740838199999999</v>
      </c>
      <c r="C13" s="200">
        <v>5.0736874910000003</v>
      </c>
      <c r="D13" s="200">
        <v>8.0639803269999994</v>
      </c>
      <c r="E13" s="200">
        <v>41.603170382000002</v>
      </c>
      <c r="F13" s="200">
        <v>19.358181262999999</v>
      </c>
      <c r="G13" s="200">
        <v>36.868854198000001</v>
      </c>
      <c r="H13" s="200">
        <v>0.62072976800000002</v>
      </c>
      <c r="I13" s="200">
        <v>1.4656098440000001</v>
      </c>
      <c r="J13" s="40" t="s">
        <v>287</v>
      </c>
    </row>
    <row r="14" spans="1:10">
      <c r="A14" s="48" t="s">
        <v>143</v>
      </c>
      <c r="B14" s="202">
        <f>B13</f>
        <v>54.740838199999999</v>
      </c>
      <c r="C14" s="202">
        <f t="shared" ref="C14:I14" si="1">C13</f>
        <v>5.0736874910000003</v>
      </c>
      <c r="D14" s="202">
        <f t="shared" si="1"/>
        <v>8.0639803269999994</v>
      </c>
      <c r="E14" s="202">
        <f t="shared" si="1"/>
        <v>41.603170382000002</v>
      </c>
      <c r="F14" s="202">
        <f t="shared" si="1"/>
        <v>19.358181262999999</v>
      </c>
      <c r="G14" s="202">
        <f t="shared" si="1"/>
        <v>36.868854198000001</v>
      </c>
      <c r="H14" s="202">
        <f t="shared" si="1"/>
        <v>0.62072976800000002</v>
      </c>
      <c r="I14" s="202">
        <f t="shared" si="1"/>
        <v>1.4656098440000001</v>
      </c>
      <c r="J14" s="49" t="s">
        <v>143</v>
      </c>
    </row>
    <row r="17" spans="1:10" ht="20">
      <c r="A17" s="263" t="s">
        <v>448</v>
      </c>
      <c r="B17" s="264"/>
      <c r="C17" s="264"/>
      <c r="D17" s="264"/>
      <c r="E17" s="264"/>
      <c r="F17" s="264"/>
      <c r="G17" s="264"/>
      <c r="H17" s="264"/>
      <c r="I17" s="264"/>
      <c r="J17" s="265"/>
    </row>
    <row r="18" spans="1:10" ht="20">
      <c r="A18" s="266" t="s">
        <v>449</v>
      </c>
      <c r="B18" s="267"/>
      <c r="C18" s="267"/>
      <c r="D18" s="267"/>
      <c r="E18" s="267"/>
      <c r="F18" s="267"/>
      <c r="G18" s="267"/>
      <c r="H18" s="267"/>
      <c r="I18" s="267"/>
      <c r="J18" s="268"/>
    </row>
    <row r="19" spans="1:10" ht="30">
      <c r="A19" s="37" t="s">
        <v>127</v>
      </c>
      <c r="B19" s="161" t="s">
        <v>16</v>
      </c>
      <c r="C19" s="161" t="s">
        <v>17</v>
      </c>
      <c r="D19" s="161" t="s">
        <v>3</v>
      </c>
      <c r="E19" s="161" t="s">
        <v>69</v>
      </c>
      <c r="F19" s="161" t="s">
        <v>18</v>
      </c>
      <c r="G19" s="161" t="s">
        <v>19</v>
      </c>
      <c r="H19" s="161" t="s">
        <v>20</v>
      </c>
      <c r="I19" s="161" t="s">
        <v>319</v>
      </c>
      <c r="J19" s="38" t="s">
        <v>128</v>
      </c>
    </row>
    <row r="20" spans="1:10">
      <c r="A20" s="39" t="s">
        <v>287</v>
      </c>
      <c r="B20" s="200">
        <v>54.499468598999997</v>
      </c>
      <c r="C20" s="200">
        <v>5.6609208049999999</v>
      </c>
      <c r="D20" s="200">
        <v>7.0945288199999998</v>
      </c>
      <c r="E20" s="200">
        <v>41.744018973999999</v>
      </c>
      <c r="F20" s="200">
        <v>18.573260220000002</v>
      </c>
      <c r="G20" s="200">
        <v>37.225943291999997</v>
      </c>
      <c r="H20" s="200">
        <v>1.284729768</v>
      </c>
      <c r="I20" s="200">
        <v>0.88061559099999998</v>
      </c>
      <c r="J20" s="40" t="s">
        <v>287</v>
      </c>
    </row>
    <row r="21" spans="1:10">
      <c r="A21" s="48" t="s">
        <v>143</v>
      </c>
      <c r="B21" s="202">
        <f>B20</f>
        <v>54.499468598999997</v>
      </c>
      <c r="C21" s="202">
        <f t="shared" ref="C21:I21" si="2">C20</f>
        <v>5.6609208049999999</v>
      </c>
      <c r="D21" s="202">
        <f t="shared" si="2"/>
        <v>7.0945288199999998</v>
      </c>
      <c r="E21" s="202">
        <f t="shared" si="2"/>
        <v>41.744018973999999</v>
      </c>
      <c r="F21" s="202">
        <f t="shared" si="2"/>
        <v>18.573260220000002</v>
      </c>
      <c r="G21" s="202">
        <f t="shared" si="2"/>
        <v>37.225943291999997</v>
      </c>
      <c r="H21" s="202">
        <f t="shared" si="2"/>
        <v>1.284729768</v>
      </c>
      <c r="I21" s="202">
        <f t="shared" si="2"/>
        <v>0.88061559099999998</v>
      </c>
      <c r="J21" s="49" t="s">
        <v>143</v>
      </c>
    </row>
    <row r="24" spans="1:10" ht="20">
      <c r="A24" s="263" t="s">
        <v>463</v>
      </c>
      <c r="B24" s="264"/>
      <c r="C24" s="264"/>
      <c r="D24" s="264"/>
      <c r="E24" s="264"/>
      <c r="F24" s="264"/>
      <c r="G24" s="264"/>
      <c r="H24" s="264"/>
      <c r="I24" s="264"/>
      <c r="J24" s="265"/>
    </row>
    <row r="25" spans="1:10" ht="20">
      <c r="A25" s="266" t="s">
        <v>464</v>
      </c>
      <c r="B25" s="267"/>
      <c r="C25" s="267"/>
      <c r="D25" s="267"/>
      <c r="E25" s="267"/>
      <c r="F25" s="267"/>
      <c r="G25" s="267"/>
      <c r="H25" s="267"/>
      <c r="I25" s="267"/>
      <c r="J25" s="268"/>
    </row>
    <row r="26" spans="1:10" ht="30">
      <c r="A26" s="37" t="s">
        <v>127</v>
      </c>
      <c r="B26" s="161" t="s">
        <v>16</v>
      </c>
      <c r="C26" s="161" t="s">
        <v>17</v>
      </c>
      <c r="D26" s="161" t="s">
        <v>3</v>
      </c>
      <c r="E26" s="161" t="s">
        <v>69</v>
      </c>
      <c r="F26" s="161" t="s">
        <v>18</v>
      </c>
      <c r="G26" s="161" t="s">
        <v>19</v>
      </c>
      <c r="H26" s="161" t="s">
        <v>20</v>
      </c>
      <c r="I26" s="161" t="s">
        <v>319</v>
      </c>
      <c r="J26" s="38" t="s">
        <v>128</v>
      </c>
    </row>
    <row r="27" spans="1:10">
      <c r="A27" s="39" t="s">
        <v>287</v>
      </c>
      <c r="B27" s="200">
        <v>52.667743014999999</v>
      </c>
      <c r="C27" s="200">
        <v>5.304913161</v>
      </c>
      <c r="D27" s="200">
        <v>6.6845592460000001</v>
      </c>
      <c r="E27" s="200">
        <v>40.678270607999998</v>
      </c>
      <c r="F27" s="200">
        <v>16.068759523000001</v>
      </c>
      <c r="G27" s="200">
        <v>38.194990693999998</v>
      </c>
      <c r="H27" s="200">
        <v>0.63072976800000002</v>
      </c>
      <c r="I27" s="200">
        <v>0.97064912599999997</v>
      </c>
      <c r="J27" s="40" t="s">
        <v>287</v>
      </c>
    </row>
    <row r="28" spans="1:10">
      <c r="A28" s="48" t="s">
        <v>143</v>
      </c>
      <c r="B28" s="202">
        <f>B27</f>
        <v>52.667743014999999</v>
      </c>
      <c r="C28" s="202">
        <f t="shared" ref="C28:I28" si="3">C27</f>
        <v>5.304913161</v>
      </c>
      <c r="D28" s="202">
        <f t="shared" si="3"/>
        <v>6.6845592460000001</v>
      </c>
      <c r="E28" s="202">
        <f t="shared" si="3"/>
        <v>40.678270607999998</v>
      </c>
      <c r="F28" s="202">
        <f t="shared" si="3"/>
        <v>16.068759523000001</v>
      </c>
      <c r="G28" s="202">
        <f t="shared" si="3"/>
        <v>38.194990693999998</v>
      </c>
      <c r="H28" s="202">
        <f t="shared" si="3"/>
        <v>0.63072976800000002</v>
      </c>
      <c r="I28" s="202">
        <f t="shared" si="3"/>
        <v>0.97064912599999997</v>
      </c>
      <c r="J28" s="49" t="s">
        <v>143</v>
      </c>
    </row>
  </sheetData>
  <mergeCells count="8">
    <mergeCell ref="A24:J24"/>
    <mergeCell ref="A25:J25"/>
    <mergeCell ref="A17:J17"/>
    <mergeCell ref="A18:J18"/>
    <mergeCell ref="A10:J10"/>
    <mergeCell ref="A11:J11"/>
    <mergeCell ref="A1:J1"/>
    <mergeCell ref="A2:J2"/>
  </mergeCells>
  <pageMargins left="0.7" right="0.7" top="0.75" bottom="0.75" header="0.3" footer="0.3"/>
  <pageSetup paperSize="9" scale="47"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7" tint="0.79998168889431442"/>
  </sheetPr>
  <dimension ref="A9:G10"/>
  <sheetViews>
    <sheetView showGridLines="0" zoomScale="85" zoomScaleNormal="85" workbookViewId="0">
      <selection activeCell="N4" sqref="N4"/>
    </sheetView>
  </sheetViews>
  <sheetFormatPr defaultColWidth="8.81640625" defaultRowHeight="14.5"/>
  <cols>
    <col min="1" max="1" width="6.26953125" style="82" customWidth="1"/>
  </cols>
  <sheetData>
    <row r="9" spans="4:7" ht="15.5">
      <c r="D9" s="4" t="s">
        <v>14</v>
      </c>
      <c r="E9" s="4"/>
      <c r="F9" s="4"/>
      <c r="G9" s="4"/>
    </row>
    <row r="10" spans="4:7" ht="15.5">
      <c r="D10" s="67" t="s">
        <v>15</v>
      </c>
      <c r="E10" s="4"/>
      <c r="F10" s="4"/>
      <c r="G10" s="4"/>
    </row>
  </sheetData>
  <pageMargins left="0.7" right="0.7" top="0.75" bottom="0.75" header="0.3" footer="0.3"/>
  <pageSetup paperSize="9"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7" tint="0.79998168889431442"/>
  </sheetPr>
  <dimension ref="A1:E39"/>
  <sheetViews>
    <sheetView showGridLines="0" zoomScaleNormal="100" zoomScaleSheetLayoutView="100" workbookViewId="0">
      <selection activeCell="N4" sqref="N4"/>
    </sheetView>
  </sheetViews>
  <sheetFormatPr defaultColWidth="9.1796875" defaultRowHeight="14"/>
  <cols>
    <col min="1" max="1" width="6.453125" style="50" customWidth="1"/>
    <col min="2" max="2" width="3.26953125" style="1" customWidth="1"/>
    <col min="3" max="3" width="41.453125" style="1" customWidth="1"/>
    <col min="4" max="4" width="5.81640625" style="1" customWidth="1"/>
    <col min="5" max="5" width="44.453125" style="1" customWidth="1"/>
    <col min="6" max="16384" width="9.1796875" style="1"/>
  </cols>
  <sheetData>
    <row r="1" spans="2:5">
      <c r="B1" s="2"/>
    </row>
    <row r="2" spans="2:5">
      <c r="B2" s="2"/>
    </row>
    <row r="3" spans="2:5">
      <c r="B3" s="2"/>
    </row>
    <row r="4" spans="2:5">
      <c r="B4" s="2"/>
    </row>
    <row r="5" spans="2:5">
      <c r="B5" s="2"/>
    </row>
    <row r="6" spans="2:5">
      <c r="B6" s="2"/>
    </row>
    <row r="7" spans="2:5">
      <c r="B7" s="2"/>
    </row>
    <row r="8" spans="2:5">
      <c r="B8" s="2"/>
    </row>
    <row r="9" spans="2:5">
      <c r="B9" s="2"/>
    </row>
    <row r="10" spans="2:5" ht="15">
      <c r="B10" s="2"/>
      <c r="C10" s="51" t="s">
        <v>257</v>
      </c>
      <c r="D10" s="52" t="s">
        <v>215</v>
      </c>
      <c r="E10" s="53" t="s">
        <v>258</v>
      </c>
    </row>
    <row r="11" spans="2:5" ht="15">
      <c r="B11" s="2"/>
      <c r="C11" s="51" t="s">
        <v>259</v>
      </c>
      <c r="D11" s="52" t="s">
        <v>215</v>
      </c>
      <c r="E11" s="53" t="s">
        <v>92</v>
      </c>
    </row>
    <row r="12" spans="2:5" ht="15">
      <c r="B12" s="2"/>
      <c r="C12" s="51" t="s">
        <v>141</v>
      </c>
      <c r="D12" s="52" t="s">
        <v>215</v>
      </c>
      <c r="E12" s="53" t="s">
        <v>260</v>
      </c>
    </row>
    <row r="13" spans="2:5" ht="15">
      <c r="B13" s="2"/>
      <c r="C13" s="51" t="s">
        <v>261</v>
      </c>
      <c r="D13" s="52" t="s">
        <v>215</v>
      </c>
      <c r="E13" s="53" t="s">
        <v>93</v>
      </c>
    </row>
    <row r="14" spans="2:5" ht="15">
      <c r="B14" s="2"/>
      <c r="C14" s="51"/>
      <c r="D14" s="52"/>
      <c r="E14" s="53"/>
    </row>
    <row r="15" spans="2:5">
      <c r="B15" s="2"/>
      <c r="C15" s="9"/>
      <c r="D15" s="10"/>
      <c r="E15" s="11"/>
    </row>
    <row r="16" spans="2:5">
      <c r="B16" s="2"/>
      <c r="C16" s="9"/>
      <c r="D16" s="10"/>
      <c r="E16" s="11"/>
    </row>
    <row r="17" spans="2:5">
      <c r="B17" s="2"/>
      <c r="C17" s="9"/>
      <c r="D17" s="10"/>
      <c r="E17" s="11"/>
    </row>
    <row r="18" spans="2:5">
      <c r="B18" s="2"/>
      <c r="C18" s="9"/>
      <c r="D18" s="10"/>
      <c r="E18" s="11"/>
    </row>
    <row r="19" spans="2:5">
      <c r="B19" s="2"/>
      <c r="C19" s="9"/>
      <c r="D19" s="10"/>
      <c r="E19" s="11"/>
    </row>
    <row r="20" spans="2:5">
      <c r="B20" s="2"/>
      <c r="C20" s="9"/>
      <c r="D20" s="10"/>
      <c r="E20" s="11"/>
    </row>
    <row r="21" spans="2:5">
      <c r="B21" s="2"/>
      <c r="C21" s="9"/>
      <c r="D21" s="10"/>
      <c r="E21" s="11"/>
    </row>
    <row r="22" spans="2:5">
      <c r="B22" s="2"/>
      <c r="C22" s="9"/>
      <c r="D22" s="10"/>
      <c r="E22" s="11"/>
    </row>
    <row r="23" spans="2:5">
      <c r="B23" s="2"/>
      <c r="C23" s="9"/>
      <c r="D23" s="10"/>
      <c r="E23" s="11"/>
    </row>
    <row r="24" spans="2:5">
      <c r="B24" s="2"/>
      <c r="C24" s="12"/>
      <c r="D24" s="3"/>
      <c r="E24" s="13"/>
    </row>
    <row r="25" spans="2:5">
      <c r="B25" s="2"/>
      <c r="C25" s="12"/>
      <c r="D25" s="3"/>
      <c r="E25" s="13"/>
    </row>
    <row r="26" spans="2:5">
      <c r="B26" s="2"/>
      <c r="C26" s="12"/>
      <c r="D26" s="3"/>
      <c r="E26" s="13"/>
    </row>
    <row r="27" spans="2:5">
      <c r="B27" s="2"/>
    </row>
    <row r="28" spans="2:5">
      <c r="B28" s="2"/>
    </row>
    <row r="29" spans="2:5">
      <c r="B29" s="2"/>
    </row>
    <row r="30" spans="2:5" ht="42" customHeight="1">
      <c r="B30" s="2"/>
      <c r="C30" s="269"/>
      <c r="D30" s="269"/>
    </row>
    <row r="31" spans="2:5" ht="32.25" customHeight="1">
      <c r="B31" s="2"/>
      <c r="C31" s="270"/>
      <c r="D31" s="270"/>
    </row>
    <row r="32" spans="2:5">
      <c r="B32" s="2"/>
      <c r="C32" s="271"/>
      <c r="D32" s="271"/>
    </row>
    <row r="33" spans="2:2">
      <c r="B33" s="2"/>
    </row>
    <row r="34" spans="2:2">
      <c r="B34" s="2"/>
    </row>
    <row r="35" spans="2:2">
      <c r="B35" s="2"/>
    </row>
    <row r="36" spans="2:2">
      <c r="B36" s="2"/>
    </row>
    <row r="37" spans="2:2">
      <c r="B37" s="2"/>
    </row>
    <row r="38" spans="2:2">
      <c r="B38" s="2"/>
    </row>
    <row r="39" spans="2:2">
      <c r="B39" s="2"/>
    </row>
  </sheetData>
  <mergeCells count="3">
    <mergeCell ref="C30:D30"/>
    <mergeCell ref="C31:D31"/>
    <mergeCell ref="C32:D32"/>
  </mergeCells>
  <pageMargins left="0.7" right="0.7" top="0.75" bottom="0.75" header="0.3" footer="0.3"/>
  <pageSetup paperSize="9" scale="78"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7" tint="0.79998168889431442"/>
  </sheetPr>
  <dimension ref="A1:M32"/>
  <sheetViews>
    <sheetView showGridLines="0" zoomScale="60" zoomScaleNormal="60" zoomScaleSheetLayoutView="85" workbookViewId="0"/>
  </sheetViews>
  <sheetFormatPr defaultColWidth="9.1796875" defaultRowHeight="15"/>
  <cols>
    <col min="1" max="1" width="7.26953125" style="23" customWidth="1"/>
    <col min="2" max="2" width="3.26953125" style="4" customWidth="1"/>
    <col min="3" max="3" width="24.1796875" style="4" bestFit="1" customWidth="1"/>
    <col min="4" max="4" width="50.7265625" style="4" customWidth="1"/>
    <col min="5" max="5" width="9.453125" style="4" customWidth="1"/>
    <col min="6" max="7" width="5.1796875" style="4" customWidth="1"/>
    <col min="8" max="8" width="23.26953125" style="4" bestFit="1" customWidth="1"/>
    <col min="9" max="9" width="50.7265625" style="4" customWidth="1"/>
    <col min="10" max="16384" width="9.1796875" style="4"/>
  </cols>
  <sheetData>
    <row r="1" spans="2:13">
      <c r="B1" s="54"/>
      <c r="C1" s="55"/>
      <c r="D1" s="55"/>
      <c r="E1" s="56"/>
      <c r="G1" s="54"/>
      <c r="H1" s="55"/>
      <c r="I1" s="55"/>
      <c r="J1" s="56"/>
    </row>
    <row r="2" spans="2:13" ht="20">
      <c r="B2" s="57"/>
      <c r="C2" s="272" t="s">
        <v>13</v>
      </c>
      <c r="D2" s="272"/>
      <c r="E2" s="273"/>
      <c r="F2" s="77"/>
      <c r="G2" s="78"/>
      <c r="H2" s="274" t="s">
        <v>12</v>
      </c>
      <c r="I2" s="274"/>
      <c r="J2" s="275"/>
    </row>
    <row r="3" spans="2:13">
      <c r="B3" s="57"/>
      <c r="E3" s="58"/>
      <c r="G3" s="57"/>
      <c r="J3" s="58"/>
    </row>
    <row r="4" spans="2:13">
      <c r="B4" s="57"/>
      <c r="E4" s="58"/>
      <c r="G4" s="57"/>
      <c r="J4" s="58"/>
    </row>
    <row r="5" spans="2:13" ht="135.75" customHeight="1">
      <c r="B5" s="57"/>
      <c r="C5" s="29" t="s">
        <v>92</v>
      </c>
      <c r="D5" s="59" t="s">
        <v>129</v>
      </c>
      <c r="E5" s="60"/>
      <c r="F5" s="61"/>
      <c r="G5" s="62"/>
      <c r="H5" s="63" t="s">
        <v>93</v>
      </c>
      <c r="I5" s="64" t="s">
        <v>130</v>
      </c>
      <c r="J5" s="58"/>
    </row>
    <row r="6" spans="2:13">
      <c r="B6" s="57"/>
      <c r="C6" s="29"/>
      <c r="D6" s="61"/>
      <c r="E6" s="65"/>
      <c r="F6" s="61"/>
      <c r="G6" s="62"/>
      <c r="H6" s="63"/>
      <c r="I6" s="64"/>
      <c r="J6" s="58"/>
    </row>
    <row r="7" spans="2:13">
      <c r="B7" s="57"/>
      <c r="C7" s="29" t="s">
        <v>18</v>
      </c>
      <c r="D7" s="24" t="s">
        <v>94</v>
      </c>
      <c r="E7" s="66"/>
      <c r="F7" s="61"/>
      <c r="G7" s="62"/>
      <c r="H7" s="63" t="s">
        <v>101</v>
      </c>
      <c r="I7" s="64" t="s">
        <v>270</v>
      </c>
      <c r="J7" s="58"/>
    </row>
    <row r="8" spans="2:13">
      <c r="B8" s="57"/>
      <c r="D8" s="61"/>
      <c r="E8" s="65"/>
      <c r="F8" s="61"/>
      <c r="G8" s="62"/>
      <c r="H8" s="67"/>
      <c r="I8" s="64"/>
      <c r="J8" s="58"/>
    </row>
    <row r="9" spans="2:13" ht="30">
      <c r="B9" s="57"/>
      <c r="C9" s="29" t="s">
        <v>19</v>
      </c>
      <c r="D9" s="24" t="s">
        <v>95</v>
      </c>
      <c r="E9" s="66"/>
      <c r="F9" s="61"/>
      <c r="G9" s="62"/>
      <c r="H9" s="63" t="s">
        <v>102</v>
      </c>
      <c r="I9" s="64" t="s">
        <v>96</v>
      </c>
      <c r="J9" s="58"/>
    </row>
    <row r="10" spans="2:13">
      <c r="B10" s="57"/>
      <c r="C10" s="29"/>
      <c r="D10" s="24"/>
      <c r="E10" s="66"/>
      <c r="F10" s="61"/>
      <c r="G10" s="62"/>
      <c r="H10" s="63"/>
      <c r="I10" s="64"/>
      <c r="J10" s="58"/>
    </row>
    <row r="11" spans="2:13" ht="135">
      <c r="B11" s="57"/>
      <c r="C11" s="29" t="s">
        <v>69</v>
      </c>
      <c r="D11" s="24" t="s">
        <v>137</v>
      </c>
      <c r="E11" s="66"/>
      <c r="F11" s="61"/>
      <c r="G11" s="62"/>
      <c r="H11" s="63" t="s">
        <v>100</v>
      </c>
      <c r="I11" s="64" t="s">
        <v>138</v>
      </c>
      <c r="J11" s="58"/>
      <c r="M11" s="4" t="s">
        <v>262</v>
      </c>
    </row>
    <row r="12" spans="2:13">
      <c r="B12" s="57"/>
      <c r="D12" s="31"/>
      <c r="E12" s="68"/>
      <c r="F12" s="31"/>
      <c r="G12" s="69"/>
      <c r="H12" s="67"/>
      <c r="I12" s="64"/>
      <c r="J12" s="58"/>
    </row>
    <row r="13" spans="2:13" ht="45">
      <c r="B13" s="57"/>
      <c r="C13" s="29" t="s">
        <v>135</v>
      </c>
      <c r="D13" s="24" t="s">
        <v>97</v>
      </c>
      <c r="E13" s="66"/>
      <c r="F13" s="61"/>
      <c r="G13" s="62"/>
      <c r="H13" s="63" t="s">
        <v>136</v>
      </c>
      <c r="I13" s="64" t="s">
        <v>98</v>
      </c>
      <c r="J13" s="58"/>
    </row>
    <row r="14" spans="2:13">
      <c r="B14" s="57"/>
      <c r="E14" s="58"/>
      <c r="G14" s="57"/>
      <c r="H14" s="67"/>
      <c r="I14" s="64"/>
      <c r="J14" s="58"/>
    </row>
    <row r="15" spans="2:13" ht="75">
      <c r="B15" s="57"/>
      <c r="C15" s="29" t="s">
        <v>20</v>
      </c>
      <c r="D15" s="24" t="s">
        <v>131</v>
      </c>
      <c r="E15" s="66"/>
      <c r="F15" s="61"/>
      <c r="G15" s="62"/>
      <c r="H15" s="63" t="s">
        <v>103</v>
      </c>
      <c r="I15" s="64" t="s">
        <v>132</v>
      </c>
      <c r="J15" s="58"/>
    </row>
    <row r="16" spans="2:13" ht="15" customHeight="1">
      <c r="B16" s="57"/>
      <c r="E16" s="58"/>
      <c r="G16" s="57"/>
      <c r="H16" s="67"/>
      <c r="I16" s="64"/>
      <c r="J16" s="58"/>
    </row>
    <row r="17" spans="2:10">
      <c r="B17" s="70"/>
      <c r="C17" s="71"/>
      <c r="D17" s="72"/>
      <c r="E17" s="73"/>
      <c r="G17" s="70"/>
      <c r="H17" s="71"/>
      <c r="I17" s="74"/>
      <c r="J17" s="75"/>
    </row>
    <row r="18" spans="2:10" ht="15" customHeight="1"/>
    <row r="19" spans="2:10">
      <c r="C19" s="29"/>
      <c r="D19" s="31"/>
      <c r="E19" s="31"/>
      <c r="H19" s="29"/>
      <c r="I19" s="31"/>
    </row>
    <row r="20" spans="2:10" ht="18" customHeight="1"/>
    <row r="21" spans="2:10">
      <c r="C21" s="29"/>
      <c r="D21" s="31"/>
      <c r="E21" s="31"/>
      <c r="H21" s="29"/>
      <c r="I21" s="31"/>
    </row>
    <row r="22" spans="2:10" ht="22.5" customHeight="1"/>
    <row r="23" spans="2:10" ht="67.5" customHeight="1">
      <c r="C23" s="29"/>
      <c r="D23" s="31"/>
      <c r="E23" s="31"/>
      <c r="H23" s="29"/>
      <c r="I23" s="31"/>
    </row>
    <row r="24" spans="2:10" ht="15" customHeight="1"/>
    <row r="25" spans="2:10">
      <c r="C25" s="29"/>
      <c r="D25" s="76"/>
      <c r="E25" s="76"/>
      <c r="H25" s="29"/>
      <c r="I25" s="31"/>
    </row>
    <row r="26" spans="2:10" ht="15" customHeight="1"/>
    <row r="27" spans="2:10">
      <c r="C27" s="29"/>
      <c r="D27" s="76"/>
      <c r="E27" s="76"/>
      <c r="H27" s="29"/>
      <c r="I27" s="31"/>
    </row>
    <row r="28" spans="2:10" ht="15" customHeight="1">
      <c r="I28" s="31"/>
    </row>
    <row r="29" spans="2:10">
      <c r="C29" s="29"/>
      <c r="D29" s="76"/>
      <c r="E29" s="76"/>
      <c r="H29" s="29"/>
      <c r="I29" s="31"/>
    </row>
    <row r="30" spans="2:10" ht="15" customHeight="1"/>
    <row r="31" spans="2:10" ht="15" customHeight="1"/>
    <row r="32" spans="2:10" ht="15" customHeight="1"/>
  </sheetData>
  <mergeCells count="2">
    <mergeCell ref="C2:E2"/>
    <mergeCell ref="H2:J2"/>
  </mergeCells>
  <pageMargins left="0.7" right="0.7" top="0.75" bottom="0.75" header="0.3" footer="0.3"/>
  <pageSetup paperSize="9" scale="4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79998168889431442"/>
  </sheetPr>
  <dimension ref="A1:K43"/>
  <sheetViews>
    <sheetView showGridLines="0" zoomScale="75" zoomScaleNormal="90" zoomScaleSheetLayoutView="85" workbookViewId="0">
      <selection activeCell="E28" sqref="E28"/>
    </sheetView>
  </sheetViews>
  <sheetFormatPr defaultColWidth="9.1796875" defaultRowHeight="12.5"/>
  <cols>
    <col min="1" max="1" width="3.26953125" style="22" customWidth="1"/>
    <col min="2" max="2" width="3.26953125" style="5" customWidth="1"/>
    <col min="3" max="3" width="51.453125" style="5" customWidth="1"/>
    <col min="4" max="4" width="5.81640625" style="5" customWidth="1"/>
    <col min="5" max="5" width="57.36328125" style="5" customWidth="1"/>
    <col min="6" max="16384" width="9.1796875" style="5"/>
  </cols>
  <sheetData>
    <row r="1" spans="1:7">
      <c r="B1" s="14"/>
    </row>
    <row r="2" spans="1:7">
      <c r="B2" s="14"/>
    </row>
    <row r="3" spans="1:7">
      <c r="B3" s="14"/>
    </row>
    <row r="4" spans="1:7">
      <c r="B4" s="14"/>
    </row>
    <row r="5" spans="1:7">
      <c r="B5" s="14"/>
    </row>
    <row r="6" spans="1:7">
      <c r="B6" s="14"/>
    </row>
    <row r="7" spans="1:7">
      <c r="B7" s="14"/>
    </row>
    <row r="8" spans="1:7">
      <c r="B8" s="14"/>
    </row>
    <row r="9" spans="1:7">
      <c r="B9" s="14"/>
    </row>
    <row r="10" spans="1:7" s="47" customFormat="1" ht="20">
      <c r="A10" s="42"/>
      <c r="B10" s="43"/>
      <c r="C10" s="44" t="s">
        <v>212</v>
      </c>
      <c r="D10" s="45"/>
      <c r="E10" s="46" t="s">
        <v>213</v>
      </c>
    </row>
    <row r="11" spans="1:7">
      <c r="B11" s="14"/>
    </row>
    <row r="12" spans="1:7" ht="105">
      <c r="B12" s="14"/>
      <c r="C12" s="24" t="s">
        <v>396</v>
      </c>
      <c r="D12" s="4"/>
      <c r="E12" s="25" t="s">
        <v>397</v>
      </c>
      <c r="G12" s="16"/>
    </row>
    <row r="13" spans="1:7" ht="15">
      <c r="B13" s="14"/>
      <c r="C13" s="4"/>
      <c r="D13" s="4"/>
      <c r="E13" s="26"/>
    </row>
    <row r="14" spans="1:7" ht="63" customHeight="1">
      <c r="B14" s="14"/>
      <c r="C14" s="27" t="s">
        <v>398</v>
      </c>
      <c r="D14" s="26"/>
      <c r="E14" s="25" t="s">
        <v>399</v>
      </c>
    </row>
    <row r="15" spans="1:7" ht="17.25" customHeight="1">
      <c r="B15" s="14"/>
      <c r="C15" s="27"/>
      <c r="D15" s="26"/>
      <c r="E15" s="25"/>
    </row>
    <row r="16" spans="1:7" ht="113.25" customHeight="1">
      <c r="B16" s="14"/>
      <c r="C16" s="24" t="s">
        <v>356</v>
      </c>
      <c r="D16" s="26"/>
      <c r="E16" s="25" t="s">
        <v>357</v>
      </c>
    </row>
    <row r="17" spans="2:7" ht="15">
      <c r="B17" s="14"/>
      <c r="C17" s="24"/>
      <c r="D17" s="4"/>
      <c r="E17" s="25"/>
    </row>
    <row r="18" spans="2:7" ht="60">
      <c r="B18" s="14"/>
      <c r="C18" s="24" t="s">
        <v>358</v>
      </c>
      <c r="D18" s="4"/>
      <c r="E18" s="25" t="s">
        <v>359</v>
      </c>
      <c r="F18" s="18"/>
      <c r="G18" s="18"/>
    </row>
    <row r="19" spans="2:7" ht="15">
      <c r="B19" s="14"/>
      <c r="C19" s="24"/>
      <c r="D19" s="4"/>
      <c r="E19" s="28"/>
    </row>
    <row r="20" spans="2:7" ht="45">
      <c r="B20" s="14"/>
      <c r="C20" s="24" t="s">
        <v>214</v>
      </c>
      <c r="D20" s="4"/>
      <c r="E20" s="25" t="s">
        <v>216</v>
      </c>
    </row>
    <row r="21" spans="2:7" ht="15">
      <c r="B21" s="14"/>
      <c r="C21" s="4"/>
      <c r="D21" s="4"/>
      <c r="E21" s="4"/>
    </row>
    <row r="22" spans="2:7" ht="15">
      <c r="B22" s="14"/>
      <c r="C22" s="29" t="s">
        <v>2</v>
      </c>
      <c r="D22" s="30"/>
      <c r="E22" s="29" t="s">
        <v>1</v>
      </c>
    </row>
    <row r="23" spans="2:7" ht="30">
      <c r="B23" s="14"/>
      <c r="C23" s="31" t="s">
        <v>11</v>
      </c>
      <c r="D23" s="32"/>
      <c r="E23" s="33" t="s">
        <v>217</v>
      </c>
    </row>
    <row r="24" spans="2:7" ht="15">
      <c r="B24" s="14"/>
      <c r="C24" s="31"/>
      <c r="D24" s="4"/>
      <c r="E24" s="33"/>
    </row>
    <row r="25" spans="2:7" ht="15">
      <c r="B25" s="14"/>
      <c r="C25" s="32" t="s">
        <v>400</v>
      </c>
      <c r="D25" s="4"/>
      <c r="E25" s="231" t="s">
        <v>401</v>
      </c>
    </row>
    <row r="26" spans="2:7" ht="30">
      <c r="B26" s="14"/>
      <c r="C26" s="32" t="s">
        <v>404</v>
      </c>
      <c r="D26" s="4"/>
      <c r="E26" s="231" t="s">
        <v>403</v>
      </c>
    </row>
    <row r="27" spans="2:7" ht="15">
      <c r="B27" s="14"/>
      <c r="C27" s="32"/>
      <c r="D27" s="4"/>
      <c r="E27" s="32"/>
    </row>
    <row r="28" spans="2:7" ht="15">
      <c r="B28" s="14"/>
      <c r="C28" s="32" t="s">
        <v>402</v>
      </c>
      <c r="D28" s="4"/>
      <c r="E28" s="32" t="s">
        <v>402</v>
      </c>
    </row>
    <row r="29" spans="2:7" ht="15">
      <c r="B29" s="14"/>
      <c r="C29" s="31"/>
      <c r="D29" s="32"/>
      <c r="E29" s="33"/>
    </row>
    <row r="30" spans="2:7" ht="15">
      <c r="B30" s="14"/>
      <c r="C30" s="31"/>
      <c r="D30" s="32"/>
      <c r="E30" s="33"/>
    </row>
    <row r="31" spans="2:7" ht="15">
      <c r="B31" s="14"/>
      <c r="C31" s="4"/>
      <c r="D31" s="4"/>
      <c r="E31" s="4"/>
    </row>
    <row r="32" spans="2:7" ht="15">
      <c r="B32" s="14"/>
      <c r="C32" s="4"/>
      <c r="D32" s="4"/>
      <c r="E32" s="4"/>
    </row>
    <row r="33" spans="2:11" ht="15">
      <c r="B33" s="14"/>
      <c r="C33" s="4"/>
      <c r="D33" s="4"/>
      <c r="E33" s="4"/>
    </row>
    <row r="34" spans="2:11" ht="13.5" customHeight="1">
      <c r="B34" s="14"/>
      <c r="C34" s="248"/>
      <c r="D34" s="248"/>
      <c r="E34" s="248"/>
      <c r="F34" s="17"/>
      <c r="G34" s="17"/>
      <c r="H34" s="17"/>
      <c r="I34" s="17"/>
      <c r="J34" s="17"/>
      <c r="K34" s="17"/>
    </row>
    <row r="35" spans="2:11" ht="27" customHeight="1">
      <c r="B35" s="19"/>
      <c r="C35" s="249"/>
      <c r="D35" s="249"/>
      <c r="E35" s="249"/>
    </row>
    <row r="36" spans="2:11" ht="38.25" customHeight="1">
      <c r="B36" s="19"/>
      <c r="C36" s="249"/>
      <c r="D36" s="249"/>
      <c r="E36" s="249"/>
    </row>
    <row r="37" spans="2:11">
      <c r="B37" s="14"/>
    </row>
    <row r="38" spans="2:11">
      <c r="B38" s="14"/>
    </row>
    <row r="39" spans="2:11">
      <c r="B39" s="14"/>
    </row>
    <row r="40" spans="2:11">
      <c r="B40" s="14"/>
    </row>
    <row r="41" spans="2:11">
      <c r="B41" s="14"/>
      <c r="C41" s="20"/>
    </row>
    <row r="42" spans="2:11" ht="27" customHeight="1">
      <c r="B42" s="19"/>
      <c r="C42" s="247"/>
      <c r="D42" s="247"/>
      <c r="E42" s="247"/>
    </row>
    <row r="43" spans="2:11" ht="38.25" customHeight="1">
      <c r="B43" s="19"/>
      <c r="C43" s="247"/>
      <c r="D43" s="247"/>
      <c r="E43" s="247"/>
    </row>
  </sheetData>
  <mergeCells count="5">
    <mergeCell ref="C42:E42"/>
    <mergeCell ref="C43:E43"/>
    <mergeCell ref="C34:E34"/>
    <mergeCell ref="C35:E35"/>
    <mergeCell ref="C36:E36"/>
  </mergeCells>
  <pageMargins left="0.7" right="0.7" top="0.75" bottom="0.75" header="0.3" footer="0.3"/>
  <pageSetup paperSize="9" scale="7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79998168889431442"/>
  </sheetPr>
  <dimension ref="A9:M51"/>
  <sheetViews>
    <sheetView showGridLines="0" zoomScale="69" zoomScaleNormal="90" zoomScaleSheetLayoutView="85" workbookViewId="0">
      <selection activeCell="U17" sqref="U17"/>
    </sheetView>
  </sheetViews>
  <sheetFormatPr defaultColWidth="9.1796875" defaultRowHeight="15"/>
  <cols>
    <col min="1" max="1" width="5.81640625" style="85" customWidth="1"/>
    <col min="2" max="2" width="7.1796875" style="84" customWidth="1"/>
    <col min="3" max="3" width="120.26953125" style="158" customWidth="1"/>
    <col min="4" max="4" width="5.81640625" style="86" customWidth="1"/>
    <col min="5" max="5" width="2.453125" style="86" bestFit="1" customWidth="1"/>
    <col min="6" max="16384" width="9.1796875" style="86"/>
  </cols>
  <sheetData>
    <row r="9" spans="2:6">
      <c r="B9" s="87">
        <v>1</v>
      </c>
      <c r="C9" s="157" t="s">
        <v>271</v>
      </c>
      <c r="F9" s="187"/>
    </row>
    <row r="10" spans="2:6">
      <c r="C10" s="157"/>
    </row>
    <row r="11" spans="2:6">
      <c r="B11" s="87">
        <v>2</v>
      </c>
      <c r="C11" s="157" t="s">
        <v>272</v>
      </c>
      <c r="F11" s="187"/>
    </row>
    <row r="12" spans="2:6">
      <c r="C12" s="157"/>
    </row>
    <row r="13" spans="2:6">
      <c r="B13" s="87">
        <v>3</v>
      </c>
      <c r="C13" s="157" t="s">
        <v>284</v>
      </c>
      <c r="F13" s="187"/>
    </row>
    <row r="14" spans="2:6">
      <c r="C14" s="157"/>
    </row>
    <row r="15" spans="2:6">
      <c r="B15" s="87">
        <v>4</v>
      </c>
      <c r="C15" s="157" t="s">
        <v>285</v>
      </c>
      <c r="F15" s="188"/>
    </row>
    <row r="16" spans="2:6">
      <c r="C16" s="157"/>
    </row>
    <row r="17" spans="2:13">
      <c r="B17" s="87">
        <v>5</v>
      </c>
      <c r="C17" s="157" t="s">
        <v>286</v>
      </c>
      <c r="D17" s="250"/>
      <c r="E17" s="250"/>
      <c r="F17" s="250"/>
      <c r="G17" s="250"/>
      <c r="H17" s="250"/>
      <c r="I17" s="250"/>
      <c r="J17" s="250"/>
      <c r="K17" s="250"/>
      <c r="L17" s="250"/>
      <c r="M17" s="250"/>
    </row>
    <row r="18" spans="2:13">
      <c r="C18" s="157"/>
      <c r="D18" s="251"/>
      <c r="E18" s="251"/>
      <c r="F18" s="251"/>
      <c r="G18" s="251"/>
      <c r="H18" s="251"/>
      <c r="I18" s="251"/>
      <c r="J18" s="251"/>
      <c r="K18" s="251"/>
      <c r="L18" s="251"/>
      <c r="M18" s="251"/>
    </row>
    <row r="19" spans="2:13">
      <c r="B19" s="87">
        <v>6</v>
      </c>
      <c r="C19" s="157" t="s">
        <v>273</v>
      </c>
      <c r="F19" s="187"/>
    </row>
    <row r="20" spans="2:13">
      <c r="C20" s="157"/>
    </row>
    <row r="21" spans="2:13">
      <c r="B21" s="87">
        <v>7</v>
      </c>
      <c r="C21" s="157" t="s">
        <v>280</v>
      </c>
      <c r="F21" s="187"/>
    </row>
    <row r="22" spans="2:13">
      <c r="C22" s="157"/>
    </row>
    <row r="23" spans="2:13">
      <c r="B23" s="87">
        <v>8</v>
      </c>
      <c r="C23" s="157" t="s">
        <v>281</v>
      </c>
      <c r="F23" s="187"/>
    </row>
    <row r="24" spans="2:13">
      <c r="C24" s="157"/>
    </row>
    <row r="25" spans="2:13" ht="30">
      <c r="B25" s="87">
        <v>9</v>
      </c>
      <c r="C25" s="157" t="s">
        <v>360</v>
      </c>
      <c r="F25" s="187"/>
    </row>
    <row r="26" spans="2:13">
      <c r="C26" s="157"/>
    </row>
    <row r="27" spans="2:13" ht="30">
      <c r="B27" s="87">
        <v>10</v>
      </c>
      <c r="C27" s="157" t="s">
        <v>361</v>
      </c>
      <c r="F27" s="187"/>
    </row>
    <row r="28" spans="2:13">
      <c r="C28" s="157"/>
    </row>
    <row r="29" spans="2:13" ht="30">
      <c r="B29" s="87">
        <v>11</v>
      </c>
      <c r="C29" s="157" t="s">
        <v>366</v>
      </c>
      <c r="F29" s="187"/>
    </row>
    <row r="30" spans="2:13">
      <c r="C30" s="157"/>
    </row>
    <row r="31" spans="2:13" ht="30">
      <c r="B31" s="87">
        <v>12</v>
      </c>
      <c r="C31" s="157" t="s">
        <v>362</v>
      </c>
      <c r="F31" s="187"/>
    </row>
    <row r="32" spans="2:13">
      <c r="C32" s="157"/>
    </row>
    <row r="33" spans="2:6" ht="30">
      <c r="B33" s="87">
        <v>13</v>
      </c>
      <c r="C33" s="157" t="s">
        <v>363</v>
      </c>
      <c r="F33" s="187"/>
    </row>
    <row r="34" spans="2:6">
      <c r="C34" s="157"/>
    </row>
    <row r="35" spans="2:6" ht="30">
      <c r="B35" s="87">
        <v>14</v>
      </c>
      <c r="C35" s="157" t="s">
        <v>367</v>
      </c>
      <c r="F35" s="187"/>
    </row>
    <row r="36" spans="2:6">
      <c r="C36" s="157"/>
    </row>
    <row r="37" spans="2:6">
      <c r="B37" s="87">
        <v>15</v>
      </c>
      <c r="C37" s="157" t="s">
        <v>364</v>
      </c>
      <c r="F37" s="187"/>
    </row>
    <row r="38" spans="2:6">
      <c r="C38" s="157"/>
    </row>
    <row r="39" spans="2:6" ht="30">
      <c r="B39" s="87">
        <v>16</v>
      </c>
      <c r="C39" s="157" t="s">
        <v>365</v>
      </c>
      <c r="F39" s="187"/>
    </row>
    <row r="40" spans="2:6">
      <c r="C40" s="157"/>
    </row>
    <row r="41" spans="2:6" ht="30">
      <c r="B41" s="87">
        <v>17</v>
      </c>
      <c r="C41" s="157" t="s">
        <v>368</v>
      </c>
      <c r="F41" s="187"/>
    </row>
    <row r="43" spans="2:6">
      <c r="B43" s="87">
        <v>18</v>
      </c>
      <c r="C43" s="157" t="s">
        <v>369</v>
      </c>
    </row>
    <row r="44" spans="2:6">
      <c r="C44" s="157"/>
    </row>
    <row r="45" spans="2:6">
      <c r="B45" s="87">
        <v>19</v>
      </c>
      <c r="C45" s="157" t="s">
        <v>370</v>
      </c>
    </row>
    <row r="46" spans="2:6">
      <c r="C46" s="157"/>
    </row>
    <row r="47" spans="2:6" ht="30">
      <c r="B47" s="87">
        <v>20</v>
      </c>
      <c r="C47" s="157" t="s">
        <v>371</v>
      </c>
    </row>
    <row r="49" spans="2:6">
      <c r="B49" s="87">
        <v>21</v>
      </c>
      <c r="C49" s="158" t="s">
        <v>282</v>
      </c>
      <c r="F49" s="187"/>
    </row>
    <row r="51" spans="2:6">
      <c r="B51" s="87">
        <v>22</v>
      </c>
      <c r="C51" s="158" t="s">
        <v>283</v>
      </c>
      <c r="F51" s="187"/>
    </row>
  </sheetData>
  <mergeCells count="2">
    <mergeCell ref="D17:M17"/>
    <mergeCell ref="D18:M18"/>
  </mergeCells>
  <hyperlinks>
    <hyperlink ref="B9" location="Cover!A1" display="Cover!A1" xr:uid="{00000000-0004-0000-0200-000000000000}"/>
    <hyperlink ref="B11" location="Foreword!A1" display="Foreword!A1" xr:uid="{00000000-0004-0000-0200-000001000000}"/>
    <hyperlink ref="B13" location="'Table Of Content'!A1" display="'Table Of Content'!A1" xr:uid="{00000000-0004-0000-0200-000002000000}"/>
    <hyperlink ref="B15" location="'Number Entities'!A1" display="'Number Entities'!A1" xr:uid="{00000000-0004-0000-0200-000003000000}"/>
    <hyperlink ref="B17" location="'Number Entities By Province'!A1" display="'Number Entities By Province'!A1" xr:uid="{00000000-0004-0000-0200-000004000000}"/>
    <hyperlink ref="B19" location="'Assets By Province'!A1" display="'Assets By Province'!A1" xr:uid="{00000000-0004-0000-0200-000005000000}"/>
    <hyperlink ref="B21" location="Summary!A1" display="Summary!A1" xr:uid="{00000000-0004-0000-0200-000006000000}"/>
    <hyperlink ref="B23" location="'Summary by Province'!A1" display="'Summary by Province'!A1" xr:uid="{00000000-0004-0000-0200-000007000000}"/>
    <hyperlink ref="B25" location="'BS-MFI Cooperative Conv'!A1" display="'BS-MFI Cooperative Conv'!A1" xr:uid="{00000000-0004-0000-0200-000008000000}"/>
    <hyperlink ref="B27" location="'IS- MFI Cooperative Conv'!A1" display="'IS- MFI Cooperative Conv'!A1" xr:uid="{00000000-0004-0000-0200-000009000000}"/>
    <hyperlink ref="B29" location="'Sum by Prov. MFI Coop Conv'!A1" display="'Sum by Prov. MFI Coop Conv'!A1" xr:uid="{00000000-0004-0000-0200-00000A000000}"/>
    <hyperlink ref="B31" location="'BS - MFI Limit Comp Conv'!A1" display="'BS - MFI Limit Comp Conv'!A1" xr:uid="{00000000-0004-0000-0200-00000B000000}"/>
    <hyperlink ref="B33" location="'IS-MFI Limit Comp Conv'!A1" display="'IS-MFI Limit Comp Conv'!A1" xr:uid="{00000000-0004-0000-0200-00000C000000}"/>
    <hyperlink ref="B35" location="'Sum by Prov-MFI Limit Comp Conv'!A1" display="'Sum by Prov-MFI Limit Comp Conv'!A1" xr:uid="{00000000-0004-0000-0200-00000D000000}"/>
    <hyperlink ref="B37" location="'BS- MFI Cooperative Sharia'!A1" display="'BS- MFI Cooperative Sharia'!A1" xr:uid="{00000000-0004-0000-0200-00000E000000}"/>
    <hyperlink ref="B39" location="'IS- MFI Cooperative Sharia'!A1" display="'IS- MFI Cooperative Sharia'!A1" xr:uid="{00000000-0004-0000-0200-00000F000000}"/>
    <hyperlink ref="B41" location="'Sum by Prov- MFI Coop Sharia'!A1" display="'Sum by Prov- MFI Coop Sharia'!A1" xr:uid="{00000000-0004-0000-0200-000010000000}"/>
    <hyperlink ref="B49" location="Abbreviation!A1" display="Abbreviation!A1" xr:uid="{00000000-0004-0000-0200-000011000000}"/>
    <hyperlink ref="B51" location="Glossary!A1" display="Glossary!A1" xr:uid="{00000000-0004-0000-0200-000012000000}"/>
    <hyperlink ref="B43" location="'BS- MFI Limit Sharia'!A1" display="'BS- MFI Limit Sharia'!A1" xr:uid="{00000000-0004-0000-0200-000013000000}"/>
    <hyperlink ref="B45" location="'IS- MFI Limit Sharia'!A1" display="'IS- MFI Limit Sharia'!A1" xr:uid="{00000000-0004-0000-0200-000014000000}"/>
    <hyperlink ref="B47" location="'Sum by Prov- MFI Limit Sharia'!A1" display="'Sum by Prov- MFI Limit Sharia'!A1" xr:uid="{00000000-0004-0000-0200-000015000000}"/>
  </hyperlinks>
  <pageMargins left="0.7" right="0.7" top="0.75" bottom="0.75" header="0.3" footer="0.3"/>
  <pageSetup paperSize="9" scale="6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79998168889431442"/>
  </sheetPr>
  <dimension ref="A1:F14"/>
  <sheetViews>
    <sheetView showGridLines="0" tabSelected="1" view="pageBreakPreview" zoomScale="70" zoomScaleNormal="107" zoomScaleSheetLayoutView="70" workbookViewId="0">
      <selection activeCell="J14" sqref="J14"/>
    </sheetView>
  </sheetViews>
  <sheetFormatPr defaultColWidth="9.1796875" defaultRowHeight="14"/>
  <cols>
    <col min="1" max="1" width="19.81640625" style="128" customWidth="1"/>
    <col min="2" max="3" width="12.453125" style="128" customWidth="1"/>
    <col min="4" max="5" width="13.08984375" style="128" customWidth="1"/>
    <col min="6" max="6" width="19.81640625" style="128" customWidth="1"/>
    <col min="7" max="16384" width="9.1796875" style="128"/>
  </cols>
  <sheetData>
    <row r="1" spans="1:6" ht="20">
      <c r="A1" s="252" t="s">
        <v>278</v>
      </c>
      <c r="B1" s="252"/>
      <c r="C1" s="252"/>
      <c r="D1" s="252"/>
      <c r="E1" s="252"/>
      <c r="F1" s="252"/>
    </row>
    <row r="2" spans="1:6" ht="20">
      <c r="A2" s="253" t="s">
        <v>279</v>
      </c>
      <c r="B2" s="253"/>
      <c r="C2" s="253"/>
      <c r="D2" s="253"/>
      <c r="E2" s="253"/>
      <c r="F2" s="253"/>
    </row>
    <row r="3" spans="1:6" ht="45">
      <c r="A3" s="37" t="s">
        <v>127</v>
      </c>
      <c r="B3" s="37" t="s">
        <v>407</v>
      </c>
      <c r="C3" s="37" t="s">
        <v>427</v>
      </c>
      <c r="D3" s="37" t="s">
        <v>439</v>
      </c>
      <c r="E3" s="37" t="s">
        <v>452</v>
      </c>
      <c r="F3" s="38" t="s">
        <v>128</v>
      </c>
    </row>
    <row r="4" spans="1:6" ht="15">
      <c r="A4" s="125" t="s">
        <v>139</v>
      </c>
      <c r="B4" s="129">
        <f t="shared" ref="B4" si="0">SUM(B5:B6)</f>
        <v>161</v>
      </c>
      <c r="C4" s="129">
        <v>165</v>
      </c>
      <c r="D4" s="129">
        <v>168</v>
      </c>
      <c r="E4" s="129">
        <v>172</v>
      </c>
      <c r="F4" s="130" t="s">
        <v>144</v>
      </c>
    </row>
    <row r="5" spans="1:6" ht="15">
      <c r="A5" s="121" t="s">
        <v>140</v>
      </c>
      <c r="B5" s="207">
        <v>91</v>
      </c>
      <c r="C5" s="207">
        <v>91</v>
      </c>
      <c r="D5" s="207">
        <v>90</v>
      </c>
      <c r="E5" s="207">
        <v>89</v>
      </c>
      <c r="F5" s="131" t="s">
        <v>145</v>
      </c>
    </row>
    <row r="6" spans="1:6" ht="15">
      <c r="A6" s="121" t="s">
        <v>141</v>
      </c>
      <c r="B6" s="207">
        <v>70</v>
      </c>
      <c r="C6" s="207">
        <v>74</v>
      </c>
      <c r="D6" s="207">
        <v>78</v>
      </c>
      <c r="E6" s="207">
        <v>83</v>
      </c>
      <c r="F6" s="131" t="s">
        <v>146</v>
      </c>
    </row>
    <row r="7" spans="1:6" ht="15">
      <c r="A7" s="125" t="s">
        <v>142</v>
      </c>
      <c r="B7" s="129">
        <f t="shared" ref="B7" si="1">SUM(B8:B9)</f>
        <v>80</v>
      </c>
      <c r="C7" s="129">
        <f t="shared" ref="C7" si="2">SUM(C8:C9)</f>
        <v>80</v>
      </c>
      <c r="D7" s="129">
        <v>79</v>
      </c>
      <c r="E7" s="282">
        <v>79</v>
      </c>
      <c r="F7" s="130" t="s">
        <v>147</v>
      </c>
    </row>
    <row r="8" spans="1:6" ht="15">
      <c r="A8" s="121" t="s">
        <v>140</v>
      </c>
      <c r="B8" s="122">
        <v>79</v>
      </c>
      <c r="C8" s="122">
        <v>79</v>
      </c>
      <c r="D8" s="122">
        <v>78</v>
      </c>
      <c r="E8" s="129">
        <v>78</v>
      </c>
      <c r="F8" s="131" t="s">
        <v>145</v>
      </c>
    </row>
    <row r="9" spans="1:6" ht="15">
      <c r="A9" s="121" t="s">
        <v>141</v>
      </c>
      <c r="B9" s="124">
        <v>1</v>
      </c>
      <c r="C9" s="124">
        <v>1</v>
      </c>
      <c r="D9" s="124">
        <v>1</v>
      </c>
      <c r="E9" s="122">
        <v>1</v>
      </c>
      <c r="F9" s="131" t="s">
        <v>146</v>
      </c>
    </row>
    <row r="10" spans="1:6" ht="15">
      <c r="A10" s="125" t="s">
        <v>143</v>
      </c>
      <c r="B10" s="129">
        <f t="shared" ref="B10" si="3">B4+B7</f>
        <v>241</v>
      </c>
      <c r="C10" s="129">
        <v>245</v>
      </c>
      <c r="D10" s="129">
        <v>247</v>
      </c>
      <c r="E10" s="129">
        <v>251</v>
      </c>
      <c r="F10" s="130" t="s">
        <v>143</v>
      </c>
    </row>
    <row r="13" spans="1:6">
      <c r="A13" s="128" t="s">
        <v>408</v>
      </c>
    </row>
    <row r="14" spans="1:6">
      <c r="A14" s="128" t="s">
        <v>415</v>
      </c>
    </row>
  </sheetData>
  <mergeCells count="2">
    <mergeCell ref="A1:F1"/>
    <mergeCell ref="A2:F2"/>
  </mergeCells>
  <phoneticPr fontId="96" type="noConversion"/>
  <pageMargins left="0.7" right="0.7" top="0.75" bottom="0.75" header="0.3" footer="0.3"/>
  <pageSetup paperSize="9" scale="84"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79998168889431442"/>
  </sheetPr>
  <dimension ref="A1:G31"/>
  <sheetViews>
    <sheetView showGridLines="0" view="pageBreakPreview" zoomScale="70" zoomScaleNormal="100" zoomScaleSheetLayoutView="70" workbookViewId="0">
      <selection activeCell="K23" sqref="K23"/>
    </sheetView>
  </sheetViews>
  <sheetFormatPr defaultColWidth="9.1796875" defaultRowHeight="12.5"/>
  <cols>
    <col min="1" max="1" width="22.453125" style="6" bestFit="1" customWidth="1"/>
    <col min="2" max="3" width="13.1796875" style="6" customWidth="1"/>
    <col min="4" max="4" width="14.08984375" style="6" customWidth="1"/>
    <col min="5" max="5" width="12.90625" style="6" customWidth="1"/>
    <col min="6" max="6" width="28.81640625" style="6" customWidth="1"/>
    <col min="7" max="7" width="19.453125" style="6" bestFit="1" customWidth="1"/>
    <col min="8" max="16384" width="9.1796875" style="6"/>
  </cols>
  <sheetData>
    <row r="1" spans="1:7" s="120" customFormat="1" ht="22.5">
      <c r="A1" s="254" t="s">
        <v>276</v>
      </c>
      <c r="B1" s="255"/>
      <c r="C1" s="255"/>
      <c r="D1" s="255"/>
      <c r="E1" s="255"/>
      <c r="F1" s="256"/>
    </row>
    <row r="2" spans="1:7" s="120" customFormat="1" ht="22.5">
      <c r="A2" s="257" t="s">
        <v>277</v>
      </c>
      <c r="B2" s="258"/>
      <c r="C2" s="258"/>
      <c r="D2" s="258"/>
      <c r="E2" s="258"/>
      <c r="F2" s="259"/>
    </row>
    <row r="3" spans="1:7" ht="45">
      <c r="A3" s="41" t="s">
        <v>127</v>
      </c>
      <c r="B3" s="37" t="s">
        <v>407</v>
      </c>
      <c r="C3" s="37" t="s">
        <v>427</v>
      </c>
      <c r="D3" s="37" t="s">
        <v>439</v>
      </c>
      <c r="E3" s="37" t="s">
        <v>452</v>
      </c>
      <c r="F3" s="38" t="s">
        <v>128</v>
      </c>
    </row>
    <row r="4" spans="1:7" ht="15">
      <c r="A4" s="121" t="s">
        <v>287</v>
      </c>
      <c r="B4" s="121">
        <v>2</v>
      </c>
      <c r="C4" s="121">
        <v>2</v>
      </c>
      <c r="D4" s="121">
        <v>2</v>
      </c>
      <c r="E4" s="121">
        <v>2</v>
      </c>
      <c r="F4" s="123" t="s">
        <v>287</v>
      </c>
      <c r="G4" s="180"/>
    </row>
    <row r="5" spans="1:7" ht="15">
      <c r="A5" s="121" t="s">
        <v>395</v>
      </c>
      <c r="B5" s="121">
        <v>1</v>
      </c>
      <c r="C5" s="121">
        <v>2</v>
      </c>
      <c r="D5" s="121">
        <v>2</v>
      </c>
      <c r="E5" s="121">
        <v>2</v>
      </c>
      <c r="F5" s="123" t="s">
        <v>395</v>
      </c>
      <c r="G5" s="180"/>
    </row>
    <row r="6" spans="1:7" ht="14.25" customHeight="1">
      <c r="A6" s="121" t="s">
        <v>151</v>
      </c>
      <c r="B6" s="121">
        <v>6</v>
      </c>
      <c r="C6" s="121">
        <v>6</v>
      </c>
      <c r="D6" s="121">
        <v>8</v>
      </c>
      <c r="E6" s="121">
        <v>9</v>
      </c>
      <c r="F6" s="123" t="s">
        <v>151</v>
      </c>
      <c r="G6" s="180"/>
    </row>
    <row r="7" spans="1:7" ht="14.25" customHeight="1">
      <c r="A7" s="121" t="s">
        <v>152</v>
      </c>
      <c r="B7" s="121">
        <v>2</v>
      </c>
      <c r="C7" s="121">
        <v>2</v>
      </c>
      <c r="D7" s="121">
        <v>2</v>
      </c>
      <c r="E7" s="121">
        <v>2</v>
      </c>
      <c r="F7" s="123" t="s">
        <v>152</v>
      </c>
      <c r="G7" s="180"/>
    </row>
    <row r="8" spans="1:7" ht="15" customHeight="1">
      <c r="A8" s="121" t="s">
        <v>288</v>
      </c>
      <c r="B8" s="121">
        <v>6</v>
      </c>
      <c r="C8" s="121">
        <v>6</v>
      </c>
      <c r="D8" s="121">
        <v>6</v>
      </c>
      <c r="E8" s="121">
        <v>6</v>
      </c>
      <c r="F8" s="123" t="s">
        <v>289</v>
      </c>
      <c r="G8" s="180"/>
    </row>
    <row r="9" spans="1:7" ht="15">
      <c r="A9" s="121" t="s">
        <v>353</v>
      </c>
      <c r="B9" s="121">
        <v>1</v>
      </c>
      <c r="C9" s="121">
        <v>1</v>
      </c>
      <c r="D9" s="121">
        <v>1</v>
      </c>
      <c r="E9" s="121">
        <v>1</v>
      </c>
      <c r="F9" s="123" t="s">
        <v>355</v>
      </c>
      <c r="G9" s="180"/>
    </row>
    <row r="10" spans="1:7" ht="14.25" customHeight="1">
      <c r="A10" s="121" t="s">
        <v>339</v>
      </c>
      <c r="B10" s="121">
        <v>1</v>
      </c>
      <c r="C10" s="121">
        <v>1</v>
      </c>
      <c r="D10" s="121">
        <v>1</v>
      </c>
      <c r="E10" s="121">
        <v>1</v>
      </c>
      <c r="F10" s="123" t="s">
        <v>339</v>
      </c>
      <c r="G10" s="180"/>
    </row>
    <row r="11" spans="1:7" ht="14.25" customHeight="1">
      <c r="A11" s="121" t="s">
        <v>149</v>
      </c>
      <c r="B11" s="121">
        <v>27</v>
      </c>
      <c r="C11" s="121">
        <v>27</v>
      </c>
      <c r="D11" s="121">
        <v>27</v>
      </c>
      <c r="E11" s="121">
        <v>27</v>
      </c>
      <c r="F11" s="123" t="s">
        <v>156</v>
      </c>
      <c r="G11" s="180"/>
    </row>
    <row r="12" spans="1:7" ht="14.25" customHeight="1">
      <c r="A12" s="121" t="s">
        <v>148</v>
      </c>
      <c r="B12" s="121">
        <v>111</v>
      </c>
      <c r="C12" s="121">
        <v>113</v>
      </c>
      <c r="D12" s="121">
        <v>112</v>
      </c>
      <c r="E12" s="121">
        <v>111</v>
      </c>
      <c r="F12" s="123" t="s">
        <v>155</v>
      </c>
      <c r="G12" s="180"/>
    </row>
    <row r="13" spans="1:7" ht="14.25" customHeight="1">
      <c r="A13" s="121" t="s">
        <v>150</v>
      </c>
      <c r="B13" s="121">
        <v>49</v>
      </c>
      <c r="C13" s="121">
        <v>50</v>
      </c>
      <c r="D13" s="121">
        <v>51</v>
      </c>
      <c r="E13" s="121">
        <v>55</v>
      </c>
      <c r="F13" s="123" t="s">
        <v>157</v>
      </c>
      <c r="G13" s="180"/>
    </row>
    <row r="14" spans="1:7" ht="14.25" customHeight="1">
      <c r="A14" s="121" t="s">
        <v>349</v>
      </c>
      <c r="B14" s="121">
        <v>1</v>
      </c>
      <c r="C14" s="121">
        <v>1</v>
      </c>
      <c r="D14" s="121">
        <v>1</v>
      </c>
      <c r="E14" s="121">
        <v>1</v>
      </c>
      <c r="F14" s="123" t="s">
        <v>350</v>
      </c>
      <c r="G14" s="180"/>
    </row>
    <row r="15" spans="1:7" ht="14.25" customHeight="1">
      <c r="A15" s="121" t="s">
        <v>247</v>
      </c>
      <c r="B15" s="121">
        <v>1</v>
      </c>
      <c r="C15" s="121">
        <v>1</v>
      </c>
      <c r="D15" s="121">
        <v>1</v>
      </c>
      <c r="E15" s="121">
        <v>1</v>
      </c>
      <c r="F15" s="123" t="s">
        <v>248</v>
      </c>
      <c r="G15" s="180"/>
    </row>
    <row r="16" spans="1:7" ht="14.25" customHeight="1">
      <c r="A16" s="121" t="s">
        <v>340</v>
      </c>
      <c r="B16" s="121">
        <v>1</v>
      </c>
      <c r="C16" s="121">
        <v>1</v>
      </c>
      <c r="D16" s="121">
        <v>1</v>
      </c>
      <c r="E16" s="121">
        <v>1</v>
      </c>
      <c r="F16" s="123" t="s">
        <v>342</v>
      </c>
      <c r="G16" s="180"/>
    </row>
    <row r="17" spans="1:7" ht="14.25" customHeight="1">
      <c r="A17" s="121" t="s">
        <v>153</v>
      </c>
      <c r="B17" s="121">
        <v>11</v>
      </c>
      <c r="C17" s="121">
        <v>11</v>
      </c>
      <c r="D17" s="121">
        <v>11</v>
      </c>
      <c r="E17" s="121">
        <v>11</v>
      </c>
      <c r="F17" s="123" t="s">
        <v>153</v>
      </c>
      <c r="G17" s="180"/>
    </row>
    <row r="18" spans="1:7" ht="14.25" customHeight="1">
      <c r="A18" s="121" t="s">
        <v>344</v>
      </c>
      <c r="B18" s="121">
        <v>1</v>
      </c>
      <c r="C18" s="121">
        <v>1</v>
      </c>
      <c r="D18" s="121">
        <v>1</v>
      </c>
      <c r="E18" s="121">
        <v>1</v>
      </c>
      <c r="F18" s="166" t="s">
        <v>344</v>
      </c>
      <c r="G18" s="180"/>
    </row>
    <row r="19" spans="1:7" ht="14.25" customHeight="1">
      <c r="A19" s="121" t="s">
        <v>154</v>
      </c>
      <c r="B19" s="121">
        <v>3</v>
      </c>
      <c r="C19" s="121">
        <v>3</v>
      </c>
      <c r="D19" s="121">
        <v>3</v>
      </c>
      <c r="E19" s="121">
        <v>3</v>
      </c>
      <c r="F19" s="123" t="s">
        <v>158</v>
      </c>
      <c r="G19" s="180"/>
    </row>
    <row r="20" spans="1:7" ht="14.25" customHeight="1">
      <c r="A20" s="121" t="s">
        <v>341</v>
      </c>
      <c r="B20" s="121">
        <v>1</v>
      </c>
      <c r="C20" s="121">
        <v>1</v>
      </c>
      <c r="D20" s="121">
        <v>1</v>
      </c>
      <c r="E20" s="121">
        <v>1</v>
      </c>
      <c r="F20" s="123" t="s">
        <v>341</v>
      </c>
      <c r="G20" s="180"/>
    </row>
    <row r="21" spans="1:7" ht="14.25" customHeight="1">
      <c r="A21" s="121" t="s">
        <v>345</v>
      </c>
      <c r="B21" s="121">
        <v>2</v>
      </c>
      <c r="C21" s="121">
        <v>2</v>
      </c>
      <c r="D21" s="121">
        <v>2</v>
      </c>
      <c r="E21" s="121">
        <v>2</v>
      </c>
      <c r="F21" s="166" t="s">
        <v>345</v>
      </c>
      <c r="G21" s="233"/>
    </row>
    <row r="22" spans="1:7" ht="14.25" customHeight="1">
      <c r="A22" s="121" t="s">
        <v>250</v>
      </c>
      <c r="B22" s="121">
        <v>1</v>
      </c>
      <c r="C22" s="121">
        <v>1</v>
      </c>
      <c r="D22" s="121">
        <v>1</v>
      </c>
      <c r="E22" s="121">
        <v>1</v>
      </c>
      <c r="F22" s="123" t="s">
        <v>252</v>
      </c>
      <c r="G22" s="233"/>
    </row>
    <row r="23" spans="1:7" ht="14.25" customHeight="1">
      <c r="A23" s="121" t="s">
        <v>291</v>
      </c>
      <c r="B23" s="121">
        <v>1</v>
      </c>
      <c r="C23" s="121">
        <v>1</v>
      </c>
      <c r="D23" s="121">
        <v>1</v>
      </c>
      <c r="E23" s="121">
        <v>1</v>
      </c>
      <c r="F23" s="123" t="s">
        <v>320</v>
      </c>
      <c r="G23" s="180"/>
    </row>
    <row r="24" spans="1:7" ht="14.25" customHeight="1">
      <c r="A24" s="121" t="s">
        <v>246</v>
      </c>
      <c r="B24" s="121">
        <v>8</v>
      </c>
      <c r="C24" s="121">
        <v>8</v>
      </c>
      <c r="D24" s="121">
        <v>8</v>
      </c>
      <c r="E24" s="121">
        <v>8</v>
      </c>
      <c r="F24" s="123" t="s">
        <v>249</v>
      </c>
      <c r="G24" s="180"/>
    </row>
    <row r="25" spans="1:7" ht="14.25" customHeight="1">
      <c r="A25" s="121" t="s">
        <v>347</v>
      </c>
      <c r="B25" s="121">
        <v>2</v>
      </c>
      <c r="C25" s="121">
        <v>2</v>
      </c>
      <c r="D25" s="121">
        <v>2</v>
      </c>
      <c r="E25" s="121">
        <v>2</v>
      </c>
      <c r="F25" s="123" t="s">
        <v>348</v>
      </c>
      <c r="G25" s="180"/>
    </row>
    <row r="26" spans="1:7" ht="15">
      <c r="A26" s="121" t="s">
        <v>251</v>
      </c>
      <c r="B26" s="121">
        <v>2</v>
      </c>
      <c r="C26" s="121">
        <v>2</v>
      </c>
      <c r="D26" s="121">
        <v>2</v>
      </c>
      <c r="E26" s="121">
        <v>2</v>
      </c>
      <c r="F26" s="123" t="s">
        <v>253</v>
      </c>
      <c r="G26" s="180"/>
    </row>
    <row r="27" spans="1:7" ht="15">
      <c r="A27" s="125" t="s">
        <v>143</v>
      </c>
      <c r="B27" s="126">
        <f>SUM(B4:B26)</f>
        <v>241</v>
      </c>
      <c r="C27" s="126">
        <f>SUM(C4:C26)</f>
        <v>245</v>
      </c>
      <c r="D27" s="126">
        <f>SUM(D4:D26)</f>
        <v>247</v>
      </c>
      <c r="E27" s="126">
        <v>251</v>
      </c>
      <c r="F27" s="127" t="s">
        <v>143</v>
      </c>
    </row>
    <row r="30" spans="1:7">
      <c r="A30" s="6" t="s">
        <v>408</v>
      </c>
    </row>
    <row r="31" spans="1:7" ht="14">
      <c r="A31" s="128" t="s">
        <v>416</v>
      </c>
    </row>
  </sheetData>
  <mergeCells count="2">
    <mergeCell ref="A1:F1"/>
    <mergeCell ref="A2:F2"/>
  </mergeCells>
  <phoneticPr fontId="96" type="noConversion"/>
  <pageMargins left="0.7" right="0.7" top="0.75" bottom="0.75" header="0.3" footer="0.3"/>
  <pageSetup paperSize="9" scale="5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tint="0.79998168889431442"/>
  </sheetPr>
  <dimension ref="A1:I48"/>
  <sheetViews>
    <sheetView showGridLines="0" view="pageBreakPreview" zoomScale="70" zoomScaleNormal="90" zoomScaleSheetLayoutView="70" workbookViewId="0">
      <selection activeCell="G8" sqref="G8"/>
    </sheetView>
  </sheetViews>
  <sheetFormatPr defaultColWidth="9.1796875" defaultRowHeight="12.5"/>
  <cols>
    <col min="1" max="1" width="29.08984375" style="6" customWidth="1"/>
    <col min="2" max="2" width="15" style="6" customWidth="1"/>
    <col min="3" max="3" width="12.81640625" style="6" customWidth="1"/>
    <col min="4" max="5" width="13.6328125" style="6" customWidth="1"/>
    <col min="6" max="6" width="29.81640625" style="6" bestFit="1" customWidth="1"/>
    <col min="7" max="7" width="15.81640625" style="6" bestFit="1" customWidth="1"/>
    <col min="8" max="8" width="14.453125" style="6" bestFit="1" customWidth="1"/>
    <col min="9" max="16384" width="9.1796875" style="6"/>
  </cols>
  <sheetData>
    <row r="1" spans="1:9" ht="20">
      <c r="A1" s="254" t="s">
        <v>263</v>
      </c>
      <c r="B1" s="255"/>
      <c r="C1" s="255"/>
      <c r="D1" s="255"/>
      <c r="E1" s="255"/>
      <c r="F1" s="256"/>
    </row>
    <row r="2" spans="1:9" ht="20">
      <c r="A2" s="253" t="s">
        <v>264</v>
      </c>
      <c r="B2" s="253"/>
      <c r="C2" s="253"/>
      <c r="D2" s="253"/>
      <c r="E2" s="253"/>
      <c r="F2" s="253"/>
    </row>
    <row r="3" spans="1:9" ht="45">
      <c r="A3" s="37" t="s">
        <v>127</v>
      </c>
      <c r="B3" s="37" t="s">
        <v>409</v>
      </c>
      <c r="C3" s="37" t="s">
        <v>427</v>
      </c>
      <c r="D3" s="37" t="s">
        <v>439</v>
      </c>
      <c r="E3" s="37" t="s">
        <v>453</v>
      </c>
      <c r="F3" s="38" t="s">
        <v>128</v>
      </c>
    </row>
    <row r="4" spans="1:9" ht="15">
      <c r="A4" s="165" t="s">
        <v>287</v>
      </c>
      <c r="B4" s="190">
        <v>55.692084859410002</v>
      </c>
      <c r="C4" s="190">
        <v>58.943130992330005</v>
      </c>
      <c r="D4" s="190">
        <v>58.69899662097</v>
      </c>
      <c r="E4" s="190">
        <v>56.876761382650002</v>
      </c>
      <c r="F4" s="123" t="s">
        <v>287</v>
      </c>
      <c r="G4" s="220"/>
      <c r="H4" s="221"/>
    </row>
    <row r="5" spans="1:9" ht="15">
      <c r="A5" s="165" t="s">
        <v>395</v>
      </c>
      <c r="B5" s="190">
        <v>6.3698850440000001</v>
      </c>
      <c r="C5" s="190">
        <v>6.1857396940600005</v>
      </c>
      <c r="D5" s="190">
        <v>7.9132201550600003</v>
      </c>
      <c r="E5" s="190">
        <v>7.9555181310600007</v>
      </c>
      <c r="F5" s="123" t="s">
        <v>395</v>
      </c>
      <c r="G5" s="220"/>
      <c r="H5" s="221"/>
    </row>
    <row r="6" spans="1:9" ht="15">
      <c r="A6" s="165" t="s">
        <v>151</v>
      </c>
      <c r="B6" s="190">
        <v>68.723803858070013</v>
      </c>
      <c r="C6" s="190">
        <v>80.41712504761</v>
      </c>
      <c r="D6" s="190">
        <v>80.323685085040012</v>
      </c>
      <c r="E6" s="190">
        <v>84.186668652999998</v>
      </c>
      <c r="F6" s="123" t="s">
        <v>151</v>
      </c>
      <c r="G6" s="221"/>
      <c r="H6" s="221"/>
    </row>
    <row r="7" spans="1:9" ht="15">
      <c r="A7" s="165" t="s">
        <v>152</v>
      </c>
      <c r="B7" s="190">
        <v>24.720048836</v>
      </c>
      <c r="C7" s="190">
        <v>22.752161934</v>
      </c>
      <c r="D7" s="190">
        <v>21.337378541</v>
      </c>
      <c r="E7" s="190">
        <v>23.378043376000001</v>
      </c>
      <c r="F7" s="123" t="s">
        <v>152</v>
      </c>
      <c r="G7" s="221"/>
    </row>
    <row r="8" spans="1:9" ht="15">
      <c r="A8" s="165" t="s">
        <v>288</v>
      </c>
      <c r="B8" s="190">
        <v>24.804376858000001</v>
      </c>
      <c r="C8" s="190">
        <v>25.205715443999999</v>
      </c>
      <c r="D8" s="190">
        <v>25.090852927</v>
      </c>
      <c r="E8" s="190">
        <v>22.63307096075</v>
      </c>
      <c r="F8" s="123" t="s">
        <v>289</v>
      </c>
      <c r="G8" s="221"/>
    </row>
    <row r="9" spans="1:9" ht="15">
      <c r="A9" s="165" t="s">
        <v>353</v>
      </c>
      <c r="B9" s="190">
        <v>4.0565361080000004</v>
      </c>
      <c r="C9" s="190">
        <v>4.0649869909999996</v>
      </c>
      <c r="D9" s="190">
        <v>4.0509912330000004</v>
      </c>
      <c r="E9" s="190">
        <v>4.0581169380000004</v>
      </c>
      <c r="F9" s="123" t="s">
        <v>355</v>
      </c>
      <c r="G9" s="221"/>
    </row>
    <row r="10" spans="1:9" ht="15">
      <c r="A10" s="165" t="s">
        <v>339</v>
      </c>
      <c r="B10" s="190">
        <v>4.1984435099999997</v>
      </c>
      <c r="C10" s="190">
        <v>4.1984435099999997</v>
      </c>
      <c r="D10" s="190">
        <v>4.1912504890199997</v>
      </c>
      <c r="E10" s="190">
        <v>4.1912504890199997</v>
      </c>
      <c r="F10" s="123" t="s">
        <v>339</v>
      </c>
      <c r="G10" s="221"/>
    </row>
    <row r="11" spans="1:9" ht="15">
      <c r="A11" s="165" t="s">
        <v>149</v>
      </c>
      <c r="B11" s="190">
        <v>333.63706681423997</v>
      </c>
      <c r="C11" s="190">
        <v>340.77459200494997</v>
      </c>
      <c r="D11" s="190">
        <v>335.26037150821998</v>
      </c>
      <c r="E11" s="190">
        <v>335.68205766574999</v>
      </c>
      <c r="F11" s="123" t="s">
        <v>156</v>
      </c>
      <c r="G11" s="228"/>
    </row>
    <row r="12" spans="1:9" ht="15">
      <c r="A12" s="165" t="s">
        <v>148</v>
      </c>
      <c r="B12" s="190">
        <v>634.43894692642004</v>
      </c>
      <c r="C12" s="190">
        <v>677.85342251884992</v>
      </c>
      <c r="D12" s="190">
        <v>692.63661609364408</v>
      </c>
      <c r="E12" s="190">
        <v>736.03628152331407</v>
      </c>
      <c r="F12" s="123" t="s">
        <v>155</v>
      </c>
      <c r="G12" s="221"/>
    </row>
    <row r="13" spans="1:9" ht="15">
      <c r="A13" s="165" t="s">
        <v>150</v>
      </c>
      <c r="B13" s="190">
        <v>238.30138596345998</v>
      </c>
      <c r="C13" s="190">
        <v>257.31698193578001</v>
      </c>
      <c r="D13" s="190">
        <v>249.98709908980999</v>
      </c>
      <c r="E13" s="190">
        <v>257.22545151314</v>
      </c>
      <c r="F13" s="123" t="s">
        <v>157</v>
      </c>
      <c r="G13" s="221"/>
    </row>
    <row r="14" spans="1:9" ht="15">
      <c r="A14" s="165" t="s">
        <v>349</v>
      </c>
      <c r="B14" s="190">
        <v>4.2422476309999997</v>
      </c>
      <c r="C14" s="190">
        <v>4.2380786129999999</v>
      </c>
      <c r="D14" s="190">
        <v>4.2415508362600001</v>
      </c>
      <c r="E14" s="190">
        <v>4.2420432078900001</v>
      </c>
      <c r="F14" s="123" t="s">
        <v>350</v>
      </c>
      <c r="G14" s="221"/>
    </row>
    <row r="15" spans="1:9" ht="15">
      <c r="A15" s="165" t="s">
        <v>247</v>
      </c>
      <c r="B15" s="190">
        <v>3.5346612720000001</v>
      </c>
      <c r="C15" s="190">
        <v>3.9654462800000001</v>
      </c>
      <c r="D15" s="190">
        <v>3.7966355620000001</v>
      </c>
      <c r="E15" s="190">
        <v>3.9434118439999999</v>
      </c>
      <c r="F15" s="123" t="s">
        <v>248</v>
      </c>
      <c r="G15" s="221"/>
      <c r="I15" s="164"/>
    </row>
    <row r="16" spans="1:9" ht="15">
      <c r="A16" s="165" t="s">
        <v>340</v>
      </c>
      <c r="B16" s="190">
        <v>4.1975068325700002</v>
      </c>
      <c r="C16" s="190">
        <v>4.179415069</v>
      </c>
      <c r="D16" s="190">
        <v>4.0690240588999993</v>
      </c>
      <c r="E16" s="190">
        <v>4.0689383115400002</v>
      </c>
      <c r="F16" s="123" t="s">
        <v>342</v>
      </c>
      <c r="G16" s="221"/>
      <c r="I16" s="164"/>
    </row>
    <row r="17" spans="1:9" ht="15">
      <c r="A17" s="165" t="s">
        <v>153</v>
      </c>
      <c r="B17" s="190">
        <v>37.1671933155</v>
      </c>
      <c r="C17" s="190">
        <v>38.644564055000004</v>
      </c>
      <c r="D17" s="190">
        <v>37.151336068999996</v>
      </c>
      <c r="E17" s="190">
        <v>42.247636529000005</v>
      </c>
      <c r="F17" s="123" t="s">
        <v>153</v>
      </c>
      <c r="G17" s="221"/>
      <c r="I17" s="164"/>
    </row>
    <row r="18" spans="1:9" ht="15">
      <c r="A18" s="165" t="s">
        <v>344</v>
      </c>
      <c r="B18" s="190">
        <v>4.2732416469999999</v>
      </c>
      <c r="C18" s="190">
        <v>4.2702070574600004</v>
      </c>
      <c r="D18" s="190">
        <v>4.2721124235200003</v>
      </c>
      <c r="E18" s="190">
        <v>4.2696857130000003</v>
      </c>
      <c r="F18" s="123" t="s">
        <v>344</v>
      </c>
      <c r="G18" s="221"/>
      <c r="I18" s="164"/>
    </row>
    <row r="19" spans="1:9" s="189" customFormat="1" ht="15">
      <c r="A19" s="165" t="s">
        <v>346</v>
      </c>
      <c r="B19" s="190">
        <v>6.0471000760599996</v>
      </c>
      <c r="C19" s="190">
        <v>6.2051805616000006</v>
      </c>
      <c r="D19" s="190">
        <v>6.20760487095</v>
      </c>
      <c r="E19" s="190">
        <v>6.2554584203799992</v>
      </c>
      <c r="F19" s="123" t="s">
        <v>158</v>
      </c>
      <c r="G19" s="221"/>
      <c r="I19" s="164"/>
    </row>
    <row r="20" spans="1:9" s="189" customFormat="1" ht="15">
      <c r="A20" s="165" t="s">
        <v>341</v>
      </c>
      <c r="B20" s="190">
        <v>4.3220668093199999</v>
      </c>
      <c r="C20" s="190">
        <v>4.3345746529999998</v>
      </c>
      <c r="D20" s="190">
        <v>4.3453743639899995</v>
      </c>
      <c r="E20" s="190">
        <v>4.3809928024399998</v>
      </c>
      <c r="F20" s="123" t="s">
        <v>341</v>
      </c>
      <c r="G20" s="221"/>
      <c r="I20" s="164"/>
    </row>
    <row r="21" spans="1:9" ht="15">
      <c r="A21" s="165" t="s">
        <v>345</v>
      </c>
      <c r="B21" s="190">
        <v>8.3067087350000008</v>
      </c>
      <c r="C21" s="190">
        <v>8.0654544008100011</v>
      </c>
      <c r="D21" s="190">
        <v>8.0717040089999994</v>
      </c>
      <c r="E21" s="190">
        <v>8.1389521080000016</v>
      </c>
      <c r="F21" s="123" t="s">
        <v>345</v>
      </c>
      <c r="G21" s="221"/>
      <c r="I21" s="208"/>
    </row>
    <row r="22" spans="1:9" ht="15">
      <c r="A22" s="165" t="s">
        <v>250</v>
      </c>
      <c r="B22" s="190">
        <v>0.17287442</v>
      </c>
      <c r="C22" s="190">
        <v>0.17711667</v>
      </c>
      <c r="D22" s="190">
        <v>0.17711667</v>
      </c>
      <c r="E22" s="190">
        <v>0.17711667</v>
      </c>
      <c r="F22" s="123" t="s">
        <v>252</v>
      </c>
      <c r="G22" s="221"/>
      <c r="I22" s="164"/>
    </row>
    <row r="23" spans="1:9" ht="15">
      <c r="A23" s="165" t="s">
        <v>291</v>
      </c>
      <c r="B23" s="190">
        <v>4.4121139344799998</v>
      </c>
      <c r="C23" s="190">
        <v>4.4192672131699995</v>
      </c>
      <c r="D23" s="190">
        <v>4.4352582068900004</v>
      </c>
      <c r="E23" s="190">
        <v>4.4497155047799994</v>
      </c>
      <c r="F23" s="123" t="s">
        <v>320</v>
      </c>
      <c r="G23" s="221"/>
      <c r="I23" s="164"/>
    </row>
    <row r="24" spans="1:9" ht="15">
      <c r="A24" s="165" t="s">
        <v>246</v>
      </c>
      <c r="B24" s="190">
        <v>7.0168870449999998</v>
      </c>
      <c r="C24" s="190">
        <v>7.02140344764</v>
      </c>
      <c r="D24" s="190">
        <v>6.9489304517399999</v>
      </c>
      <c r="E24" s="190">
        <v>6.9566548931999996</v>
      </c>
      <c r="F24" s="123" t="s">
        <v>249</v>
      </c>
      <c r="G24" s="221"/>
      <c r="I24" s="164"/>
    </row>
    <row r="25" spans="1:9" ht="15">
      <c r="A25" s="165" t="s">
        <v>347</v>
      </c>
      <c r="B25" s="190">
        <v>8.2822686152799996</v>
      </c>
      <c r="C25" s="190">
        <v>8.2641812140000006</v>
      </c>
      <c r="D25" s="190">
        <v>8.2882532256899992</v>
      </c>
      <c r="E25" s="190">
        <v>8.3232458509999994</v>
      </c>
      <c r="F25" s="123" t="s">
        <v>348</v>
      </c>
      <c r="G25" s="221"/>
      <c r="I25" s="164"/>
    </row>
    <row r="26" spans="1:9" ht="15">
      <c r="A26" s="165" t="s">
        <v>251</v>
      </c>
      <c r="B26" s="190">
        <v>8.4371859800499998</v>
      </c>
      <c r="C26" s="190">
        <v>10.384571512000001</v>
      </c>
      <c r="D26" s="190">
        <v>8.38598447605</v>
      </c>
      <c r="E26" s="190">
        <v>11.214273929999999</v>
      </c>
      <c r="F26" s="123" t="s">
        <v>253</v>
      </c>
      <c r="G26" s="180"/>
      <c r="I26" s="164"/>
    </row>
    <row r="27" spans="1:9" ht="15">
      <c r="A27" s="125" t="s">
        <v>143</v>
      </c>
      <c r="B27" s="206">
        <f>SUM(B4:B26)</f>
        <v>1495.35463509086</v>
      </c>
      <c r="C27" s="206">
        <f>SUM(C4:C26)</f>
        <v>1581.8817608192601</v>
      </c>
      <c r="D27" s="206">
        <f>SUM(D4:D26)</f>
        <v>1579.8813469667539</v>
      </c>
      <c r="E27" s="206">
        <v>1640.8913464179136</v>
      </c>
      <c r="F27" s="127" t="s">
        <v>143</v>
      </c>
      <c r="G27" s="180"/>
    </row>
    <row r="28" spans="1:9" ht="15">
      <c r="B28" s="210"/>
      <c r="C28" s="210"/>
      <c r="D28" s="210"/>
      <c r="E28" s="210"/>
    </row>
    <row r="29" spans="1:9" ht="14.5">
      <c r="A29" s="6" t="s">
        <v>408</v>
      </c>
      <c r="G29" s="180"/>
    </row>
    <row r="30" spans="1:9" ht="14.5">
      <c r="A30" s="128" t="s">
        <v>434</v>
      </c>
      <c r="B30" s="224"/>
      <c r="C30" s="224"/>
      <c r="D30" s="224"/>
      <c r="E30" s="224"/>
      <c r="G30" s="180"/>
    </row>
    <row r="31" spans="1:9" ht="14.5">
      <c r="G31" s="180"/>
    </row>
    <row r="32" spans="1:9" ht="14.5">
      <c r="G32" s="180"/>
    </row>
    <row r="33" spans="7:7" ht="14.5">
      <c r="G33" s="180"/>
    </row>
    <row r="34" spans="7:7" ht="14.5">
      <c r="G34" s="180"/>
    </row>
    <row r="35" spans="7:7" ht="14.5">
      <c r="G35" s="180"/>
    </row>
    <row r="36" spans="7:7" ht="14.5">
      <c r="G36" s="180"/>
    </row>
    <row r="37" spans="7:7" ht="14.5">
      <c r="G37" s="180"/>
    </row>
    <row r="38" spans="7:7" ht="14.5">
      <c r="G38" s="180"/>
    </row>
    <row r="39" spans="7:7" ht="14.5">
      <c r="G39" s="180"/>
    </row>
    <row r="40" spans="7:7" ht="14.5">
      <c r="G40" s="180"/>
    </row>
    <row r="41" spans="7:7" ht="14.5">
      <c r="G41" s="180"/>
    </row>
    <row r="42" spans="7:7" ht="14.5">
      <c r="G42" s="180"/>
    </row>
    <row r="43" spans="7:7" ht="14.5">
      <c r="G43" s="180"/>
    </row>
    <row r="44" spans="7:7" ht="14.5">
      <c r="G44" s="180"/>
    </row>
    <row r="45" spans="7:7" ht="14.5">
      <c r="G45" s="180"/>
    </row>
    <row r="46" spans="7:7" ht="14.5">
      <c r="G46" s="180"/>
    </row>
    <row r="47" spans="7:7" ht="14.5">
      <c r="G47" s="180"/>
    </row>
    <row r="48" spans="7:7" ht="14.5">
      <c r="G48" s="180"/>
    </row>
  </sheetData>
  <mergeCells count="2">
    <mergeCell ref="A1:F1"/>
    <mergeCell ref="A2:F2"/>
  </mergeCells>
  <pageMargins left="0.7" right="0.7" top="0.75" bottom="0.75" header="0.3" footer="0.3"/>
  <pageSetup paperSize="9" scale="74"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79998168889431442"/>
  </sheetPr>
  <dimension ref="A1:J23"/>
  <sheetViews>
    <sheetView showGridLines="0" view="pageBreakPreview" zoomScale="70" zoomScaleNormal="111" zoomScaleSheetLayoutView="70" workbookViewId="0">
      <selection activeCell="J16" sqref="J16"/>
    </sheetView>
  </sheetViews>
  <sheetFormatPr defaultColWidth="9.1796875" defaultRowHeight="12.5"/>
  <cols>
    <col min="1" max="1" width="40.1796875" style="6" customWidth="1"/>
    <col min="2" max="2" width="16" style="6" customWidth="1"/>
    <col min="3" max="3" width="15.08984375" style="6" customWidth="1"/>
    <col min="4" max="4" width="15.90625" style="6" customWidth="1"/>
    <col min="5" max="5" width="15" style="6" customWidth="1"/>
    <col min="6" max="6" width="41.54296875" style="6" bestFit="1" customWidth="1"/>
    <col min="7" max="7" width="10" style="6" bestFit="1" customWidth="1"/>
    <col min="8" max="8" width="20.08984375" style="6" bestFit="1" customWidth="1"/>
    <col min="9" max="16384" width="9.1796875" style="6"/>
  </cols>
  <sheetData>
    <row r="1" spans="1:10" ht="20">
      <c r="A1" s="252" t="s">
        <v>274</v>
      </c>
      <c r="B1" s="252"/>
      <c r="C1" s="252"/>
      <c r="D1" s="252"/>
      <c r="E1" s="252"/>
      <c r="F1" s="252"/>
    </row>
    <row r="2" spans="1:10" ht="20">
      <c r="A2" s="253" t="s">
        <v>275</v>
      </c>
      <c r="B2" s="253"/>
      <c r="C2" s="253"/>
      <c r="D2" s="253"/>
      <c r="E2" s="253"/>
      <c r="F2" s="253"/>
    </row>
    <row r="3" spans="1:10" ht="45">
      <c r="A3" s="37" t="s">
        <v>127</v>
      </c>
      <c r="B3" s="37" t="s">
        <v>407</v>
      </c>
      <c r="C3" s="37" t="s">
        <v>427</v>
      </c>
      <c r="D3" s="37" t="s">
        <v>439</v>
      </c>
      <c r="E3" s="37" t="s">
        <v>452</v>
      </c>
      <c r="F3" s="38" t="s">
        <v>128</v>
      </c>
    </row>
    <row r="4" spans="1:10" ht="15">
      <c r="A4" s="133" t="s">
        <v>16</v>
      </c>
      <c r="B4" s="191">
        <v>1495.35563509086</v>
      </c>
      <c r="C4" s="191">
        <v>1581.8817608192603</v>
      </c>
      <c r="D4" s="191">
        <v>1579.8813469667539</v>
      </c>
      <c r="E4" s="191">
        <v>1640.8913464179138</v>
      </c>
      <c r="F4" s="134" t="s">
        <v>99</v>
      </c>
      <c r="G4" s="214"/>
      <c r="H4" s="244"/>
      <c r="I4" s="132"/>
      <c r="J4" s="132"/>
    </row>
    <row r="5" spans="1:10" ht="15">
      <c r="A5" s="133" t="s">
        <v>17</v>
      </c>
      <c r="B5" s="191">
        <v>633.65935237182987</v>
      </c>
      <c r="C5" s="191">
        <v>680.72777521040007</v>
      </c>
      <c r="D5" s="191">
        <v>689.1720244701246</v>
      </c>
      <c r="E5" s="191">
        <v>730.89188231339449</v>
      </c>
      <c r="F5" s="134" t="s">
        <v>91</v>
      </c>
      <c r="G5" s="163"/>
      <c r="H5" s="244"/>
      <c r="I5" s="132"/>
      <c r="J5" s="132"/>
    </row>
    <row r="6" spans="1:10" ht="15">
      <c r="A6" s="133" t="s">
        <v>3</v>
      </c>
      <c r="B6" s="191">
        <v>657.68173171607998</v>
      </c>
      <c r="C6" s="191">
        <v>685.86991519028993</v>
      </c>
      <c r="D6" s="191">
        <v>674.63568928788015</v>
      </c>
      <c r="E6" s="191">
        <v>686.73991032385015</v>
      </c>
      <c r="F6" s="134" t="s">
        <v>52</v>
      </c>
      <c r="G6" s="214"/>
      <c r="H6" s="244"/>
      <c r="I6" s="132"/>
      <c r="J6" s="135"/>
    </row>
    <row r="7" spans="1:10" ht="15">
      <c r="A7" s="133" t="s">
        <v>69</v>
      </c>
      <c r="B7" s="191">
        <v>204.01479300539</v>
      </c>
      <c r="C7" s="191">
        <v>215.28345001700001</v>
      </c>
      <c r="D7" s="191">
        <v>216.07274820699999</v>
      </c>
      <c r="E7" s="191">
        <v>223.25856878100001</v>
      </c>
      <c r="F7" s="134" t="s">
        <v>100</v>
      </c>
      <c r="G7" s="163"/>
      <c r="H7" s="244"/>
      <c r="I7" s="132"/>
      <c r="J7" s="135"/>
    </row>
    <row r="8" spans="1:10" ht="15">
      <c r="A8" s="133" t="s">
        <v>18</v>
      </c>
      <c r="B8" s="191">
        <v>469.65926937738993</v>
      </c>
      <c r="C8" s="191">
        <v>531.54498985268003</v>
      </c>
      <c r="D8" s="191">
        <v>474.73901388013991</v>
      </c>
      <c r="E8" s="191">
        <v>510.44456046295988</v>
      </c>
      <c r="F8" s="134" t="s">
        <v>101</v>
      </c>
      <c r="G8" s="163"/>
      <c r="H8" s="244"/>
      <c r="I8" s="226"/>
      <c r="J8" s="135"/>
    </row>
    <row r="9" spans="1:10" ht="15">
      <c r="A9" s="133" t="s">
        <v>19</v>
      </c>
      <c r="B9" s="191">
        <v>1001.78553125524</v>
      </c>
      <c r="C9" s="191">
        <v>1007.73023466925</v>
      </c>
      <c r="D9" s="191">
        <v>1018.030153838</v>
      </c>
      <c r="E9" s="191">
        <v>1029.8561017280001</v>
      </c>
      <c r="F9" s="134" t="s">
        <v>102</v>
      </c>
      <c r="G9" s="135"/>
      <c r="H9" s="244"/>
      <c r="I9" s="227"/>
    </row>
    <row r="10" spans="1:10" ht="15">
      <c r="A10" s="133" t="s">
        <v>20</v>
      </c>
      <c r="B10" s="191">
        <v>50.700001155999999</v>
      </c>
      <c r="C10" s="191">
        <v>49.428141253</v>
      </c>
      <c r="D10" s="191">
        <v>55.709334556000002</v>
      </c>
      <c r="E10" s="191">
        <v>56.335704077000003</v>
      </c>
      <c r="F10" s="134" t="s">
        <v>103</v>
      </c>
      <c r="G10" s="135"/>
      <c r="H10" s="244"/>
      <c r="I10" s="132"/>
    </row>
    <row r="11" spans="1:10" ht="15">
      <c r="A11" s="133" t="s">
        <v>135</v>
      </c>
      <c r="B11" s="191">
        <v>532.68860800639004</v>
      </c>
      <c r="C11" s="191">
        <v>569.62932066719998</v>
      </c>
      <c r="D11" s="191">
        <v>546.03155267785473</v>
      </c>
      <c r="E11" s="191">
        <v>580.8845051854546</v>
      </c>
      <c r="F11" s="134" t="s">
        <v>136</v>
      </c>
      <c r="G11" s="135"/>
      <c r="H11" s="244"/>
      <c r="I11" s="132"/>
    </row>
    <row r="12" spans="1:10" ht="21.75" customHeight="1">
      <c r="A12" s="182"/>
      <c r="B12" s="132"/>
      <c r="C12" s="132"/>
      <c r="D12" s="132"/>
      <c r="E12" s="132"/>
      <c r="H12" s="135"/>
      <c r="I12" s="132"/>
    </row>
    <row r="13" spans="1:10" ht="45">
      <c r="A13" s="38" t="s">
        <v>128</v>
      </c>
      <c r="B13" s="37" t="s">
        <v>407</v>
      </c>
      <c r="C13" s="37" t="s">
        <v>427</v>
      </c>
      <c r="D13" s="37" t="s">
        <v>439</v>
      </c>
      <c r="E13" s="37" t="s">
        <v>452</v>
      </c>
      <c r="F13" s="38" t="s">
        <v>128</v>
      </c>
      <c r="H13" s="135"/>
      <c r="I13" s="132"/>
    </row>
    <row r="14" spans="1:10" ht="15">
      <c r="A14" s="94" t="s">
        <v>380</v>
      </c>
      <c r="B14" s="204">
        <f>B15/B16</f>
        <v>0.70176456092322737</v>
      </c>
      <c r="C14" s="204">
        <f>C15/C16</f>
        <v>0.7321446593530998</v>
      </c>
      <c r="D14" s="204">
        <f>D15/D16</f>
        <v>0.6883743925555138</v>
      </c>
      <c r="E14" s="204">
        <f>E15/E16</f>
        <v>0.69735435946677826</v>
      </c>
      <c r="F14" s="137" t="s">
        <v>385</v>
      </c>
      <c r="H14" s="135"/>
      <c r="I14" s="132"/>
    </row>
    <row r="15" spans="1:10" ht="15">
      <c r="A15" s="94" t="s">
        <v>381</v>
      </c>
      <c r="B15" s="143">
        <f>'BS-MFI Cooperative Conv'!C36+'BS - MFI Limit Comp Conv'!C39+'BS- MFI Cooperative Sharia'!C53+'BS- MFI Limit Sharia'!C57</f>
        <v>499.79148644143999</v>
      </c>
      <c r="C15" s="143">
        <f>'BS-MFI Cooperative Conv'!D36+'BS - MFI Limit Comp Conv'!D39+'BS- MFI Cooperative Sharia'!D53+'BS- MFI Limit Sharia'!D57</f>
        <v>558.91666135920002</v>
      </c>
      <c r="D15" s="143">
        <v>507.47359408571401</v>
      </c>
      <c r="E15" s="143">
        <v>546.530083083514</v>
      </c>
      <c r="F15" s="137" t="s">
        <v>386</v>
      </c>
      <c r="G15" s="135"/>
      <c r="H15" s="244"/>
      <c r="I15" s="227"/>
    </row>
    <row r="16" spans="1:10" ht="15">
      <c r="A16" s="94" t="s">
        <v>382</v>
      </c>
      <c r="B16" s="143">
        <f>'BS-MFI Cooperative Conv'!C37+'BS - MFI Limit Comp Conv'!C40+'BS- MFI Cooperative Sharia'!C54+'BS- MFI Limit Sharia'!C58</f>
        <v>712.19254187462013</v>
      </c>
      <c r="C16" s="143">
        <f>'BS-MFI Cooperative Conv'!D37+'BS - MFI Limit Comp Conv'!D40+'BS- MFI Cooperative Sharia'!D54+'BS- MFI Limit Sharia'!D58</f>
        <v>763.39648759172997</v>
      </c>
      <c r="D16" s="143">
        <v>737.20579901552469</v>
      </c>
      <c r="E16" s="143">
        <v>783.71931811168452</v>
      </c>
      <c r="F16" s="137" t="s">
        <v>387</v>
      </c>
      <c r="H16" s="244"/>
      <c r="I16" s="132"/>
    </row>
    <row r="17" spans="1:9" ht="15">
      <c r="A17" s="94" t="s">
        <v>383</v>
      </c>
      <c r="B17" s="204">
        <f>B18/B19</f>
        <v>1.7851280755686618</v>
      </c>
      <c r="C17" s="204">
        <f>C18/C19</f>
        <v>1.7654709185342987</v>
      </c>
      <c r="D17" s="204">
        <f>D18/D19</f>
        <v>1.745253211785464</v>
      </c>
      <c r="E17" s="204">
        <f>E18/E19</f>
        <v>1.7197406808704425</v>
      </c>
      <c r="F17" s="137" t="s">
        <v>388</v>
      </c>
      <c r="H17" s="135"/>
      <c r="I17" s="132"/>
    </row>
    <row r="18" spans="1:9" ht="15">
      <c r="A18" s="94" t="s">
        <v>384</v>
      </c>
      <c r="B18" s="143">
        <f>B4</f>
        <v>1495.35563509086</v>
      </c>
      <c r="C18" s="143">
        <f>C4</f>
        <v>1581.8817608192603</v>
      </c>
      <c r="D18" s="143">
        <v>1579.8813469667539</v>
      </c>
      <c r="E18" s="143">
        <v>1640.8913464179138</v>
      </c>
      <c r="F18" s="137" t="s">
        <v>6</v>
      </c>
      <c r="H18" s="135"/>
      <c r="I18" s="132"/>
    </row>
    <row r="19" spans="1:9" ht="15">
      <c r="A19" s="94" t="s">
        <v>391</v>
      </c>
      <c r="B19" s="143">
        <f>B5+B7</f>
        <v>837.67414537721993</v>
      </c>
      <c r="C19" s="143">
        <f>C5+C7</f>
        <v>896.01122522740002</v>
      </c>
      <c r="D19" s="143">
        <f>D5+D7</f>
        <v>905.24477267712462</v>
      </c>
      <c r="E19" s="143">
        <v>954.1504510943945</v>
      </c>
      <c r="F19" s="137" t="s">
        <v>393</v>
      </c>
      <c r="H19" s="135"/>
      <c r="I19" s="132"/>
    </row>
    <row r="20" spans="1:9">
      <c r="H20" s="135"/>
      <c r="I20" s="132"/>
    </row>
    <row r="21" spans="1:9">
      <c r="H21" s="135"/>
      <c r="I21" s="132"/>
    </row>
    <row r="22" spans="1:9">
      <c r="A22" s="6" t="s">
        <v>408</v>
      </c>
      <c r="H22" s="135"/>
      <c r="I22" s="132"/>
    </row>
    <row r="23" spans="1:9" ht="14">
      <c r="A23" s="128" t="s">
        <v>417</v>
      </c>
      <c r="B23" s="132"/>
      <c r="C23" s="132"/>
      <c r="D23" s="132"/>
      <c r="E23" s="132"/>
      <c r="H23" s="135"/>
      <c r="I23" s="132"/>
    </row>
  </sheetData>
  <mergeCells count="2">
    <mergeCell ref="A1:F1"/>
    <mergeCell ref="A2:F2"/>
  </mergeCells>
  <pageMargins left="0.7" right="0.7" top="0.75" bottom="0.75" header="0.3" footer="0.3"/>
  <pageSetup paperSize="9" scale="52"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tint="0.79998168889431442"/>
  </sheetPr>
  <dimension ref="A1:J117"/>
  <sheetViews>
    <sheetView showGridLines="0" view="pageBreakPreview" zoomScale="60" zoomScaleNormal="90" workbookViewId="0">
      <selection activeCell="I105" sqref="I105"/>
    </sheetView>
  </sheetViews>
  <sheetFormatPr defaultColWidth="9.1796875" defaultRowHeight="15"/>
  <cols>
    <col min="1" max="1" width="27.26953125" style="183" customWidth="1"/>
    <col min="2" max="4" width="17" style="183" customWidth="1"/>
    <col min="5" max="5" width="18.90625" style="183" customWidth="1"/>
    <col min="6" max="6" width="18.26953125" style="183" customWidth="1"/>
    <col min="7" max="7" width="17.7265625" style="184" customWidth="1"/>
    <col min="8" max="8" width="18.81640625" style="183" customWidth="1"/>
    <col min="9" max="9" width="17.90625" style="183" customWidth="1"/>
    <col min="10" max="10" width="29.26953125" style="183" customWidth="1"/>
    <col min="11" max="12" width="18" style="183" bestFit="1" customWidth="1"/>
    <col min="13" max="13" width="21.26953125" style="183" customWidth="1"/>
    <col min="14" max="14" width="17.7265625" style="183" bestFit="1" customWidth="1"/>
    <col min="15" max="16" width="15" style="183" customWidth="1"/>
    <col min="17" max="16384" width="9.1796875" style="183"/>
  </cols>
  <sheetData>
    <row r="1" spans="1:10" ht="20">
      <c r="A1" s="254" t="s">
        <v>410</v>
      </c>
      <c r="B1" s="255"/>
      <c r="C1" s="255"/>
      <c r="D1" s="255"/>
      <c r="E1" s="255"/>
      <c r="F1" s="255"/>
      <c r="G1" s="255"/>
      <c r="H1" s="255"/>
      <c r="I1" s="255"/>
      <c r="J1" s="256"/>
    </row>
    <row r="2" spans="1:10" ht="20">
      <c r="A2" s="257" t="s">
        <v>406</v>
      </c>
      <c r="B2" s="258"/>
      <c r="C2" s="258"/>
      <c r="D2" s="258"/>
      <c r="E2" s="258"/>
      <c r="F2" s="258"/>
      <c r="G2" s="258"/>
      <c r="H2" s="258"/>
      <c r="I2" s="258"/>
      <c r="J2" s="259"/>
    </row>
    <row r="3" spans="1:10" ht="30">
      <c r="A3" s="37" t="s">
        <v>127</v>
      </c>
      <c r="B3" s="161" t="s">
        <v>16</v>
      </c>
      <c r="C3" s="161" t="s">
        <v>17</v>
      </c>
      <c r="D3" s="161" t="s">
        <v>3</v>
      </c>
      <c r="E3" s="161" t="s">
        <v>69</v>
      </c>
      <c r="F3" s="161" t="s">
        <v>18</v>
      </c>
      <c r="G3" s="161" t="s">
        <v>19</v>
      </c>
      <c r="H3" s="161" t="s">
        <v>20</v>
      </c>
      <c r="I3" s="161" t="s">
        <v>319</v>
      </c>
      <c r="J3" s="38" t="s">
        <v>128</v>
      </c>
    </row>
    <row r="4" spans="1:10">
      <c r="A4" s="136" t="s">
        <v>287</v>
      </c>
      <c r="B4" s="97">
        <v>55.692084859410002</v>
      </c>
      <c r="C4" s="97">
        <v>3.9430588950000001</v>
      </c>
      <c r="D4" s="97">
        <v>12.102639385410001</v>
      </c>
      <c r="E4" s="97">
        <v>39.646386579000001</v>
      </c>
      <c r="F4" s="97">
        <v>18.050388011839999</v>
      </c>
      <c r="G4" s="97">
        <v>38.486762396000003</v>
      </c>
      <c r="H4" s="97">
        <v>0.21372976799999999</v>
      </c>
      <c r="I4" s="97">
        <v>1.015754246</v>
      </c>
      <c r="J4" s="168" t="s">
        <v>287</v>
      </c>
    </row>
    <row r="5" spans="1:10">
      <c r="A5" s="136" t="s">
        <v>395</v>
      </c>
      <c r="B5" s="97">
        <v>6.3698850440000001</v>
      </c>
      <c r="C5" s="97">
        <v>5.5767294610000002</v>
      </c>
      <c r="D5" s="97">
        <v>0.793155583</v>
      </c>
      <c r="E5" s="97">
        <v>0</v>
      </c>
      <c r="F5" s="97">
        <v>1.2995171270000001</v>
      </c>
      <c r="G5" s="97">
        <v>3.3913570000000002</v>
      </c>
      <c r="H5" s="97">
        <v>0.12</v>
      </c>
      <c r="I5" s="97">
        <v>5.4377744610000001</v>
      </c>
      <c r="J5" s="131" t="s">
        <v>395</v>
      </c>
    </row>
    <row r="6" spans="1:10">
      <c r="A6" s="136" t="s">
        <v>151</v>
      </c>
      <c r="B6" s="97">
        <v>68.723803858070013</v>
      </c>
      <c r="C6" s="97">
        <v>23.411363597000001</v>
      </c>
      <c r="D6" s="97">
        <v>45.312440261070002</v>
      </c>
      <c r="E6" s="97">
        <v>0</v>
      </c>
      <c r="F6" s="97">
        <v>13.28441227111</v>
      </c>
      <c r="G6" s="97">
        <v>49.114169596000004</v>
      </c>
      <c r="H6" s="97">
        <v>6.7490829259999998</v>
      </c>
      <c r="I6" s="97">
        <v>14.801735556000001</v>
      </c>
      <c r="J6" s="168" t="s">
        <v>151</v>
      </c>
    </row>
    <row r="7" spans="1:10">
      <c r="A7" s="136" t="s">
        <v>152</v>
      </c>
      <c r="B7" s="97">
        <v>24.720048836</v>
      </c>
      <c r="C7" s="97">
        <v>13.029058672</v>
      </c>
      <c r="D7" s="97">
        <v>4.3701519449999999</v>
      </c>
      <c r="E7" s="97">
        <v>7.3208382189999996</v>
      </c>
      <c r="F7" s="97">
        <v>10.765570903</v>
      </c>
      <c r="G7" s="97">
        <v>14.206841622000001</v>
      </c>
      <c r="H7" s="97">
        <v>0</v>
      </c>
      <c r="I7" s="97">
        <v>13.011094056999999</v>
      </c>
      <c r="J7" s="168" t="s">
        <v>152</v>
      </c>
    </row>
    <row r="8" spans="1:10">
      <c r="A8" s="136" t="s">
        <v>352</v>
      </c>
      <c r="B8" s="97">
        <v>24.804376858000001</v>
      </c>
      <c r="C8" s="97">
        <v>5.479046447</v>
      </c>
      <c r="D8" s="97">
        <v>19.325330410999999</v>
      </c>
      <c r="E8" s="97">
        <v>0</v>
      </c>
      <c r="F8" s="97">
        <v>16.356854956999999</v>
      </c>
      <c r="G8" s="97">
        <v>6.7398128000000002</v>
      </c>
      <c r="H8" s="97">
        <v>0</v>
      </c>
      <c r="I8" s="97">
        <v>5.2336827719999999</v>
      </c>
      <c r="J8" s="168" t="s">
        <v>289</v>
      </c>
    </row>
    <row r="9" spans="1:10">
      <c r="A9" s="165" t="s">
        <v>353</v>
      </c>
      <c r="B9" s="97">
        <v>4.0565361080000004</v>
      </c>
      <c r="C9" s="97">
        <v>3.0000100000000001</v>
      </c>
      <c r="D9" s="97">
        <v>1.0565261079999999</v>
      </c>
      <c r="E9" s="97">
        <v>0</v>
      </c>
      <c r="F9" s="97">
        <v>3.445476481</v>
      </c>
      <c r="G9" s="97">
        <v>0.55684999999999996</v>
      </c>
      <c r="H9" s="97">
        <v>3</v>
      </c>
      <c r="I9" s="97">
        <v>1.0000000000000001E-5</v>
      </c>
      <c r="J9" s="168" t="s">
        <v>355</v>
      </c>
    </row>
    <row r="10" spans="1:10">
      <c r="A10" s="136" t="s">
        <v>339</v>
      </c>
      <c r="B10" s="97">
        <v>4.1984435099999997</v>
      </c>
      <c r="C10" s="97">
        <v>3.9999999999999998E-6</v>
      </c>
      <c r="D10" s="97">
        <v>4.19843951</v>
      </c>
      <c r="E10" s="97">
        <v>0</v>
      </c>
      <c r="F10" s="97">
        <v>3.7339989991599998</v>
      </c>
      <c r="G10" s="97">
        <v>0.31640499999999999</v>
      </c>
      <c r="H10" s="97">
        <v>0</v>
      </c>
      <c r="I10" s="97">
        <v>3.9999999999999998E-6</v>
      </c>
      <c r="J10" s="168" t="s">
        <v>339</v>
      </c>
    </row>
    <row r="11" spans="1:10">
      <c r="A11" s="136" t="s">
        <v>149</v>
      </c>
      <c r="B11" s="97">
        <v>333.63706681423997</v>
      </c>
      <c r="C11" s="97">
        <v>215.711637389</v>
      </c>
      <c r="D11" s="97">
        <v>106.84017246524</v>
      </c>
      <c r="E11" s="97">
        <v>11.085256960000001</v>
      </c>
      <c r="F11" s="97">
        <v>66.13449898831</v>
      </c>
      <c r="G11" s="97">
        <v>252.852908767</v>
      </c>
      <c r="H11" s="97">
        <v>8.9736479039999999</v>
      </c>
      <c r="I11" s="97">
        <v>197.41880193700001</v>
      </c>
      <c r="J11" s="168" t="s">
        <v>156</v>
      </c>
    </row>
    <row r="12" spans="1:10">
      <c r="A12" s="136" t="s">
        <v>148</v>
      </c>
      <c r="B12" s="97">
        <v>634.43994692642002</v>
      </c>
      <c r="C12" s="97">
        <v>287.88702213967997</v>
      </c>
      <c r="D12" s="97">
        <v>201.23579843533</v>
      </c>
      <c r="E12" s="97">
        <v>145.31737635139001</v>
      </c>
      <c r="F12" s="97">
        <v>189.09814220989</v>
      </c>
      <c r="G12" s="97">
        <v>447.21274129</v>
      </c>
      <c r="H12" s="97">
        <v>16.110171374</v>
      </c>
      <c r="I12" s="97">
        <v>249.76095230848998</v>
      </c>
      <c r="J12" s="168" t="s">
        <v>155</v>
      </c>
    </row>
    <row r="13" spans="1:10">
      <c r="A13" s="136" t="s">
        <v>150</v>
      </c>
      <c r="B13" s="97">
        <v>238.30138596345998</v>
      </c>
      <c r="C13" s="97">
        <v>44.792062473000001</v>
      </c>
      <c r="D13" s="97">
        <v>192.9643885939</v>
      </c>
      <c r="E13" s="97">
        <v>0.544934896</v>
      </c>
      <c r="F13" s="97">
        <v>92.042319359559997</v>
      </c>
      <c r="G13" s="97">
        <v>148.87296569899999</v>
      </c>
      <c r="H13" s="97">
        <v>1.1506160000000001</v>
      </c>
      <c r="I13" s="97">
        <v>31.719836787999999</v>
      </c>
      <c r="J13" s="168" t="s">
        <v>157</v>
      </c>
    </row>
    <row r="14" spans="1:10">
      <c r="A14" s="121" t="s">
        <v>349</v>
      </c>
      <c r="B14" s="97">
        <v>4.2422476309999997</v>
      </c>
      <c r="C14" s="97">
        <v>3.3050000000000001E-4</v>
      </c>
      <c r="D14" s="97">
        <v>4.2419171310000001</v>
      </c>
      <c r="E14" s="97">
        <v>0</v>
      </c>
      <c r="F14" s="97">
        <v>3.7019328840000001</v>
      </c>
      <c r="G14" s="97">
        <v>0.23088500000000001</v>
      </c>
      <c r="H14" s="97">
        <v>0</v>
      </c>
      <c r="I14" s="97">
        <v>1.0499999999999999E-5</v>
      </c>
      <c r="J14" s="168" t="s">
        <v>350</v>
      </c>
    </row>
    <row r="15" spans="1:10">
      <c r="A15" s="183" t="s">
        <v>247</v>
      </c>
      <c r="B15" s="97">
        <v>3.5346612720000001</v>
      </c>
      <c r="C15" s="97">
        <v>1.8096584060000001</v>
      </c>
      <c r="D15" s="97">
        <v>1.7250028660000001</v>
      </c>
      <c r="E15" s="97">
        <v>0</v>
      </c>
      <c r="F15" s="97">
        <v>2.4669091000000001E-2</v>
      </c>
      <c r="G15" s="97">
        <v>3.489956807</v>
      </c>
      <c r="H15" s="97">
        <v>0.57517789399999997</v>
      </c>
      <c r="I15" s="97">
        <v>1.1375780150000001</v>
      </c>
      <c r="J15" s="168" t="s">
        <v>248</v>
      </c>
    </row>
    <row r="16" spans="1:10">
      <c r="A16" s="136" t="s">
        <v>340</v>
      </c>
      <c r="B16" s="97">
        <v>4.1975068325700002</v>
      </c>
      <c r="C16" s="97">
        <v>1.6684814820000001E-2</v>
      </c>
      <c r="D16" s="97">
        <v>4.1808220177499997</v>
      </c>
      <c r="E16" s="97">
        <v>0</v>
      </c>
      <c r="F16" s="97">
        <v>3.70234953217</v>
      </c>
      <c r="G16" s="97">
        <v>0.257795</v>
      </c>
      <c r="H16" s="97">
        <v>0</v>
      </c>
      <c r="I16" s="97">
        <v>2.4199999999999999E-5</v>
      </c>
      <c r="J16" s="168" t="s">
        <v>342</v>
      </c>
    </row>
    <row r="17" spans="1:10">
      <c r="A17" s="136" t="s">
        <v>153</v>
      </c>
      <c r="B17" s="97">
        <v>37.1671933155</v>
      </c>
      <c r="C17" s="97">
        <v>23.489161328000002</v>
      </c>
      <c r="D17" s="97">
        <v>13.578031987499999</v>
      </c>
      <c r="E17" s="97">
        <v>0.1</v>
      </c>
      <c r="F17" s="97">
        <v>8.9786311788899997</v>
      </c>
      <c r="G17" s="97">
        <v>26.215600912239999</v>
      </c>
      <c r="H17" s="97">
        <v>10.807575289999999</v>
      </c>
      <c r="I17" s="97">
        <v>10.767921157</v>
      </c>
      <c r="J17" s="168" t="s">
        <v>153</v>
      </c>
    </row>
    <row r="18" spans="1:10">
      <c r="A18" s="121" t="s">
        <v>344</v>
      </c>
      <c r="B18" s="97">
        <v>4.2732416469999999</v>
      </c>
      <c r="C18" s="97">
        <v>1.2085E-4</v>
      </c>
      <c r="D18" s="97">
        <v>4.2731207970199998</v>
      </c>
      <c r="E18" s="97">
        <v>0</v>
      </c>
      <c r="F18" s="97">
        <v>3.8937413940000001</v>
      </c>
      <c r="G18" s="97">
        <v>0.11648</v>
      </c>
      <c r="H18" s="97">
        <v>0</v>
      </c>
      <c r="I18" s="97">
        <v>1.0085E-4</v>
      </c>
      <c r="J18" s="168" t="s">
        <v>344</v>
      </c>
    </row>
    <row r="19" spans="1:10">
      <c r="A19" s="136" t="s">
        <v>346</v>
      </c>
      <c r="B19" s="97">
        <v>6.0471000760599996</v>
      </c>
      <c r="C19" s="97">
        <v>0.78635458599999997</v>
      </c>
      <c r="D19" s="97">
        <v>5.2607374930599997</v>
      </c>
      <c r="E19" s="97">
        <v>0</v>
      </c>
      <c r="F19" s="97">
        <v>3.7818198432199996</v>
      </c>
      <c r="G19" s="97">
        <v>1.9061049999999999</v>
      </c>
      <c r="H19" s="97">
        <v>0</v>
      </c>
      <c r="I19" s="97">
        <v>0.77411219799999997</v>
      </c>
      <c r="J19" s="168" t="s">
        <v>158</v>
      </c>
    </row>
    <row r="20" spans="1:10">
      <c r="A20" s="136" t="s">
        <v>341</v>
      </c>
      <c r="B20" s="97">
        <v>4.3220668093199999</v>
      </c>
      <c r="C20" s="97">
        <v>3.15E-5</v>
      </c>
      <c r="D20" s="97">
        <v>4.3220353093199995</v>
      </c>
      <c r="E20" s="97">
        <v>0</v>
      </c>
      <c r="F20" s="97">
        <v>3.9483436200999997</v>
      </c>
      <c r="G20" s="97">
        <v>0.22237599999999999</v>
      </c>
      <c r="H20" s="97">
        <v>0</v>
      </c>
      <c r="I20" s="97">
        <v>3.15E-5</v>
      </c>
      <c r="J20" s="168" t="s">
        <v>341</v>
      </c>
    </row>
    <row r="21" spans="1:10">
      <c r="A21" s="121" t="s">
        <v>345</v>
      </c>
      <c r="B21" s="97">
        <v>8.3067087350000008</v>
      </c>
      <c r="C21" s="97">
        <v>1.3499999999999999E-5</v>
      </c>
      <c r="D21" s="97">
        <v>8.3066952349999994</v>
      </c>
      <c r="E21" s="97">
        <v>0</v>
      </c>
      <c r="F21" s="97">
        <v>7.8563637159999997</v>
      </c>
      <c r="G21" s="97">
        <v>2.8660000000000001E-2</v>
      </c>
      <c r="H21" s="97">
        <v>0</v>
      </c>
      <c r="I21" s="97">
        <v>1.3499999999999999E-5</v>
      </c>
      <c r="J21" s="168" t="s">
        <v>345</v>
      </c>
    </row>
    <row r="22" spans="1:10">
      <c r="A22" s="136" t="s">
        <v>250</v>
      </c>
      <c r="B22" s="97">
        <v>0.17287442</v>
      </c>
      <c r="C22" s="97">
        <v>3.1779000000000002E-2</v>
      </c>
      <c r="D22" s="97">
        <v>0.14109542</v>
      </c>
      <c r="E22" s="97">
        <v>0</v>
      </c>
      <c r="F22" s="97">
        <v>3.5991947000000003E-2</v>
      </c>
      <c r="G22" s="97">
        <v>8.5300000000000001E-2</v>
      </c>
      <c r="H22" s="97">
        <v>0</v>
      </c>
      <c r="I22" s="97">
        <v>3.1779000000000002E-2</v>
      </c>
      <c r="J22" s="168" t="s">
        <v>252</v>
      </c>
    </row>
    <row r="23" spans="1:10">
      <c r="A23" s="136" t="s">
        <v>291</v>
      </c>
      <c r="B23" s="97">
        <v>4.4121139344799998</v>
      </c>
      <c r="C23" s="97">
        <v>2.0119999999999999E-3</v>
      </c>
      <c r="D23" s="97">
        <v>4.4101019344800001</v>
      </c>
      <c r="E23" s="97">
        <v>0</v>
      </c>
      <c r="F23" s="97">
        <v>4.0458787190400001</v>
      </c>
      <c r="G23" s="97">
        <v>0.20352500000000001</v>
      </c>
      <c r="H23" s="97">
        <v>0</v>
      </c>
      <c r="I23" s="97">
        <v>1.2E-5</v>
      </c>
      <c r="J23" s="168" t="s">
        <v>320</v>
      </c>
    </row>
    <row r="24" spans="1:10">
      <c r="A24" s="136" t="s">
        <v>246</v>
      </c>
      <c r="B24" s="97">
        <v>7.0168870449999998</v>
      </c>
      <c r="C24" s="97">
        <v>1.074813767</v>
      </c>
      <c r="D24" s="97">
        <v>5.9420732779999996</v>
      </c>
      <c r="E24" s="97">
        <v>0</v>
      </c>
      <c r="F24" s="97">
        <v>3.9158671229999999</v>
      </c>
      <c r="G24" s="97">
        <v>2.92814014</v>
      </c>
      <c r="H24" s="97">
        <v>0</v>
      </c>
      <c r="I24" s="97">
        <v>0.97513417400000002</v>
      </c>
      <c r="J24" s="168" t="s">
        <v>249</v>
      </c>
    </row>
    <row r="25" spans="1:10">
      <c r="A25" s="121" t="s">
        <v>347</v>
      </c>
      <c r="B25" s="97">
        <v>8.2822686152799996</v>
      </c>
      <c r="C25" s="97">
        <v>3.0017942130000002</v>
      </c>
      <c r="D25" s="97">
        <v>5.2804744022799994</v>
      </c>
      <c r="E25" s="97">
        <v>0</v>
      </c>
      <c r="F25" s="97">
        <v>7.4376239990000004</v>
      </c>
      <c r="G25" s="97">
        <v>0.46983000000000003</v>
      </c>
      <c r="H25" s="97">
        <v>3</v>
      </c>
      <c r="I25" s="97">
        <v>1.4212999999999999E-5</v>
      </c>
      <c r="J25" s="168" t="s">
        <v>348</v>
      </c>
    </row>
    <row r="26" spans="1:10">
      <c r="A26" s="121" t="s">
        <v>251</v>
      </c>
      <c r="B26" s="97">
        <v>8.4371859800499998</v>
      </c>
      <c r="C26" s="97">
        <v>0.61660483332999994</v>
      </c>
      <c r="D26" s="97">
        <v>7.8205811467199995</v>
      </c>
      <c r="E26" s="97">
        <v>0</v>
      </c>
      <c r="F26" s="97">
        <v>4.1248770220999997</v>
      </c>
      <c r="G26" s="97">
        <v>3.8800632259999999</v>
      </c>
      <c r="H26" s="97">
        <v>0</v>
      </c>
      <c r="I26" s="97">
        <v>0.60223057390000001</v>
      </c>
      <c r="J26" s="168" t="s">
        <v>253</v>
      </c>
    </row>
    <row r="27" spans="1:10">
      <c r="A27" s="125" t="s">
        <v>143</v>
      </c>
      <c r="B27" s="116">
        <f>SUM(B4:B26)</f>
        <v>1495.3556350908598</v>
      </c>
      <c r="C27" s="116">
        <f t="shared" ref="C27:I27" si="0">SUM(C4:C26)</f>
        <v>633.65935237183021</v>
      </c>
      <c r="D27" s="116">
        <f t="shared" si="0"/>
        <v>657.68173171608009</v>
      </c>
      <c r="E27" s="116">
        <f t="shared" si="0"/>
        <v>204.01479300539</v>
      </c>
      <c r="F27" s="116">
        <f t="shared" si="0"/>
        <v>469.65926937738993</v>
      </c>
      <c r="G27" s="116">
        <f t="shared" si="0"/>
        <v>1001.7855312552399</v>
      </c>
      <c r="H27" s="116">
        <f t="shared" si="0"/>
        <v>50.700001155999999</v>
      </c>
      <c r="I27" s="116">
        <f t="shared" si="0"/>
        <v>532.68860800639004</v>
      </c>
      <c r="J27" s="185" t="s">
        <v>143</v>
      </c>
    </row>
    <row r="28" spans="1:10">
      <c r="A28" s="6" t="s">
        <v>408</v>
      </c>
    </row>
    <row r="29" spans="1:10">
      <c r="A29" s="117" t="s">
        <v>411</v>
      </c>
    </row>
    <row r="31" spans="1:10" ht="20">
      <c r="A31" s="254" t="s">
        <v>428</v>
      </c>
      <c r="B31" s="255"/>
      <c r="C31" s="255"/>
      <c r="D31" s="255"/>
      <c r="E31" s="255"/>
      <c r="F31" s="255"/>
      <c r="G31" s="255"/>
      <c r="H31" s="255"/>
      <c r="I31" s="255"/>
      <c r="J31" s="256"/>
    </row>
    <row r="32" spans="1:10" ht="20">
      <c r="A32" s="257" t="s">
        <v>429</v>
      </c>
      <c r="B32" s="258"/>
      <c r="C32" s="258"/>
      <c r="D32" s="258"/>
      <c r="E32" s="258"/>
      <c r="F32" s="258"/>
      <c r="G32" s="258"/>
      <c r="H32" s="258"/>
      <c r="I32" s="258"/>
      <c r="J32" s="259"/>
    </row>
    <row r="33" spans="1:10" ht="30">
      <c r="A33" s="37" t="s">
        <v>127</v>
      </c>
      <c r="B33" s="161" t="s">
        <v>16</v>
      </c>
      <c r="C33" s="161" t="s">
        <v>17</v>
      </c>
      <c r="D33" s="161" t="s">
        <v>3</v>
      </c>
      <c r="E33" s="161" t="s">
        <v>69</v>
      </c>
      <c r="F33" s="161" t="s">
        <v>18</v>
      </c>
      <c r="G33" s="161" t="s">
        <v>19</v>
      </c>
      <c r="H33" s="161" t="s">
        <v>20</v>
      </c>
      <c r="I33" s="161" t="s">
        <v>319</v>
      </c>
      <c r="J33" s="38" t="s">
        <v>128</v>
      </c>
    </row>
    <row r="34" spans="1:10">
      <c r="A34" s="136" t="s">
        <v>287</v>
      </c>
      <c r="B34" s="97">
        <v>58.943130992330005</v>
      </c>
      <c r="C34" s="97">
        <v>5.0755849910000004</v>
      </c>
      <c r="D34" s="97">
        <v>12.26437561933</v>
      </c>
      <c r="E34" s="97">
        <v>41.603170382000002</v>
      </c>
      <c r="F34" s="97">
        <v>22.97572404644</v>
      </c>
      <c r="G34" s="97">
        <v>37.261074198000003</v>
      </c>
      <c r="H34" s="97">
        <v>0.62072976800000002</v>
      </c>
      <c r="I34" s="97">
        <v>1.4656213440000001</v>
      </c>
      <c r="J34" s="168" t="s">
        <v>287</v>
      </c>
    </row>
    <row r="35" spans="1:10">
      <c r="A35" s="136" t="s">
        <v>395</v>
      </c>
      <c r="B35" s="97">
        <v>6.1857396940600005</v>
      </c>
      <c r="C35" s="97">
        <v>5.3512234750000003</v>
      </c>
      <c r="D35" s="97">
        <v>0.83451621905999995</v>
      </c>
      <c r="E35" s="97">
        <v>0</v>
      </c>
      <c r="F35" s="97">
        <v>1.2220041429999999</v>
      </c>
      <c r="G35" s="97">
        <v>3.2320790000000001</v>
      </c>
      <c r="H35" s="97">
        <v>0.23200000000000001</v>
      </c>
      <c r="I35" s="97">
        <v>5.0968874749999999</v>
      </c>
      <c r="J35" s="131" t="s">
        <v>395</v>
      </c>
    </row>
    <row r="36" spans="1:10">
      <c r="A36" s="136" t="s">
        <v>151</v>
      </c>
      <c r="B36" s="97">
        <v>80.41712504761</v>
      </c>
      <c r="C36" s="97">
        <v>22.722080352999999</v>
      </c>
      <c r="D36" s="97">
        <v>57.695044694609997</v>
      </c>
      <c r="E36" s="97">
        <v>0</v>
      </c>
      <c r="F36" s="97">
        <v>23.17714449955</v>
      </c>
      <c r="G36" s="97">
        <v>45.817895034000003</v>
      </c>
      <c r="H36" s="97">
        <v>6.3960665289999996</v>
      </c>
      <c r="I36" s="97">
        <v>15.453246149</v>
      </c>
      <c r="J36" s="168" t="s">
        <v>151</v>
      </c>
    </row>
    <row r="37" spans="1:10">
      <c r="A37" s="136" t="s">
        <v>152</v>
      </c>
      <c r="B37" s="97">
        <v>22.752161934</v>
      </c>
      <c r="C37" s="97">
        <v>10.747532828000001</v>
      </c>
      <c r="D37" s="97">
        <v>3.6532680179999999</v>
      </c>
      <c r="E37" s="97">
        <v>8.3513610880000009</v>
      </c>
      <c r="F37" s="97">
        <v>9.0541945590000008</v>
      </c>
      <c r="G37" s="97">
        <v>14.416998994</v>
      </c>
      <c r="H37" s="97">
        <v>0</v>
      </c>
      <c r="I37" s="97">
        <v>10.392102137</v>
      </c>
      <c r="J37" s="168" t="s">
        <v>152</v>
      </c>
    </row>
    <row r="38" spans="1:10">
      <c r="A38" s="136" t="s">
        <v>352</v>
      </c>
      <c r="B38" s="97">
        <v>25.205715443999999</v>
      </c>
      <c r="C38" s="97">
        <v>5.7491928620000001</v>
      </c>
      <c r="D38" s="97">
        <v>19.456522582000002</v>
      </c>
      <c r="E38" s="97">
        <v>0</v>
      </c>
      <c r="F38" s="97">
        <v>16.773154615999999</v>
      </c>
      <c r="G38" s="97">
        <v>6.6638966000000002</v>
      </c>
      <c r="H38" s="97">
        <v>0</v>
      </c>
      <c r="I38" s="97">
        <v>5.5901311470000001</v>
      </c>
      <c r="J38" s="168" t="s">
        <v>289</v>
      </c>
    </row>
    <row r="39" spans="1:10">
      <c r="A39" s="165" t="s">
        <v>353</v>
      </c>
      <c r="B39" s="97">
        <v>4.0649869909999996</v>
      </c>
      <c r="C39" s="97">
        <v>3</v>
      </c>
      <c r="D39" s="97">
        <v>1.064986991</v>
      </c>
      <c r="E39" s="97">
        <v>0</v>
      </c>
      <c r="F39" s="97">
        <v>3.2635151329999998</v>
      </c>
      <c r="G39" s="97">
        <v>0.76212999999999997</v>
      </c>
      <c r="H39" s="97">
        <v>3</v>
      </c>
      <c r="I39" s="97">
        <v>0</v>
      </c>
      <c r="J39" s="168" t="s">
        <v>355</v>
      </c>
    </row>
    <row r="40" spans="1:10">
      <c r="A40" s="136" t="s">
        <v>339</v>
      </c>
      <c r="B40" s="97">
        <v>4.1984435099999997</v>
      </c>
      <c r="C40" s="97">
        <v>3.9999999999999998E-6</v>
      </c>
      <c r="D40" s="97">
        <v>4.19843951</v>
      </c>
      <c r="E40" s="97">
        <v>0</v>
      </c>
      <c r="F40" s="97">
        <v>3.7339989991599998</v>
      </c>
      <c r="G40" s="97">
        <v>0.31640499999999999</v>
      </c>
      <c r="H40" s="97">
        <v>0</v>
      </c>
      <c r="I40" s="97">
        <v>3.9999999999999998E-6</v>
      </c>
      <c r="J40" s="168" t="s">
        <v>339</v>
      </c>
    </row>
    <row r="41" spans="1:10">
      <c r="A41" s="136" t="s">
        <v>149</v>
      </c>
      <c r="B41" s="97">
        <v>340.77459200494997</v>
      </c>
      <c r="C41" s="97">
        <v>225.464895606</v>
      </c>
      <c r="D41" s="97">
        <v>102.54069649895</v>
      </c>
      <c r="E41" s="97">
        <v>12.769</v>
      </c>
      <c r="F41" s="97">
        <v>67.89156108025999</v>
      </c>
      <c r="G41" s="97">
        <v>249.03238914299999</v>
      </c>
      <c r="H41" s="97">
        <v>8.0451935120000009</v>
      </c>
      <c r="I41" s="97">
        <v>204.352617587</v>
      </c>
      <c r="J41" s="168" t="s">
        <v>156</v>
      </c>
    </row>
    <row r="42" spans="1:10">
      <c r="A42" s="136" t="s">
        <v>148</v>
      </c>
      <c r="B42" s="97">
        <v>677.85342251884992</v>
      </c>
      <c r="C42" s="97">
        <v>314.68339407600001</v>
      </c>
      <c r="D42" s="97">
        <v>211.09631768982996</v>
      </c>
      <c r="E42" s="97">
        <v>152.07407575099998</v>
      </c>
      <c r="F42" s="97">
        <v>218.55626734250001</v>
      </c>
      <c r="G42" s="97">
        <v>457.137041044</v>
      </c>
      <c r="H42" s="97">
        <v>18.705881561999998</v>
      </c>
      <c r="I42" s="97">
        <v>267.64001452600002</v>
      </c>
      <c r="J42" s="168" t="s">
        <v>155</v>
      </c>
    </row>
    <row r="43" spans="1:10">
      <c r="A43" s="136" t="s">
        <v>150</v>
      </c>
      <c r="B43" s="97">
        <v>257.31698193578001</v>
      </c>
      <c r="C43" s="97">
        <v>55.849485092000002</v>
      </c>
      <c r="D43" s="97">
        <v>200.98167654778004</v>
      </c>
      <c r="E43" s="97">
        <v>0.48584279600000002</v>
      </c>
      <c r="F43" s="97">
        <v>107.53826755092</v>
      </c>
      <c r="G43" s="97">
        <v>151.995071091</v>
      </c>
      <c r="H43" s="97">
        <v>1.897132</v>
      </c>
      <c r="I43" s="97">
        <v>43.377173108999997</v>
      </c>
      <c r="J43" s="168" t="s">
        <v>157</v>
      </c>
    </row>
    <row r="44" spans="1:10">
      <c r="A44" s="121" t="s">
        <v>349</v>
      </c>
      <c r="B44" s="97">
        <v>4.2380786129999999</v>
      </c>
      <c r="C44" s="97">
        <v>5.2550000000000003E-4</v>
      </c>
      <c r="D44" s="97">
        <v>4.2375531129999997</v>
      </c>
      <c r="E44" s="97">
        <v>0</v>
      </c>
      <c r="F44" s="97">
        <v>3.7018968659999998</v>
      </c>
      <c r="G44" s="97">
        <v>0.119905</v>
      </c>
      <c r="H44" s="97">
        <v>0</v>
      </c>
      <c r="I44" s="97">
        <v>1.0499999999999999E-5</v>
      </c>
      <c r="J44" s="168" t="s">
        <v>350</v>
      </c>
    </row>
    <row r="45" spans="1:10">
      <c r="A45" s="183" t="s">
        <v>247</v>
      </c>
      <c r="B45" s="97">
        <v>3.9654462800000001</v>
      </c>
      <c r="C45" s="97">
        <v>2.0167258229999998</v>
      </c>
      <c r="D45" s="97">
        <v>1.9487204570000001</v>
      </c>
      <c r="E45" s="97">
        <v>0</v>
      </c>
      <c r="F45" s="97">
        <v>0.50804682700000003</v>
      </c>
      <c r="G45" s="97">
        <v>3.4769614610000001</v>
      </c>
      <c r="H45" s="97">
        <v>0.67517789399999995</v>
      </c>
      <c r="I45" s="97">
        <v>1.2797654329999999</v>
      </c>
      <c r="J45" s="168" t="s">
        <v>248</v>
      </c>
    </row>
    <row r="46" spans="1:10">
      <c r="A46" s="136" t="s">
        <v>340</v>
      </c>
      <c r="B46" s="97">
        <v>4.179415069</v>
      </c>
      <c r="C46" s="97">
        <v>1.6684814999999999E-2</v>
      </c>
      <c r="D46" s="97">
        <v>4.1627302540000004</v>
      </c>
      <c r="E46" s="97">
        <v>0</v>
      </c>
      <c r="F46" s="97">
        <v>3.7023495319999999</v>
      </c>
      <c r="G46" s="97">
        <v>0.26631500000000002</v>
      </c>
      <c r="H46" s="97">
        <v>0</v>
      </c>
      <c r="I46" s="97">
        <v>2.4199999999999999E-5</v>
      </c>
      <c r="J46" s="168" t="s">
        <v>342</v>
      </c>
    </row>
    <row r="47" spans="1:10">
      <c r="A47" s="136" t="s">
        <v>153</v>
      </c>
      <c r="B47" s="97">
        <v>38.644564055000004</v>
      </c>
      <c r="C47" s="97">
        <v>23.811760166999999</v>
      </c>
      <c r="D47" s="97">
        <v>14.832803888000001</v>
      </c>
      <c r="E47" s="97">
        <v>0</v>
      </c>
      <c r="F47" s="97">
        <v>10.433382385</v>
      </c>
      <c r="G47" s="97">
        <v>25.436067346249999</v>
      </c>
      <c r="H47" s="97">
        <v>6.8410741000000002</v>
      </c>
      <c r="I47" s="97">
        <v>11.912471018000002</v>
      </c>
      <c r="J47" s="168" t="s">
        <v>153</v>
      </c>
    </row>
    <row r="48" spans="1:10">
      <c r="A48" s="121" t="s">
        <v>344</v>
      </c>
      <c r="B48" s="97">
        <v>4.2702070574600004</v>
      </c>
      <c r="C48" s="97">
        <v>1.2085E-4</v>
      </c>
      <c r="D48" s="97">
        <v>4.2700862074600003</v>
      </c>
      <c r="E48" s="97">
        <v>0</v>
      </c>
      <c r="F48" s="97">
        <v>3.8650179963400002</v>
      </c>
      <c r="G48" s="97">
        <v>0.23294000000000001</v>
      </c>
      <c r="H48" s="97">
        <v>0</v>
      </c>
      <c r="I48" s="97">
        <v>1.0085E-4</v>
      </c>
      <c r="J48" s="168" t="s">
        <v>344</v>
      </c>
    </row>
    <row r="49" spans="1:10">
      <c r="A49" s="136" t="s">
        <v>346</v>
      </c>
      <c r="B49" s="97">
        <v>6.2051805616000006</v>
      </c>
      <c r="C49" s="97">
        <v>0.92695759600000005</v>
      </c>
      <c r="D49" s="97">
        <v>5.2782149686000004</v>
      </c>
      <c r="E49" s="97">
        <v>0</v>
      </c>
      <c r="F49" s="97">
        <v>3.8324997359199999</v>
      </c>
      <c r="G49" s="97">
        <v>2.1401840000000001</v>
      </c>
      <c r="H49" s="97">
        <v>1.4885888E-2</v>
      </c>
      <c r="I49" s="97">
        <v>0.89837320799999998</v>
      </c>
      <c r="J49" s="168" t="s">
        <v>158</v>
      </c>
    </row>
    <row r="50" spans="1:10">
      <c r="A50" s="136" t="s">
        <v>341</v>
      </c>
      <c r="B50" s="97">
        <v>4.3345746529999998</v>
      </c>
      <c r="C50" s="97">
        <v>3.15E-5</v>
      </c>
      <c r="D50" s="97">
        <v>4.3345431530000003</v>
      </c>
      <c r="E50" s="97">
        <v>0</v>
      </c>
      <c r="F50" s="97">
        <v>3.9289101679999998</v>
      </c>
      <c r="G50" s="97">
        <v>0.191996</v>
      </c>
      <c r="H50" s="97">
        <v>0</v>
      </c>
      <c r="I50" s="97">
        <v>3.15E-5</v>
      </c>
      <c r="J50" s="168" t="s">
        <v>341</v>
      </c>
    </row>
    <row r="51" spans="1:10">
      <c r="A51" s="121" t="s">
        <v>345</v>
      </c>
      <c r="B51" s="97">
        <v>8.0654544008100011</v>
      </c>
      <c r="C51" s="97">
        <v>1.3499999999999999E-5</v>
      </c>
      <c r="D51" s="97">
        <v>8.0654409008099996</v>
      </c>
      <c r="E51" s="97">
        <v>0</v>
      </c>
      <c r="F51" s="97">
        <v>7.9779964875600005</v>
      </c>
      <c r="G51" s="97">
        <v>6.7600000000000004E-3</v>
      </c>
      <c r="H51" s="97">
        <v>0</v>
      </c>
      <c r="I51" s="97">
        <v>1.3499999999999999E-5</v>
      </c>
      <c r="J51" s="168" t="s">
        <v>345</v>
      </c>
    </row>
    <row r="52" spans="1:10">
      <c r="A52" s="136" t="s">
        <v>250</v>
      </c>
      <c r="B52" s="97">
        <v>0.17711667</v>
      </c>
      <c r="C52" s="97">
        <v>3.4153999999999997E-2</v>
      </c>
      <c r="D52" s="97">
        <v>0.14196267000000001</v>
      </c>
      <c r="E52" s="97">
        <v>0</v>
      </c>
      <c r="F52" s="97">
        <v>2.991947E-3</v>
      </c>
      <c r="G52" s="97">
        <v>9.3299999999999994E-2</v>
      </c>
      <c r="H52" s="97">
        <v>0</v>
      </c>
      <c r="I52" s="97">
        <v>3.4153999999999997E-2</v>
      </c>
      <c r="J52" s="168" t="s">
        <v>252</v>
      </c>
    </row>
    <row r="53" spans="1:10">
      <c r="A53" s="136" t="s">
        <v>291</v>
      </c>
      <c r="B53" s="97">
        <v>4.4192672131699995</v>
      </c>
      <c r="C53" s="97">
        <v>2.0119999999999999E-3</v>
      </c>
      <c r="D53" s="97">
        <v>4.4172552131699998</v>
      </c>
      <c r="E53" s="97">
        <v>0</v>
      </c>
      <c r="F53" s="97">
        <v>4.0464764220599996</v>
      </c>
      <c r="G53" s="97">
        <v>0.1794</v>
      </c>
      <c r="H53" s="97">
        <v>0</v>
      </c>
      <c r="I53" s="97">
        <v>1.2E-5</v>
      </c>
      <c r="J53" s="168" t="s">
        <v>320</v>
      </c>
    </row>
    <row r="54" spans="1:10">
      <c r="A54" s="136" t="s">
        <v>246</v>
      </c>
      <c r="B54" s="97">
        <v>7.02140344764</v>
      </c>
      <c r="C54" s="97">
        <v>1.1054665454000001</v>
      </c>
      <c r="D54" s="97">
        <v>5.9159368996899993</v>
      </c>
      <c r="E54" s="97">
        <v>0</v>
      </c>
      <c r="F54" s="97">
        <v>3.9401888429699996</v>
      </c>
      <c r="G54" s="97">
        <v>2.8436489439999999</v>
      </c>
      <c r="H54" s="97">
        <v>0</v>
      </c>
      <c r="I54" s="97">
        <v>1.0110886432000001</v>
      </c>
      <c r="J54" s="168" t="s">
        <v>249</v>
      </c>
    </row>
    <row r="55" spans="1:10">
      <c r="A55" s="121" t="s">
        <v>347</v>
      </c>
      <c r="B55" s="97">
        <v>8.2641812140000006</v>
      </c>
      <c r="C55" s="97">
        <v>3.0081542130000001</v>
      </c>
      <c r="D55" s="97">
        <v>5.2560270009999996</v>
      </c>
      <c r="E55" s="97">
        <v>0</v>
      </c>
      <c r="F55" s="97">
        <v>7.3606731070000002</v>
      </c>
      <c r="G55" s="97">
        <v>0.39638999699999999</v>
      </c>
      <c r="H55" s="97">
        <v>3</v>
      </c>
      <c r="I55" s="97">
        <v>1.4212999999999999E-5</v>
      </c>
      <c r="J55" s="168" t="s">
        <v>348</v>
      </c>
    </row>
    <row r="56" spans="1:10">
      <c r="A56" s="121" t="s">
        <v>251</v>
      </c>
      <c r="B56" s="97">
        <v>10.384571512000001</v>
      </c>
      <c r="C56" s="97">
        <v>1.1617754179999999</v>
      </c>
      <c r="D56" s="97">
        <v>9.2227960939999996</v>
      </c>
      <c r="E56" s="97">
        <v>0</v>
      </c>
      <c r="F56" s="97">
        <v>4.058727566</v>
      </c>
      <c r="G56" s="97">
        <v>5.7113868170000002</v>
      </c>
      <c r="H56" s="97">
        <v>0</v>
      </c>
      <c r="I56" s="97">
        <v>1.125464128</v>
      </c>
      <c r="J56" s="168" t="s">
        <v>253</v>
      </c>
    </row>
    <row r="57" spans="1:10">
      <c r="A57" s="125" t="s">
        <v>143</v>
      </c>
      <c r="B57" s="116">
        <f>SUM(B34:B56)</f>
        <v>1581.8817608192601</v>
      </c>
      <c r="C57" s="116">
        <f t="shared" ref="C57:I57" si="1">SUM(C34:C56)</f>
        <v>680.72777521039995</v>
      </c>
      <c r="D57" s="116">
        <f t="shared" si="1"/>
        <v>685.86991519029027</v>
      </c>
      <c r="E57" s="116">
        <f t="shared" si="1"/>
        <v>215.28345001700001</v>
      </c>
      <c r="F57" s="116">
        <f t="shared" si="1"/>
        <v>531.54498985268003</v>
      </c>
      <c r="G57" s="116">
        <f t="shared" si="1"/>
        <v>1007.73023466925</v>
      </c>
      <c r="H57" s="116">
        <f t="shared" si="1"/>
        <v>49.428141253</v>
      </c>
      <c r="I57" s="116">
        <f t="shared" si="1"/>
        <v>569.62932066719975</v>
      </c>
      <c r="J57" s="185" t="s">
        <v>143</v>
      </c>
    </row>
    <row r="61" spans="1:10" ht="20">
      <c r="A61" s="254" t="s">
        <v>440</v>
      </c>
      <c r="B61" s="255"/>
      <c r="C61" s="255"/>
      <c r="D61" s="255"/>
      <c r="E61" s="255"/>
      <c r="F61" s="255"/>
      <c r="G61" s="255"/>
      <c r="H61" s="255"/>
      <c r="I61" s="255"/>
      <c r="J61" s="256"/>
    </row>
    <row r="62" spans="1:10" ht="20">
      <c r="A62" s="257" t="s">
        <v>441</v>
      </c>
      <c r="B62" s="258"/>
      <c r="C62" s="258"/>
      <c r="D62" s="258"/>
      <c r="E62" s="258"/>
      <c r="F62" s="258"/>
      <c r="G62" s="258"/>
      <c r="H62" s="258"/>
      <c r="I62" s="258"/>
      <c r="J62" s="259"/>
    </row>
    <row r="63" spans="1:10" ht="30">
      <c r="A63" s="37" t="s">
        <v>127</v>
      </c>
      <c r="B63" s="161" t="s">
        <v>16</v>
      </c>
      <c r="C63" s="161" t="s">
        <v>17</v>
      </c>
      <c r="D63" s="161" t="s">
        <v>3</v>
      </c>
      <c r="E63" s="161" t="s">
        <v>69</v>
      </c>
      <c r="F63" s="161" t="s">
        <v>18</v>
      </c>
      <c r="G63" s="161" t="s">
        <v>19</v>
      </c>
      <c r="H63" s="161" t="s">
        <v>20</v>
      </c>
      <c r="I63" s="161" t="s">
        <v>319</v>
      </c>
      <c r="J63" s="38" t="s">
        <v>128</v>
      </c>
    </row>
    <row r="64" spans="1:10">
      <c r="A64" s="136" t="s">
        <v>287</v>
      </c>
      <c r="B64" s="97">
        <v>58.69899662097</v>
      </c>
      <c r="C64" s="97">
        <v>5.6628183050000001</v>
      </c>
      <c r="D64" s="97">
        <v>11.292159341969999</v>
      </c>
      <c r="E64" s="97">
        <v>41.744018973999999</v>
      </c>
      <c r="F64" s="97">
        <v>22.234471649760003</v>
      </c>
      <c r="G64" s="97">
        <v>37.565603291999999</v>
      </c>
      <c r="H64" s="97">
        <v>1.284729768</v>
      </c>
      <c r="I64" s="97">
        <v>0.88062709100000003</v>
      </c>
      <c r="J64" s="168" t="s">
        <v>287</v>
      </c>
    </row>
    <row r="65" spans="1:10">
      <c r="A65" s="136" t="s">
        <v>395</v>
      </c>
      <c r="B65" s="97">
        <v>7.9132201550600003</v>
      </c>
      <c r="C65" s="97">
        <v>5.9088093910000001</v>
      </c>
      <c r="D65" s="97">
        <v>2.0044107640599997</v>
      </c>
      <c r="E65" s="97">
        <v>0</v>
      </c>
      <c r="F65" s="97">
        <v>1.425297858</v>
      </c>
      <c r="G65" s="97">
        <v>4.1562749999999999</v>
      </c>
      <c r="H65" s="97">
        <v>0.23200000000000001</v>
      </c>
      <c r="I65" s="97">
        <v>5.6544733909999998</v>
      </c>
      <c r="J65" s="131" t="s">
        <v>395</v>
      </c>
    </row>
    <row r="66" spans="1:10">
      <c r="A66" s="136" t="s">
        <v>151</v>
      </c>
      <c r="B66" s="97">
        <v>80.323685085040012</v>
      </c>
      <c r="C66" s="97">
        <v>22.03268959</v>
      </c>
      <c r="D66" s="97">
        <v>58.290995495040001</v>
      </c>
      <c r="E66" s="97">
        <v>0</v>
      </c>
      <c r="F66" s="97">
        <v>20.178326067779999</v>
      </c>
      <c r="G66" s="97">
        <v>47.632311424999997</v>
      </c>
      <c r="H66" s="97">
        <v>6.2831394400000002</v>
      </c>
      <c r="I66" s="97">
        <v>14.642836631</v>
      </c>
      <c r="J66" s="168" t="s">
        <v>151</v>
      </c>
    </row>
    <row r="67" spans="1:10">
      <c r="A67" s="136" t="s">
        <v>152</v>
      </c>
      <c r="B67" s="97">
        <v>21.337378541</v>
      </c>
      <c r="C67" s="97">
        <v>9.3881012570000006</v>
      </c>
      <c r="D67" s="97">
        <v>3.5035170170000001</v>
      </c>
      <c r="E67" s="97">
        <v>8.4457602670000007</v>
      </c>
      <c r="F67" s="97">
        <v>6.6816127920000001</v>
      </c>
      <c r="G67" s="97">
        <v>15.201828462</v>
      </c>
      <c r="H67" s="97">
        <v>0</v>
      </c>
      <c r="I67" s="97">
        <v>9.0326705660000002</v>
      </c>
      <c r="J67" s="168" t="s">
        <v>152</v>
      </c>
    </row>
    <row r="68" spans="1:10">
      <c r="A68" s="136" t="s">
        <v>352</v>
      </c>
      <c r="B68" s="97">
        <v>25.090852927</v>
      </c>
      <c r="C68" s="97">
        <v>5.6960039040000003</v>
      </c>
      <c r="D68" s="97">
        <v>19.394849022999999</v>
      </c>
      <c r="E68" s="97">
        <v>0</v>
      </c>
      <c r="F68" s="97">
        <v>15.980689065</v>
      </c>
      <c r="G68" s="97">
        <v>7.0203025999999999</v>
      </c>
      <c r="H68" s="97">
        <v>0</v>
      </c>
      <c r="I68" s="97">
        <v>5.4111175940000003</v>
      </c>
      <c r="J68" s="168" t="s">
        <v>289</v>
      </c>
    </row>
    <row r="69" spans="1:10">
      <c r="A69" s="165" t="s">
        <v>353</v>
      </c>
      <c r="B69" s="97">
        <v>4.0509912330000004</v>
      </c>
      <c r="C69" s="97">
        <v>3</v>
      </c>
      <c r="D69" s="97">
        <v>1.050991233</v>
      </c>
      <c r="E69" s="97">
        <v>0</v>
      </c>
      <c r="F69" s="97">
        <v>3.3425081090000002</v>
      </c>
      <c r="G69" s="97">
        <v>0.64896419999999999</v>
      </c>
      <c r="H69" s="97">
        <v>3</v>
      </c>
      <c r="I69" s="97">
        <v>0</v>
      </c>
      <c r="J69" s="168" t="s">
        <v>355</v>
      </c>
    </row>
    <row r="70" spans="1:10">
      <c r="A70" s="136" t="s">
        <v>339</v>
      </c>
      <c r="B70" s="97">
        <v>4.1912504890199997</v>
      </c>
      <c r="C70" s="97">
        <v>3.9999999999999998E-6</v>
      </c>
      <c r="D70" s="97">
        <v>4.1912464890200001</v>
      </c>
      <c r="E70" s="97">
        <v>0</v>
      </c>
      <c r="F70" s="97">
        <v>3.8380878090600001</v>
      </c>
      <c r="G70" s="97">
        <v>0.23768500000000001</v>
      </c>
      <c r="H70" s="97">
        <v>0</v>
      </c>
      <c r="I70" s="97">
        <v>3.9999999999999998E-6</v>
      </c>
      <c r="J70" s="168" t="s">
        <v>339</v>
      </c>
    </row>
    <row r="71" spans="1:10">
      <c r="A71" s="136" t="s">
        <v>149</v>
      </c>
      <c r="B71" s="97">
        <v>335.26037150821998</v>
      </c>
      <c r="C71" s="97">
        <v>220.68538862058003</v>
      </c>
      <c r="D71" s="97">
        <v>101.23498288764</v>
      </c>
      <c r="E71" s="97">
        <v>13.34</v>
      </c>
      <c r="F71" s="97">
        <v>57.983553741410006</v>
      </c>
      <c r="G71" s="97">
        <v>248.01795406599999</v>
      </c>
      <c r="H71" s="97">
        <v>7.2752696490000002</v>
      </c>
      <c r="I71" s="97">
        <v>202.16977026465</v>
      </c>
      <c r="J71" s="168" t="s">
        <v>156</v>
      </c>
    </row>
    <row r="72" spans="1:10">
      <c r="A72" s="136" t="s">
        <v>148</v>
      </c>
      <c r="B72" s="97">
        <v>692.63661609364408</v>
      </c>
      <c r="C72" s="97">
        <v>335.93664423578468</v>
      </c>
      <c r="D72" s="97">
        <v>204.62944118810998</v>
      </c>
      <c r="E72" s="97">
        <v>152.07064566899999</v>
      </c>
      <c r="F72" s="97">
        <v>194.34214067482998</v>
      </c>
      <c r="G72" s="97">
        <v>460.45173465400001</v>
      </c>
      <c r="H72" s="97">
        <v>22.727482705</v>
      </c>
      <c r="I72" s="97">
        <v>255.03378717648468</v>
      </c>
      <c r="J72" s="168" t="s">
        <v>155</v>
      </c>
    </row>
    <row r="73" spans="1:10">
      <c r="A73" s="136" t="s">
        <v>150</v>
      </c>
      <c r="B73" s="97">
        <v>249.98709908980999</v>
      </c>
      <c r="C73" s="97">
        <v>50.325803779559998</v>
      </c>
      <c r="D73" s="97">
        <v>199.18897201224999</v>
      </c>
      <c r="E73" s="97">
        <v>0.47232329699999998</v>
      </c>
      <c r="F73" s="97">
        <v>93.666895762459987</v>
      </c>
      <c r="G73" s="97">
        <v>157.88839934800001</v>
      </c>
      <c r="H73" s="97">
        <v>2.3071329999999999</v>
      </c>
      <c r="I73" s="97">
        <v>37.42336461</v>
      </c>
      <c r="J73" s="168" t="s">
        <v>157</v>
      </c>
    </row>
    <row r="74" spans="1:10">
      <c r="A74" s="121" t="s">
        <v>349</v>
      </c>
      <c r="B74" s="97">
        <v>4.2415508362600001</v>
      </c>
      <c r="C74" s="97">
        <v>2.3054999999999998E-3</v>
      </c>
      <c r="D74" s="97">
        <v>4.2392453362600007</v>
      </c>
      <c r="E74" s="97">
        <v>0</v>
      </c>
      <c r="F74" s="97">
        <v>3.7018590898000001</v>
      </c>
      <c r="G74" s="97">
        <v>0.18115000000000001</v>
      </c>
      <c r="H74" s="97">
        <v>0</v>
      </c>
      <c r="I74" s="97">
        <v>1.0499999999999999E-5</v>
      </c>
      <c r="J74" s="168" t="s">
        <v>350</v>
      </c>
    </row>
    <row r="75" spans="1:10">
      <c r="A75" s="183" t="s">
        <v>247</v>
      </c>
      <c r="B75" s="97">
        <v>3.7966355620000001</v>
      </c>
      <c r="C75" s="97">
        <v>2.0263629719999998</v>
      </c>
      <c r="D75" s="97">
        <v>1.77027259</v>
      </c>
      <c r="E75" s="97">
        <v>0</v>
      </c>
      <c r="F75" s="97">
        <v>0.111555585</v>
      </c>
      <c r="G75" s="97">
        <v>3.6106512880000001</v>
      </c>
      <c r="H75" s="97">
        <v>0.67517789399999995</v>
      </c>
      <c r="I75" s="97">
        <v>1.212156276</v>
      </c>
      <c r="J75" s="168" t="s">
        <v>248</v>
      </c>
    </row>
    <row r="76" spans="1:10">
      <c r="A76" s="136" t="s">
        <v>340</v>
      </c>
      <c r="B76" s="97">
        <v>4.0690240588999993</v>
      </c>
      <c r="C76" s="97">
        <v>1.6684814820000001E-2</v>
      </c>
      <c r="D76" s="97">
        <v>4.0523392440800006</v>
      </c>
      <c r="E76" s="97">
        <v>0</v>
      </c>
      <c r="F76" s="97">
        <v>3.5061254216999997</v>
      </c>
      <c r="G76" s="97">
        <v>0.251305</v>
      </c>
      <c r="H76" s="97">
        <v>0</v>
      </c>
      <c r="I76" s="97">
        <v>2.4199999999999999E-5</v>
      </c>
      <c r="J76" s="168" t="s">
        <v>342</v>
      </c>
    </row>
    <row r="77" spans="1:10">
      <c r="A77" s="136" t="s">
        <v>153</v>
      </c>
      <c r="B77" s="97">
        <v>37.151336068999996</v>
      </c>
      <c r="C77" s="97">
        <v>22.627342923</v>
      </c>
      <c r="D77" s="97">
        <v>14.523993145999999</v>
      </c>
      <c r="E77" s="97">
        <v>0</v>
      </c>
      <c r="F77" s="97">
        <v>8.6843753840000009</v>
      </c>
      <c r="G77" s="97">
        <v>25.351403726000001</v>
      </c>
      <c r="H77" s="97">
        <v>8.9244021</v>
      </c>
      <c r="I77" s="97">
        <v>11.928419980999999</v>
      </c>
      <c r="J77" s="168" t="s">
        <v>153</v>
      </c>
    </row>
    <row r="78" spans="1:10">
      <c r="A78" s="121" t="s">
        <v>344</v>
      </c>
      <c r="B78" s="97">
        <v>4.2721124235200003</v>
      </c>
      <c r="C78" s="97">
        <v>1.2085E-4</v>
      </c>
      <c r="D78" s="97">
        <v>4.2719915735200003</v>
      </c>
      <c r="E78" s="97">
        <v>0</v>
      </c>
      <c r="F78" s="97">
        <v>3.89100305412</v>
      </c>
      <c r="G78" s="97">
        <v>0.20368</v>
      </c>
      <c r="H78" s="97">
        <v>0</v>
      </c>
      <c r="I78" s="97">
        <v>1.0085E-4</v>
      </c>
      <c r="J78" s="168" t="s">
        <v>344</v>
      </c>
    </row>
    <row r="79" spans="1:10">
      <c r="A79" s="136" t="s">
        <v>346</v>
      </c>
      <c r="B79" s="97">
        <v>6.20760487095</v>
      </c>
      <c r="C79" s="97">
        <v>1.1271292770000001</v>
      </c>
      <c r="D79" s="97">
        <v>5.0804755939500001</v>
      </c>
      <c r="E79" s="97">
        <v>0</v>
      </c>
      <c r="F79" s="97">
        <v>3.6936834432699999</v>
      </c>
      <c r="G79" s="97">
        <v>2.1735969000000002</v>
      </c>
      <c r="H79" s="97">
        <v>0</v>
      </c>
      <c r="I79" s="97">
        <v>1.0394374770000001</v>
      </c>
      <c r="J79" s="168" t="s">
        <v>158</v>
      </c>
    </row>
    <row r="80" spans="1:10">
      <c r="A80" s="136" t="s">
        <v>341</v>
      </c>
      <c r="B80" s="97">
        <v>4.3453743639899995</v>
      </c>
      <c r="C80" s="97">
        <v>3.15E-5</v>
      </c>
      <c r="D80" s="97">
        <v>4.34534286399</v>
      </c>
      <c r="E80" s="97">
        <v>0</v>
      </c>
      <c r="F80" s="97">
        <v>3.97400687875</v>
      </c>
      <c r="G80" s="97">
        <v>0.17801600000000001</v>
      </c>
      <c r="H80" s="97">
        <v>0</v>
      </c>
      <c r="I80" s="97">
        <v>3.15E-5</v>
      </c>
      <c r="J80" s="168" t="s">
        <v>341</v>
      </c>
    </row>
    <row r="81" spans="1:10">
      <c r="A81" s="121" t="s">
        <v>345</v>
      </c>
      <c r="B81" s="97">
        <v>8.0717040089999994</v>
      </c>
      <c r="C81" s="97">
        <v>1.3499999999999999E-5</v>
      </c>
      <c r="D81" s="97">
        <v>8.0716905089999997</v>
      </c>
      <c r="E81" s="97">
        <v>0</v>
      </c>
      <c r="F81" s="97">
        <v>8.0019394869999996</v>
      </c>
      <c r="G81" s="97">
        <v>5.0800000000000003E-3</v>
      </c>
      <c r="H81" s="97">
        <v>0</v>
      </c>
      <c r="I81" s="97">
        <v>1.3499999999999999E-5</v>
      </c>
      <c r="J81" s="168" t="s">
        <v>345</v>
      </c>
    </row>
    <row r="82" spans="1:10">
      <c r="A82" s="136" t="s">
        <v>250</v>
      </c>
      <c r="B82" s="97">
        <v>0.17711667</v>
      </c>
      <c r="C82" s="97">
        <v>3.4153999999999997E-2</v>
      </c>
      <c r="D82" s="97">
        <v>0.14196267000000001</v>
      </c>
      <c r="E82" s="97">
        <v>0</v>
      </c>
      <c r="F82" s="97">
        <v>2.991947E-3</v>
      </c>
      <c r="G82" s="97">
        <v>9.3299999999999994E-2</v>
      </c>
      <c r="H82" s="97">
        <v>0</v>
      </c>
      <c r="I82" s="97">
        <v>3.4153999999999997E-2</v>
      </c>
      <c r="J82" s="168" t="s">
        <v>252</v>
      </c>
    </row>
    <row r="83" spans="1:10">
      <c r="A83" s="136" t="s">
        <v>291</v>
      </c>
      <c r="B83" s="97">
        <v>4.4352582068900004</v>
      </c>
      <c r="C83" s="97">
        <v>2.0119999999999999E-3</v>
      </c>
      <c r="D83" s="97">
        <v>4.4332462068900007</v>
      </c>
      <c r="E83" s="97">
        <v>0</v>
      </c>
      <c r="F83" s="97">
        <v>4.0466374143500001</v>
      </c>
      <c r="G83" s="97">
        <v>0.20657500000000001</v>
      </c>
      <c r="H83" s="97">
        <v>0</v>
      </c>
      <c r="I83" s="97">
        <v>1.2E-5</v>
      </c>
      <c r="J83" s="168" t="s">
        <v>320</v>
      </c>
    </row>
    <row r="84" spans="1:10">
      <c r="A84" s="136" t="s">
        <v>246</v>
      </c>
      <c r="B84" s="97">
        <v>6.9489304517399999</v>
      </c>
      <c r="C84" s="97">
        <v>1.0828250040499998</v>
      </c>
      <c r="D84" s="97">
        <v>5.8661054476900008</v>
      </c>
      <c r="E84" s="97">
        <v>0</v>
      </c>
      <c r="F84" s="97">
        <v>3.86747829848</v>
      </c>
      <c r="G84" s="97">
        <v>2.7758046510000001</v>
      </c>
      <c r="H84" s="97">
        <v>0</v>
      </c>
      <c r="I84" s="97">
        <v>0.96629628281999991</v>
      </c>
      <c r="J84" s="168" t="s">
        <v>249</v>
      </c>
    </row>
    <row r="85" spans="1:10">
      <c r="A85" s="121" t="s">
        <v>347</v>
      </c>
      <c r="B85" s="97">
        <v>8.2882532256899992</v>
      </c>
      <c r="C85" s="97">
        <v>3.0001742130000002</v>
      </c>
      <c r="D85" s="97">
        <v>5.2880790126900008</v>
      </c>
      <c r="E85" s="97">
        <v>0</v>
      </c>
      <c r="F85" s="97">
        <v>7.3848420142700002</v>
      </c>
      <c r="G85" s="97">
        <v>0.42099999999999999</v>
      </c>
      <c r="H85" s="97">
        <v>3</v>
      </c>
      <c r="I85" s="97">
        <v>1.4212999999999999E-5</v>
      </c>
      <c r="J85" s="168" t="s">
        <v>348</v>
      </c>
    </row>
    <row r="86" spans="1:10">
      <c r="A86" s="121" t="s">
        <v>251</v>
      </c>
      <c r="B86" s="97">
        <v>8.38598447605</v>
      </c>
      <c r="C86" s="97">
        <v>0.61660483332999994</v>
      </c>
      <c r="D86" s="97">
        <v>7.7693796427199997</v>
      </c>
      <c r="E86" s="97">
        <v>0</v>
      </c>
      <c r="F86" s="97">
        <v>4.1989323331000001</v>
      </c>
      <c r="G86" s="97">
        <v>3.7575332260000001</v>
      </c>
      <c r="H86" s="97">
        <v>0</v>
      </c>
      <c r="I86" s="97">
        <v>0.60223057390000001</v>
      </c>
      <c r="J86" s="168" t="s">
        <v>253</v>
      </c>
    </row>
    <row r="87" spans="1:10">
      <c r="A87" s="125" t="s">
        <v>143</v>
      </c>
      <c r="B87" s="116">
        <f>SUM(B64:B86)</f>
        <v>1579.8813469667539</v>
      </c>
      <c r="C87" s="116">
        <f t="shared" ref="C87:I87" si="2">SUM(C64:C86)</f>
        <v>689.17202447012494</v>
      </c>
      <c r="D87" s="116">
        <f t="shared" si="2"/>
        <v>674.63568928787993</v>
      </c>
      <c r="E87" s="116">
        <f t="shared" si="2"/>
        <v>216.07274820699999</v>
      </c>
      <c r="F87" s="116">
        <f t="shared" si="2"/>
        <v>474.73901388014013</v>
      </c>
      <c r="G87" s="116">
        <f t="shared" si="2"/>
        <v>1018.0301538379999</v>
      </c>
      <c r="H87" s="116">
        <f t="shared" si="2"/>
        <v>55.709334556000002</v>
      </c>
      <c r="I87" s="116">
        <f t="shared" si="2"/>
        <v>546.03155267785462</v>
      </c>
      <c r="J87" s="185" t="s">
        <v>143</v>
      </c>
    </row>
    <row r="91" spans="1:10" ht="20">
      <c r="A91" s="254" t="s">
        <v>454</v>
      </c>
      <c r="B91" s="255"/>
      <c r="C91" s="255"/>
      <c r="D91" s="255"/>
      <c r="E91" s="255"/>
      <c r="F91" s="255"/>
      <c r="G91" s="255"/>
      <c r="H91" s="255"/>
      <c r="I91" s="255"/>
      <c r="J91" s="256"/>
    </row>
    <row r="92" spans="1:10" ht="20">
      <c r="A92" s="257" t="s">
        <v>455</v>
      </c>
      <c r="B92" s="258"/>
      <c r="C92" s="258"/>
      <c r="D92" s="258"/>
      <c r="E92" s="258"/>
      <c r="F92" s="258"/>
      <c r="G92" s="258"/>
      <c r="H92" s="258"/>
      <c r="I92" s="258"/>
      <c r="J92" s="259"/>
    </row>
    <row r="93" spans="1:10" ht="30">
      <c r="A93" s="37" t="s">
        <v>127</v>
      </c>
      <c r="B93" s="161" t="s">
        <v>16</v>
      </c>
      <c r="C93" s="161" t="s">
        <v>17</v>
      </c>
      <c r="D93" s="161" t="s">
        <v>3</v>
      </c>
      <c r="E93" s="161" t="s">
        <v>69</v>
      </c>
      <c r="F93" s="161" t="s">
        <v>18</v>
      </c>
      <c r="G93" s="161" t="s">
        <v>19</v>
      </c>
      <c r="H93" s="161" t="s">
        <v>20</v>
      </c>
      <c r="I93" s="161" t="s">
        <v>319</v>
      </c>
      <c r="J93" s="38" t="s">
        <v>128</v>
      </c>
    </row>
    <row r="94" spans="1:10">
      <c r="A94" s="136" t="s">
        <v>287</v>
      </c>
      <c r="B94" s="97">
        <v>56.876761382650002</v>
      </c>
      <c r="C94" s="97">
        <v>5.3068106610000001</v>
      </c>
      <c r="D94" s="97">
        <v>10.891680113649999</v>
      </c>
      <c r="E94" s="97">
        <v>40.678270607999998</v>
      </c>
      <c r="F94" s="97">
        <v>19.87639171512</v>
      </c>
      <c r="G94" s="97">
        <v>38.332210693999997</v>
      </c>
      <c r="H94" s="97">
        <v>0.63072976800000002</v>
      </c>
      <c r="I94" s="97">
        <v>0.97066062600000003</v>
      </c>
      <c r="J94" s="168" t="s">
        <v>287</v>
      </c>
    </row>
    <row r="95" spans="1:10">
      <c r="A95" s="136" t="s">
        <v>395</v>
      </c>
      <c r="B95" s="97">
        <v>7.9555181310600007</v>
      </c>
      <c r="C95" s="97">
        <v>6.4310073909999996</v>
      </c>
      <c r="D95" s="97">
        <v>1.52451074006</v>
      </c>
      <c r="E95" s="97">
        <v>0</v>
      </c>
      <c r="F95" s="97">
        <v>1.2027729979999999</v>
      </c>
      <c r="G95" s="97">
        <v>4.4247129999999997</v>
      </c>
      <c r="H95" s="97">
        <v>0.23200000000000001</v>
      </c>
      <c r="I95" s="97">
        <v>5.6766713910000002</v>
      </c>
      <c r="J95" s="131" t="s">
        <v>395</v>
      </c>
    </row>
    <row r="96" spans="1:10">
      <c r="A96" s="136" t="s">
        <v>151</v>
      </c>
      <c r="B96" s="97">
        <v>84.186668652999998</v>
      </c>
      <c r="C96" s="97">
        <v>26.044964429</v>
      </c>
      <c r="D96" s="97">
        <v>58.141704224000001</v>
      </c>
      <c r="E96" s="97">
        <v>0</v>
      </c>
      <c r="F96" s="97">
        <v>18.308268699999999</v>
      </c>
      <c r="G96" s="97">
        <v>51.97509522</v>
      </c>
      <c r="H96" s="97">
        <v>5.4794016719999998</v>
      </c>
      <c r="I96" s="97">
        <v>18.069857862999999</v>
      </c>
      <c r="J96" s="168" t="s">
        <v>151</v>
      </c>
    </row>
    <row r="97" spans="1:10">
      <c r="A97" s="136" t="s">
        <v>152</v>
      </c>
      <c r="B97" s="97">
        <v>23.378043376000001</v>
      </c>
      <c r="C97" s="97">
        <v>11.505213091</v>
      </c>
      <c r="D97" s="97">
        <v>3.6846748429999998</v>
      </c>
      <c r="E97" s="97">
        <v>8.1881554419999993</v>
      </c>
      <c r="F97" s="97">
        <v>8.8298851890000005</v>
      </c>
      <c r="G97" s="97">
        <v>15.061123760999999</v>
      </c>
      <c r="H97" s="97">
        <v>0</v>
      </c>
      <c r="I97" s="97">
        <v>11.149782399999999</v>
      </c>
      <c r="J97" s="168" t="s">
        <v>152</v>
      </c>
    </row>
    <row r="98" spans="1:10">
      <c r="A98" s="136" t="s">
        <v>352</v>
      </c>
      <c r="B98" s="97">
        <v>22.63307096075</v>
      </c>
      <c r="C98" s="97">
        <v>4.6739523869999999</v>
      </c>
      <c r="D98" s="97">
        <v>17.95911857275</v>
      </c>
      <c r="E98" s="97">
        <v>0</v>
      </c>
      <c r="F98" s="97">
        <v>15.36341700218</v>
      </c>
      <c r="G98" s="97">
        <v>6.1114245040000004</v>
      </c>
      <c r="H98" s="97">
        <v>0</v>
      </c>
      <c r="I98" s="97">
        <v>4.4448941670000002</v>
      </c>
      <c r="J98" s="168" t="s">
        <v>289</v>
      </c>
    </row>
    <row r="99" spans="1:10">
      <c r="A99" s="165" t="s">
        <v>353</v>
      </c>
      <c r="B99" s="97">
        <v>4.0581169380000004</v>
      </c>
      <c r="C99" s="97">
        <v>3</v>
      </c>
      <c r="D99" s="97">
        <v>1.058116938</v>
      </c>
      <c r="E99" s="97">
        <v>0</v>
      </c>
      <c r="F99" s="97">
        <v>3.1967039349999999</v>
      </c>
      <c r="G99" s="97">
        <v>0.82131880000000002</v>
      </c>
      <c r="H99" s="97">
        <v>3</v>
      </c>
      <c r="I99" s="97">
        <v>0</v>
      </c>
      <c r="J99" s="168" t="s">
        <v>355</v>
      </c>
    </row>
    <row r="100" spans="1:10">
      <c r="A100" s="136" t="s">
        <v>339</v>
      </c>
      <c r="B100" s="97">
        <v>4.1912504890199997</v>
      </c>
      <c r="C100" s="97">
        <v>3.9999999999999998E-6</v>
      </c>
      <c r="D100" s="97">
        <v>4.1912464890200001</v>
      </c>
      <c r="E100" s="97">
        <v>0</v>
      </c>
      <c r="F100" s="97">
        <v>3.8380878090600001</v>
      </c>
      <c r="G100" s="97">
        <v>0.23768500000000001</v>
      </c>
      <c r="H100" s="97">
        <v>0</v>
      </c>
      <c r="I100" s="97">
        <v>3.9999999999999998E-6</v>
      </c>
      <c r="J100" s="168" t="s">
        <v>339</v>
      </c>
    </row>
    <row r="101" spans="1:10">
      <c r="A101" s="136" t="s">
        <v>149</v>
      </c>
      <c r="B101" s="97">
        <v>335.68205766574999</v>
      </c>
      <c r="C101" s="97">
        <v>221.86935300997001</v>
      </c>
      <c r="D101" s="97">
        <v>101.87460466178</v>
      </c>
      <c r="E101" s="97">
        <v>11.9381</v>
      </c>
      <c r="F101" s="97">
        <v>61.91408488087</v>
      </c>
      <c r="G101" s="97">
        <v>239.814261276</v>
      </c>
      <c r="H101" s="97">
        <v>6.7685095649999996</v>
      </c>
      <c r="I101" s="97">
        <v>203.71680018999999</v>
      </c>
      <c r="J101" s="168" t="s">
        <v>156</v>
      </c>
    </row>
    <row r="102" spans="1:10">
      <c r="A102" s="136" t="s">
        <v>148</v>
      </c>
      <c r="B102" s="97">
        <v>736.03628152331407</v>
      </c>
      <c r="C102" s="97">
        <v>362.35035414455467</v>
      </c>
      <c r="D102" s="97">
        <v>211.66753675900995</v>
      </c>
      <c r="E102" s="97">
        <v>162.01840561699998</v>
      </c>
      <c r="F102" s="97">
        <v>220.2657088789</v>
      </c>
      <c r="G102" s="97">
        <v>469.85506658600002</v>
      </c>
      <c r="H102" s="97">
        <v>22.356064077999999</v>
      </c>
      <c r="I102" s="97">
        <v>276.74564504863469</v>
      </c>
      <c r="J102" s="168" t="s">
        <v>155</v>
      </c>
    </row>
    <row r="103" spans="1:10">
      <c r="A103" s="136" t="s">
        <v>150</v>
      </c>
      <c r="B103" s="97">
        <v>257.22545151314</v>
      </c>
      <c r="C103" s="97">
        <v>55.073314854000003</v>
      </c>
      <c r="D103" s="97">
        <v>201.71649954414002</v>
      </c>
      <c r="E103" s="97">
        <v>0.43563711399999999</v>
      </c>
      <c r="F103" s="97">
        <v>101.17098173267</v>
      </c>
      <c r="G103" s="97">
        <v>158.06556540299999</v>
      </c>
      <c r="H103" s="97">
        <v>2.3971330000000002</v>
      </c>
      <c r="I103" s="97">
        <v>42.284469567999999</v>
      </c>
      <c r="J103" s="168" t="s">
        <v>157</v>
      </c>
    </row>
    <row r="104" spans="1:10">
      <c r="A104" s="121" t="s">
        <v>349</v>
      </c>
      <c r="B104" s="97">
        <v>4.2420432078900001</v>
      </c>
      <c r="C104" s="97">
        <v>2.4004999999999999E-3</v>
      </c>
      <c r="D104" s="97">
        <v>4.2396427078899999</v>
      </c>
      <c r="E104" s="97">
        <v>0</v>
      </c>
      <c r="F104" s="97">
        <v>3.7018489615100001</v>
      </c>
      <c r="G104" s="97">
        <v>0.281945</v>
      </c>
      <c r="H104" s="97">
        <v>0</v>
      </c>
      <c r="I104" s="97">
        <v>1.0499999999999999E-5</v>
      </c>
      <c r="J104" s="168" t="s">
        <v>350</v>
      </c>
    </row>
    <row r="105" spans="1:10">
      <c r="A105" s="183" t="s">
        <v>247</v>
      </c>
      <c r="B105" s="97">
        <v>3.9434118439999999</v>
      </c>
      <c r="C105" s="97">
        <v>1.894857241</v>
      </c>
      <c r="D105" s="97">
        <v>2.0485546029999999</v>
      </c>
      <c r="E105" s="97">
        <v>0</v>
      </c>
      <c r="F105" s="97">
        <v>0.17490473200000001</v>
      </c>
      <c r="G105" s="97">
        <v>3.7834714049999998</v>
      </c>
      <c r="H105" s="97">
        <v>0.67517789399999995</v>
      </c>
      <c r="I105" s="97">
        <v>1.1032079450000001</v>
      </c>
      <c r="J105" s="168" t="s">
        <v>248</v>
      </c>
    </row>
    <row r="106" spans="1:10">
      <c r="A106" s="136" t="s">
        <v>340</v>
      </c>
      <c r="B106" s="97">
        <v>4.0689383115400002</v>
      </c>
      <c r="C106" s="97">
        <v>1.6684814820000001E-2</v>
      </c>
      <c r="D106" s="97">
        <v>4.0522534967200006</v>
      </c>
      <c r="E106" s="97">
        <v>0</v>
      </c>
      <c r="F106" s="97">
        <v>3.5060396743400002</v>
      </c>
      <c r="G106" s="97">
        <v>0.13370000000000001</v>
      </c>
      <c r="H106" s="97">
        <v>0</v>
      </c>
      <c r="I106" s="97">
        <v>2.4199999999999999E-5</v>
      </c>
      <c r="J106" s="168" t="s">
        <v>342</v>
      </c>
    </row>
    <row r="107" spans="1:10">
      <c r="A107" s="136" t="s">
        <v>153</v>
      </c>
      <c r="B107" s="97">
        <v>42.247636529000005</v>
      </c>
      <c r="C107" s="97">
        <v>26.391056210999999</v>
      </c>
      <c r="D107" s="97">
        <v>15.856580318000001</v>
      </c>
      <c r="E107" s="97">
        <v>0</v>
      </c>
      <c r="F107" s="97">
        <v>9.9591472569999997</v>
      </c>
      <c r="G107" s="97">
        <v>28.629627094999996</v>
      </c>
      <c r="H107" s="97">
        <v>11.796688100000001</v>
      </c>
      <c r="I107" s="97">
        <v>13.656379281</v>
      </c>
      <c r="J107" s="168" t="s">
        <v>153</v>
      </c>
    </row>
    <row r="108" spans="1:10">
      <c r="A108" s="121" t="s">
        <v>344</v>
      </c>
      <c r="B108" s="97">
        <v>4.2696857130000003</v>
      </c>
      <c r="C108" s="97">
        <v>1.2085E-4</v>
      </c>
      <c r="D108" s="97">
        <v>4.2695648630000003</v>
      </c>
      <c r="E108" s="97">
        <v>0</v>
      </c>
      <c r="F108" s="97">
        <v>3.920599486</v>
      </c>
      <c r="G108" s="97">
        <v>0.14834</v>
      </c>
      <c r="H108" s="97">
        <v>0</v>
      </c>
      <c r="I108" s="97">
        <v>1.0085E-4</v>
      </c>
      <c r="J108" s="168" t="s">
        <v>344</v>
      </c>
    </row>
    <row r="109" spans="1:10">
      <c r="A109" s="136" t="s">
        <v>346</v>
      </c>
      <c r="B109" s="97">
        <v>6.2554584203799992</v>
      </c>
      <c r="C109" s="97">
        <v>1.1568703419999999</v>
      </c>
      <c r="D109" s="97">
        <v>5.0985880783800006</v>
      </c>
      <c r="E109" s="97">
        <v>0</v>
      </c>
      <c r="F109" s="97">
        <v>3.7358968194200002</v>
      </c>
      <c r="G109" s="97">
        <v>2.1374168999999998</v>
      </c>
      <c r="H109" s="97">
        <v>0</v>
      </c>
      <c r="I109" s="97">
        <v>1.069178542</v>
      </c>
      <c r="J109" s="168" t="s">
        <v>158</v>
      </c>
    </row>
    <row r="110" spans="1:10">
      <c r="A110" s="136" t="s">
        <v>341</v>
      </c>
      <c r="B110" s="97">
        <v>4.3809928024399998</v>
      </c>
      <c r="C110" s="97">
        <v>3.15E-5</v>
      </c>
      <c r="D110" s="97">
        <v>4.3809613024399994</v>
      </c>
      <c r="E110" s="97">
        <v>0</v>
      </c>
      <c r="F110" s="97">
        <v>3.9766553171999997</v>
      </c>
      <c r="G110" s="97">
        <v>0.20613600000000001</v>
      </c>
      <c r="H110" s="97">
        <v>0</v>
      </c>
      <c r="I110" s="97">
        <v>3.15E-5</v>
      </c>
      <c r="J110" s="168" t="s">
        <v>341</v>
      </c>
    </row>
    <row r="111" spans="1:10">
      <c r="A111" s="121" t="s">
        <v>345</v>
      </c>
      <c r="B111" s="97">
        <v>8.1389521080000016</v>
      </c>
      <c r="C111" s="97">
        <v>1.3499999999999999E-5</v>
      </c>
      <c r="D111" s="97">
        <v>8.1389386080000001</v>
      </c>
      <c r="E111" s="97">
        <v>0</v>
      </c>
      <c r="F111" s="97">
        <v>8.0815639600000004</v>
      </c>
      <c r="G111" s="97">
        <v>1.92E-3</v>
      </c>
      <c r="H111" s="97">
        <v>0</v>
      </c>
      <c r="I111" s="97">
        <v>1.3499999999999999E-5</v>
      </c>
      <c r="J111" s="168" t="s">
        <v>345</v>
      </c>
    </row>
    <row r="112" spans="1:10">
      <c r="A112" s="136" t="s">
        <v>250</v>
      </c>
      <c r="B112" s="97">
        <v>0.17711667</v>
      </c>
      <c r="C112" s="97">
        <v>3.4153999999999997E-2</v>
      </c>
      <c r="D112" s="97">
        <v>0.14196267000000001</v>
      </c>
      <c r="E112" s="97">
        <v>0</v>
      </c>
      <c r="F112" s="97">
        <v>2.991947E-3</v>
      </c>
      <c r="G112" s="97">
        <v>9.3299999999999994E-2</v>
      </c>
      <c r="H112" s="97">
        <v>0</v>
      </c>
      <c r="I112" s="97">
        <v>3.4153999999999997E-2</v>
      </c>
      <c r="J112" s="168" t="s">
        <v>252</v>
      </c>
    </row>
    <row r="113" spans="1:10">
      <c r="A113" s="136" t="s">
        <v>291</v>
      </c>
      <c r="B113" s="97">
        <v>4.4497155047799994</v>
      </c>
      <c r="C113" s="97">
        <v>2.0119999999999999E-3</v>
      </c>
      <c r="D113" s="97">
        <v>4.4477035047799998</v>
      </c>
      <c r="E113" s="97">
        <v>0</v>
      </c>
      <c r="F113" s="97">
        <v>4.039357077</v>
      </c>
      <c r="G113" s="97">
        <v>0.21761249999999999</v>
      </c>
      <c r="H113" s="97">
        <v>0</v>
      </c>
      <c r="I113" s="97">
        <v>1.2E-5</v>
      </c>
      <c r="J113" s="168" t="s">
        <v>320</v>
      </c>
    </row>
    <row r="114" spans="1:10">
      <c r="A114" s="136" t="s">
        <v>246</v>
      </c>
      <c r="B114" s="97">
        <v>6.9566548931999996</v>
      </c>
      <c r="C114" s="97">
        <v>1.0897916740499998</v>
      </c>
      <c r="D114" s="97">
        <v>5.8668632182300007</v>
      </c>
      <c r="E114" s="97">
        <v>0</v>
      </c>
      <c r="F114" s="97">
        <v>3.8045196736900002</v>
      </c>
      <c r="G114" s="97">
        <v>2.8221796509999999</v>
      </c>
      <c r="H114" s="97">
        <v>0</v>
      </c>
      <c r="I114" s="97">
        <v>0.97336295281999996</v>
      </c>
      <c r="J114" s="168" t="s">
        <v>249</v>
      </c>
    </row>
    <row r="115" spans="1:10">
      <c r="A115" s="121" t="s">
        <v>347</v>
      </c>
      <c r="B115" s="97">
        <v>8.3232458509999994</v>
      </c>
      <c r="C115" s="97">
        <v>3.0001742130000002</v>
      </c>
      <c r="D115" s="97">
        <v>5.323071638</v>
      </c>
      <c r="E115" s="97">
        <v>0</v>
      </c>
      <c r="F115" s="97">
        <v>7.4690529740000002</v>
      </c>
      <c r="G115" s="97">
        <v>0.41665999999999997</v>
      </c>
      <c r="H115" s="97">
        <v>3</v>
      </c>
      <c r="I115" s="97">
        <v>1.4212999999999999E-5</v>
      </c>
      <c r="J115" s="168" t="s">
        <v>348</v>
      </c>
    </row>
    <row r="116" spans="1:10">
      <c r="A116" s="121" t="s">
        <v>251</v>
      </c>
      <c r="B116" s="97">
        <v>11.214273929999999</v>
      </c>
      <c r="C116" s="97">
        <v>1.0487415</v>
      </c>
      <c r="D116" s="97">
        <v>10.165532430000001</v>
      </c>
      <c r="E116" s="97">
        <v>0</v>
      </c>
      <c r="F116" s="97">
        <v>4.1056797429999996</v>
      </c>
      <c r="G116" s="97">
        <v>6.2853289329999997</v>
      </c>
      <c r="H116" s="97">
        <v>0</v>
      </c>
      <c r="I116" s="97">
        <v>0.98923044800000004</v>
      </c>
      <c r="J116" s="168" t="s">
        <v>253</v>
      </c>
    </row>
    <row r="117" spans="1:10">
      <c r="A117" s="125" t="s">
        <v>143</v>
      </c>
      <c r="B117" s="116">
        <f>SUM(B94:B116)</f>
        <v>1640.8913464179136</v>
      </c>
      <c r="C117" s="116">
        <f t="shared" ref="C117:I117" si="3">SUM(C94:C116)</f>
        <v>730.89188231339483</v>
      </c>
      <c r="D117" s="116">
        <f t="shared" si="3"/>
        <v>686.73991032384993</v>
      </c>
      <c r="E117" s="116">
        <f t="shared" si="3"/>
        <v>223.25856878099998</v>
      </c>
      <c r="F117" s="116">
        <f t="shared" si="3"/>
        <v>510.44456046296</v>
      </c>
      <c r="G117" s="116">
        <f t="shared" si="3"/>
        <v>1029.8561017279999</v>
      </c>
      <c r="H117" s="116">
        <f t="shared" si="3"/>
        <v>56.335704076999988</v>
      </c>
      <c r="I117" s="116">
        <f t="shared" si="3"/>
        <v>580.88450518545449</v>
      </c>
      <c r="J117" s="185" t="s">
        <v>143</v>
      </c>
    </row>
  </sheetData>
  <mergeCells count="8">
    <mergeCell ref="A1:J1"/>
    <mergeCell ref="A2:J2"/>
    <mergeCell ref="A91:J91"/>
    <mergeCell ref="A92:J92"/>
    <mergeCell ref="A61:J61"/>
    <mergeCell ref="A62:J62"/>
    <mergeCell ref="A31:J31"/>
    <mergeCell ref="A32:J32"/>
  </mergeCells>
  <pageMargins left="0.7" right="0.7" top="0.75" bottom="0.75" header="0.3" footer="0.3"/>
  <pageSetup scale="2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21D074E561E1A4F8541854ED8ADC063" ma:contentTypeVersion="1" ma:contentTypeDescription="Create a new document." ma:contentTypeScope="" ma:versionID="363a0113561362fecc3873171ce55b75">
  <xsd:schema xmlns:xsd="http://www.w3.org/2001/XMLSchema" xmlns:xs="http://www.w3.org/2001/XMLSchema" xmlns:p="http://schemas.microsoft.com/office/2006/metadata/properties" xmlns:ns1="http://schemas.microsoft.com/sharepoint/v3" targetNamespace="http://schemas.microsoft.com/office/2006/metadata/properties" ma:root="true" ma:fieldsID="55d3c2ff1dfae606d6f8168c3878679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6C532FE-5162-4AA0-98DD-46F40DF4D7F8}"/>
</file>

<file path=customXml/itemProps2.xml><?xml version="1.0" encoding="utf-8"?>
<ds:datastoreItem xmlns:ds="http://schemas.openxmlformats.org/officeDocument/2006/customXml" ds:itemID="{69A823FB-D16E-4F84-B028-6BD1447EE45E}">
  <ds:schemaRefs>
    <ds:schemaRef ds:uri="http://schemas.microsoft.com/office/2006/metadata/properties"/>
    <ds:schemaRef ds:uri="http://schemas.microsoft.com/office/infopath/2007/PartnerControls"/>
    <ds:schemaRef ds:uri="http://schemas.microsoft.com/sharepoint/v3"/>
  </ds:schemaRefs>
</ds:datastoreItem>
</file>

<file path=customXml/itemProps3.xml><?xml version="1.0" encoding="utf-8"?>
<ds:datastoreItem xmlns:ds="http://schemas.openxmlformats.org/officeDocument/2006/customXml" ds:itemID="{73C701D5-D952-475D-A9CA-5F939EC6616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23</vt:i4>
      </vt:variant>
    </vt:vector>
  </HeadingPairs>
  <TitlesOfParts>
    <vt:vector size="47" baseType="lpstr">
      <vt:lpstr>Cover</vt:lpstr>
      <vt:lpstr>Disclaimer</vt:lpstr>
      <vt:lpstr>Foreword</vt:lpstr>
      <vt:lpstr>Table Of Content</vt:lpstr>
      <vt:lpstr>Number Entities</vt:lpstr>
      <vt:lpstr>Number Entities By Province</vt:lpstr>
      <vt:lpstr>Assets By Province</vt:lpstr>
      <vt:lpstr>Summary</vt:lpstr>
      <vt:lpstr>Summary by Province</vt:lpstr>
      <vt:lpstr>BS-MFI Cooperative Conv</vt:lpstr>
      <vt:lpstr>IS- MFI Cooperative Conv</vt:lpstr>
      <vt:lpstr>Sum by Prov. MFI Coop Conv</vt:lpstr>
      <vt:lpstr>BS - MFI Limit Comp Conv</vt:lpstr>
      <vt:lpstr>IS-MFI Limit Comp Conv</vt:lpstr>
      <vt:lpstr>Sum by Prov-MFI Limit Comp Conv</vt:lpstr>
      <vt:lpstr>BS- MFI Cooperative Sharia</vt:lpstr>
      <vt:lpstr>IS- MFI Cooperative Sharia</vt:lpstr>
      <vt:lpstr>Sum by Prov- MFI Coop Sharia</vt:lpstr>
      <vt:lpstr>BS- MFI Limit Sharia</vt:lpstr>
      <vt:lpstr>IS- MFI Limit Sharia</vt:lpstr>
      <vt:lpstr>Sum by Prov- MFI Limit Sharia</vt:lpstr>
      <vt:lpstr>===</vt:lpstr>
      <vt:lpstr>Abbreviation</vt:lpstr>
      <vt:lpstr>Glossary</vt:lpstr>
      <vt:lpstr>Abbreviation!Print_Area</vt:lpstr>
      <vt:lpstr>'Assets By Province'!Print_Area</vt:lpstr>
      <vt:lpstr>'BS - MFI Limit Comp Conv'!Print_Area</vt:lpstr>
      <vt:lpstr>'BS- MFI Cooperative Sharia'!Print_Area</vt:lpstr>
      <vt:lpstr>'BS- MFI Limit Sharia'!Print_Area</vt:lpstr>
      <vt:lpstr>'BS-MFI Cooperative Conv'!Print_Area</vt:lpstr>
      <vt:lpstr>Cover!Print_Area</vt:lpstr>
      <vt:lpstr>Disclaimer!Print_Area</vt:lpstr>
      <vt:lpstr>Foreword!Print_Area</vt:lpstr>
      <vt:lpstr>Glossary!Print_Area</vt:lpstr>
      <vt:lpstr>'IS- MFI Cooperative Conv'!Print_Area</vt:lpstr>
      <vt:lpstr>'IS- MFI Cooperative Sharia'!Print_Area</vt:lpstr>
      <vt:lpstr>'IS- MFI Limit Sharia'!Print_Area</vt:lpstr>
      <vt:lpstr>'IS-MFI Limit Comp Conv'!Print_Area</vt:lpstr>
      <vt:lpstr>'Number Entities'!Print_Area</vt:lpstr>
      <vt:lpstr>'Number Entities By Province'!Print_Area</vt:lpstr>
      <vt:lpstr>'Sum by Prov- MFI Coop Sharia'!Print_Area</vt:lpstr>
      <vt:lpstr>'Sum by Prov- MFI Limit Sharia'!Print_Area</vt:lpstr>
      <vt:lpstr>'Sum by Prov. MFI Coop Conv'!Print_Area</vt:lpstr>
      <vt:lpstr>'Sum by Prov-MFI Limit Comp Conv'!Print_Area</vt:lpstr>
      <vt:lpstr>Summary!Print_Area</vt:lpstr>
      <vt:lpstr>'Summary by Province'!Print_Area</vt:lpstr>
      <vt:lpstr>'Table Of Content'!Print_Area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Noviyanto Utomo</dc:creator>
  <cp:lastModifiedBy>Jun 1033</cp:lastModifiedBy>
  <cp:lastPrinted>2021-02-25T07:26:43Z</cp:lastPrinted>
  <dcterms:created xsi:type="dcterms:W3CDTF">2016-02-23T06:03:52Z</dcterms:created>
  <dcterms:modified xsi:type="dcterms:W3CDTF">2024-10-29T07:55:31Z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0x010100921D074E561E1A4F8541854ED8ADC063</vt:lpwstr>
  </property>
</Properties>
</file>