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24226"/>
  <mc:AlternateContent xmlns:mc="http://schemas.openxmlformats.org/markup-compatibility/2006">
    <mc:Choice Requires="x15">
      <x15ac:absPath xmlns:x15ac="http://schemas.microsoft.com/office/spreadsheetml/2010/11/ac" url="C:\Users\ASUS\Documents\DPDS\DPLS\01. Publikasi\09. September 2023\Website\"/>
    </mc:Choice>
  </mc:AlternateContent>
  <xr:revisionPtr revIDLastSave="0" documentId="13_ncr:1_{77633BF2-7333-4DDC-A8B9-A94A148D93A6}" xr6:coauthVersionLast="47" xr6:coauthVersionMax="47" xr10:uidLastSave="{00000000-0000-0000-0000-000000000000}"/>
  <bookViews>
    <workbookView xWindow="4560" yWindow="4560" windowWidth="11964" windowHeight="6000" firstSheet="14" activeTab="14" xr2:uid="{B1053779-E4F1-4677-A535-E7A0254BF789}"/>
  </bookViews>
  <sheets>
    <sheet name="Cover" sheetId="1" r:id="rId1"/>
    <sheet name="Foreword" sheetId="12" r:id="rId2"/>
    <sheet name="Table Of Content" sheetId="2" r:id="rId3"/>
    <sheet name="Number Entities" sheetId="24" r:id="rId4"/>
    <sheet name="Number Entities By Province" sheetId="25" r:id="rId5"/>
    <sheet name="Assets By Province" sheetId="26" r:id="rId6"/>
    <sheet name="Summary" sheetId="13" r:id="rId7"/>
    <sheet name="Summary by Province" sheetId="28" r:id="rId8"/>
    <sheet name="BS-MFI Cooperative Conv" sheetId="10" r:id="rId9"/>
    <sheet name="IS- MFI Cooperative Conv" sheetId="29" r:id="rId10"/>
    <sheet name="Sum by Prov. MFI Coop Conv" sheetId="35" r:id="rId11"/>
    <sheet name="BS - MFI Limit Comp Conv" sheetId="31" r:id="rId12"/>
    <sheet name="IS-MFI Limit Comp Conv" sheetId="14" r:id="rId13"/>
    <sheet name="Sum by Prov-MFI Limit Comp Conv" sheetId="36" r:id="rId14"/>
    <sheet name="BS- MFI Cooperative Sharia" sheetId="15" r:id="rId15"/>
    <sheet name="IS- MFI Cooperative Sharia" sheetId="33" r:id="rId16"/>
    <sheet name="Sum by Prov- MFI Coop Sharia" sheetId="37" r:id="rId17"/>
    <sheet name="BS- MFI Limit Sharia" sheetId="41" r:id="rId18"/>
    <sheet name="IS- MFI Limit Sharia" sheetId="42" r:id="rId19"/>
    <sheet name="Sum by Prov- MFI Limit Sharia" sheetId="43" r:id="rId20"/>
    <sheet name="===" sheetId="17" r:id="rId21"/>
    <sheet name="Abbreviation" sheetId="40" r:id="rId22"/>
    <sheet name="Glossary" sheetId="8" r:id="rId23"/>
  </sheets>
  <definedNames>
    <definedName name="_xlnm._FilterDatabase" localSheetId="5" hidden="1">'Assets By Province'!$A$3:$F$22</definedName>
    <definedName name="_xlnm._FilterDatabase" localSheetId="4" hidden="1">'Number Entities By Province'!$A$3:$F$27</definedName>
    <definedName name="premi_okto14" localSheetId="21">#REF!</definedName>
    <definedName name="premi_okto14">#REF!</definedName>
    <definedName name="_xlnm.Print_Area" localSheetId="21">Abbreviation!$A$1:$F$19</definedName>
    <definedName name="_xlnm.Print_Area" localSheetId="5">'Assets By Province'!$A$1:$F$27</definedName>
    <definedName name="_xlnm.Print_Area" localSheetId="11">'BS - MFI Limit Comp Conv'!$A$1:$G$43</definedName>
    <definedName name="_xlnm.Print_Area" localSheetId="14">'BS- MFI Cooperative Sharia'!$A$1:$G$58</definedName>
    <definedName name="_xlnm.Print_Area" localSheetId="17">'BS- MFI Limit Sharia'!$A$1:$G$61</definedName>
    <definedName name="_xlnm.Print_Area" localSheetId="8">'BS-MFI Cooperative Conv'!$A$1:$I$40</definedName>
    <definedName name="_xlnm.Print_Area" localSheetId="0">Cover!$A$1:$J$15</definedName>
    <definedName name="_xlnm.Print_Area" localSheetId="1">Foreword!$A$1:$E$30</definedName>
    <definedName name="_xlnm.Print_Area" localSheetId="22">Glossary!$A$1:$J$17</definedName>
    <definedName name="_xlnm.Print_Area" localSheetId="9">'IS- MFI Cooperative Conv'!$A$1:$G$20</definedName>
    <definedName name="_xlnm.Print_Area" localSheetId="15">'IS- MFI Cooperative Sharia'!$A$1:$G$27</definedName>
    <definedName name="_xlnm.Print_Area" localSheetId="18">'IS- MFI Limit Sharia'!$A$1:$G$27</definedName>
    <definedName name="_xlnm.Print_Area" localSheetId="12">'IS-MFI Limit Comp Conv'!$A$1:$G$20</definedName>
    <definedName name="_xlnm.Print_Area" localSheetId="3">'Number Entities'!$A$1:$F$10</definedName>
    <definedName name="_xlnm.Print_Area" localSheetId="4">'Number Entities By Province'!$A$1:$F$27</definedName>
    <definedName name="_xlnm.Print_Area" localSheetId="16">'Sum by Prov- MFI Coop Sharia'!$A$1:$J$104</definedName>
    <definedName name="_xlnm.Print_Area" localSheetId="19">'Sum by Prov- MFI Limit Sharia'!$A$1:$J$24</definedName>
    <definedName name="_xlnm.Print_Area" localSheetId="10">'Sum by Prov. MFI Coop Conv'!$A$1:$I$54</definedName>
    <definedName name="_xlnm.Print_Area" localSheetId="13">'Sum by Prov-MFI Limit Comp Conv'!$A$1:$I$52</definedName>
    <definedName name="_xlnm.Print_Area" localSheetId="6">Summary!$A$1:$F$19</definedName>
    <definedName name="_xlnm.Print_Area" localSheetId="7">'Summary by Province'!$A$1:$J$114</definedName>
    <definedName name="_xlnm.Print_Area" localSheetId="2">'Table Of Content'!$A$1:$C$51</definedName>
    <definedName name="_xlnm.Print_Titles" localSheetId="14">'BS- MFI Cooperative Sharia'!#REF!</definedName>
    <definedName name="_xlnm.Print_Titles" localSheetId="17">'BS- MFI Limit Sharia'!#REF!</definedName>
    <definedName name="_xlnm.Print_Titles" localSheetId="8">'BS-MFI Cooperative Conv'!#REF!</definedName>
    <definedName name="_xlnm.Print_Titles" localSheetId="12">'IS-MFI Limit Comp Conv'!#REF!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 i="13" l="1"/>
  <c r="E15" i="13"/>
  <c r="B4" i="24" l="1"/>
  <c r="B10" i="24" s="1"/>
  <c r="B7" i="24"/>
  <c r="E7" i="24"/>
  <c r="E4" i="24"/>
  <c r="E10" i="24" s="1"/>
  <c r="I23" i="43"/>
  <c r="H23" i="43"/>
  <c r="G23" i="43"/>
  <c r="F23" i="43"/>
  <c r="E23" i="43"/>
  <c r="D23" i="43"/>
  <c r="C23" i="43"/>
  <c r="B23" i="43"/>
  <c r="F21" i="42"/>
  <c r="F12" i="42"/>
  <c r="F14" i="42" s="1"/>
  <c r="F22" i="42" s="1"/>
  <c r="F60" i="41"/>
  <c r="F61" i="41"/>
  <c r="F59" i="41"/>
  <c r="F56" i="41"/>
  <c r="F57" i="41"/>
  <c r="F58" i="41"/>
  <c r="F52" i="41"/>
  <c r="F53" i="41"/>
  <c r="F34" i="41"/>
  <c r="I101" i="37"/>
  <c r="H101" i="37"/>
  <c r="G101" i="37"/>
  <c r="F101" i="37"/>
  <c r="E101" i="37"/>
  <c r="D101" i="37"/>
  <c r="C101" i="37"/>
  <c r="B101" i="37"/>
  <c r="F22" i="33"/>
  <c r="F25" i="33" s="1"/>
  <c r="F27" i="33" s="1"/>
  <c r="F21" i="33"/>
  <c r="F14" i="33"/>
  <c r="F12" i="33"/>
  <c r="F53" i="15"/>
  <c r="F52" i="15" s="1"/>
  <c r="F54" i="15"/>
  <c r="F56" i="15"/>
  <c r="F55" i="15" s="1"/>
  <c r="F57" i="15"/>
  <c r="F49" i="15"/>
  <c r="F48" i="15"/>
  <c r="F41" i="15"/>
  <c r="F34" i="15"/>
  <c r="H51" i="36"/>
  <c r="G51" i="36"/>
  <c r="F51" i="36"/>
  <c r="E51" i="36"/>
  <c r="D51" i="36"/>
  <c r="C51" i="36"/>
  <c r="B51" i="36"/>
  <c r="F7" i="14"/>
  <c r="F39" i="31"/>
  <c r="F38" i="31" s="1"/>
  <c r="F40" i="31"/>
  <c r="F42" i="31"/>
  <c r="F41" i="31" s="1"/>
  <c r="F43" i="31"/>
  <c r="F35" i="31"/>
  <c r="F23" i="31"/>
  <c r="H53" i="35"/>
  <c r="G53" i="35"/>
  <c r="F53" i="35"/>
  <c r="E53" i="35"/>
  <c r="D53" i="35"/>
  <c r="C53" i="35"/>
  <c r="B53" i="35"/>
  <c r="F38" i="10"/>
  <c r="F40" i="10"/>
  <c r="F39" i="10"/>
  <c r="F37" i="10"/>
  <c r="F36" i="10"/>
  <c r="F35" i="10"/>
  <c r="C113" i="28"/>
  <c r="D113" i="28"/>
  <c r="E113" i="28"/>
  <c r="F113" i="28"/>
  <c r="G113" i="28"/>
  <c r="H113" i="28"/>
  <c r="I113" i="28"/>
  <c r="B113" i="28"/>
  <c r="E19" i="13"/>
  <c r="E17" i="13" s="1"/>
  <c r="E18" i="13"/>
  <c r="E27" i="26"/>
  <c r="E27" i="25" l="1"/>
  <c r="F25" i="42"/>
  <c r="F27" i="42" s="1"/>
  <c r="E14" i="13"/>
  <c r="D27" i="25" l="1"/>
  <c r="D7" i="24"/>
  <c r="D4" i="24"/>
  <c r="D10" i="24" l="1"/>
  <c r="D19" i="13"/>
  <c r="D18" i="13"/>
  <c r="D17" i="13" s="1"/>
  <c r="C17" i="43"/>
  <c r="D17" i="43"/>
  <c r="E17" i="43"/>
  <c r="F17" i="43"/>
  <c r="G17" i="43"/>
  <c r="H17" i="43"/>
  <c r="I17" i="43"/>
  <c r="B17" i="43"/>
  <c r="E21" i="42"/>
  <c r="E12" i="42"/>
  <c r="E14" i="42" s="1"/>
  <c r="E57" i="41"/>
  <c r="E58" i="41"/>
  <c r="E52" i="41"/>
  <c r="E34" i="41"/>
  <c r="E61" i="41" s="1"/>
  <c r="E27" i="41"/>
  <c r="E60" i="41" s="1"/>
  <c r="E59" i="41" s="1"/>
  <c r="C77" i="37"/>
  <c r="D77" i="37"/>
  <c r="E77" i="37"/>
  <c r="F77" i="37"/>
  <c r="G77" i="37"/>
  <c r="H77" i="37"/>
  <c r="I77" i="37"/>
  <c r="B77" i="37"/>
  <c r="E21" i="33"/>
  <c r="E12" i="33"/>
  <c r="E14" i="33" s="1"/>
  <c r="E22" i="33" s="1"/>
  <c r="E25" i="33" s="1"/>
  <c r="E27" i="33" s="1"/>
  <c r="E53" i="15"/>
  <c r="E52" i="15" s="1"/>
  <c r="E54" i="15"/>
  <c r="E22" i="42" l="1"/>
  <c r="E25" i="42" s="1"/>
  <c r="E27" i="42" s="1"/>
  <c r="E56" i="41"/>
  <c r="E53" i="41"/>
  <c r="E48" i="15"/>
  <c r="E41" i="15"/>
  <c r="E34" i="15"/>
  <c r="E27" i="15"/>
  <c r="E56" i="15" s="1"/>
  <c r="H37" i="36"/>
  <c r="G37" i="36"/>
  <c r="F37" i="36"/>
  <c r="E37" i="36"/>
  <c r="D37" i="36"/>
  <c r="C37" i="36"/>
  <c r="B37" i="36"/>
  <c r="E14" i="14"/>
  <c r="E7" i="14"/>
  <c r="E39" i="31"/>
  <c r="E40" i="31"/>
  <c r="E34" i="31"/>
  <c r="E23" i="31"/>
  <c r="E35" i="31" s="1"/>
  <c r="E16" i="31"/>
  <c r="E42" i="31" s="1"/>
  <c r="H39" i="35"/>
  <c r="G39" i="35"/>
  <c r="F39" i="35"/>
  <c r="E39" i="35"/>
  <c r="D39" i="35"/>
  <c r="C39" i="35"/>
  <c r="B39" i="35"/>
  <c r="E18" i="29"/>
  <c r="E20" i="29" s="1"/>
  <c r="E40" i="10"/>
  <c r="E37" i="10"/>
  <c r="D16" i="13" s="1"/>
  <c r="E36" i="10"/>
  <c r="D15" i="13" s="1"/>
  <c r="D14" i="13" s="1"/>
  <c r="E31" i="10"/>
  <c r="E16" i="10"/>
  <c r="E39" i="10" s="1"/>
  <c r="I83" i="28"/>
  <c r="H83" i="28"/>
  <c r="G83" i="28"/>
  <c r="F83" i="28"/>
  <c r="E83" i="28"/>
  <c r="D83" i="28"/>
  <c r="C83" i="28"/>
  <c r="B83" i="28"/>
  <c r="D27" i="26"/>
  <c r="E38" i="10" l="1"/>
  <c r="E38" i="31"/>
  <c r="E57" i="15"/>
  <c r="E55" i="15" s="1"/>
  <c r="E49" i="15"/>
  <c r="E15" i="14"/>
  <c r="E18" i="14" s="1"/>
  <c r="E20" i="14" s="1"/>
  <c r="E43" i="31"/>
  <c r="E41" i="31" s="1"/>
  <c r="E35" i="10"/>
  <c r="B27" i="26"/>
  <c r="C50" i="37" l="1"/>
  <c r="D50" i="37"/>
  <c r="E50" i="37"/>
  <c r="F50" i="37"/>
  <c r="G50" i="37"/>
  <c r="H50" i="37"/>
  <c r="I50" i="37"/>
  <c r="B50" i="37"/>
  <c r="D31" i="10"/>
  <c r="D16" i="10"/>
  <c r="C24" i="35" l="1"/>
  <c r="D24" i="35"/>
  <c r="E24" i="35"/>
  <c r="F24" i="35"/>
  <c r="G24" i="35"/>
  <c r="H24" i="35"/>
  <c r="B24" i="35"/>
  <c r="C18" i="13" l="1"/>
  <c r="C19" i="13"/>
  <c r="C17" i="13" l="1"/>
  <c r="D57" i="41"/>
  <c r="D58" i="41"/>
  <c r="D60" i="41"/>
  <c r="D61" i="41"/>
  <c r="D53" i="15"/>
  <c r="D54" i="15"/>
  <c r="D56" i="15"/>
  <c r="D57" i="15"/>
  <c r="C24" i="36"/>
  <c r="D24" i="36"/>
  <c r="E24" i="36"/>
  <c r="F24" i="36"/>
  <c r="G24" i="36"/>
  <c r="H24" i="36"/>
  <c r="B24" i="36"/>
  <c r="D39" i="31"/>
  <c r="D40" i="31"/>
  <c r="D42" i="31"/>
  <c r="D43" i="31"/>
  <c r="D56" i="41" l="1"/>
  <c r="D59" i="41"/>
  <c r="D55" i="15"/>
  <c r="D52" i="15"/>
  <c r="D41" i="31"/>
  <c r="D38" i="31"/>
  <c r="D37" i="10"/>
  <c r="C16" i="13" s="1"/>
  <c r="D36" i="10"/>
  <c r="C15" i="13" s="1"/>
  <c r="D39" i="10"/>
  <c r="D40" i="10"/>
  <c r="C14" i="13" l="1"/>
  <c r="D35" i="10"/>
  <c r="D38" i="10"/>
  <c r="E54" i="28" l="1"/>
  <c r="C54" i="28"/>
  <c r="H54" i="28"/>
  <c r="I54" i="28"/>
  <c r="G54" i="28"/>
  <c r="F54" i="28"/>
  <c r="D54" i="28"/>
  <c r="B54" i="28"/>
  <c r="C27" i="25"/>
  <c r="C7" i="24"/>
  <c r="C4" i="24"/>
  <c r="C10" i="24" s="1"/>
  <c r="C27" i="26" l="1"/>
  <c r="C61" i="41" l="1"/>
  <c r="C58" i="41"/>
  <c r="C57" i="41"/>
  <c r="C54" i="15"/>
  <c r="C53" i="15"/>
  <c r="C39" i="31"/>
  <c r="C42" i="31"/>
  <c r="C40" i="31"/>
  <c r="C39" i="10"/>
  <c r="C40" i="10"/>
  <c r="C37" i="10"/>
  <c r="C36" i="10"/>
  <c r="C35" i="10" s="1"/>
  <c r="B27" i="25"/>
  <c r="C56" i="41" l="1"/>
  <c r="C52" i="15"/>
  <c r="C38" i="10"/>
  <c r="C60" i="41" l="1"/>
  <c r="C57" i="15"/>
  <c r="C56" i="15"/>
  <c r="C43" i="31"/>
  <c r="C59" i="41" l="1"/>
  <c r="C55" i="15"/>
  <c r="C41" i="31"/>
  <c r="C38" i="31"/>
  <c r="B19" i="13"/>
  <c r="B18" i="13"/>
  <c r="B16" i="13"/>
  <c r="B17" i="13" l="1"/>
  <c r="B15" i="13"/>
  <c r="B14" i="13" l="1"/>
</calcChain>
</file>

<file path=xl/sharedStrings.xml><?xml version="1.0" encoding="utf-8"?>
<sst xmlns="http://schemas.openxmlformats.org/spreadsheetml/2006/main" count="1603" uniqueCount="460">
  <si>
    <t>No</t>
  </si>
  <si>
    <t>Enquiries :</t>
  </si>
  <si>
    <t>Pertanyaan :</t>
  </si>
  <si>
    <t>Ekuitas</t>
  </si>
  <si>
    <t>Jumlah Liabilitas</t>
  </si>
  <si>
    <t>Akun</t>
  </si>
  <si>
    <t>Total Assets</t>
  </si>
  <si>
    <t>Total Liabilities</t>
  </si>
  <si>
    <t>Total Equities</t>
  </si>
  <si>
    <t>Total Liabilities and Equities</t>
  </si>
  <si>
    <t>Jumlah Ekuitas</t>
  </si>
  <si>
    <t>Untuk informasi lebih lanjut mengenai statistik dalam publikasi ini :</t>
  </si>
  <si>
    <t>Glossary</t>
  </si>
  <si>
    <t>Daftar Istilah</t>
  </si>
  <si>
    <t>Halaman ini sengaja dikosongkan</t>
  </si>
  <si>
    <t>This Page is Intentionally Left Blank</t>
  </si>
  <si>
    <t>Aset</t>
  </si>
  <si>
    <t>Liabilitas</t>
  </si>
  <si>
    <t>Penempatan Dana</t>
  </si>
  <si>
    <t>Pinjaman Yang Diberikan</t>
  </si>
  <si>
    <t>Pinjaman Yang Diterima</t>
  </si>
  <si>
    <t>Kas</t>
  </si>
  <si>
    <t>Penempatan Dana:</t>
  </si>
  <si>
    <t>a.    Tabungan Pada Bank</t>
  </si>
  <si>
    <t xml:space="preserve">b.    Deposito Berjangka Pada Bank </t>
  </si>
  <si>
    <t>c.    Sertifikat Deposito Pada Bank</t>
  </si>
  <si>
    <t>Pinjaman Yang Diberikan:</t>
  </si>
  <si>
    <t>a.    Kepada Masyarakat</t>
  </si>
  <si>
    <t>b.    Kepada LKM Lain</t>
  </si>
  <si>
    <t>(Penyisihan Penghapusan Pinjaman)</t>
  </si>
  <si>
    <t>Aset Tetap Dan Inventaris (ATI)</t>
  </si>
  <si>
    <t>(Akumulasi Penyusutan ATI)</t>
  </si>
  <si>
    <t>Aset Lain-Lain</t>
  </si>
  <si>
    <t>Jumlah Aset</t>
  </si>
  <si>
    <t>Utang Yang Harus Segera Dibayar</t>
  </si>
  <si>
    <t>Simpanan:</t>
  </si>
  <si>
    <t>a.    Tabungan</t>
  </si>
  <si>
    <t>b.    Deposito</t>
  </si>
  <si>
    <t>Liabilitas Lain-Lain</t>
  </si>
  <si>
    <t>Modal</t>
  </si>
  <si>
    <t>a.     Simpanan Pokok</t>
  </si>
  <si>
    <t>b.     Simpanan Wajib</t>
  </si>
  <si>
    <t>Hibah</t>
  </si>
  <si>
    <t>Cadangan</t>
  </si>
  <si>
    <t>Sisa Hasil Usaha Tahun Berjalan</t>
  </si>
  <si>
    <t>Jumlah Liabilitas Dan Ekuitas</t>
  </si>
  <si>
    <t>Cash</t>
  </si>
  <si>
    <t>(Allowance for Loan)</t>
  </si>
  <si>
    <t>Fixed Assets and Inventory</t>
  </si>
  <si>
    <t>Accumulated Depreciation</t>
  </si>
  <si>
    <t>Others Assets</t>
  </si>
  <si>
    <t>Immediate Debt Paid</t>
  </si>
  <si>
    <t>Equities</t>
  </si>
  <si>
    <t>Grant</t>
  </si>
  <si>
    <t>Reserves</t>
  </si>
  <si>
    <t>Time Results of Operations Current Year</t>
  </si>
  <si>
    <t>a.     Modal Disetor</t>
  </si>
  <si>
    <t>a.     Cadangan Umum</t>
  </si>
  <si>
    <t>b.     Cadangan Tujuan</t>
  </si>
  <si>
    <t>Saldo Laba / (Rugi)</t>
  </si>
  <si>
    <t>a.     Saldo Laba / (Rugi) Awal Tahun</t>
  </si>
  <si>
    <t>b.     Laba / (Rugi) Tahun Berjalan</t>
  </si>
  <si>
    <t>Piutang</t>
  </si>
  <si>
    <t>Pembiayaan:</t>
  </si>
  <si>
    <t xml:space="preserve">Piutang/Pembiayaan Lainnya </t>
  </si>
  <si>
    <t>(Penyisihan Penghapusan Pembiayaan)</t>
  </si>
  <si>
    <t>Persediaan</t>
  </si>
  <si>
    <t>(Akumulasi Penyusutan)</t>
  </si>
  <si>
    <t>Pendanaan Yang Diterima</t>
  </si>
  <si>
    <t>Dana Syirkah Temporer</t>
  </si>
  <si>
    <t>Mudharabah</t>
  </si>
  <si>
    <t>a. Kurang dari setahun</t>
  </si>
  <si>
    <t>b. Paling sedikit setahun</t>
  </si>
  <si>
    <t>Musyarakah</t>
  </si>
  <si>
    <t>Jumlah Dana Syirkah Temporer</t>
  </si>
  <si>
    <t>Jumlah Liabilitas, Dana Syirkah Temporer, dan Ekuitas</t>
  </si>
  <si>
    <t>Financing Receivables</t>
  </si>
  <si>
    <t>Financing</t>
  </si>
  <si>
    <t>Accumulated For Bad Debts Financing</t>
  </si>
  <si>
    <t>Asset Istishna 'In Progress</t>
  </si>
  <si>
    <t>Instihna Terms</t>
  </si>
  <si>
    <t>Inventories</t>
  </si>
  <si>
    <t>Ijarah Assets</t>
  </si>
  <si>
    <t xml:space="preserve">Fixed assets and Inventories </t>
  </si>
  <si>
    <t>Wadiah Savings</t>
  </si>
  <si>
    <t>Salam Debt</t>
  </si>
  <si>
    <t>Istishna Debt</t>
  </si>
  <si>
    <t>Others Liabilities</t>
  </si>
  <si>
    <t xml:space="preserve">Total Syirkah Temporer Funds </t>
  </si>
  <si>
    <t>Equity</t>
  </si>
  <si>
    <t>Total Liabilites, Syirkah Temporer Funds, and Equities</t>
  </si>
  <si>
    <t>Liabilities</t>
  </si>
  <si>
    <t>Lembaga Keuangan Mikro</t>
  </si>
  <si>
    <t>Microfinance Institutions</t>
  </si>
  <si>
    <t>Simpanan LKM pada Bank</t>
  </si>
  <si>
    <t>Jumlah debet pemberian pinjaman yang diberikan oleh LKM</t>
  </si>
  <si>
    <t>Total debit granting of loans granted by MFIs</t>
  </si>
  <si>
    <t>Dana yang dipercayakan masyarakat kepada LKM dalam bentuk tabungan dan/atau deposito berdasarkan perjanjian penyimpanan dana.</t>
  </si>
  <si>
    <t>The public funds entrusted to MFIs in the form of savings and / or deposit funds based storage agreement</t>
  </si>
  <si>
    <t>Assets</t>
  </si>
  <si>
    <t>Syirkah Temporer Funds</t>
  </si>
  <si>
    <t>Fund Placements</t>
  </si>
  <si>
    <t>Financing Loans</t>
  </si>
  <si>
    <t>Received Loans</t>
  </si>
  <si>
    <t>a.   Savings</t>
  </si>
  <si>
    <t>b.   Time Deposit</t>
  </si>
  <si>
    <t>c.   Certificate Of Deposit</t>
  </si>
  <si>
    <t>a.     Community</t>
  </si>
  <si>
    <t xml:space="preserve">b.   Others MFIs </t>
  </si>
  <si>
    <t>Deposits:</t>
  </si>
  <si>
    <t>a.     Savings</t>
  </si>
  <si>
    <t>b.     Deposit</t>
  </si>
  <si>
    <t>a.     Principal Savings</t>
  </si>
  <si>
    <t>b.     Compulsory Savings</t>
  </si>
  <si>
    <t>a.   Community</t>
  </si>
  <si>
    <t>b.     Time Deposit</t>
  </si>
  <si>
    <t xml:space="preserve">b.     Others MFIs </t>
  </si>
  <si>
    <t>a.     Paid-up Capital</t>
  </si>
  <si>
    <t>b.     Deposit Required</t>
  </si>
  <si>
    <t>a.     General Reserves</t>
  </si>
  <si>
    <t>b.     Spesific Reserves</t>
  </si>
  <si>
    <t>Retained Profit (Loss)</t>
  </si>
  <si>
    <t>a.     Retained Profit (Loss) Beginning Of The Year</t>
  </si>
  <si>
    <t>b.     Current Profit (Loss)</t>
  </si>
  <si>
    <t>c.      Certificate Of Deposit</t>
  </si>
  <si>
    <t xml:space="preserve">Others Receivables/Financing </t>
  </si>
  <si>
    <t xml:space="preserve">Received Funding </t>
  </si>
  <si>
    <t>Keterangan</t>
  </si>
  <si>
    <t>Items</t>
  </si>
  <si>
    <t>Lembaga Keuangan yang khusus didirikan untuk memberikan jasa pengembangan usaha dan pemberdayaan masyarakat, baik melalui pinjaman atau pembiayaan dalam usaha skala mikro kepada anggota dan masyarakat, pengelolaan simpanan, maupun pemberian jasa konsultasi pengembangan usaha yang tidak semata-mata mencari keuntungan</t>
  </si>
  <si>
    <t>Financial institutions are specifically established to provide business development services and community empowerment, either through a loan or financing for micro enterprises to members and the public, the management of deposits, as well as the provision of consulting services business development that is not solely for profit</t>
  </si>
  <si>
    <t>Dana yang diterima LKM dari pihak lain dengan kewajiban pembayaran kembali sesuai dengan persyaratan perjanjian pinjaman yang jatuh temponya lebih dari 1 (satu) tahun dan tidak termasuk dalam utang yang harus segera dibayar</t>
  </si>
  <si>
    <t>Funds received from the other party MFIs with repayment obligations in accordance with the terms of the loan agreement with maturities of more than 1 (one) year and is not included in debt that must be paid</t>
  </si>
  <si>
    <t>Indonesia Microfinance Institutions Statistics</t>
  </si>
  <si>
    <t xml:space="preserve">Statistik Lembaga Keuangan Mikro  Indonesia </t>
  </si>
  <si>
    <t>Simpanan/Tabungan</t>
  </si>
  <si>
    <t>Deposits/Savings</t>
  </si>
  <si>
    <t>Dana yang diterima sebagai investasi dengan jangka waktu tertentu dari individu dan pihak lainnya, baik jangka pendek (kurang dari setahun) maupun jangka panjang (paling sedikit setahun), dengan menggunakan akad Mudharabah dan akad Musyarakah. LKM Syariah mempunyai hak untuk mengelola dan menginvestasikan dana tersebut dengan pembagian hasil investasi berdasarkan kesepakatan</t>
  </si>
  <si>
    <t>Funds that received as an investment with a certain period from individuals and other parties, both short-term (less than one year) and long term (at least one year), by using contract Mudharabah and Musyarakah contract. Sharia MFIs have the right to manage and invest funds in accordance with the distribution of the investment return based on agreement</t>
  </si>
  <si>
    <t>Konvensional</t>
  </si>
  <si>
    <t>Koperasi</t>
  </si>
  <si>
    <t>PT</t>
  </si>
  <si>
    <t>Syariah</t>
  </si>
  <si>
    <t>Total</t>
  </si>
  <si>
    <t>Conventional</t>
  </si>
  <si>
    <t>Cooperative</t>
  </si>
  <si>
    <t>Limited Company</t>
  </si>
  <si>
    <t>Sharia</t>
  </si>
  <si>
    <t>Jawa Tengah</t>
  </si>
  <si>
    <t>Jawa Barat</t>
  </si>
  <si>
    <t>Jawa Timur</t>
  </si>
  <si>
    <t>Banten</t>
  </si>
  <si>
    <t>Bengkulu</t>
  </si>
  <si>
    <t>Lampung</t>
  </si>
  <si>
    <t>Nusa Tenggara Barat</t>
  </si>
  <si>
    <t>Central Java</t>
  </si>
  <si>
    <t>West Java</t>
  </si>
  <si>
    <t>East Java</t>
  </si>
  <si>
    <t>West Nusa Tenggara</t>
  </si>
  <si>
    <t>A.  Pendapatan Operasional</t>
  </si>
  <si>
    <t>Pendapatan Bunga</t>
  </si>
  <si>
    <t>Pendapatan Operasional Lainnya</t>
  </si>
  <si>
    <t>Jumlah Pendapatan Operasional</t>
  </si>
  <si>
    <t>B. Beban Operasional</t>
  </si>
  <si>
    <t>Beban Bunga</t>
  </si>
  <si>
    <t>Beban Penyisihan Penghapusan Pinjaman</t>
  </si>
  <si>
    <t>Beban Penyusutan ATI</t>
  </si>
  <si>
    <t>Beban Tenaga Kerja</t>
  </si>
  <si>
    <t xml:space="preserve">Beban Operasional Lainnya </t>
  </si>
  <si>
    <t>Jumlah Beban Operasional</t>
  </si>
  <si>
    <t>C. Sisa Hasil Usaha Operasional</t>
  </si>
  <si>
    <t>Pendapatan Non Operasional</t>
  </si>
  <si>
    <t>Beban Non Operasional</t>
  </si>
  <si>
    <t>F.  Sisa Hasil Usaha Sebelum Pajak</t>
  </si>
  <si>
    <t>Taksiran Pajak Penghasilan</t>
  </si>
  <si>
    <t>H. Sisa Hasil Usaha Tahun Berjalan</t>
  </si>
  <si>
    <t>b.     Tambahan Modal Disetor</t>
  </si>
  <si>
    <t>C. Laba/Rugi Operasional</t>
  </si>
  <si>
    <t>F.  Laba/Rugi Sebelum Pajak</t>
  </si>
  <si>
    <t>H. Laba/Rugi Tahun Berjalan</t>
  </si>
  <si>
    <t>a. Tabungan Pada Bank</t>
  </si>
  <si>
    <t xml:space="preserve">b. Deposito Berjangka Pada Bank </t>
  </si>
  <si>
    <t>c. Sertifikat Deposito Pada Bank</t>
  </si>
  <si>
    <t>a. Piutang Murabahah</t>
  </si>
  <si>
    <t>b. (Margin Murabahah Ditangguhkan)</t>
  </si>
  <si>
    <t>c. Piutang Salam</t>
  </si>
  <si>
    <t>d. Piutang Istishna’</t>
  </si>
  <si>
    <t>e. (Margin Istishna’ Ditangguhkan)</t>
  </si>
  <si>
    <t>a. Pembiayaan Mudharabah</t>
  </si>
  <si>
    <t>b. Pembiayaan Musyarakah</t>
  </si>
  <si>
    <t>Aset Istishna’ Dalam Penyelesaian</t>
  </si>
  <si>
    <t>(Termin Istishna’)</t>
  </si>
  <si>
    <t>Aset Ijarah</t>
  </si>
  <si>
    <t>Tabungan Wadiah</t>
  </si>
  <si>
    <t>Utang Salam</t>
  </si>
  <si>
    <t>Utang Istishna’</t>
  </si>
  <si>
    <t>a. Simpanan Pokok</t>
  </si>
  <si>
    <t>b. Simpanan Wajib</t>
  </si>
  <si>
    <t>Pendapatan Margin Murabahah</t>
  </si>
  <si>
    <t>Pendapatan Salam</t>
  </si>
  <si>
    <t>Pendapatan Margin Istishna</t>
  </si>
  <si>
    <t>Pendapatan Ijarah</t>
  </si>
  <si>
    <t>Pendapatan Bagi Hasil Mudharabah</t>
  </si>
  <si>
    <t>Pendapatan Bagi Hasil Musyarakah</t>
  </si>
  <si>
    <t>B. Hak Pihak Ketiga Atas Bagi Hasil</t>
  </si>
  <si>
    <t>C. Pendapatan Operasional Setelah Distribusi Bagi Hasil</t>
  </si>
  <si>
    <t>D. Beban Operasional</t>
  </si>
  <si>
    <t>Beban Bonus Wadiah</t>
  </si>
  <si>
    <t xml:space="preserve">Beban Penyusutan </t>
  </si>
  <si>
    <t>Beban Penyisihan Penghapusan Pembiayaan</t>
  </si>
  <si>
    <t>E. Sisa Hasil Usaha Operasional</t>
  </si>
  <si>
    <t>G. Sisa Hasil Usaha Tahun Berjalan</t>
  </si>
  <si>
    <t>Kata Pengantar</t>
  </si>
  <si>
    <t>Foreword</t>
  </si>
  <si>
    <t xml:space="preserve">Dengan terbitnya Statistik Lembaga Keuangan Mikro ini, kami berharap data yang disajikan dapat memberikan manfaat bagi semua pihak.   </t>
  </si>
  <si>
    <t>:</t>
  </si>
  <si>
    <t>We hope the publication of  Microfinance Institutions Statistics will give benefits to the readers.</t>
  </si>
  <si>
    <t>For further more information about the statistics in this publication, please contact:</t>
  </si>
  <si>
    <t>Operational Expense</t>
  </si>
  <si>
    <t>Interest Expense</t>
  </si>
  <si>
    <t>Other Operational Expense</t>
  </si>
  <si>
    <t>Total Operational Expense</t>
  </si>
  <si>
    <t>Non Operational Expense</t>
  </si>
  <si>
    <t>Operational Revenue</t>
  </si>
  <si>
    <t>Interest Revenue</t>
  </si>
  <si>
    <t>Other Operational Revenue</t>
  </si>
  <si>
    <t>Total Operational Revenue</t>
  </si>
  <si>
    <t>Non Operational Revenue</t>
  </si>
  <si>
    <t>Income Tax Estimation</t>
  </si>
  <si>
    <t>Profit (Loss) After Income Tax</t>
  </si>
  <si>
    <t>Profit (Loss) Before Income Tax</t>
  </si>
  <si>
    <t>Operational Profit (Loss)</t>
  </si>
  <si>
    <t>Depreciation Expense</t>
  </si>
  <si>
    <t>Fixed Asset and Inventory Depreciation Expense</t>
  </si>
  <si>
    <t>Labor Expense</t>
  </si>
  <si>
    <t>Allowance for Elimination Loan</t>
  </si>
  <si>
    <t>Murabahah Margin Revenue</t>
  </si>
  <si>
    <t>Istishna Margin Revenue</t>
  </si>
  <si>
    <t>Salam Revenue</t>
  </si>
  <si>
    <t>Ijarah Revenue</t>
  </si>
  <si>
    <t>Mudharabah Profit Sharing Revenue</t>
  </si>
  <si>
    <t>Musyarakah Profit Sharing Revenue</t>
  </si>
  <si>
    <t>Rights for Profit Sharing Third Party</t>
  </si>
  <si>
    <t>Operational Revenue after Profit Sharing Distribution</t>
  </si>
  <si>
    <t>Wadiah Bonus Expense</t>
  </si>
  <si>
    <t>Allowance for Financing Elimination</t>
  </si>
  <si>
    <t>Sumatera Barat</t>
  </si>
  <si>
    <t>Kalimantan Tengah</t>
  </si>
  <si>
    <t>Central Kalimantan</t>
  </si>
  <si>
    <t>West Sumatera</t>
  </si>
  <si>
    <t>Sulawesi Barat</t>
  </si>
  <si>
    <t>Sumatera Utara</t>
  </si>
  <si>
    <t>West Sulawesi</t>
  </si>
  <si>
    <t>North Sumatera</t>
  </si>
  <si>
    <t>D. Pendapatan Non Operasional</t>
  </si>
  <si>
    <t>E. Beban Non Operasional</t>
  </si>
  <si>
    <t>G. Taksiran Pajak Penghasilan</t>
  </si>
  <si>
    <t>IKNB</t>
  </si>
  <si>
    <t>Industri Keuangan Non Bank</t>
  </si>
  <si>
    <t>LKM</t>
  </si>
  <si>
    <t>Perseroan Terbatas</t>
  </si>
  <si>
    <t>MFIs</t>
  </si>
  <si>
    <t xml:space="preserve"> </t>
  </si>
  <si>
    <t>Tabel 3. Aset LKM Berdasarkan Provinsi (Miliar Rupiah)</t>
  </si>
  <si>
    <t>Table 3. MFIs Assets by Province (Billion Rupiah)</t>
  </si>
  <si>
    <t>Tabel 7. Laporan Kinerja Keuangan Kuartalan LKM Koperasi Konvensional (Miliar Rupiah)</t>
  </si>
  <si>
    <t>Tabel 9. Laporan Posisi Keuangan Kuartalan LKM PT Konvensional (Miliar Rupiah)</t>
  </si>
  <si>
    <t>No.</t>
  </si>
  <si>
    <t>Tabel 10. Laporan Kinerja Keuangan Kuartalan LKM PT Konvensional (Miliar Rupiah)</t>
  </si>
  <si>
    <t>Tabel 13. Laporan Kinerja Keuangan Kuartalan LKM Koperasi Syariah (Miliar Rupiah)</t>
  </si>
  <si>
    <t>MFIs Deposits on Bank</t>
  </si>
  <si>
    <t>Halaman Muka/ Cover</t>
  </si>
  <si>
    <r>
      <t xml:space="preserve">Kata Pengantar/ </t>
    </r>
    <r>
      <rPr>
        <i/>
        <sz val="12"/>
        <rFont val="Cambria"/>
        <family val="1"/>
        <scheme val="major"/>
      </rPr>
      <t>Foreword</t>
    </r>
  </si>
  <si>
    <r>
      <t xml:space="preserve">Aset LKM Berdasarkan Provinsi/ </t>
    </r>
    <r>
      <rPr>
        <i/>
        <sz val="12"/>
        <rFont val="Cambria"/>
        <family val="1"/>
        <scheme val="major"/>
      </rPr>
      <t>MFIs Assets by Province</t>
    </r>
  </si>
  <si>
    <t>Tabel 4. Ikhtisar Data Keuangan LKM (Miliar Rupiah)</t>
  </si>
  <si>
    <t>Table 4. MFIs Financial Data Summary (Billion Rupiah)</t>
  </si>
  <si>
    <t>Tabel 2. Jumlah Pelaku LKM Berdasarkan Provinsi</t>
  </si>
  <si>
    <t>Table 2. MFIs Number of Entities by Province</t>
  </si>
  <si>
    <t>Tabel 1. Jumlah Pelaku LKM</t>
  </si>
  <si>
    <t>Table 1. MFIs Number of Entities</t>
  </si>
  <si>
    <r>
      <t xml:space="preserve">Ikhtisar Data Keuangan LKM/ </t>
    </r>
    <r>
      <rPr>
        <i/>
        <sz val="12"/>
        <rFont val="Cambria"/>
        <family val="1"/>
        <scheme val="major"/>
      </rPr>
      <t>MFIs Financial Data Summary</t>
    </r>
  </si>
  <si>
    <r>
      <t xml:space="preserve">Ikhtisar Data Keuangan LKM Berdasarkan Provinsi/ </t>
    </r>
    <r>
      <rPr>
        <i/>
        <sz val="12"/>
        <rFont val="Cambria"/>
        <family val="1"/>
        <scheme val="major"/>
      </rPr>
      <t>MFIs Financial Data Summary by Province</t>
    </r>
  </si>
  <si>
    <r>
      <t xml:space="preserve">Singkatan/ </t>
    </r>
    <r>
      <rPr>
        <i/>
        <sz val="12"/>
        <color theme="1"/>
        <rFont val="Cambria"/>
        <family val="1"/>
        <scheme val="major"/>
      </rPr>
      <t>Abbreviation</t>
    </r>
  </si>
  <si>
    <r>
      <t xml:space="preserve">Daftar Istilah/ </t>
    </r>
    <r>
      <rPr>
        <i/>
        <sz val="12"/>
        <color theme="1"/>
        <rFont val="Cambria"/>
        <family val="1"/>
        <scheme val="major"/>
      </rPr>
      <t>Glossary</t>
    </r>
  </si>
  <si>
    <r>
      <t xml:space="preserve">Daftar Isi/ </t>
    </r>
    <r>
      <rPr>
        <i/>
        <sz val="12"/>
        <rFont val="Cambria"/>
        <family val="1"/>
        <scheme val="major"/>
      </rPr>
      <t>Table of Contents</t>
    </r>
  </si>
  <si>
    <r>
      <t xml:space="preserve">Jumlah Pelaku LKM/ </t>
    </r>
    <r>
      <rPr>
        <i/>
        <sz val="12"/>
        <rFont val="Cambria"/>
        <family val="1"/>
        <scheme val="major"/>
      </rPr>
      <t>MFIs Number of Entities</t>
    </r>
  </si>
  <si>
    <r>
      <t xml:space="preserve">Jumlah Pelaku LKM Berdasarkan Provinsi/ </t>
    </r>
    <r>
      <rPr>
        <i/>
        <sz val="12"/>
        <rFont val="Cambria"/>
        <family val="1"/>
        <scheme val="major"/>
      </rPr>
      <t>MFIs</t>
    </r>
    <r>
      <rPr>
        <sz val="12"/>
        <rFont val="Cambria"/>
        <family val="1"/>
        <scheme val="major"/>
      </rPr>
      <t xml:space="preserve"> </t>
    </r>
    <r>
      <rPr>
        <i/>
        <sz val="12"/>
        <rFont val="Cambria"/>
        <family val="1"/>
        <scheme val="major"/>
      </rPr>
      <t>Number of Entities by Province</t>
    </r>
  </si>
  <si>
    <t>Aceh</t>
  </si>
  <si>
    <t>D.I. Yogyakarta</t>
  </si>
  <si>
    <t>Special Region of Yogyakarta</t>
  </si>
  <si>
    <t>Tabel 6. Laporan Posisi Keuangan Kuartalan LKM Koperasi Konvensional (Miliar Rupiah)</t>
  </si>
  <si>
    <t>D.I.Yogyakarta</t>
  </si>
  <si>
    <t>Sulawesi Selatan</t>
  </si>
  <si>
    <t>JUMLAH ASET</t>
  </si>
  <si>
    <t>JUMLAH LIABILITAS</t>
  </si>
  <si>
    <t>Saldo Laba/Rugi</t>
  </si>
  <si>
    <t>E. Laba/Rugi Operasional</t>
  </si>
  <si>
    <t>G. Laba/Rugi Tahun Berjalan</t>
  </si>
  <si>
    <t>A. Operational Revenue</t>
  </si>
  <si>
    <t>B. Operational Expense</t>
  </si>
  <si>
    <t>C. Operational Profit (Loss)</t>
  </si>
  <si>
    <t>D. Non Operational Revenue</t>
  </si>
  <si>
    <t>E. Non Operational Expense</t>
  </si>
  <si>
    <t>F. Profit (Loss) Before Income Tax</t>
  </si>
  <si>
    <t>G. Income Tax Estimation</t>
  </si>
  <si>
    <t>H. Profit (Loss) After Income Tax</t>
  </si>
  <si>
    <t>a. Savings</t>
  </si>
  <si>
    <t>b. Time Deposit</t>
  </si>
  <si>
    <t>c. Certificate Of Deposit</t>
  </si>
  <si>
    <t>a. Murabahah Receivables</t>
  </si>
  <si>
    <t>b. Unearned Murabahah</t>
  </si>
  <si>
    <t>c.  Salam Receivables</t>
  </si>
  <si>
    <t>d.  Istinha Receivables</t>
  </si>
  <si>
    <t>e.  Unearned Istinha</t>
  </si>
  <si>
    <t>a.  Mudharabah Financing</t>
  </si>
  <si>
    <t>b.  Musyarakah Financing</t>
  </si>
  <si>
    <t>a. Less than a year</t>
  </si>
  <si>
    <t>b. At least one year</t>
  </si>
  <si>
    <t>a. Principal Savings</t>
  </si>
  <si>
    <t>b. Compulsory Savings</t>
  </si>
  <si>
    <t>Simpanan/ Tabungan</t>
  </si>
  <si>
    <t>South Sulawesi</t>
  </si>
  <si>
    <t>a. Paid-up Capital</t>
  </si>
  <si>
    <t>b. Deposit Required</t>
  </si>
  <si>
    <t>a. General Reserves</t>
  </si>
  <si>
    <t>b. Spesific Reserves</t>
  </si>
  <si>
    <t>a. Retained Profit (Loss) Beginning Of The Year</t>
  </si>
  <si>
    <t>b. Current Profit (Loss)</t>
  </si>
  <si>
    <t>B. Rights for Profit Sharing Third Party</t>
  </si>
  <si>
    <t>C. Operational Revenue after Profit Sharing Distribution</t>
  </si>
  <si>
    <t>D. Operational Expense</t>
  </si>
  <si>
    <t>E. Operational Profit (Loss)</t>
  </si>
  <si>
    <t>G. Profit (Loss) After Income Tax</t>
  </si>
  <si>
    <t>a. Saldo Laba/(Rugi) awal Tahun</t>
  </si>
  <si>
    <t>b. Laba/(Rugi)  Tahun Berjalan</t>
  </si>
  <si>
    <t>a. Cadangan Umum</t>
  </si>
  <si>
    <t>b. Cadangan Tujuan</t>
  </si>
  <si>
    <t>b. Tambahan Modal disetor</t>
  </si>
  <si>
    <t>a. Modal Disetor</t>
  </si>
  <si>
    <t>West Nusa Tenggra</t>
  </si>
  <si>
    <t>Jambi</t>
  </si>
  <si>
    <t>Kalimantan Timur</t>
  </si>
  <si>
    <t>Papua</t>
  </si>
  <si>
    <t>East Kalimantan</t>
  </si>
  <si>
    <t>Tabel 15. Laporan Posisi Keuangan Kuartalan LKM PT Syariah (Miliar Rupiah)</t>
  </si>
  <si>
    <t>Maluku</t>
  </si>
  <si>
    <t>Riau</t>
  </si>
  <si>
    <t xml:space="preserve">Lampung </t>
  </si>
  <si>
    <t>NTB</t>
  </si>
  <si>
    <t>Sumatera Selatan</t>
  </si>
  <si>
    <t>South Sumatera</t>
  </si>
  <si>
    <t>Kalimantan Selatan</t>
  </si>
  <si>
    <t>South Kalimantan</t>
  </si>
  <si>
    <t>Tabel 12. Laporan Posisi Keuangan Kuartalan LKM Koperasi Syariah (Miliar Rupiah)</t>
  </si>
  <si>
    <t>DIY</t>
  </si>
  <si>
    <t>DKI Jakarta</t>
  </si>
  <si>
    <t>Grand Total</t>
  </si>
  <si>
    <t>Jakarta</t>
  </si>
  <si>
    <t>Laporan empat bulanan yang digunakan dalam penyusunan publikasi statistik  ini adalah dalam rangka memenuhi amanat Pasal 30 ayat (1) tentang kewajiban penyampaian laporan keuangan oleh LKM kepada Otoritas Jasa Keuangan sebagaimana diatur dalam Undang-Undang No.1 tahun 2013 tentang Lembaga Keuangan Mikro.</t>
  </si>
  <si>
    <t>The four monthly report used in the preparation of this statistical publication is in order to fulfill the mandate of Article 30 paragraph (1) on the obligation of the submission of financial statements by the MFI to the Financial Services Authority as stipulated in Act No.1 of 2013 concerning Microfinance Institutions.</t>
  </si>
  <si>
    <t>Data Jumlah Pelaku/Jumlah LKM bersumber dari LKM yang memperoleh izin pada periode laporan empat bulanan yang disajikan (akhir April, akhir Agustus, dan Akhir Desember)</t>
  </si>
  <si>
    <t>Data Number of Entities / Number of MFIs sourced from MFIs obtained permit in the four monthly period report presented (ended of April, ended of August, anded end of December)</t>
  </si>
  <si>
    <r>
      <t xml:space="preserve">Laporan Posisi Keuangan Empat Bulanan LKM Koperasi Konvensional/ </t>
    </r>
    <r>
      <rPr>
        <i/>
        <sz val="12"/>
        <rFont val="Cambria"/>
        <family val="1"/>
        <scheme val="major"/>
      </rPr>
      <t>Conventional Cooperative MFIs Four Monthly Financial Position</t>
    </r>
  </si>
  <si>
    <r>
      <t xml:space="preserve">Laporan Kinerja Keuangan Empat Bulanan LKM Koperasi Konvensional/ </t>
    </r>
    <r>
      <rPr>
        <i/>
        <sz val="12"/>
        <rFont val="Cambria"/>
        <family val="1"/>
        <scheme val="major"/>
      </rPr>
      <t>Conventional Cooperative MFIs Four Monthly Financial Performance</t>
    </r>
  </si>
  <si>
    <r>
      <t xml:space="preserve">Laporan Posisi Keuangan Empat Bulanan LKM PT Konvensional/ </t>
    </r>
    <r>
      <rPr>
        <i/>
        <sz val="12"/>
        <rFont val="Cambria"/>
        <family val="1"/>
        <scheme val="major"/>
      </rPr>
      <t>Conventional Limited Company MFIs Four Monthly Financial Position</t>
    </r>
  </si>
  <si>
    <r>
      <t xml:space="preserve">Laporan Kinerja Keuangan Empat Bulanan LKM PT Konvensional/ </t>
    </r>
    <r>
      <rPr>
        <i/>
        <sz val="12"/>
        <rFont val="Cambria"/>
        <family val="1"/>
        <scheme val="major"/>
      </rPr>
      <t>Conventional Limited Company MFIs Four Monthly Financial Performance</t>
    </r>
  </si>
  <si>
    <r>
      <t xml:space="preserve">Laporan Posisi Keuangan Empat Bulanan LKM  Koperasi Syariah/ </t>
    </r>
    <r>
      <rPr>
        <i/>
        <sz val="12"/>
        <rFont val="Cambria"/>
        <family val="1"/>
        <scheme val="major"/>
      </rPr>
      <t xml:space="preserve">Sharia Cooperative MFIs Four Monthly Financial Position </t>
    </r>
  </si>
  <si>
    <r>
      <t xml:space="preserve">Laporan Kinerja Keuangan Empat Bulanan LKM Koperasi Syariah/ </t>
    </r>
    <r>
      <rPr>
        <i/>
        <sz val="12"/>
        <rFont val="Cambria"/>
        <family val="1"/>
        <scheme val="major"/>
      </rPr>
      <t>Sharia Cooperative MFIs Four Monthly Financial Performance</t>
    </r>
  </si>
  <si>
    <r>
      <t xml:space="preserve">Ikhtisar Data Keuangan Empat Bulanan LKM Koperasi Konvensional Berdasarkan Provinsi/ </t>
    </r>
    <r>
      <rPr>
        <i/>
        <sz val="12"/>
        <rFont val="Cambria"/>
        <family val="1"/>
        <scheme val="major"/>
      </rPr>
      <t>Conventional Cooperative MFIs Four Monthly Financial Data Summary by Province</t>
    </r>
  </si>
  <si>
    <r>
      <t xml:space="preserve">Ikhtisar Data Keuangan Empat Bulanan LKM PT Konvensional Berdasarkan Provinsi/ </t>
    </r>
    <r>
      <rPr>
        <i/>
        <sz val="12"/>
        <rFont val="Cambria"/>
        <family val="1"/>
        <scheme val="major"/>
      </rPr>
      <t>Conventional Limited Company MFIs Four Monthly Financial Data Summary by Province</t>
    </r>
  </si>
  <si>
    <r>
      <t xml:space="preserve">Ikhtisar Data Keuangan Empat Bulanan LKM Koperasi Syariah Berdasarkan Provinsi/ </t>
    </r>
    <r>
      <rPr>
        <i/>
        <sz val="12"/>
        <rFont val="Cambria"/>
        <family val="1"/>
        <scheme val="major"/>
      </rPr>
      <t>Sharia Cooperative MFIs Four Monthly Financial Data Summary by Province</t>
    </r>
  </si>
  <si>
    <r>
      <t xml:space="preserve">Laporan Posisi Keuangan Empat Bulanan LKM  PT Syariah/ </t>
    </r>
    <r>
      <rPr>
        <i/>
        <sz val="12"/>
        <rFont val="Cambria"/>
        <family val="1"/>
        <scheme val="major"/>
      </rPr>
      <t xml:space="preserve">Sharia Limited MFIs Four Monthly Financial Position </t>
    </r>
  </si>
  <si>
    <r>
      <t xml:space="preserve">Laporan Kinerja Keuangan Empat Bulanan LKM PT Syariah/ </t>
    </r>
    <r>
      <rPr>
        <i/>
        <sz val="12"/>
        <rFont val="Cambria"/>
        <family val="1"/>
        <scheme val="major"/>
      </rPr>
      <t>Sharia Limited MFIs Four Monthly Financial Performance</t>
    </r>
  </si>
  <si>
    <r>
      <t xml:space="preserve">Ikhtisar Data Keuangan Empat Bulanan LKM PT Syariah Berdasarkan Provinsi/ </t>
    </r>
    <r>
      <rPr>
        <i/>
        <sz val="12"/>
        <rFont val="Cambria"/>
        <family val="1"/>
        <scheme val="major"/>
      </rPr>
      <t>Sharia Limited MFIs Four Monthly Financial Data Summary by Province</t>
    </r>
  </si>
  <si>
    <t xml:space="preserve">Table 6. Conventional Cooperative MFIs Four Monthly Financial Position (Billion Rupiah) </t>
  </si>
  <si>
    <t xml:space="preserve">Table 7. Conventional Cooperative MFIs Four Monthly Financial Performance (Billion Rupiah) </t>
  </si>
  <si>
    <t>Table 9. Conventional Limited Company MFIs Four Monthly Financial Position (Billion Rupiah)</t>
  </si>
  <si>
    <t>Table 10. Conventional Limited Company MFIs Four Monthly Financial Performance (Billion Rupiah)</t>
  </si>
  <si>
    <t>Table 12. Sharia Cooperative MFIs Four Monthly Financial Position (Billion Rupiah)</t>
  </si>
  <si>
    <t>Table 13. Sharia Cooperative MFIs Four Monthly Financial Performance (Billion Rupiah)</t>
  </si>
  <si>
    <t>Table 15. Sharia Limit MFIs Four Monthly Financial Position (Billion Rupiah)</t>
  </si>
  <si>
    <t>Table 16. Sharia Cooperative MFIs Four Monthly Financial Performance (Billion Rupiah)</t>
  </si>
  <si>
    <t>Rasio Likuiditas (%)</t>
  </si>
  <si>
    <t>Kas dan Setara Kas</t>
  </si>
  <si>
    <t>Liabilitas Lancar</t>
  </si>
  <si>
    <t>Rasio Solvabilitas (%)</t>
  </si>
  <si>
    <t>Total Aset</t>
  </si>
  <si>
    <t>Liquidity Ratio (%)</t>
  </si>
  <si>
    <t>Cash and cash equivalents</t>
  </si>
  <si>
    <t>Current Liabilities</t>
  </si>
  <si>
    <t>Solvency Ratio (%)</t>
  </si>
  <si>
    <t>Total Liability</t>
  </si>
  <si>
    <t>Total Liabilitas</t>
  </si>
  <si>
    <t>Total Liabilitas + Dana Syirkah Temporer</t>
  </si>
  <si>
    <t xml:space="preserve">Total Liability + Total Syirkah Temporer Funds </t>
  </si>
  <si>
    <t>Total Liability + Syirkah Temporer Funds</t>
  </si>
  <si>
    <t>Tabel 16. Laporan Kinerja Keuangan Kuartalan LKM PT Syariah (Miliar Rupiah)</t>
  </si>
  <si>
    <r>
      <t xml:space="preserve">Agustus
</t>
    </r>
    <r>
      <rPr>
        <b/>
        <i/>
        <sz val="12"/>
        <rFont val="Cambria"/>
        <family val="1"/>
        <scheme val="major"/>
      </rPr>
      <t>August</t>
    </r>
    <r>
      <rPr>
        <b/>
        <sz val="12"/>
        <rFont val="Cambria"/>
        <family val="1"/>
        <scheme val="major"/>
      </rPr>
      <t xml:space="preserve">
2022</t>
    </r>
  </si>
  <si>
    <t>Tabel 5.1. Ikhtisar Data Keuangan LKM Berdasarkan Provinsi (Miliar Rupiah) Agustus 2022</t>
  </si>
  <si>
    <t>Table 5.1. MFIs Financial Data Summary by Province (Billion Rupiah) August 2022</t>
  </si>
  <si>
    <t>Tabel 8.1. Ikhtisar Data Keuangan Kuartalan LKM Koperasi Konvensional Berdasarkan Provinsi (Miliar Rupiah) Agustus 2022</t>
  </si>
  <si>
    <t>Table 8.1. Conventional Cooperative MFIs Four Monthly Financial Data Summary by Province (Billion Rupiah) August 2022</t>
  </si>
  <si>
    <t>Tabel 11.1. Ikhtisar Data Keuangan Kuartalan LKM PT Konvensional Berdasarkan Provinsi (Miliar Rupiah) Agustus 2022</t>
  </si>
  <si>
    <t>Table 11.1. Conventional Limited Company MFIs Four Monthly Financial Data Summary by Province (Billion Rupiah) August 2022</t>
  </si>
  <si>
    <t>Tabel 14.1. Ikhtisar Data Keuangan Kuartalan LKM Koperasi Syariah Berdasarkan Provinsi (Miliar Rupiah) Agustus 2022</t>
  </si>
  <si>
    <t>Table 14.1. Sharia Cooperative MFIs Four Monthly Financial Data Summary by Province (Billion Rupiah) August 2022</t>
  </si>
  <si>
    <t>Tabel 17.1. Ikhtisar Data Keuangan Kuartalan LKM PT Syariah Berdasarkan Provinsi (Miliar Rupiah) Agustus 2022</t>
  </si>
  <si>
    <t>Table 17.1. Sharia Limit MFIs Four Monthly Financial Data Summary by Province (Billion Rupiah) August 2022</t>
  </si>
  <si>
    <r>
      <t xml:space="preserve">Desember
</t>
    </r>
    <r>
      <rPr>
        <b/>
        <i/>
        <sz val="12"/>
        <rFont val="Cambria"/>
        <family val="1"/>
        <scheme val="major"/>
      </rPr>
      <t>December</t>
    </r>
    <r>
      <rPr>
        <b/>
        <sz val="12"/>
        <rFont val="Cambria"/>
        <family val="1"/>
        <scheme val="major"/>
      </rPr>
      <t xml:space="preserve">
2022</t>
    </r>
  </si>
  <si>
    <t>D.I. Yogyakarta*</t>
  </si>
  <si>
    <t>Jawa Tengah*</t>
  </si>
  <si>
    <t>DIY*</t>
  </si>
  <si>
    <r>
      <t xml:space="preserve">April
</t>
    </r>
    <r>
      <rPr>
        <b/>
        <i/>
        <sz val="12"/>
        <rFont val="Cambria"/>
        <family val="1"/>
        <scheme val="major"/>
      </rPr>
      <t>April</t>
    </r>
    <r>
      <rPr>
        <b/>
        <sz val="12"/>
        <rFont val="Cambria"/>
        <family val="1"/>
        <scheme val="major"/>
      </rPr>
      <t xml:space="preserve">
2023</t>
    </r>
  </si>
  <si>
    <t>Agustus
August
2022</t>
  </si>
  <si>
    <t>Bali</t>
  </si>
  <si>
    <t>Laporan Empat Bulanan Periode Agustus 2023</t>
  </si>
  <si>
    <t>Four Monthly Report August 2023</t>
  </si>
  <si>
    <t>Statistik Lembaga Keuangan Mikro merupakan media publikasi yang menyajikan data mengenai Lembaga Keuangan Mikro di Indonesia. Statistik Lembaga Keuangan Mikro diterbitkan  oleh Departemen Pengelolaan Data dan Statistik dan dapat diakses melalui situs resmi Otoritas Jasa Keuangan dengan alamat www.ojk.go.id.</t>
  </si>
  <si>
    <t>Microfinance Institutions Statistics is a publication media that provides data of Indonesia Microfinance Institutions. Microfinance Institutions Statistics is published by Department of Data and Statistics Services and it is also accessible through the official website of Indonesia Financial Services Authority at www.ojk.go.id.</t>
  </si>
  <si>
    <r>
      <t xml:space="preserve">Data yang digunakan dalam Statistik Lembaga Keuangan Mikro ini bersumber dari Sistem Informasi Lembaga Keuangan Mikro (SILKM) dan </t>
    </r>
    <r>
      <rPr>
        <i/>
        <sz val="12"/>
        <rFont val="Cambria"/>
        <family val="1"/>
        <scheme val="major"/>
      </rPr>
      <t>softcopy</t>
    </r>
    <r>
      <rPr>
        <sz val="12"/>
        <rFont val="Cambria"/>
        <family val="1"/>
        <scheme val="major"/>
      </rPr>
      <t xml:space="preserve"> laporan empat bulanan dalam format excel</t>
    </r>
  </si>
  <si>
    <t>The data used in Microfinance Institutions Statistics is derived from Microfinance Information System (SILKM) and by the softcopy of four monthly report in excel format.</t>
  </si>
  <si>
    <t>Departemen Pengelolaan Data dan Statistik</t>
  </si>
  <si>
    <t xml:space="preserve">Jakarta </t>
  </si>
  <si>
    <t>Menara Radius Prawiro Building, Financial Services Authority</t>
  </si>
  <si>
    <t>Gedung Menara Radius Prawiro, OJK</t>
  </si>
  <si>
    <r>
      <t xml:space="preserve">Agustus
</t>
    </r>
    <r>
      <rPr>
        <b/>
        <i/>
        <sz val="12"/>
        <rFont val="Cambria"/>
        <family val="1"/>
        <scheme val="major"/>
      </rPr>
      <t>August</t>
    </r>
    <r>
      <rPr>
        <b/>
        <sz val="12"/>
        <rFont val="Cambria"/>
        <family val="1"/>
        <scheme val="major"/>
      </rPr>
      <t xml:space="preserve">
2023</t>
    </r>
  </si>
  <si>
    <t>Agustus
August
2023</t>
  </si>
  <si>
    <t>Department of Data Management and Statistics</t>
  </si>
  <si>
    <t>Tabel 5.2. Ikhtisar Data Keuangan LKM Berdasarkan Provinsi (Miliar Rupiah) Desember 2022</t>
  </si>
  <si>
    <t>Table 5.2. MFIs Financial Data Summary by Province (Billion Rupiah) December 2022</t>
  </si>
  <si>
    <t>Tabel 5.3. Ikhtisar Data Keuangan LKM Berdasarkan Provinsi (Miliar Rupiah) April 2023</t>
  </si>
  <si>
    <t>Table 5.3. MFIs Financial Data Summary by Province (Billion Rupiah) April 2023</t>
  </si>
  <si>
    <t>Tabel 5.4. Ikhtisar Data Keuangan LKM Berdasarkan Provinsi (Miliar Rupiah) Agustus 2023</t>
  </si>
  <si>
    <t>Table 5.4. MFIs Financial Data Summary by Province (Billion Rupiah) August 2023</t>
  </si>
  <si>
    <t>Tabel 8.2. Ikhtisar Data Keuangan Kuartalan LKM Koperasi Konvensional Berdasarkan Provinsi (Miliar Rupiah) Desember 2022</t>
  </si>
  <si>
    <t>Table 8.2. Conventional Cooperative MFIs Four Monthly Financial Data Summary by Province (Billion Rupiah) December 2022</t>
  </si>
  <si>
    <t>Tabel 8.3. Ikhtisar Data Keuangan Kuartalan LKM Koperasi Konvensional Berdasarkan Provinsi (Miliar Rupiah) April 2023</t>
  </si>
  <si>
    <t>Table 8.3. Conventional Cooperative MFIs Four Monthly Financial Data Summary by Province (Billion Rupiah) April 2023</t>
  </si>
  <si>
    <t>Tabel 8.4. Ikhtisar Data Keuangan Kuartalan LKM Koperasi Konvensional Berdasarkan Provinsi (Miliar Rupiah) Agustus 2023</t>
  </si>
  <si>
    <t>Table 8.4. Conventional Cooperative MFIs Four Monthly Financial Data Summary by Province (Billion Rupiah) August 2023</t>
  </si>
  <si>
    <t>Tabel 14.2. Ikhtisar Data Keuangan Kuartalan LKM Koperasi Syariah Berdasarkan Provinsi (Miliar Rupiah) Desember 2022</t>
  </si>
  <si>
    <t>Table 14.2. Sharia Cooperative MFIs Four Monthly Financial Data Summary by Province (Billion Rupiah) December 2022</t>
  </si>
  <si>
    <t>Tabel 14.3. Ikhtisar Data Keuangan Kuartalan LKM Koperasi Syariah Berdasarkan Provinsi (Miliar Rupiah) April 2023</t>
  </si>
  <si>
    <t>Table 14.3. Sharia Cooperative MFIs Four Monthly Financial Data Summary by Province (Billion Rupiah) April 2023</t>
  </si>
  <si>
    <t>Table 14.4. Sharia Cooperative MFIs Four Monthly Financial Data Summary by Province (Billion Rupiah) August 2023</t>
  </si>
  <si>
    <t>Tabel 14.4. Ikhtisar Data Keuangan Kuartalan LKM Koperasi Syariah Berdasarkan Provinsi (Miliar Rupiah) Agustus 2023</t>
  </si>
  <si>
    <t>Tabel 11.2. Ikhtisar Data Keuangan Kuartalan LKM PT Konvensional Berdasarkan Provinsi (Miliar Rupiah) Desember 2022</t>
  </si>
  <si>
    <t>Table 11.2. Conventional Limited Company MFIs Four Monthly Financial Data Summary by Province (Billion Rupiah) December 2022</t>
  </si>
  <si>
    <t>Tabel 11.3. Ikhtisar Data Keuangan Kuartalan LKM PT Konvensional Berdasarkan Provinsi (Miliar Rupiah) April 2023</t>
  </si>
  <si>
    <t>Table 11.3. Conventional Limited Company MFIs Four Monthly Financial Data Summary by Province (Billion Rupiah) April 2023</t>
  </si>
  <si>
    <t>Tabel 11.4. Ikhtisar Data Keuangan Kuartalan LKM PT Konvensional Berdasarkan Provinsi (Miliar Rupiah) Agustus 2023</t>
  </si>
  <si>
    <t>Table 11.4. Conventional Limited Company MFIs Four Monthly Financial Data Summary by Province (Billion Rupiah) August 2023</t>
  </si>
  <si>
    <t>Tabel 17.2. Ikhtisar Data Keuangan Kuartalan LKM PT Syariah Berdasarkan Provinsi (Miliar Rupiah) Desember 2022</t>
  </si>
  <si>
    <t>Table 17.2. Sharia Limit MFIs Four Monthly Financial Data Summary by Province (Billion Rupiah) December 2022</t>
  </si>
  <si>
    <t>Tabel 17.3. Ikhtisar Data Keuangan Kuartalan LKM PT Syariah Berdasarkan Provinsi (Miliar Rupiah) April 2022</t>
  </si>
  <si>
    <t>Table 17.3. Sharia Limit MFIs Four Monthly Financial Data Summary by Province (Billion Rupiah) April 2022</t>
  </si>
  <si>
    <t>Tabel 17.4. Ikhtisar Data Keuangan Kuartalan LKM PT Syariah Berdasarkan Provinsi (Miliar Rupiah) Agustus 2022</t>
  </si>
  <si>
    <t>Table 17.4. Sharia Limit MFIs Four Monthly Financial Data Summary by Province (Billion Rupiah) Agustus 2022</t>
  </si>
  <si>
    <t>Provinsi</t>
  </si>
  <si>
    <t>Province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</si>
</sst>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 #,##0_-;_-* &quot;-&quot;_-;_-@_-"/>
    <numFmt numFmtId="44" formatCode="_-&quot;$&quot;* #,##0.00_-;\-&quot;$&quot;* #,##0.00_-;_-&quot;$&quot;* &quot;-&quot;??_-;_-@_-"/>
    <numFmt numFmtId="43" formatCode="_-* #,##0.00_-;\-* #,##0.00_-;_-* &quot;-&quot;??_-;_-@_-"/>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mmm\ yyyy"/>
    <numFmt numFmtId="169" formatCode="0.00\ ;\(0.00\)"/>
    <numFmt numFmtId="170" formatCode="#,##0;[Red]\(#,##0\)"/>
    <numFmt numFmtId="171" formatCode="###\ ###\ ####"/>
    <numFmt numFmtId="172" formatCode="_([$€-2]* #,##0.00_);_([$€-2]* \(#,##0.00\);_([$€-2]* &quot;-&quot;??_)"/>
    <numFmt numFmtId="173" formatCode="0.00_)"/>
    <numFmt numFmtId="174" formatCode="#,##0.00;\(#,##0\)"/>
    <numFmt numFmtId="175" formatCode="##,###,##0.00"/>
    <numFmt numFmtId="176" formatCode="_-&quot;\&quot;* #,##0_-;\-&quot;\&quot;* #,##0_-;_-&quot;\&quot;* &quot;-&quot;_-;_-@_-"/>
    <numFmt numFmtId="177" formatCode="_-&quot;\&quot;* #,##0.00_-;\-&quot;\&quot;* #,##0.00_-;_-&quot;\&quot;* &quot;-&quot;??_-;_-@_-"/>
    <numFmt numFmtId="178" formatCode="[$-10409]dd\ mmm\ yyyy"/>
    <numFmt numFmtId="179" formatCode="[$-421]mmm\ yyyy;@"/>
    <numFmt numFmtId="180" formatCode="_(* #,##0.00_);_(* \(#,##0.00\);_(* &quot;-&quot;_);_(@_)"/>
    <numFmt numFmtId="181" formatCode="_(* #,##0.0000_);_(* \(#,##0.0000\);_(* &quot;-&quot;_);_(@_)"/>
    <numFmt numFmtId="182" formatCode="_(* #,##0.000_);_(* \(#,##0.000\);_(* &quot;-&quot;_);_(@_)"/>
    <numFmt numFmtId="183" formatCode="_(* #,##0.0000000_);_(* \(#,##0.0000000\);_(* &quot;-&quot;_);_(@_)"/>
    <numFmt numFmtId="184" formatCode="_(* #,##0.0000000000000_);_(* \(#,##0.0000000000000\);_(* &quot;-&quot;_);_(@_)"/>
  </numFmts>
  <fonts count="96">
    <font>
      <sz val="11"/>
      <color theme="1"/>
      <name val="Calibri"/>
      <family val="2"/>
      <charset val="1"/>
      <scheme val="minor"/>
    </font>
    <font>
      <sz val="11"/>
      <color theme="1"/>
      <name val="Calibri"/>
      <family val="2"/>
      <charset val="1"/>
      <scheme val="minor"/>
    </font>
    <font>
      <u/>
      <sz val="11"/>
      <color theme="10"/>
      <name val="Calibri"/>
      <family val="2"/>
      <charset val="1"/>
      <scheme val="minor"/>
    </font>
    <font>
      <sz val="12"/>
      <color theme="1"/>
      <name val="Cambria"/>
      <family val="1"/>
      <scheme val="major"/>
    </font>
    <font>
      <sz val="11"/>
      <color rgb="FF000000"/>
      <name val="Calibri"/>
      <family val="2"/>
      <scheme val="minor"/>
    </font>
    <font>
      <sz val="11"/>
      <name val="Calibri"/>
      <family val="2"/>
    </font>
    <font>
      <sz val="8"/>
      <color rgb="FFFFFFFF"/>
      <name val="Tahoma"/>
      <family val="2"/>
    </font>
    <font>
      <sz val="11"/>
      <name val="Cambria"/>
      <family val="1"/>
      <scheme val="major"/>
    </font>
    <font>
      <sz val="10"/>
      <name val="Arial"/>
      <family val="2"/>
    </font>
    <font>
      <sz val="11"/>
      <color theme="1"/>
      <name val="Calibri"/>
      <family val="2"/>
      <scheme val="minor"/>
    </font>
    <font>
      <sz val="10"/>
      <name val="Arial"/>
      <family val="2"/>
    </font>
    <font>
      <u/>
      <sz val="10"/>
      <color indexed="12"/>
      <name val="Arial"/>
      <family val="2"/>
    </font>
    <font>
      <sz val="8"/>
      <name val="Trebuchet MS"/>
      <family val="2"/>
    </font>
    <font>
      <sz val="8"/>
      <name val="Garamond"/>
      <family val="1"/>
    </font>
    <font>
      <sz val="12"/>
      <name val="Frutiger 45 Light"/>
      <family val="2"/>
    </font>
    <font>
      <i/>
      <sz val="12"/>
      <name val="Frutiger 45 Light"/>
      <family val="2"/>
    </font>
    <font>
      <b/>
      <sz val="8"/>
      <name val="Helv"/>
    </font>
    <font>
      <u/>
      <sz val="10"/>
      <color indexed="12"/>
      <name val="Geneva"/>
      <family val="2"/>
    </font>
    <font>
      <b/>
      <sz val="14"/>
      <name val="Frutiger 87ExtraBlackCn"/>
      <family val="2"/>
    </font>
    <font>
      <b/>
      <i/>
      <sz val="12"/>
      <name val="Frutiger 45 Light"/>
      <family val="2"/>
    </font>
    <font>
      <b/>
      <sz val="12"/>
      <name val="Frutiger 45 Light"/>
      <family val="2"/>
    </font>
    <font>
      <sz val="10"/>
      <name val="Frutiger"/>
    </font>
    <font>
      <sz val="11"/>
      <color theme="0"/>
      <name val="Calibri"/>
      <family val="2"/>
      <scheme val="minor"/>
    </font>
    <font>
      <sz val="10"/>
      <name val="Tahoma"/>
      <family val="2"/>
    </font>
    <font>
      <sz val="10"/>
      <color indexed="8"/>
      <name val="Arial"/>
      <family val="2"/>
    </font>
    <font>
      <sz val="11"/>
      <color indexed="8"/>
      <name val="Calibri"/>
      <family val="2"/>
    </font>
    <font>
      <sz val="12"/>
      <name val="Arial"/>
      <family val="2"/>
    </font>
    <font>
      <sz val="12"/>
      <name val="SWISS"/>
    </font>
    <font>
      <b/>
      <sz val="12"/>
      <name val="Times New Roman"/>
      <family val="1"/>
    </font>
    <font>
      <sz val="12"/>
      <name val="Helv"/>
    </font>
    <font>
      <sz val="12"/>
      <name val="新細明體"/>
      <family val="2"/>
      <charset val="136"/>
    </font>
    <font>
      <sz val="11"/>
      <color indexed="8"/>
      <name val="Calibri"/>
      <family val="2"/>
      <charset val="1"/>
    </font>
    <font>
      <sz val="9"/>
      <color theme="1"/>
      <name val="Comic Sans MS"/>
      <family val="2"/>
      <charset val="1"/>
    </font>
    <font>
      <sz val="12"/>
      <name val="Tms Rmn"/>
    </font>
    <font>
      <sz val="8"/>
      <name val="Arial"/>
      <family val="2"/>
    </font>
    <font>
      <b/>
      <sz val="12"/>
      <name val="Arial"/>
      <family val="2"/>
    </font>
    <font>
      <u/>
      <sz val="10.45"/>
      <color indexed="12"/>
      <name val="SWISS"/>
    </font>
    <font>
      <sz val="7"/>
      <name val="Small Fonts"/>
      <family val="2"/>
    </font>
    <font>
      <b/>
      <i/>
      <sz val="16"/>
      <name val="Helv"/>
    </font>
    <font>
      <sz val="11"/>
      <name val="Century Gothic"/>
      <family val="2"/>
    </font>
    <font>
      <b/>
      <sz val="12"/>
      <name val="MS Sans Serif"/>
      <family val="2"/>
    </font>
    <font>
      <sz val="12"/>
      <name val="MS Sans Serif"/>
      <family val="2"/>
    </font>
    <font>
      <sz val="11"/>
      <name val="돋움"/>
      <family val="3"/>
      <charset val="129"/>
    </font>
    <font>
      <sz val="10"/>
      <name val="굴림체"/>
      <family val="3"/>
      <charset val="129"/>
    </font>
    <font>
      <sz val="10"/>
      <color theme="1"/>
      <name val="Arial"/>
      <family val="2"/>
    </font>
    <font>
      <sz val="11"/>
      <name val="Calibri"/>
      <family val="2"/>
      <charset val="1"/>
    </font>
    <font>
      <sz val="8"/>
      <color rgb="FFFFFFFF"/>
      <name val="Cambria"/>
      <family val="1"/>
      <scheme val="major"/>
    </font>
    <font>
      <sz val="11"/>
      <color theme="1"/>
      <name val="Cambria"/>
      <family val="1"/>
      <scheme val="major"/>
    </font>
    <font>
      <b/>
      <sz val="10"/>
      <name val="Cambria"/>
      <family val="1"/>
      <scheme val="major"/>
    </font>
    <font>
      <sz val="10"/>
      <name val="Cambria"/>
      <family val="1"/>
      <scheme val="major"/>
    </font>
    <font>
      <sz val="10"/>
      <color rgb="FFFF0000"/>
      <name val="Cambria"/>
      <family val="1"/>
      <scheme val="major"/>
    </font>
    <font>
      <i/>
      <sz val="10"/>
      <color rgb="FFFF0000"/>
      <name val="Cambria"/>
      <family val="1"/>
      <scheme val="major"/>
    </font>
    <font>
      <b/>
      <sz val="11"/>
      <name val="Cambria"/>
      <family val="1"/>
      <scheme val="major"/>
    </font>
    <font>
      <sz val="11"/>
      <color rgb="FFFF0000"/>
      <name val="Cambria"/>
      <family val="1"/>
      <scheme val="major"/>
    </font>
    <font>
      <sz val="12"/>
      <name val="Cambria"/>
      <family val="1"/>
      <scheme val="major"/>
    </font>
    <font>
      <i/>
      <sz val="12"/>
      <name val="Cambria"/>
      <family val="1"/>
      <scheme val="major"/>
    </font>
    <font>
      <b/>
      <i/>
      <sz val="10"/>
      <color rgb="FFFF0000"/>
      <name val="Cambria"/>
      <family val="1"/>
      <scheme val="major"/>
    </font>
    <font>
      <b/>
      <sz val="8"/>
      <name val="Cambria"/>
      <family val="1"/>
      <scheme val="major"/>
    </font>
    <font>
      <b/>
      <sz val="10"/>
      <color theme="1"/>
      <name val="Cambria"/>
      <family val="1"/>
      <scheme val="major"/>
    </font>
    <font>
      <sz val="10"/>
      <color theme="1"/>
      <name val="Cambria"/>
      <family val="1"/>
      <scheme val="major"/>
    </font>
    <font>
      <b/>
      <sz val="12"/>
      <name val="Cambria"/>
      <family val="1"/>
      <scheme val="major"/>
    </font>
    <font>
      <b/>
      <i/>
      <sz val="12"/>
      <name val="Cambria"/>
      <family val="1"/>
      <scheme val="major"/>
    </font>
    <font>
      <sz val="8"/>
      <name val="Cambria"/>
      <family val="1"/>
      <scheme val="major"/>
    </font>
    <font>
      <i/>
      <sz val="10"/>
      <name val="Cambria"/>
      <family val="1"/>
      <scheme val="major"/>
    </font>
    <font>
      <b/>
      <sz val="12"/>
      <color theme="1"/>
      <name val="Cambria"/>
      <family val="1"/>
      <scheme val="major"/>
    </font>
    <font>
      <sz val="9"/>
      <color theme="1"/>
      <name val="Cambria"/>
      <family val="1"/>
      <scheme val="major"/>
    </font>
    <font>
      <i/>
      <sz val="9"/>
      <color theme="1"/>
      <name val="Cambria"/>
      <family val="1"/>
      <scheme val="major"/>
    </font>
    <font>
      <sz val="10"/>
      <color rgb="FFFFFFFF"/>
      <name val="Cambria"/>
      <family val="1"/>
      <scheme val="major"/>
    </font>
    <font>
      <sz val="12"/>
      <color rgb="FFFFFFFF"/>
      <name val="Cambria"/>
      <family val="1"/>
      <scheme val="major"/>
    </font>
    <font>
      <u/>
      <sz val="12"/>
      <color theme="10"/>
      <name val="Cambria"/>
      <family val="1"/>
      <scheme val="major"/>
    </font>
    <font>
      <sz val="20"/>
      <color rgb="FFFFFFFF"/>
      <name val="Cambria"/>
      <family val="1"/>
      <scheme val="major"/>
    </font>
    <font>
      <sz val="20"/>
      <color theme="1"/>
      <name val="Cambria"/>
      <family val="1"/>
      <scheme val="major"/>
    </font>
    <font>
      <sz val="8"/>
      <color theme="1"/>
      <name val="Cambria"/>
      <family val="1"/>
      <scheme val="major"/>
    </font>
    <font>
      <i/>
      <sz val="12"/>
      <color rgb="FFFF0000"/>
      <name val="Cambria"/>
      <family val="1"/>
      <scheme val="major"/>
    </font>
    <font>
      <i/>
      <sz val="12"/>
      <color theme="1"/>
      <name val="Cambria"/>
      <family val="1"/>
      <scheme val="major"/>
    </font>
    <font>
      <sz val="18"/>
      <color theme="1"/>
      <name val="Cambria"/>
      <family val="1"/>
      <scheme val="major"/>
    </font>
    <font>
      <sz val="18"/>
      <color theme="5" tint="-0.249977111117893"/>
      <name val="Cambria"/>
      <family val="1"/>
      <scheme val="major"/>
    </font>
    <font>
      <u/>
      <sz val="18"/>
      <color theme="10"/>
      <name val="Cambria"/>
      <family val="1"/>
      <scheme val="major"/>
    </font>
    <font>
      <b/>
      <i/>
      <sz val="12"/>
      <color theme="1"/>
      <name val="Cambria"/>
      <family val="1"/>
      <scheme val="major"/>
    </font>
    <font>
      <b/>
      <sz val="16"/>
      <name val="Cambria"/>
      <family val="1"/>
      <scheme val="major"/>
    </font>
    <font>
      <b/>
      <i/>
      <sz val="16"/>
      <name val="Cambria"/>
      <family val="1"/>
      <scheme val="major"/>
    </font>
    <font>
      <sz val="16"/>
      <color rgb="FFFFFFFF"/>
      <name val="Cambria"/>
      <family val="1"/>
      <scheme val="major"/>
    </font>
    <font>
      <b/>
      <sz val="16"/>
      <color theme="9"/>
      <name val="Cambria"/>
      <family val="1"/>
      <scheme val="major"/>
    </font>
    <font>
      <sz val="16"/>
      <color theme="9"/>
      <name val="Cambria"/>
      <family val="1"/>
      <scheme val="major"/>
    </font>
    <font>
      <b/>
      <i/>
      <sz val="16"/>
      <color theme="9"/>
      <name val="Cambria"/>
      <family val="1"/>
      <scheme val="major"/>
    </font>
    <font>
      <sz val="16"/>
      <color theme="1"/>
      <name val="Cambria"/>
      <family val="1"/>
      <scheme val="major"/>
    </font>
    <font>
      <sz val="16"/>
      <name val="Cambria"/>
      <family val="1"/>
      <scheme val="major"/>
    </font>
    <font>
      <b/>
      <sz val="16"/>
      <color theme="9" tint="-0.249977111117893"/>
      <name val="Cambria"/>
      <family val="1"/>
      <scheme val="major"/>
    </font>
    <font>
      <b/>
      <i/>
      <sz val="16"/>
      <color theme="9" tint="-0.249977111117893"/>
      <name val="Cambria"/>
      <family val="1"/>
      <scheme val="major"/>
    </font>
    <font>
      <b/>
      <sz val="18"/>
      <color theme="9" tint="-0.249977111117893"/>
      <name val="Cambria"/>
      <family val="1"/>
      <scheme val="major"/>
    </font>
    <font>
      <b/>
      <i/>
      <sz val="18"/>
      <color theme="9" tint="-0.249977111117893"/>
      <name val="Cambria"/>
      <family val="1"/>
      <scheme val="major"/>
    </font>
    <font>
      <sz val="12"/>
      <color rgb="FFFF0000"/>
      <name val="Cambria"/>
      <family val="1"/>
      <scheme val="major"/>
    </font>
    <font>
      <sz val="11"/>
      <name val="Calibri"/>
      <family val="2"/>
      <charset val="1"/>
      <scheme val="minor"/>
    </font>
    <font>
      <b/>
      <sz val="9"/>
      <name val="Cambria"/>
      <family val="1"/>
      <scheme val="major"/>
    </font>
    <font>
      <b/>
      <i/>
      <sz val="9"/>
      <name val="Cambria"/>
      <family val="1"/>
      <scheme val="major"/>
    </font>
    <font>
      <sz val="8"/>
      <name val="Calibri"/>
      <family val="2"/>
      <charset val="1"/>
      <scheme val="minor"/>
    </font>
  </fonts>
  <fills count="11">
    <fill>
      <patternFill patternType="none"/>
    </fill>
    <fill>
      <patternFill patternType="gray125"/>
    </fill>
    <fill>
      <patternFill patternType="solid">
        <fgColor theme="7"/>
      </patternFill>
    </fill>
    <fill>
      <patternFill patternType="solid">
        <fgColor theme="7"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9"/>
        <bgColor indexed="9"/>
      </patternFill>
    </fill>
    <fill>
      <patternFill patternType="solid">
        <fgColor rgb="FFFFC000"/>
        <bgColor indexed="64"/>
      </patternFill>
    </fill>
    <fill>
      <patternFill patternType="solid">
        <fgColor rgb="FFFFC000"/>
        <bgColor rgb="FFB03A38"/>
      </patternFill>
    </fill>
    <fill>
      <patternFill patternType="solid">
        <fgColor theme="0"/>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bottom/>
      <diagonal/>
    </border>
    <border>
      <left/>
      <right style="thin">
        <color indexed="8"/>
      </right>
      <top/>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41">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4" fillId="0" borderId="0"/>
    <xf numFmtId="0" fontId="8" fillId="0" borderId="0"/>
    <xf numFmtId="0" fontId="13" fillId="0" borderId="1">
      <alignment horizontal="center"/>
    </xf>
    <xf numFmtId="0" fontId="14" fillId="0" borderId="2">
      <alignment horizontal="left" wrapText="1" indent="2"/>
    </xf>
    <xf numFmtId="0" fontId="15" fillId="0" borderId="0">
      <alignment wrapText="1"/>
    </xf>
    <xf numFmtId="43" fontId="10"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68" fontId="16" fillId="0" borderId="0">
      <alignment horizontal="center"/>
    </xf>
    <xf numFmtId="0" fontId="16" fillId="0" borderId="0">
      <alignment horizontal="center"/>
    </xf>
    <xf numFmtId="0" fontId="11"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8"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12" fillId="0" borderId="0"/>
    <xf numFmtId="0" fontId="9" fillId="0" borderId="0"/>
    <xf numFmtId="0" fontId="10"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19" fillId="0" borderId="3">
      <alignment horizontal="left" wrapText="1" indent="1"/>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20" fillId="0" borderId="4">
      <alignment vertical="center" wrapText="1"/>
    </xf>
    <xf numFmtId="0" fontId="21" fillId="0" borderId="5">
      <alignment horizontal="center"/>
    </xf>
    <xf numFmtId="0" fontId="9" fillId="0" borderId="0"/>
    <xf numFmtId="43" fontId="9" fillId="0" borderId="0" applyFont="0" applyFill="0" applyBorder="0" applyAlignment="0" applyProtection="0"/>
    <xf numFmtId="165" fontId="9"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9"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0" fontId="5" fillId="0" borderId="0"/>
    <xf numFmtId="0" fontId="27" fillId="0" borderId="0" applyNumberFormat="0" applyFill="0" applyBorder="0" applyAlignment="0" applyProtection="0"/>
    <xf numFmtId="0" fontId="28" fillId="0" borderId="8">
      <alignment horizontal="center"/>
    </xf>
    <xf numFmtId="0" fontId="28" fillId="0" borderId="8">
      <alignment horizontal="center"/>
    </xf>
    <xf numFmtId="0" fontId="28" fillId="0" borderId="8">
      <alignment horizontal="center"/>
    </xf>
    <xf numFmtId="0" fontId="28" fillId="0" borderId="8">
      <alignment horizontal="center"/>
    </xf>
    <xf numFmtId="165" fontId="9" fillId="0" borderId="0" applyFont="0" applyFill="0" applyBorder="0" applyAlignment="0" applyProtection="0"/>
    <xf numFmtId="0" fontId="9" fillId="0" borderId="0"/>
    <xf numFmtId="0" fontId="26" fillId="0" borderId="0" applyNumberFormat="0" applyFill="0" applyBorder="0" applyAlignment="0" applyProtection="0"/>
    <xf numFmtId="0" fontId="28" fillId="0" borderId="8">
      <alignment horizontal="center"/>
    </xf>
    <xf numFmtId="0" fontId="28" fillId="0" borderId="8">
      <alignment horizontal="center"/>
    </xf>
    <xf numFmtId="0" fontId="28" fillId="0" borderId="8">
      <alignment horizontal="center"/>
    </xf>
    <xf numFmtId="0" fontId="28" fillId="0" borderId="8">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10" fillId="0" borderId="0" applyFill="0" applyBorder="0">
      <alignment vertical="center"/>
    </xf>
    <xf numFmtId="0" fontId="10" fillId="0" borderId="0" applyFont="0" applyFill="0" applyBorder="0" applyAlignment="0" applyProtection="0"/>
    <xf numFmtId="0" fontId="10" fillId="0" borderId="0" applyFont="0" applyFill="0" applyBorder="0" applyAlignment="0" applyProtection="0"/>
    <xf numFmtId="0" fontId="10"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164" fontId="1" fillId="0" borderId="0" applyFont="0" applyFill="0" applyBorder="0" applyAlignment="0" applyProtection="0"/>
    <xf numFmtId="164" fontId="30" fillId="0" borderId="0" applyFont="0" applyFill="0" applyBorder="0" applyAlignment="0" applyProtection="0"/>
    <xf numFmtId="164" fontId="10" fillId="0" borderId="10" applyFont="0" applyFill="0" applyAlignment="0">
      <protection locked="0"/>
    </xf>
    <xf numFmtId="169" fontId="10" fillId="0" borderId="11" applyFill="0" applyAlignment="0">
      <protection locked="0"/>
    </xf>
    <xf numFmtId="164" fontId="10" fillId="0" borderId="0" applyFont="0" applyFill="0" applyBorder="0" applyAlignment="0" applyProtection="0"/>
    <xf numFmtId="164" fontId="9" fillId="0" borderId="0" applyFont="0" applyFill="0" applyBorder="0" applyAlignment="0" applyProtection="0"/>
    <xf numFmtId="39" fontId="10" fillId="0" borderId="10" applyFont="0" applyFill="0" applyAlignment="0">
      <protection locked="0"/>
    </xf>
    <xf numFmtId="164" fontId="10" fillId="0" borderId="0" applyFont="0" applyFill="0" applyBorder="0" applyAlignment="0" applyProtection="0"/>
    <xf numFmtId="39" fontId="10" fillId="0" borderId="10" applyFont="0" applyFill="0" applyAlignment="0">
      <protection locked="0"/>
    </xf>
    <xf numFmtId="164" fontId="10" fillId="0" borderId="0" applyFont="0" applyFill="0" applyBorder="0" applyAlignment="0" applyProtection="0"/>
    <xf numFmtId="164" fontId="25" fillId="0" borderId="0" applyFont="0" applyFill="0" applyBorder="0" applyAlignment="0" applyProtection="0"/>
    <xf numFmtId="164" fontId="10" fillId="0" borderId="0" applyFont="0" applyFill="0" applyBorder="0" applyAlignment="0" applyProtection="0"/>
    <xf numFmtId="164" fontId="1" fillId="0" borderId="0" applyFont="0" applyFill="0" applyBorder="0" applyAlignment="0" applyProtection="0"/>
    <xf numFmtId="164" fontId="31" fillId="0" borderId="0" applyFont="0" applyFill="0" applyBorder="0" applyAlignment="0" applyProtection="0"/>
    <xf numFmtId="164" fontId="10" fillId="0" borderId="10" applyFont="0" applyFill="0" applyAlignment="0">
      <protection locked="0"/>
    </xf>
    <xf numFmtId="164" fontId="10"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1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10" fillId="0" borderId="0" applyFont="0" applyFill="0" applyBorder="0" applyAlignment="0" applyProtection="0"/>
    <xf numFmtId="165" fontId="9"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27" fillId="0" borderId="0" applyFont="0" applyFill="0" applyBorder="0" applyAlignment="0" applyProtection="0"/>
    <xf numFmtId="165" fontId="23"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5" fillId="0" borderId="0" applyFont="0" applyFill="0" applyBorder="0" applyAlignment="0" applyProtection="0"/>
    <xf numFmtId="165" fontId="30" fillId="0" borderId="0" applyFont="0" applyFill="0" applyBorder="0" applyAlignment="0" applyProtection="0"/>
    <xf numFmtId="165" fontId="31"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0" fontId="33" fillId="0" borderId="0"/>
    <xf numFmtId="0" fontId="33" fillId="0" borderId="0"/>
    <xf numFmtId="166" fontId="30" fillId="0" borderId="0" applyFont="0" applyFill="0" applyBorder="0" applyAlignment="0" applyProtection="0"/>
    <xf numFmtId="170" fontId="10" fillId="0" borderId="0" applyFont="0" applyFill="0" applyBorder="0" applyAlignment="0" applyProtection="0"/>
    <xf numFmtId="171" fontId="10" fillId="0" borderId="0" applyFont="0" applyFill="0" applyBorder="0" applyAlignment="0" applyProtection="0"/>
    <xf numFmtId="172" fontId="10" fillId="0" borderId="0" applyFont="0" applyFill="0" applyBorder="0" applyAlignment="0" applyProtection="0"/>
    <xf numFmtId="38" fontId="34" fillId="4" borderId="0" applyNumberFormat="0" applyBorder="0" applyAlignment="0" applyProtection="0"/>
    <xf numFmtId="0" fontId="35" fillId="0" borderId="6" applyNumberFormat="0" applyAlignment="0" applyProtection="0">
      <alignment horizontal="left" vertical="center"/>
    </xf>
    <xf numFmtId="0" fontId="35" fillId="0" borderId="6" applyNumberFormat="0" applyAlignment="0" applyProtection="0">
      <alignment horizontal="left" vertical="center"/>
    </xf>
    <xf numFmtId="0" fontId="35" fillId="0" borderId="6" applyNumberFormat="0" applyAlignment="0" applyProtection="0">
      <alignment horizontal="left" vertical="center"/>
    </xf>
    <xf numFmtId="0" fontId="35" fillId="0" borderId="7">
      <alignment horizontal="left" vertical="center"/>
    </xf>
    <xf numFmtId="0" fontId="35" fillId="0" borderId="7">
      <alignment horizontal="left" vertical="center"/>
    </xf>
    <xf numFmtId="0" fontId="35" fillId="0" borderId="7">
      <alignment horizontal="left" vertical="center"/>
    </xf>
    <xf numFmtId="0" fontId="36" fillId="0" borderId="0" applyNumberFormat="0" applyFill="0" applyBorder="0" applyAlignment="0" applyProtection="0">
      <alignment vertical="top"/>
      <protection locked="0"/>
    </xf>
    <xf numFmtId="10" fontId="34" fillId="5" borderId="1" applyNumberFormat="0" applyBorder="0" applyAlignment="0" applyProtection="0"/>
    <xf numFmtId="10" fontId="34" fillId="5" borderId="1" applyNumberFormat="0" applyBorder="0" applyAlignment="0" applyProtection="0"/>
    <xf numFmtId="37" fontId="37" fillId="0" borderId="0"/>
    <xf numFmtId="173" fontId="38" fillId="0" borderId="0"/>
    <xf numFmtId="0" fontId="33" fillId="0" borderId="0"/>
    <xf numFmtId="0" fontId="33" fillId="0" borderId="0"/>
    <xf numFmtId="0" fontId="1" fillId="0" borderId="0"/>
    <xf numFmtId="0" fontId="1" fillId="0" borderId="0"/>
    <xf numFmtId="0" fontId="1" fillId="0" borderId="0"/>
    <xf numFmtId="0" fontId="26" fillId="0" borderId="0" applyNumberFormat="0" applyFill="0" applyBorder="0" applyAlignment="0" applyProtection="0"/>
    <xf numFmtId="0" fontId="9" fillId="0" borderId="0"/>
    <xf numFmtId="0" fontId="9" fillId="0" borderId="0"/>
    <xf numFmtId="0" fontId="26"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6" fillId="0" borderId="0" applyNumberFormat="0" applyFill="0" applyBorder="0" applyAlignment="0" applyProtection="0"/>
    <xf numFmtId="0" fontId="1" fillId="0" borderId="0"/>
    <xf numFmtId="0" fontId="1" fillId="0" borderId="0"/>
    <xf numFmtId="0" fontId="1" fillId="0" borderId="0"/>
    <xf numFmtId="0" fontId="1" fillId="0" borderId="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27" fillId="0" borderId="0"/>
    <xf numFmtId="0" fontId="26" fillId="0" borderId="0"/>
    <xf numFmtId="0" fontId="9" fillId="0" borderId="0"/>
    <xf numFmtId="0" fontId="26"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6" fillId="0" borderId="0"/>
    <xf numFmtId="0" fontId="39" fillId="0" borderId="0"/>
    <xf numFmtId="0" fontId="27" fillId="0" borderId="0"/>
    <xf numFmtId="0" fontId="27" fillId="0" borderId="0"/>
    <xf numFmtId="0" fontId="26" fillId="0" borderId="0"/>
    <xf numFmtId="0" fontId="32" fillId="0" borderId="0"/>
    <xf numFmtId="0" fontId="27" fillId="0" borderId="0"/>
    <xf numFmtId="0" fontId="27" fillId="0" borderId="0"/>
    <xf numFmtId="0" fontId="27" fillId="0" borderId="0"/>
    <xf numFmtId="0" fontId="27" fillId="0" borderId="0"/>
    <xf numFmtId="0" fontId="27" fillId="0" borderId="0"/>
    <xf numFmtId="0" fontId="26" fillId="0" borderId="0" applyNumberFormat="0" applyFill="0" applyBorder="0" applyAlignment="0" applyProtection="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25" fillId="0" borderId="0"/>
    <xf numFmtId="0" fontId="26" fillId="0" borderId="0" applyNumberFormat="0" applyFill="0" applyBorder="0" applyAlignment="0" applyProtection="0"/>
    <xf numFmtId="0" fontId="39" fillId="0" borderId="0"/>
    <xf numFmtId="0" fontId="9"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10"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0" fillId="0" borderId="12" applyFont="0" applyFill="0" applyAlignment="0" applyProtection="0"/>
    <xf numFmtId="9" fontId="30" fillId="0" borderId="0" applyFont="0" applyFill="0" applyBorder="0" applyAlignment="0" applyProtection="0"/>
    <xf numFmtId="9" fontId="10" fillId="0" borderId="12" applyFont="0" applyFill="0" applyAlignment="0" applyProtection="0"/>
    <xf numFmtId="9" fontId="10" fillId="0" borderId="12" applyFont="0" applyFill="0" applyAlignment="0" applyProtection="0"/>
    <xf numFmtId="9" fontId="10" fillId="0" borderId="12" applyFont="0" applyFill="0" applyAlignment="0" applyProtection="0"/>
    <xf numFmtId="9" fontId="9" fillId="0" borderId="0" applyFont="0" applyFill="0" applyBorder="0" applyAlignment="0" applyProtection="0"/>
    <xf numFmtId="9" fontId="25" fillId="0" borderId="0" applyFont="0" applyFill="0" applyBorder="0" applyAlignment="0" applyProtection="0"/>
    <xf numFmtId="165" fontId="9" fillId="0" borderId="0" applyFont="0" applyFill="0" applyBorder="0" applyAlignment="0" applyProtection="0"/>
    <xf numFmtId="9" fontId="10" fillId="0" borderId="12" applyFont="0" applyFill="0" applyAlignment="0" applyProtection="0"/>
    <xf numFmtId="9" fontId="10" fillId="0" borderId="12" applyFont="0" applyFill="0" applyAlignment="0" applyProtection="0"/>
    <xf numFmtId="0" fontId="9" fillId="0" borderId="0"/>
    <xf numFmtId="9" fontId="31" fillId="0" borderId="0" applyFont="0" applyFill="0" applyBorder="0" applyAlignment="0" applyProtection="0"/>
    <xf numFmtId="9" fontId="3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0" fillId="0" borderId="0"/>
    <xf numFmtId="0" fontId="40" fillId="0" borderId="1">
      <alignment horizontal="center"/>
    </xf>
    <xf numFmtId="0" fontId="24" fillId="0" borderId="0">
      <alignment vertical="top"/>
    </xf>
    <xf numFmtId="0" fontId="40" fillId="0" borderId="1">
      <alignment horizontal="center"/>
    </xf>
    <xf numFmtId="0" fontId="40" fillId="0" borderId="1">
      <alignment horizontal="center"/>
    </xf>
    <xf numFmtId="0" fontId="40" fillId="0" borderId="1">
      <alignment horizontal="center"/>
    </xf>
    <xf numFmtId="0" fontId="40" fillId="0" borderId="0">
      <alignment horizontal="center" vertical="center"/>
    </xf>
    <xf numFmtId="0" fontId="41" fillId="6" borderId="0" applyNumberFormat="0" applyFill="0">
      <alignment horizontal="left" vertical="center"/>
    </xf>
    <xf numFmtId="41" fontId="10" fillId="0" borderId="0" applyFont="0" applyFill="0" applyBorder="0" applyAlignment="0" applyProtection="0"/>
    <xf numFmtId="174" fontId="10" fillId="0" borderId="0" applyFont="0" applyFill="0" applyBorder="0" applyAlignment="0" applyProtection="0"/>
    <xf numFmtId="175" fontId="10"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176" fontId="42" fillId="0" borderId="0" applyFont="0" applyFill="0" applyBorder="0" applyAlignment="0" applyProtection="0"/>
    <xf numFmtId="177" fontId="42" fillId="0" borderId="0" applyFont="0" applyFill="0" applyBorder="0" applyAlignment="0" applyProtection="0"/>
    <xf numFmtId="0" fontId="43" fillId="0" borderId="0"/>
    <xf numFmtId="164" fontId="31" fillId="0" borderId="0" applyFont="0" applyFill="0" applyBorder="0" applyAlignment="0" applyProtection="0"/>
    <xf numFmtId="9"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9"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44" fillId="0" borderId="0"/>
    <xf numFmtId="178" fontId="9" fillId="0" borderId="0"/>
    <xf numFmtId="179" fontId="9" fillId="3" borderId="0" applyNumberFormat="0" applyBorder="0" applyAlignment="0" applyProtection="0"/>
    <xf numFmtId="179" fontId="22" fillId="2" borderId="0" applyNumberFormat="0" applyBorder="0" applyAlignment="0" applyProtection="0"/>
    <xf numFmtId="164"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45" fillId="0" borderId="0"/>
    <xf numFmtId="179" fontId="10" fillId="0" borderId="0"/>
    <xf numFmtId="179" fontId="9" fillId="0" borderId="0"/>
    <xf numFmtId="179" fontId="9" fillId="0" borderId="0"/>
    <xf numFmtId="179" fontId="9" fillId="0" borderId="0"/>
    <xf numFmtId="179" fontId="9" fillId="0" borderId="0"/>
    <xf numFmtId="9" fontId="44"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165" fontId="9" fillId="0" borderId="0" applyFont="0" applyFill="0" applyBorder="0" applyAlignment="0" applyProtection="0"/>
    <xf numFmtId="0" fontId="9" fillId="0" borderId="0"/>
    <xf numFmtId="165" fontId="9" fillId="0" borderId="0" applyFont="0" applyFill="0" applyBorder="0" applyAlignment="0" applyProtection="0"/>
    <xf numFmtId="165" fontId="9" fillId="0" borderId="0" applyFont="0" applyFill="0" applyBorder="0" applyAlignment="0" applyProtection="0"/>
    <xf numFmtId="0" fontId="9" fillId="0" borderId="0"/>
    <xf numFmtId="9" fontId="9" fillId="0" borderId="0" applyFont="0" applyFill="0" applyBorder="0" applyAlignment="0" applyProtection="0"/>
    <xf numFmtId="164" fontId="10"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165"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165"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4" fillId="0" borderId="0"/>
    <xf numFmtId="0" fontId="9" fillId="0" borderId="0"/>
    <xf numFmtId="165" fontId="9" fillId="0" borderId="0" applyFont="0" applyFill="0" applyBorder="0" applyAlignment="0" applyProtection="0"/>
    <xf numFmtId="0" fontId="9" fillId="0" borderId="0"/>
    <xf numFmtId="0" fontId="5" fillId="0" borderId="0"/>
    <xf numFmtId="0" fontId="5" fillId="0" borderId="0"/>
    <xf numFmtId="165" fontId="9" fillId="0" borderId="0" applyFont="0" applyFill="0" applyBorder="0" applyAlignment="0" applyProtection="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165" fontId="9" fillId="0" borderId="0" applyFont="0" applyFill="0" applyBorder="0" applyAlignment="0" applyProtection="0"/>
    <xf numFmtId="0" fontId="9" fillId="0" borderId="0"/>
    <xf numFmtId="164" fontId="10" fillId="0" borderId="0" applyFont="0" applyFill="0" applyBorder="0" applyAlignment="0" applyProtection="0"/>
    <xf numFmtId="164" fontId="10" fillId="0" borderId="0" applyFont="0" applyFill="0" applyBorder="0" applyAlignment="0" applyProtection="0"/>
    <xf numFmtId="165" fontId="9" fillId="0" borderId="0" applyFont="0" applyFill="0" applyBorder="0" applyAlignment="0" applyProtection="0"/>
    <xf numFmtId="0" fontId="9" fillId="0" borderId="0"/>
    <xf numFmtId="9" fontId="1" fillId="0" borderId="0" applyFont="0" applyFill="0" applyBorder="0" applyAlignment="0" applyProtection="0"/>
    <xf numFmtId="0" fontId="9" fillId="0" borderId="0"/>
    <xf numFmtId="165" fontId="1" fillId="0" borderId="0" applyFont="0" applyFill="0" applyBorder="0" applyAlignment="0" applyProtection="0"/>
  </cellStyleXfs>
  <cellXfs count="274">
    <xf numFmtId="0" fontId="0" fillId="0" borderId="0" xfId="0"/>
    <xf numFmtId="0" fontId="47" fillId="0" borderId="0" xfId="0" applyFont="1"/>
    <xf numFmtId="0" fontId="46" fillId="0" borderId="0" xfId="3" applyFont="1" applyAlignment="1">
      <alignment horizontal="center" vertical="top" wrapText="1" readingOrder="1"/>
    </xf>
    <xf numFmtId="0" fontId="49" fillId="0" borderId="0" xfId="4" applyFont="1" applyAlignment="1">
      <alignment vertical="top" wrapText="1"/>
    </xf>
    <xf numFmtId="0" fontId="3" fillId="0" borderId="0" xfId="0" applyFont="1"/>
    <xf numFmtId="0" fontId="59" fillId="0" borderId="0" xfId="0" applyFont="1"/>
    <xf numFmtId="0" fontId="59" fillId="0" borderId="0" xfId="0" applyFont="1" applyAlignment="1">
      <alignment vertical="center"/>
    </xf>
    <xf numFmtId="0" fontId="49" fillId="0" borderId="0" xfId="3" applyFont="1" applyAlignment="1">
      <alignment vertical="center"/>
    </xf>
    <xf numFmtId="0" fontId="48" fillId="0" borderId="0" xfId="3" applyFont="1" applyAlignment="1">
      <alignment vertical="center"/>
    </xf>
    <xf numFmtId="0" fontId="57" fillId="0" borderId="0" xfId="0" applyFont="1" applyAlignment="1">
      <alignment horizontal="left" vertical="center" wrapText="1" indent="2"/>
    </xf>
    <xf numFmtId="0" fontId="57" fillId="0" borderId="0" xfId="0" applyFont="1" applyAlignment="1">
      <alignment horizontal="center" vertical="center" wrapText="1"/>
    </xf>
    <xf numFmtId="0" fontId="62" fillId="0" borderId="0" xfId="0" applyFont="1" applyAlignment="1">
      <alignment horizontal="justify" vertical="center" wrapText="1"/>
    </xf>
    <xf numFmtId="0" fontId="65" fillId="0" borderId="0" xfId="0" applyFont="1" applyAlignment="1">
      <alignment vertical="top" wrapText="1"/>
    </xf>
    <xf numFmtId="0" fontId="66" fillId="0" borderId="0" xfId="0" applyFont="1" applyAlignment="1">
      <alignment vertical="top" wrapText="1"/>
    </xf>
    <xf numFmtId="0" fontId="67" fillId="0" borderId="0" xfId="3" applyFont="1" applyAlignment="1">
      <alignment horizontal="center" vertical="top" wrapText="1" readingOrder="1"/>
    </xf>
    <xf numFmtId="0" fontId="71" fillId="0" borderId="0" xfId="0" applyFont="1"/>
    <xf numFmtId="0" fontId="72" fillId="0" borderId="0" xfId="0" applyFont="1"/>
    <xf numFmtId="0" fontId="50" fillId="0" borderId="0" xfId="4" applyFont="1" applyAlignment="1">
      <alignment vertical="justify"/>
    </xf>
    <xf numFmtId="0" fontId="51" fillId="0" borderId="0" xfId="4" applyFont="1" applyAlignment="1">
      <alignment vertical="top" wrapText="1"/>
    </xf>
    <xf numFmtId="0" fontId="50" fillId="0" borderId="0" xfId="3" applyFont="1" applyAlignment="1">
      <alignment horizontal="center" vertical="top" wrapText="1" readingOrder="1"/>
    </xf>
    <xf numFmtId="0" fontId="51" fillId="0" borderId="0" xfId="0" applyFont="1"/>
    <xf numFmtId="0" fontId="70" fillId="8" borderId="0" xfId="3" applyFont="1" applyFill="1" applyAlignment="1">
      <alignment horizontal="center" vertical="top" wrapText="1" readingOrder="1"/>
    </xf>
    <xf numFmtId="0" fontId="67" fillId="8" borderId="0" xfId="3" applyFont="1" applyFill="1" applyAlignment="1">
      <alignment horizontal="center" vertical="top" wrapText="1" readingOrder="1"/>
    </xf>
    <xf numFmtId="0" fontId="68" fillId="8" borderId="0" xfId="3" applyFont="1" applyFill="1" applyAlignment="1">
      <alignment horizontal="center" vertical="top" wrapText="1" readingOrder="1"/>
    </xf>
    <xf numFmtId="0" fontId="3" fillId="0" borderId="0" xfId="0" applyFont="1" applyAlignment="1">
      <alignment horizontal="justify" vertical="top" wrapText="1"/>
    </xf>
    <xf numFmtId="0" fontId="55" fillId="0" borderId="0" xfId="0" applyFont="1" applyAlignment="1">
      <alignment horizontal="justify" vertical="top" wrapText="1"/>
    </xf>
    <xf numFmtId="0" fontId="54" fillId="0" borderId="0" xfId="0" applyFont="1"/>
    <xf numFmtId="0" fontId="54" fillId="0" borderId="0" xfId="0" applyFont="1" applyAlignment="1">
      <alignment horizontal="justify" vertical="top" wrapText="1"/>
    </xf>
    <xf numFmtId="0" fontId="73" fillId="0" borderId="0" xfId="0" applyFont="1" applyAlignment="1">
      <alignment horizontal="justify" vertical="top" wrapText="1"/>
    </xf>
    <xf numFmtId="0" fontId="64" fillId="0" borderId="0" xfId="0" applyFont="1" applyAlignment="1">
      <alignment vertical="top" wrapText="1"/>
    </xf>
    <xf numFmtId="0" fontId="60" fillId="0" borderId="0" xfId="4" applyFont="1" applyAlignment="1">
      <alignment vertical="top" wrapText="1"/>
    </xf>
    <xf numFmtId="0" fontId="3" fillId="0" borderId="0" xfId="0" applyFont="1" applyAlignment="1">
      <alignment vertical="top" wrapText="1"/>
    </xf>
    <xf numFmtId="0" fontId="54" fillId="0" borderId="0" xfId="4" applyFont="1" applyAlignment="1">
      <alignment vertical="top" wrapText="1"/>
    </xf>
    <xf numFmtId="0" fontId="74" fillId="0" borderId="0" xfId="0" applyFont="1" applyAlignment="1">
      <alignment vertical="top" wrapText="1"/>
    </xf>
    <xf numFmtId="0" fontId="75" fillId="0" borderId="0" xfId="0" applyFont="1"/>
    <xf numFmtId="0" fontId="76" fillId="0" borderId="0" xfId="0" applyFont="1"/>
    <xf numFmtId="0" fontId="77" fillId="0" borderId="0" xfId="2" applyFont="1"/>
    <xf numFmtId="0" fontId="60" fillId="8" borderId="1" xfId="3" applyFont="1" applyFill="1" applyBorder="1" applyAlignment="1">
      <alignment horizontal="center" vertical="center" wrapText="1" readingOrder="1"/>
    </xf>
    <xf numFmtId="0" fontId="61" fillId="8" borderId="1" xfId="3" applyFont="1" applyFill="1" applyBorder="1" applyAlignment="1">
      <alignment horizontal="center" vertical="center" wrapText="1" readingOrder="1"/>
    </xf>
    <xf numFmtId="0" fontId="3" fillId="0" borderId="1" xfId="0" applyFont="1" applyBorder="1"/>
    <xf numFmtId="0" fontId="74" fillId="0" borderId="1" xfId="0" applyFont="1" applyBorder="1" applyAlignment="1">
      <alignment horizontal="right"/>
    </xf>
    <xf numFmtId="0" fontId="60" fillId="8" borderId="20" xfId="3" applyFont="1" applyFill="1" applyBorder="1" applyAlignment="1">
      <alignment horizontal="center" vertical="center" wrapText="1" readingOrder="1"/>
    </xf>
    <xf numFmtId="0" fontId="81" fillId="8" borderId="0" xfId="3" applyFont="1" applyFill="1" applyAlignment="1">
      <alignment horizontal="center" vertical="top" wrapText="1" readingOrder="1"/>
    </xf>
    <xf numFmtId="0" fontId="81" fillId="0" borderId="0" xfId="3" applyFont="1" applyAlignment="1">
      <alignment horizontal="center" vertical="top" wrapText="1" readingOrder="1"/>
    </xf>
    <xf numFmtId="0" fontId="82" fillId="0" borderId="0" xfId="0" applyFont="1" applyAlignment="1">
      <alignment wrapText="1"/>
    </xf>
    <xf numFmtId="0" fontId="83" fillId="0" borderId="0" xfId="0" applyFont="1"/>
    <xf numFmtId="0" fontId="84" fillId="0" borderId="0" xfId="0" applyFont="1" applyAlignment="1">
      <alignment wrapText="1"/>
    </xf>
    <xf numFmtId="0" fontId="85" fillId="0" borderId="0" xfId="0" applyFont="1"/>
    <xf numFmtId="0" fontId="64" fillId="0" borderId="1" xfId="0" applyFont="1" applyBorder="1"/>
    <xf numFmtId="0" fontId="78" fillId="0" borderId="1" xfId="0" applyFont="1" applyBorder="1" applyAlignment="1">
      <alignment horizontal="right"/>
    </xf>
    <xf numFmtId="0" fontId="46" fillId="8" borderId="0" xfId="3" applyFont="1" applyFill="1" applyAlignment="1">
      <alignment horizontal="center" vertical="top" wrapText="1" readingOrder="1"/>
    </xf>
    <xf numFmtId="0" fontId="60" fillId="0" borderId="0" xfId="0" applyFont="1" applyAlignment="1">
      <alignment horizontal="left" vertical="center" wrapText="1" indent="2"/>
    </xf>
    <xf numFmtId="0" fontId="60" fillId="0" borderId="0" xfId="0" applyFont="1" applyAlignment="1">
      <alignment horizontal="center" vertical="center" wrapText="1"/>
    </xf>
    <xf numFmtId="0" fontId="54" fillId="0" borderId="0" xfId="0" applyFont="1" applyAlignment="1">
      <alignment horizontal="justify" vertical="center" wrapText="1"/>
    </xf>
    <xf numFmtId="0" fontId="3" fillId="0" borderId="13" xfId="0" applyFont="1" applyBorder="1"/>
    <xf numFmtId="0" fontId="3" fillId="0" borderId="14" xfId="0" applyFont="1" applyBorder="1"/>
    <xf numFmtId="0" fontId="3" fillId="0" borderId="15" xfId="0" applyFont="1" applyBorder="1"/>
    <xf numFmtId="0" fontId="3" fillId="0" borderId="16" xfId="0" applyFont="1" applyBorder="1"/>
    <xf numFmtId="0" fontId="3" fillId="0" borderId="10" xfId="0" applyFont="1" applyBorder="1"/>
    <xf numFmtId="0" fontId="3" fillId="0" borderId="0" xfId="0" applyFont="1" applyAlignment="1">
      <alignment horizontal="justify" vertical="justify" wrapText="1"/>
    </xf>
    <xf numFmtId="0" fontId="3" fillId="0" borderId="10" xfId="0" applyFont="1" applyBorder="1" applyAlignment="1">
      <alignment horizontal="justify" vertical="justify" wrapText="1"/>
    </xf>
    <xf numFmtId="0" fontId="3" fillId="0" borderId="0" xfId="0" applyFont="1" applyAlignment="1">
      <alignment horizontal="justify" vertical="center" wrapText="1"/>
    </xf>
    <xf numFmtId="0" fontId="3" fillId="0" borderId="16" xfId="0" applyFont="1" applyBorder="1" applyAlignment="1">
      <alignment horizontal="justify" vertical="center" wrapText="1"/>
    </xf>
    <xf numFmtId="0" fontId="78" fillId="0" borderId="0" xfId="0" applyFont="1" applyAlignment="1">
      <alignment vertical="top" wrapText="1"/>
    </xf>
    <xf numFmtId="0" fontId="74" fillId="0" borderId="0" xfId="0" applyFont="1" applyAlignment="1">
      <alignment horizontal="justify" vertical="justify" wrapText="1"/>
    </xf>
    <xf numFmtId="0" fontId="3" fillId="0" borderId="10" xfId="0" applyFont="1" applyBorder="1" applyAlignment="1">
      <alignment horizontal="justify" vertical="center" wrapText="1"/>
    </xf>
    <xf numFmtId="0" fontId="3" fillId="0" borderId="10" xfId="0" applyFont="1" applyBorder="1" applyAlignment="1">
      <alignment horizontal="justify" vertical="top" wrapText="1"/>
    </xf>
    <xf numFmtId="0" fontId="74" fillId="0" borderId="0" xfId="0" applyFont="1"/>
    <xf numFmtId="0" fontId="3" fillId="0" borderId="10" xfId="0" applyFont="1" applyBorder="1" applyAlignment="1">
      <alignment vertical="top" wrapText="1"/>
    </xf>
    <xf numFmtId="0" fontId="3" fillId="0" borderId="16" xfId="0" applyFont="1" applyBorder="1" applyAlignment="1">
      <alignment vertical="top" wrapText="1"/>
    </xf>
    <xf numFmtId="0" fontId="3" fillId="0" borderId="17" xfId="0" applyFont="1" applyBorder="1"/>
    <xf numFmtId="0" fontId="64" fillId="0" borderId="2" xfId="0" applyFont="1" applyBorder="1" applyAlignment="1">
      <alignment vertical="top" wrapText="1"/>
    </xf>
    <xf numFmtId="0" fontId="3" fillId="0" borderId="2" xfId="0" applyFont="1" applyBorder="1" applyAlignment="1">
      <alignment wrapText="1"/>
    </xf>
    <xf numFmtId="0" fontId="3" fillId="0" borderId="18" xfId="0" applyFont="1" applyBorder="1" applyAlignment="1">
      <alignment wrapText="1"/>
    </xf>
    <xf numFmtId="0" fontId="3" fillId="0" borderId="2" xfId="0" applyFont="1" applyBorder="1" applyAlignment="1">
      <alignment vertical="top" wrapText="1"/>
    </xf>
    <xf numFmtId="0" fontId="3" fillId="0" borderId="18" xfId="0" applyFont="1" applyBorder="1"/>
    <xf numFmtId="0" fontId="3" fillId="0" borderId="0" xfId="0" applyFont="1" applyAlignment="1">
      <alignment wrapText="1"/>
    </xf>
    <xf numFmtId="0" fontId="87" fillId="0" borderId="0" xfId="0" applyFont="1" applyAlignment="1">
      <alignment horizontal="center"/>
    </xf>
    <xf numFmtId="0" fontId="87" fillId="0" borderId="16" xfId="0" applyFont="1" applyBorder="1" applyAlignment="1">
      <alignment horizontal="center"/>
    </xf>
    <xf numFmtId="0" fontId="89" fillId="0" borderId="0" xfId="0" applyFont="1"/>
    <xf numFmtId="0" fontId="90" fillId="0" borderId="0" xfId="0" applyFont="1"/>
    <xf numFmtId="0" fontId="89" fillId="0" borderId="0" xfId="0" applyFont="1" applyAlignment="1">
      <alignment horizontal="left"/>
    </xf>
    <xf numFmtId="0" fontId="6" fillId="8" borderId="0" xfId="3" applyFont="1" applyFill="1" applyAlignment="1">
      <alignment horizontal="center" vertical="top" wrapText="1" readingOrder="1"/>
    </xf>
    <xf numFmtId="0" fontId="48" fillId="0" borderId="0" xfId="0" applyFont="1" applyAlignment="1">
      <alignment vertical="center"/>
    </xf>
    <xf numFmtId="0" fontId="3" fillId="0" borderId="0" xfId="0" applyFont="1" applyAlignment="1">
      <alignment horizontal="center" vertical="center"/>
    </xf>
    <xf numFmtId="0" fontId="68" fillId="8" borderId="0" xfId="3" applyFont="1" applyFill="1" applyAlignment="1">
      <alignment horizontal="left" vertical="center" wrapText="1" readingOrder="1"/>
    </xf>
    <xf numFmtId="0" fontId="3" fillId="0" borderId="0" xfId="0" applyFont="1" applyAlignment="1">
      <alignment horizontal="left" vertical="center"/>
    </xf>
    <xf numFmtId="0" fontId="2" fillId="0" borderId="0" xfId="2" applyAlignment="1">
      <alignment horizontal="center" vertical="center"/>
    </xf>
    <xf numFmtId="0" fontId="79" fillId="0" borderId="0" xfId="3" applyFont="1" applyAlignment="1">
      <alignment vertical="center" readingOrder="1"/>
    </xf>
    <xf numFmtId="0" fontId="48" fillId="0" borderId="0" xfId="3" applyFont="1" applyAlignment="1">
      <alignment vertical="center" readingOrder="1"/>
    </xf>
    <xf numFmtId="0" fontId="49" fillId="0" borderId="0" xfId="3" applyFont="1" applyAlignment="1">
      <alignment vertical="center" readingOrder="1"/>
    </xf>
    <xf numFmtId="0" fontId="49" fillId="0" borderId="0" xfId="3" applyFont="1" applyAlignment="1">
      <alignment horizontal="center" vertical="center" readingOrder="1"/>
    </xf>
    <xf numFmtId="0" fontId="79" fillId="0" borderId="0" xfId="3" applyFont="1" applyAlignment="1">
      <alignment vertical="center"/>
    </xf>
    <xf numFmtId="0" fontId="54" fillId="0" borderId="1" xfId="3" applyFont="1" applyBorder="1" applyAlignment="1">
      <alignment horizontal="center" vertical="center"/>
    </xf>
    <xf numFmtId="0" fontId="54" fillId="0" borderId="1" xfId="3" applyFont="1" applyBorder="1" applyAlignment="1">
      <alignment vertical="center"/>
    </xf>
    <xf numFmtId="180" fontId="54" fillId="0" borderId="1" xfId="1" applyNumberFormat="1" applyFont="1" applyFill="1" applyBorder="1" applyAlignment="1">
      <alignment vertical="center"/>
    </xf>
    <xf numFmtId="0" fontId="55" fillId="0" borderId="1" xfId="3" applyFont="1" applyBorder="1" applyAlignment="1">
      <alignment vertical="center" wrapText="1"/>
    </xf>
    <xf numFmtId="180" fontId="54" fillId="0" borderId="1" xfId="1" applyNumberFormat="1" applyFont="1" applyFill="1" applyBorder="1" applyAlignment="1">
      <alignment horizontal="right" vertical="center"/>
    </xf>
    <xf numFmtId="0" fontId="60" fillId="0" borderId="1" xfId="3" applyFont="1" applyBorder="1" applyAlignment="1">
      <alignment horizontal="center" vertical="center"/>
    </xf>
    <xf numFmtId="0" fontId="60" fillId="0" borderId="1" xfId="3" applyFont="1" applyBorder="1" applyAlignment="1">
      <alignment vertical="center"/>
    </xf>
    <xf numFmtId="180" fontId="60" fillId="0" borderId="1" xfId="1" applyNumberFormat="1" applyFont="1" applyFill="1" applyBorder="1" applyAlignment="1">
      <alignment vertical="center"/>
    </xf>
    <xf numFmtId="0" fontId="61" fillId="0" borderId="1" xfId="3" applyFont="1" applyBorder="1" applyAlignment="1">
      <alignment vertical="center" wrapText="1"/>
    </xf>
    <xf numFmtId="0" fontId="60" fillId="0" borderId="1" xfId="3" applyFont="1" applyBorder="1" applyAlignment="1">
      <alignment vertical="center" wrapText="1"/>
    </xf>
    <xf numFmtId="180" fontId="60" fillId="0" borderId="1" xfId="1" applyNumberFormat="1" applyFont="1" applyFill="1" applyBorder="1" applyAlignment="1">
      <alignment vertical="center" wrapText="1"/>
    </xf>
    <xf numFmtId="0" fontId="48" fillId="0" borderId="0" xfId="3" applyFont="1" applyAlignment="1">
      <alignment vertical="center" wrapText="1"/>
    </xf>
    <xf numFmtId="0" fontId="50" fillId="0" borderId="0" xfId="3" applyFont="1" applyAlignment="1">
      <alignment vertical="center"/>
    </xf>
    <xf numFmtId="0" fontId="86" fillId="0" borderId="0" xfId="3" applyFont="1" applyAlignment="1">
      <alignment vertical="center"/>
    </xf>
    <xf numFmtId="165" fontId="49" fillId="0" borderId="0" xfId="3" applyNumberFormat="1" applyFont="1" applyAlignment="1">
      <alignment vertical="center"/>
    </xf>
    <xf numFmtId="165" fontId="48" fillId="0" borderId="0" xfId="3" applyNumberFormat="1" applyFont="1" applyAlignment="1">
      <alignment vertical="center"/>
    </xf>
    <xf numFmtId="0" fontId="49" fillId="0" borderId="0" xfId="3" applyFont="1" applyAlignment="1">
      <alignment horizontal="center" vertical="center"/>
    </xf>
    <xf numFmtId="0" fontId="49" fillId="0" borderId="0" xfId="3" applyFont="1" applyAlignment="1">
      <alignment horizontal="left" vertical="center"/>
    </xf>
    <xf numFmtId="0" fontId="49" fillId="0" borderId="0" xfId="3" applyFont="1" applyAlignment="1">
      <alignment horizontal="left" vertical="center" wrapText="1"/>
    </xf>
    <xf numFmtId="0" fontId="49" fillId="0" borderId="0" xfId="3" applyFont="1" applyAlignment="1">
      <alignment vertical="center" wrapText="1"/>
    </xf>
    <xf numFmtId="0" fontId="61" fillId="0" borderId="1" xfId="3" applyFont="1" applyBorder="1" applyAlignment="1">
      <alignment horizontal="left" vertical="center"/>
    </xf>
    <xf numFmtId="0" fontId="55" fillId="0" borderId="1" xfId="3" applyFont="1" applyBorder="1" applyAlignment="1">
      <alignment horizontal="left" vertical="center"/>
    </xf>
    <xf numFmtId="0" fontId="60" fillId="0" borderId="1" xfId="3" applyFont="1" applyBorder="1" applyAlignment="1">
      <alignment horizontal="left" vertical="center"/>
    </xf>
    <xf numFmtId="180" fontId="60" fillId="0" borderId="1" xfId="1" applyNumberFormat="1" applyFont="1" applyFill="1" applyBorder="1" applyAlignment="1">
      <alignment horizontal="right" vertical="center"/>
    </xf>
    <xf numFmtId="0" fontId="49" fillId="0" borderId="0" xfId="0" applyFont="1" applyAlignment="1">
      <alignment vertical="center"/>
    </xf>
    <xf numFmtId="0" fontId="63" fillId="0" borderId="0" xfId="3" applyFont="1" applyAlignment="1">
      <alignment vertical="center"/>
    </xf>
    <xf numFmtId="0" fontId="79" fillId="0" borderId="0" xfId="0" applyFont="1" applyAlignment="1">
      <alignment vertical="center"/>
    </xf>
    <xf numFmtId="0" fontId="75" fillId="0" borderId="0" xfId="0" applyFont="1" applyAlignment="1">
      <alignment vertical="center"/>
    </xf>
    <xf numFmtId="0" fontId="3" fillId="0" borderId="1" xfId="0" applyFont="1" applyBorder="1" applyAlignment="1">
      <alignment vertical="center"/>
    </xf>
    <xf numFmtId="164" fontId="3" fillId="0" borderId="1" xfId="1" applyFont="1" applyFill="1" applyBorder="1" applyAlignment="1">
      <alignment vertical="center"/>
    </xf>
    <xf numFmtId="0" fontId="74" fillId="0" borderId="1" xfId="0" applyFont="1" applyBorder="1" applyAlignment="1">
      <alignment horizontal="left" vertical="center" wrapText="1"/>
    </xf>
    <xf numFmtId="164" fontId="3" fillId="0" borderId="1" xfId="1" applyFont="1" applyFill="1" applyBorder="1" applyAlignment="1">
      <alignment horizontal="right" vertical="center"/>
    </xf>
    <xf numFmtId="0" fontId="64" fillId="0" borderId="1" xfId="0" applyFont="1" applyBorder="1" applyAlignment="1">
      <alignment vertical="center"/>
    </xf>
    <xf numFmtId="164" fontId="64" fillId="0" borderId="1" xfId="0" applyNumberFormat="1" applyFont="1" applyBorder="1" applyAlignment="1">
      <alignment vertical="center"/>
    </xf>
    <xf numFmtId="0" fontId="78" fillId="0" borderId="1" xfId="0" applyFont="1" applyBorder="1" applyAlignment="1">
      <alignment horizontal="left" vertical="center" wrapText="1"/>
    </xf>
    <xf numFmtId="0" fontId="47" fillId="0" borderId="0" xfId="0" applyFont="1" applyAlignment="1">
      <alignment vertical="center"/>
    </xf>
    <xf numFmtId="164" fontId="64" fillId="0" borderId="1" xfId="1" applyFont="1" applyFill="1" applyBorder="1" applyAlignment="1">
      <alignment vertical="center"/>
    </xf>
    <xf numFmtId="0" fontId="78" fillId="0" borderId="1" xfId="0" applyFont="1" applyBorder="1" applyAlignment="1">
      <alignment horizontal="left" vertical="center"/>
    </xf>
    <xf numFmtId="0" fontId="74" fillId="0" borderId="1" xfId="0" applyFont="1" applyBorder="1" applyAlignment="1">
      <alignment horizontal="left" vertical="center"/>
    </xf>
    <xf numFmtId="165" fontId="59" fillId="0" borderId="0" xfId="840" applyFont="1" applyAlignment="1">
      <alignment vertical="center"/>
    </xf>
    <xf numFmtId="0" fontId="54" fillId="9" borderId="1" xfId="0" applyFont="1" applyFill="1" applyBorder="1" applyAlignment="1">
      <alignment vertical="center"/>
    </xf>
    <xf numFmtId="0" fontId="55" fillId="9" borderId="1" xfId="0" applyFont="1" applyFill="1" applyBorder="1" applyAlignment="1">
      <alignment horizontal="left" vertical="center"/>
    </xf>
    <xf numFmtId="10" fontId="59" fillId="0" borderId="0" xfId="838" applyNumberFormat="1" applyFont="1" applyAlignment="1">
      <alignment vertical="center"/>
    </xf>
    <xf numFmtId="0" fontId="3" fillId="0" borderId="1" xfId="0" applyFont="1" applyBorder="1" applyAlignment="1">
      <alignment horizontal="left" vertical="center"/>
    </xf>
    <xf numFmtId="0" fontId="55" fillId="0" borderId="1" xfId="3" applyFont="1" applyBorder="1" applyAlignment="1">
      <alignment horizontal="left" vertical="center" wrapText="1"/>
    </xf>
    <xf numFmtId="0" fontId="61" fillId="0" borderId="1" xfId="3" applyFont="1" applyBorder="1" applyAlignment="1">
      <alignment horizontal="left" vertical="center" wrapText="1"/>
    </xf>
    <xf numFmtId="0" fontId="54" fillId="0" borderId="1" xfId="3" applyFont="1" applyBorder="1" applyAlignment="1">
      <alignment horizontal="center" vertical="center" readingOrder="1"/>
    </xf>
    <xf numFmtId="0" fontId="54" fillId="0" borderId="1" xfId="3" applyFont="1" applyBorder="1" applyAlignment="1">
      <alignment vertical="center" readingOrder="1"/>
    </xf>
    <xf numFmtId="180" fontId="54" fillId="0" borderId="1" xfId="1" applyNumberFormat="1" applyFont="1" applyFill="1" applyBorder="1" applyAlignment="1">
      <alignment vertical="center" readingOrder="1"/>
    </xf>
    <xf numFmtId="0" fontId="55" fillId="0" borderId="1" xfId="3" applyFont="1" applyBorder="1" applyAlignment="1">
      <alignment horizontal="left" vertical="center" wrapText="1" readingOrder="1"/>
    </xf>
    <xf numFmtId="180" fontId="54" fillId="0" borderId="1" xfId="1" applyNumberFormat="1" applyFont="1" applyFill="1" applyBorder="1" applyAlignment="1">
      <alignment horizontal="right" vertical="center" readingOrder="1"/>
    </xf>
    <xf numFmtId="0" fontId="60" fillId="0" borderId="1" xfId="3" applyFont="1" applyBorder="1" applyAlignment="1">
      <alignment horizontal="center" vertical="center" readingOrder="1"/>
    </xf>
    <xf numFmtId="0" fontId="60" fillId="0" borderId="1" xfId="3" applyFont="1" applyBorder="1" applyAlignment="1">
      <alignment vertical="center" readingOrder="1"/>
    </xf>
    <xf numFmtId="180" fontId="60" fillId="0" borderId="1" xfId="1" applyNumberFormat="1" applyFont="1" applyFill="1" applyBorder="1" applyAlignment="1">
      <alignment vertical="center" readingOrder="1"/>
    </xf>
    <xf numFmtId="0" fontId="61" fillId="0" borderId="1" xfId="3" applyFont="1" applyBorder="1" applyAlignment="1">
      <alignment horizontal="left" vertical="center" wrapText="1" readingOrder="1"/>
    </xf>
    <xf numFmtId="0" fontId="60" fillId="0" borderId="0" xfId="3" applyFont="1" applyAlignment="1">
      <alignment vertical="center"/>
    </xf>
    <xf numFmtId="0" fontId="7" fillId="0" borderId="0" xfId="3" applyFont="1" applyAlignment="1">
      <alignment vertical="center"/>
    </xf>
    <xf numFmtId="0" fontId="53" fillId="0" borderId="0" xfId="3" applyFont="1" applyAlignment="1">
      <alignment vertical="center"/>
    </xf>
    <xf numFmtId="0" fontId="52" fillId="0" borderId="0" xfId="3" applyFont="1" applyAlignment="1">
      <alignment vertical="center"/>
    </xf>
    <xf numFmtId="180" fontId="7" fillId="0" borderId="0" xfId="3" applyNumberFormat="1" applyFont="1" applyAlignment="1">
      <alignment vertical="center"/>
    </xf>
    <xf numFmtId="0" fontId="7" fillId="0" borderId="0" xfId="3" applyFont="1" applyAlignment="1">
      <alignment vertical="center" wrapText="1"/>
    </xf>
    <xf numFmtId="0" fontId="54" fillId="0" borderId="1" xfId="3" applyFont="1" applyBorder="1" applyAlignment="1">
      <alignment vertical="center" wrapText="1"/>
    </xf>
    <xf numFmtId="0" fontId="60" fillId="0" borderId="1" xfId="3" applyFont="1" applyBorder="1" applyAlignment="1">
      <alignment horizontal="left" vertical="center" wrapText="1"/>
    </xf>
    <xf numFmtId="0" fontId="70" fillId="0" borderId="0" xfId="3" applyFont="1" applyAlignment="1">
      <alignment horizontal="center" vertical="top" wrapText="1" readingOrder="1"/>
    </xf>
    <xf numFmtId="0" fontId="54" fillId="0" borderId="0" xfId="0" applyFont="1" applyAlignment="1">
      <alignment horizontal="left" vertical="center" wrapText="1"/>
    </xf>
    <xf numFmtId="0" fontId="3" fillId="0" borderId="0" xfId="0" applyFont="1" applyAlignment="1">
      <alignment horizontal="left" vertical="center" wrapText="1"/>
    </xf>
    <xf numFmtId="0" fontId="48" fillId="0" borderId="0" xfId="3" applyFont="1" applyAlignment="1">
      <alignment horizontal="center" vertical="center" readingOrder="1"/>
    </xf>
    <xf numFmtId="0" fontId="54" fillId="0" borderId="0" xfId="3" applyFont="1" applyAlignment="1">
      <alignment vertical="center"/>
    </xf>
    <xf numFmtId="0" fontId="60" fillId="7" borderId="1" xfId="0" applyFont="1" applyFill="1" applyBorder="1" applyAlignment="1">
      <alignment horizontal="center" vertical="center" wrapText="1"/>
    </xf>
    <xf numFmtId="0" fontId="60" fillId="0" borderId="0" xfId="3" applyFont="1" applyAlignment="1">
      <alignment vertical="center" readingOrder="1"/>
    </xf>
    <xf numFmtId="180" fontId="59" fillId="0" borderId="0" xfId="1" applyNumberFormat="1" applyFont="1" applyAlignment="1">
      <alignment vertical="center"/>
    </xf>
    <xf numFmtId="180" fontId="59" fillId="0" borderId="0" xfId="0" applyNumberFormat="1" applyFont="1" applyAlignment="1">
      <alignment vertical="center"/>
    </xf>
    <xf numFmtId="0" fontId="54" fillId="0" borderId="1" xfId="0" applyFont="1" applyBorder="1" applyAlignment="1">
      <alignment vertical="center"/>
    </xf>
    <xf numFmtId="0" fontId="74" fillId="0" borderId="1" xfId="0" applyFont="1" applyBorder="1" applyAlignment="1">
      <alignment vertical="center"/>
    </xf>
    <xf numFmtId="0" fontId="54" fillId="0" borderId="1" xfId="0" applyFont="1" applyBorder="1" applyAlignment="1">
      <alignment vertical="center" wrapText="1"/>
    </xf>
    <xf numFmtId="0" fontId="55" fillId="0" borderId="1" xfId="0" applyFont="1" applyBorder="1" applyAlignment="1">
      <alignment horizontal="left" vertical="center" wrapText="1"/>
    </xf>
    <xf numFmtId="0" fontId="54" fillId="0" borderId="0" xfId="0" applyFont="1" applyAlignment="1">
      <alignment vertical="center"/>
    </xf>
    <xf numFmtId="0" fontId="60" fillId="0" borderId="1" xfId="0" applyFont="1" applyBorder="1" applyAlignment="1">
      <alignment vertical="center" wrapText="1"/>
    </xf>
    <xf numFmtId="0" fontId="61" fillId="0" borderId="1" xfId="0" applyFont="1" applyBorder="1" applyAlignment="1">
      <alignment horizontal="left" vertical="center" wrapText="1"/>
    </xf>
    <xf numFmtId="0" fontId="54" fillId="0" borderId="0" xfId="0" applyFont="1" applyAlignment="1">
      <alignment vertical="center" wrapText="1"/>
    </xf>
    <xf numFmtId="0" fontId="54" fillId="0" borderId="1" xfId="0" applyFont="1" applyBorder="1" applyAlignment="1">
      <alignment horizontal="left" vertical="center"/>
    </xf>
    <xf numFmtId="0" fontId="60" fillId="0" borderId="1" xfId="0" applyFont="1" applyBorder="1" applyAlignment="1">
      <alignment vertical="center"/>
    </xf>
    <xf numFmtId="180" fontId="60" fillId="0" borderId="1" xfId="1" applyNumberFormat="1" applyFont="1" applyBorder="1" applyAlignment="1">
      <alignment vertical="center"/>
    </xf>
    <xf numFmtId="165" fontId="54" fillId="0" borderId="1" xfId="840" applyFont="1" applyFill="1" applyBorder="1" applyAlignment="1">
      <alignment horizontal="left" vertical="center"/>
    </xf>
    <xf numFmtId="0" fontId="55" fillId="0" borderId="1" xfId="0" applyFont="1" applyBorder="1" applyAlignment="1">
      <alignment horizontal="left" vertical="center"/>
    </xf>
    <xf numFmtId="0" fontId="61" fillId="0" borderId="1" xfId="0" applyFont="1" applyBorder="1" applyAlignment="1">
      <alignment horizontal="left" vertical="center"/>
    </xf>
    <xf numFmtId="0" fontId="92" fillId="0" borderId="0" xfId="0" applyFont="1" applyAlignment="1">
      <alignment vertical="center"/>
    </xf>
    <xf numFmtId="0" fontId="0" fillId="0" borderId="0" xfId="0" applyAlignment="1">
      <alignment horizontal="left"/>
    </xf>
    <xf numFmtId="164" fontId="49" fillId="0" borderId="0" xfId="1" applyFont="1" applyFill="1" applyBorder="1" applyAlignment="1">
      <alignment vertical="center"/>
    </xf>
    <xf numFmtId="0" fontId="59" fillId="0" borderId="0" xfId="0" applyFont="1" applyAlignment="1">
      <alignment vertical="center" wrapText="1"/>
    </xf>
    <xf numFmtId="0" fontId="3" fillId="0" borderId="0" xfId="0" applyFont="1" applyAlignment="1">
      <alignment vertical="center"/>
    </xf>
    <xf numFmtId="0" fontId="91" fillId="0" borderId="0" xfId="0" applyFont="1" applyAlignment="1">
      <alignment vertical="center"/>
    </xf>
    <xf numFmtId="0" fontId="61" fillId="0" borderId="1" xfId="0" applyFont="1" applyBorder="1" applyAlignment="1">
      <alignment vertical="center"/>
    </xf>
    <xf numFmtId="165" fontId="54" fillId="0" borderId="0" xfId="840" applyFont="1" applyAlignment="1">
      <alignment vertical="center"/>
    </xf>
    <xf numFmtId="165" fontId="49" fillId="0" borderId="0" xfId="0" applyNumberFormat="1" applyFont="1" applyAlignment="1">
      <alignment vertical="center"/>
    </xf>
    <xf numFmtId="0" fontId="69" fillId="0" borderId="0" xfId="2" applyFont="1" applyFill="1" applyBorder="1" applyAlignment="1">
      <alignment horizontal="left" vertical="center"/>
    </xf>
    <xf numFmtId="0" fontId="69" fillId="0" borderId="0" xfId="2" quotePrefix="1" applyFont="1" applyFill="1" applyBorder="1" applyAlignment="1">
      <alignment horizontal="left" vertical="center"/>
    </xf>
    <xf numFmtId="0" fontId="58" fillId="0" borderId="0" xfId="0" applyFont="1" applyAlignment="1">
      <alignment vertical="center"/>
    </xf>
    <xf numFmtId="180" fontId="54" fillId="0" borderId="1" xfId="840" applyNumberFormat="1" applyFont="1" applyFill="1" applyBorder="1" applyAlignment="1">
      <alignment horizontal="right" vertical="center"/>
    </xf>
    <xf numFmtId="180" fontId="54" fillId="0" borderId="1" xfId="840" applyNumberFormat="1" applyFont="1" applyFill="1" applyBorder="1" applyAlignment="1">
      <alignment vertical="center"/>
    </xf>
    <xf numFmtId="0" fontId="49" fillId="0" borderId="0" xfId="1" applyNumberFormat="1" applyFont="1" applyFill="1" applyBorder="1" applyAlignment="1">
      <alignment vertical="center"/>
    </xf>
    <xf numFmtId="0" fontId="48" fillId="0" borderId="0" xfId="1" applyNumberFormat="1" applyFont="1" applyFill="1" applyBorder="1" applyAlignment="1">
      <alignment vertical="center"/>
    </xf>
    <xf numFmtId="164" fontId="49" fillId="0" borderId="0" xfId="1" applyFont="1" applyFill="1" applyBorder="1" applyAlignment="1">
      <alignment vertical="center" readingOrder="1"/>
    </xf>
    <xf numFmtId="164" fontId="48" fillId="0" borderId="0" xfId="1" applyFont="1" applyFill="1" applyBorder="1" applyAlignment="1">
      <alignment vertical="center" readingOrder="1"/>
    </xf>
    <xf numFmtId="164" fontId="79" fillId="0" borderId="0" xfId="1" applyFont="1" applyFill="1" applyBorder="1" applyAlignment="1">
      <alignment vertical="center" readingOrder="1"/>
    </xf>
    <xf numFmtId="164" fontId="60" fillId="0" borderId="0" xfId="1" applyFont="1" applyFill="1" applyBorder="1" applyAlignment="1">
      <alignment vertical="center" readingOrder="1"/>
    </xf>
    <xf numFmtId="180" fontId="49" fillId="0" borderId="0" xfId="3" applyNumberFormat="1" applyFont="1" applyAlignment="1">
      <alignment vertical="center" readingOrder="1"/>
    </xf>
    <xf numFmtId="180" fontId="48" fillId="0" borderId="0" xfId="3" applyNumberFormat="1" applyFont="1" applyAlignment="1">
      <alignment vertical="center" readingOrder="1"/>
    </xf>
    <xf numFmtId="180" fontId="49" fillId="0" borderId="0" xfId="3" applyNumberFormat="1" applyFont="1" applyAlignment="1">
      <alignment vertical="center"/>
    </xf>
    <xf numFmtId="180" fontId="49" fillId="0" borderId="0" xfId="1" applyNumberFormat="1" applyFont="1" applyFill="1" applyBorder="1" applyAlignment="1">
      <alignment vertical="center"/>
    </xf>
    <xf numFmtId="180" fontId="3" fillId="0" borderId="1" xfId="840" applyNumberFormat="1" applyFont="1" applyBorder="1"/>
    <xf numFmtId="180" fontId="60" fillId="0" borderId="1" xfId="0" applyNumberFormat="1" applyFont="1" applyBorder="1" applyAlignment="1">
      <alignment vertical="center"/>
    </xf>
    <xf numFmtId="180" fontId="64" fillId="0" borderId="1" xfId="0" applyNumberFormat="1" applyFont="1" applyBorder="1"/>
    <xf numFmtId="180" fontId="60" fillId="0" borderId="1" xfId="0" applyNumberFormat="1" applyFont="1" applyBorder="1"/>
    <xf numFmtId="0" fontId="49" fillId="0" borderId="1" xfId="3" applyFont="1" applyBorder="1" applyAlignment="1">
      <alignment horizontal="center" vertical="center"/>
    </xf>
    <xf numFmtId="10" fontId="54" fillId="0" borderId="1" xfId="838" applyNumberFormat="1" applyFont="1" applyFill="1" applyBorder="1" applyAlignment="1">
      <alignment horizontal="right" vertical="center" readingOrder="1"/>
    </xf>
    <xf numFmtId="10" fontId="60" fillId="0" borderId="1" xfId="838" applyNumberFormat="1" applyFont="1" applyFill="1" applyBorder="1" applyAlignment="1">
      <alignment horizontal="right" vertical="center" readingOrder="1"/>
    </xf>
    <xf numFmtId="180" fontId="64" fillId="0" borderId="1" xfId="840" applyNumberFormat="1" applyFont="1" applyFill="1" applyBorder="1" applyAlignment="1">
      <alignment vertical="center"/>
    </xf>
    <xf numFmtId="0" fontId="3" fillId="0" borderId="1" xfId="1" applyNumberFormat="1" applyFont="1" applyFill="1" applyBorder="1" applyAlignment="1">
      <alignment vertical="center"/>
    </xf>
    <xf numFmtId="164" fontId="59" fillId="0" borderId="0" xfId="0" applyNumberFormat="1" applyFont="1" applyAlignment="1">
      <alignment vertical="center"/>
    </xf>
    <xf numFmtId="180" fontId="49" fillId="0" borderId="0" xfId="1" applyNumberFormat="1" applyFont="1" applyAlignment="1">
      <alignment vertical="center"/>
    </xf>
    <xf numFmtId="180" fontId="64" fillId="0" borderId="0" xfId="840" applyNumberFormat="1" applyFont="1" applyFill="1" applyBorder="1" applyAlignment="1">
      <alignment vertical="center"/>
    </xf>
    <xf numFmtId="180" fontId="49" fillId="0" borderId="0" xfId="1" applyNumberFormat="1" applyFont="1" applyAlignment="1">
      <alignment vertical="center" readingOrder="1"/>
    </xf>
    <xf numFmtId="180" fontId="7" fillId="0" borderId="0" xfId="1" applyNumberFormat="1" applyFont="1" applyAlignment="1">
      <alignment vertical="center"/>
    </xf>
    <xf numFmtId="180" fontId="53" fillId="0" borderId="0" xfId="1" applyNumberFormat="1" applyFont="1" applyAlignment="1">
      <alignment vertical="center"/>
    </xf>
    <xf numFmtId="180" fontId="3" fillId="0" borderId="1" xfId="1" applyNumberFormat="1" applyFont="1" applyBorder="1" applyAlignment="1">
      <alignment vertical="center"/>
    </xf>
    <xf numFmtId="180" fontId="59" fillId="0" borderId="0" xfId="838" applyNumberFormat="1" applyFont="1" applyAlignment="1">
      <alignment vertical="center"/>
    </xf>
    <xf numFmtId="181" fontId="49" fillId="0" borderId="0" xfId="1" applyNumberFormat="1" applyFont="1" applyAlignment="1">
      <alignment vertical="center"/>
    </xf>
    <xf numFmtId="183" fontId="49" fillId="0" borderId="0" xfId="1" applyNumberFormat="1" applyFont="1" applyAlignment="1">
      <alignment vertical="center"/>
    </xf>
    <xf numFmtId="182" fontId="48" fillId="0" borderId="0" xfId="1" applyNumberFormat="1" applyFont="1" applyFill="1" applyBorder="1" applyAlignment="1">
      <alignment vertical="center" readingOrder="1"/>
    </xf>
    <xf numFmtId="184" fontId="48" fillId="0" borderId="0" xfId="1" applyNumberFormat="1" applyFont="1" applyFill="1" applyBorder="1" applyAlignment="1">
      <alignment vertical="center" readingOrder="1"/>
    </xf>
    <xf numFmtId="182" fontId="48" fillId="0" borderId="0" xfId="1" applyNumberFormat="1" applyFont="1" applyAlignment="1">
      <alignment vertical="center"/>
    </xf>
    <xf numFmtId="180" fontId="54" fillId="0" borderId="1" xfId="1" applyNumberFormat="1" applyFont="1" applyBorder="1" applyAlignment="1">
      <alignment vertical="center"/>
    </xf>
    <xf numFmtId="180" fontId="0" fillId="0" borderId="0" xfId="838" applyNumberFormat="1" applyFont="1" applyFill="1"/>
    <xf numFmtId="0" fontId="59" fillId="0" borderId="0" xfId="1" applyNumberFormat="1" applyFont="1" applyFill="1" applyAlignment="1">
      <alignment vertical="center"/>
    </xf>
    <xf numFmtId="164" fontId="49" fillId="0" borderId="0" xfId="1" applyFont="1" applyAlignment="1">
      <alignment vertical="center"/>
    </xf>
    <xf numFmtId="43" fontId="49" fillId="0" borderId="0" xfId="3" applyNumberFormat="1" applyFont="1" applyAlignment="1">
      <alignment vertical="center"/>
    </xf>
    <xf numFmtId="43" fontId="59" fillId="0" borderId="0" xfId="0" applyNumberFormat="1" applyFont="1" applyAlignment="1">
      <alignment vertical="center"/>
    </xf>
    <xf numFmtId="43" fontId="7" fillId="0" borderId="0" xfId="3" applyNumberFormat="1" applyFont="1" applyAlignment="1">
      <alignment vertical="center"/>
    </xf>
    <xf numFmtId="165" fontId="58" fillId="10" borderId="0" xfId="840" applyFont="1" applyFill="1" applyAlignment="1">
      <alignment vertical="center"/>
    </xf>
    <xf numFmtId="165" fontId="58" fillId="0" borderId="0" xfId="840" applyFont="1" applyAlignment="1">
      <alignment vertical="center"/>
    </xf>
    <xf numFmtId="10" fontId="59" fillId="0" borderId="0" xfId="838" applyNumberFormat="1" applyFont="1" applyFill="1" applyAlignment="1">
      <alignment vertical="center"/>
    </xf>
    <xf numFmtId="165" fontId="54" fillId="0" borderId="1" xfId="840" applyFont="1" applyFill="1" applyBorder="1" applyAlignment="1">
      <alignment vertical="center"/>
    </xf>
    <xf numFmtId="165" fontId="54" fillId="0" borderId="1" xfId="840" applyFont="1" applyBorder="1" applyAlignment="1">
      <alignment vertical="center"/>
    </xf>
    <xf numFmtId="0" fontId="55" fillId="0" borderId="0" xfId="4" applyFont="1" applyAlignment="1">
      <alignment vertical="top" wrapText="1"/>
    </xf>
    <xf numFmtId="0" fontId="55" fillId="0" borderId="1" xfId="3" applyFont="1" applyBorder="1" applyAlignment="1">
      <alignment vertical="center" wrapText="1" readingOrder="1"/>
    </xf>
    <xf numFmtId="0" fontId="0" fillId="7" borderId="0" xfId="0" applyFill="1" applyAlignment="1">
      <alignment horizontal="left"/>
    </xf>
    <xf numFmtId="43" fontId="54" fillId="0" borderId="0" xfId="0" applyNumberFormat="1" applyFont="1" applyAlignment="1">
      <alignment vertical="center"/>
    </xf>
    <xf numFmtId="180" fontId="54" fillId="0" borderId="1" xfId="840" applyNumberFormat="1" applyFont="1" applyBorder="1"/>
    <xf numFmtId="164" fontId="54" fillId="0" borderId="1" xfId="840" applyNumberFormat="1" applyFont="1" applyBorder="1"/>
    <xf numFmtId="165" fontId="54" fillId="0" borderId="1" xfId="840" applyFont="1" applyBorder="1"/>
    <xf numFmtId="0" fontId="51" fillId="0" borderId="0" xfId="4" applyFont="1" applyAlignment="1">
      <alignment horizontal="justify" vertical="top" wrapText="1"/>
    </xf>
    <xf numFmtId="0" fontId="91" fillId="0" borderId="0" xfId="4" applyFont="1" applyAlignment="1">
      <alignment horizontal="left" vertical="justify"/>
    </xf>
    <xf numFmtId="0" fontId="50" fillId="0" borderId="0" xfId="4" applyFont="1" applyAlignment="1">
      <alignment horizontal="justify" vertical="top" wrapText="1"/>
    </xf>
    <xf numFmtId="0" fontId="93" fillId="0" borderId="0" xfId="3" applyFont="1" applyAlignment="1">
      <alignment horizontal="center" vertical="center" wrapText="1" readingOrder="1"/>
    </xf>
    <xf numFmtId="0" fontId="94" fillId="0" borderId="0" xfId="3" applyFont="1" applyAlignment="1">
      <alignment horizontal="center" vertical="center" wrapText="1" readingOrder="1"/>
    </xf>
    <xf numFmtId="0" fontId="79" fillId="8" borderId="20" xfId="3" applyFont="1" applyFill="1" applyBorder="1" applyAlignment="1">
      <alignment horizontal="center" vertical="center" wrapText="1" readingOrder="1"/>
    </xf>
    <xf numFmtId="0" fontId="80" fillId="8" borderId="19" xfId="3" applyFont="1" applyFill="1" applyBorder="1" applyAlignment="1">
      <alignment horizontal="center" vertical="center" wrapText="1" readingOrder="1"/>
    </xf>
    <xf numFmtId="0" fontId="79" fillId="8" borderId="13" xfId="3" applyFont="1" applyFill="1" applyBorder="1" applyAlignment="1">
      <alignment horizontal="center" vertical="center" wrapText="1" readingOrder="1"/>
    </xf>
    <xf numFmtId="0" fontId="79" fillId="8" borderId="14" xfId="3" applyFont="1" applyFill="1" applyBorder="1" applyAlignment="1">
      <alignment horizontal="center" vertical="center" wrapText="1" readingOrder="1"/>
    </xf>
    <xf numFmtId="0" fontId="79" fillId="8" borderId="15" xfId="3" applyFont="1" applyFill="1" applyBorder="1" applyAlignment="1">
      <alignment horizontal="center" vertical="center" wrapText="1" readingOrder="1"/>
    </xf>
    <xf numFmtId="0" fontId="80" fillId="8" borderId="16" xfId="3" applyFont="1" applyFill="1" applyBorder="1" applyAlignment="1">
      <alignment horizontal="center" vertical="center" wrapText="1" readingOrder="1"/>
    </xf>
    <xf numFmtId="0" fontId="80" fillId="8" borderId="0" xfId="3" applyFont="1" applyFill="1" applyAlignment="1">
      <alignment horizontal="center" vertical="center" wrapText="1" readingOrder="1"/>
    </xf>
    <xf numFmtId="0" fontId="80" fillId="8" borderId="10" xfId="3" applyFont="1" applyFill="1" applyBorder="1" applyAlignment="1">
      <alignment horizontal="center" vertical="center" wrapText="1" readingOrder="1"/>
    </xf>
    <xf numFmtId="0" fontId="80" fillId="8" borderId="17" xfId="3" applyFont="1" applyFill="1" applyBorder="1" applyAlignment="1">
      <alignment horizontal="center" vertical="center" wrapText="1" readingOrder="1"/>
    </xf>
    <xf numFmtId="0" fontId="80" fillId="8" borderId="2" xfId="3" applyFont="1" applyFill="1" applyBorder="1" applyAlignment="1">
      <alignment horizontal="center" vertical="center" wrapText="1" readingOrder="1"/>
    </xf>
    <xf numFmtId="0" fontId="80" fillId="8" borderId="18" xfId="3" applyFont="1" applyFill="1" applyBorder="1" applyAlignment="1">
      <alignment horizontal="center" vertical="center" wrapText="1" readingOrder="1"/>
    </xf>
    <xf numFmtId="0" fontId="79" fillId="8" borderId="13" xfId="3" applyFont="1" applyFill="1" applyBorder="1" applyAlignment="1">
      <alignment horizontal="center" vertical="top" wrapText="1" readingOrder="1"/>
    </xf>
    <xf numFmtId="0" fontId="79" fillId="8" borderId="14" xfId="3" applyFont="1" applyFill="1" applyBorder="1" applyAlignment="1">
      <alignment horizontal="center" vertical="top" wrapText="1" readingOrder="1"/>
    </xf>
    <xf numFmtId="0" fontId="79" fillId="8" borderId="15" xfId="3" applyFont="1" applyFill="1" applyBorder="1" applyAlignment="1">
      <alignment horizontal="center" vertical="top" wrapText="1" readingOrder="1"/>
    </xf>
    <xf numFmtId="0" fontId="80" fillId="8" borderId="16" xfId="3" applyFont="1" applyFill="1" applyBorder="1" applyAlignment="1">
      <alignment horizontal="center" vertical="top" wrapText="1" readingOrder="1"/>
    </xf>
    <xf numFmtId="0" fontId="80" fillId="8" borderId="0" xfId="3" applyFont="1" applyFill="1" applyAlignment="1">
      <alignment horizontal="center" vertical="top" wrapText="1" readingOrder="1"/>
    </xf>
    <xf numFmtId="0" fontId="80" fillId="8" borderId="10" xfId="3" applyFont="1" applyFill="1" applyBorder="1" applyAlignment="1">
      <alignment horizontal="center" vertical="top" wrapText="1" readingOrder="1"/>
    </xf>
    <xf numFmtId="0" fontId="50" fillId="0" borderId="0" xfId="4" applyFont="1" applyAlignment="1">
      <alignment horizontal="justify" vertical="justify"/>
    </xf>
    <xf numFmtId="0" fontId="51" fillId="0" borderId="0" xfId="4" applyFont="1" applyAlignment="1">
      <alignment horizontal="left" vertical="top" wrapText="1"/>
    </xf>
    <xf numFmtId="0" fontId="56" fillId="0" borderId="0" xfId="4" applyFont="1" applyAlignment="1">
      <alignment horizontal="left" vertical="top" wrapText="1"/>
    </xf>
    <xf numFmtId="0" fontId="87" fillId="0" borderId="0" xfId="0" applyFont="1" applyAlignment="1">
      <alignment horizontal="center" vertical="justify" wrapText="1"/>
    </xf>
    <xf numFmtId="0" fontId="87" fillId="0" borderId="10" xfId="0" applyFont="1" applyBorder="1" applyAlignment="1">
      <alignment horizontal="center" vertical="justify" wrapText="1"/>
    </xf>
    <xf numFmtId="0" fontId="88" fillId="0" borderId="0" xfId="0" applyFont="1" applyAlignment="1">
      <alignment horizontal="center" vertical="top" wrapText="1"/>
    </xf>
    <xf numFmtId="0" fontId="88" fillId="0" borderId="10" xfId="0" applyFont="1" applyBorder="1" applyAlignment="1">
      <alignment horizontal="center" vertical="top" wrapText="1"/>
    </xf>
    <xf numFmtId="0" fontId="55" fillId="0" borderId="0" xfId="4" applyFont="1" applyFill="1" applyAlignment="1">
      <alignment vertical="top" wrapText="1"/>
    </xf>
  </cellXfs>
  <cellStyles count="841">
    <cellStyle name="_x0004_" xfId="474" xr:uid="{00000000-0005-0000-0000-000000000000}"/>
    <cellStyle name="_x0004_ 2" xfId="467" xr:uid="{00000000-0005-0000-0000-000001000000}"/>
    <cellStyle name="40% - Accent4 2" xfId="703" xr:uid="{00000000-0005-0000-0000-000002000000}"/>
    <cellStyle name="a1" xfId="470" xr:uid="{00000000-0005-0000-0000-000003000000}"/>
    <cellStyle name="a1 2" xfId="469" xr:uid="{00000000-0005-0000-0000-000004000000}"/>
    <cellStyle name="a1 2 2" xfId="468" xr:uid="{00000000-0005-0000-0000-000005000000}"/>
    <cellStyle name="a1 2 2 2" xfId="471" xr:uid="{00000000-0005-0000-0000-000006000000}"/>
    <cellStyle name="a1 2 3" xfId="475" xr:uid="{00000000-0005-0000-0000-000007000000}"/>
    <cellStyle name="a1 2 4" xfId="476" xr:uid="{00000000-0005-0000-0000-000008000000}"/>
    <cellStyle name="a1 3" xfId="477" xr:uid="{00000000-0005-0000-0000-000009000000}"/>
    <cellStyle name="a1 4" xfId="478" xr:uid="{00000000-0005-0000-0000-00000A000000}"/>
    <cellStyle name="a2" xfId="479" xr:uid="{00000000-0005-0000-0000-00000B000000}"/>
    <cellStyle name="a2 2" xfId="480" xr:uid="{00000000-0005-0000-0000-00000C000000}"/>
    <cellStyle name="a2 2 2" xfId="481" xr:uid="{00000000-0005-0000-0000-00000D000000}"/>
    <cellStyle name="a2 2 2 2" xfId="482" xr:uid="{00000000-0005-0000-0000-00000E000000}"/>
    <cellStyle name="a2 2 3" xfId="483" xr:uid="{00000000-0005-0000-0000-00000F000000}"/>
    <cellStyle name="a2 2 4" xfId="484" xr:uid="{00000000-0005-0000-0000-000010000000}"/>
    <cellStyle name="a2 3" xfId="485" xr:uid="{00000000-0005-0000-0000-000011000000}"/>
    <cellStyle name="a2 4" xfId="486" xr:uid="{00000000-0005-0000-0000-000012000000}"/>
    <cellStyle name="Accent4 2" xfId="704" xr:uid="{00000000-0005-0000-0000-000013000000}"/>
    <cellStyle name="Arial10" xfId="487" xr:uid="{00000000-0005-0000-0000-000014000000}"/>
    <cellStyle name="ÄÞ¸¶ [0]_´ëÇü»çÃâ" xfId="488" xr:uid="{00000000-0005-0000-0000-000015000000}"/>
    <cellStyle name="ÄÞ¸¶_´ëÇü»çÃâ" xfId="489" xr:uid="{00000000-0005-0000-0000-000016000000}"/>
    <cellStyle name="AttribBox" xfId="5" xr:uid="{00000000-0005-0000-0000-000017000000}"/>
    <cellStyle name="Attribute" xfId="6" xr:uid="{00000000-0005-0000-0000-000018000000}"/>
    <cellStyle name="Ç¥ÁØ_´ëÇü»çÃâ" xfId="490" xr:uid="{00000000-0005-0000-0000-000019000000}"/>
    <cellStyle name="CategoryHeading" xfId="7" xr:uid="{00000000-0005-0000-0000-00001A000000}"/>
    <cellStyle name="Comma" xfId="840" builtinId="3"/>
    <cellStyle name="Comma  - Style1" xfId="491" xr:uid="{00000000-0005-0000-0000-00001C000000}"/>
    <cellStyle name="Comma  - Style2" xfId="492" xr:uid="{00000000-0005-0000-0000-00001D000000}"/>
    <cellStyle name="Comma  - Style3" xfId="493" xr:uid="{00000000-0005-0000-0000-00001E000000}"/>
    <cellStyle name="Comma  - Style4" xfId="494" xr:uid="{00000000-0005-0000-0000-00001F000000}"/>
    <cellStyle name="Comma  - Style5" xfId="495" xr:uid="{00000000-0005-0000-0000-000020000000}"/>
    <cellStyle name="Comma  - Style6" xfId="496" xr:uid="{00000000-0005-0000-0000-000021000000}"/>
    <cellStyle name="Comma  - Style7" xfId="497" xr:uid="{00000000-0005-0000-0000-000022000000}"/>
    <cellStyle name="Comma [0]" xfId="1" builtinId="6"/>
    <cellStyle name="Comma [0] 10" xfId="498" xr:uid="{00000000-0005-0000-0000-000024000000}"/>
    <cellStyle name="Comma [0] 11" xfId="686" xr:uid="{00000000-0005-0000-0000-000025000000}"/>
    <cellStyle name="Comma [0] 143" xfId="737" xr:uid="{00000000-0005-0000-0000-000026000000}"/>
    <cellStyle name="Comma [0] 150" xfId="834" xr:uid="{00000000-0005-0000-0000-000027000000}"/>
    <cellStyle name="Comma [0] 151" xfId="835" xr:uid="{00000000-0005-0000-0000-000028000000}"/>
    <cellStyle name="Comma [0] 2" xfId="465" xr:uid="{00000000-0005-0000-0000-000029000000}"/>
    <cellStyle name="Comma [0] 2 2" xfId="500" xr:uid="{00000000-0005-0000-0000-00002A000000}"/>
    <cellStyle name="Comma [0] 2 2 2" xfId="705" xr:uid="{00000000-0005-0000-0000-00002B000000}"/>
    <cellStyle name="Comma [0] 2 3" xfId="501" xr:uid="{00000000-0005-0000-0000-00002C000000}"/>
    <cellStyle name="Comma [0] 2 4" xfId="502" xr:uid="{00000000-0005-0000-0000-00002D000000}"/>
    <cellStyle name="Comma [0] 2 5" xfId="503" xr:uid="{00000000-0005-0000-0000-00002E000000}"/>
    <cellStyle name="Comma [0] 2 6" xfId="499" xr:uid="{00000000-0005-0000-0000-00002F000000}"/>
    <cellStyle name="Comma [0] 3" xfId="504" xr:uid="{00000000-0005-0000-0000-000030000000}"/>
    <cellStyle name="Comma [0] 3 2" xfId="505" xr:uid="{00000000-0005-0000-0000-000031000000}"/>
    <cellStyle name="Comma [0] 3 2 2" xfId="506" xr:uid="{00000000-0005-0000-0000-000032000000}"/>
    <cellStyle name="Comma [0] 3 3" xfId="507" xr:uid="{00000000-0005-0000-0000-000033000000}"/>
    <cellStyle name="Comma [0] 4" xfId="508" xr:uid="{00000000-0005-0000-0000-000034000000}"/>
    <cellStyle name="Comma [0] 4 2" xfId="509" xr:uid="{00000000-0005-0000-0000-000035000000}"/>
    <cellStyle name="Comma [0] 4 3" xfId="510" xr:uid="{00000000-0005-0000-0000-000036000000}"/>
    <cellStyle name="Comma [0] 5" xfId="511" xr:uid="{00000000-0005-0000-0000-000037000000}"/>
    <cellStyle name="Comma [0] 5 2" xfId="512" xr:uid="{00000000-0005-0000-0000-000038000000}"/>
    <cellStyle name="Comma [0] 6" xfId="513" xr:uid="{00000000-0005-0000-0000-000039000000}"/>
    <cellStyle name="Comma [0] 7" xfId="514" xr:uid="{00000000-0005-0000-0000-00003A000000}"/>
    <cellStyle name="Comma [0] 7 2" xfId="515" xr:uid="{00000000-0005-0000-0000-00003B000000}"/>
    <cellStyle name="Comma [0] 7 3" xfId="516" xr:uid="{00000000-0005-0000-0000-00003C000000}"/>
    <cellStyle name="Comma [0] 8" xfId="517" xr:uid="{00000000-0005-0000-0000-00003D000000}"/>
    <cellStyle name="Comma [0] 8 2" xfId="518" xr:uid="{00000000-0005-0000-0000-00003E000000}"/>
    <cellStyle name="Comma [0] 8 3" xfId="519" xr:uid="{00000000-0005-0000-0000-00003F000000}"/>
    <cellStyle name="Comma [0] 9" xfId="520" xr:uid="{00000000-0005-0000-0000-000040000000}"/>
    <cellStyle name="Comma 10" xfId="154" xr:uid="{00000000-0005-0000-0000-000041000000}"/>
    <cellStyle name="Comma 10 2" xfId="246" xr:uid="{00000000-0005-0000-0000-000042000000}"/>
    <cellStyle name="Comma 10 2 2" xfId="354" xr:uid="{00000000-0005-0000-0000-000043000000}"/>
    <cellStyle name="Comma 10 2 3" xfId="462" xr:uid="{00000000-0005-0000-0000-000044000000}"/>
    <cellStyle name="Comma 10 3" xfId="300" xr:uid="{00000000-0005-0000-0000-000045000000}"/>
    <cellStyle name="Comma 10 4" xfId="408" xr:uid="{00000000-0005-0000-0000-000046000000}"/>
    <cellStyle name="Comma 10 5" xfId="521" xr:uid="{00000000-0005-0000-0000-000047000000}"/>
    <cellStyle name="Comma 11" xfId="522" xr:uid="{00000000-0005-0000-0000-000048000000}"/>
    <cellStyle name="Comma 11 2 3" xfId="706" xr:uid="{00000000-0005-0000-0000-000049000000}"/>
    <cellStyle name="Comma 12" xfId="523" xr:uid="{00000000-0005-0000-0000-00004A000000}"/>
    <cellStyle name="Comma 12 2" xfId="524" xr:uid="{00000000-0005-0000-0000-00004B000000}"/>
    <cellStyle name="Comma 13" xfId="525" xr:uid="{00000000-0005-0000-0000-00004C000000}"/>
    <cellStyle name="Comma 14" xfId="526" xr:uid="{00000000-0005-0000-0000-00004D000000}"/>
    <cellStyle name="Comma 15" xfId="527" xr:uid="{00000000-0005-0000-0000-00004E000000}"/>
    <cellStyle name="Comma 16" xfId="528" xr:uid="{00000000-0005-0000-0000-00004F000000}"/>
    <cellStyle name="Comma 17" xfId="529" xr:uid="{00000000-0005-0000-0000-000050000000}"/>
    <cellStyle name="Comma 18" xfId="530" xr:uid="{00000000-0005-0000-0000-000051000000}"/>
    <cellStyle name="Comma 19" xfId="531" xr:uid="{00000000-0005-0000-0000-000052000000}"/>
    <cellStyle name="Comma 2" xfId="8" xr:uid="{00000000-0005-0000-0000-000053000000}"/>
    <cellStyle name="Comma 2 2" xfId="9" xr:uid="{00000000-0005-0000-0000-000054000000}"/>
    <cellStyle name="Comma 2 2 2" xfId="10" xr:uid="{00000000-0005-0000-0000-000055000000}"/>
    <cellStyle name="Comma 2 2 2 2" xfId="155" xr:uid="{00000000-0005-0000-0000-000056000000}"/>
    <cellStyle name="Comma 2 2 2 2 2" xfId="247" xr:uid="{00000000-0005-0000-0000-000057000000}"/>
    <cellStyle name="Comma 2 2 2 2 2 2" xfId="355" xr:uid="{00000000-0005-0000-0000-000058000000}"/>
    <cellStyle name="Comma 2 2 2 2 2 3" xfId="463" xr:uid="{00000000-0005-0000-0000-000059000000}"/>
    <cellStyle name="Comma 2 2 2 2 3" xfId="301" xr:uid="{00000000-0005-0000-0000-00005A000000}"/>
    <cellStyle name="Comma 2 2 2 2 4" xfId="409" xr:uid="{00000000-0005-0000-0000-00005B000000}"/>
    <cellStyle name="Comma 2 2 2 3" xfId="196" xr:uid="{00000000-0005-0000-0000-00005C000000}"/>
    <cellStyle name="Comma 2 2 2 3 2" xfId="304" xr:uid="{00000000-0005-0000-0000-00005D000000}"/>
    <cellStyle name="Comma 2 2 2 3 3" xfId="412" xr:uid="{00000000-0005-0000-0000-00005E000000}"/>
    <cellStyle name="Comma 2 2 2 4" xfId="250" xr:uid="{00000000-0005-0000-0000-00005F000000}"/>
    <cellStyle name="Comma 2 2 2 5" xfId="358" xr:uid="{00000000-0005-0000-0000-000060000000}"/>
    <cellStyle name="Comma 2 2 3" xfId="11" xr:uid="{00000000-0005-0000-0000-000061000000}"/>
    <cellStyle name="Comma 2 2 3 2" xfId="197" xr:uid="{00000000-0005-0000-0000-000062000000}"/>
    <cellStyle name="Comma 2 2 3 2 2" xfId="305" xr:uid="{00000000-0005-0000-0000-000063000000}"/>
    <cellStyle name="Comma 2 2 3 2 3" xfId="413" xr:uid="{00000000-0005-0000-0000-000064000000}"/>
    <cellStyle name="Comma 2 2 3 3" xfId="251" xr:uid="{00000000-0005-0000-0000-000065000000}"/>
    <cellStyle name="Comma 2 2 3 4" xfId="359" xr:uid="{00000000-0005-0000-0000-000066000000}"/>
    <cellStyle name="Comma 2 2 4" xfId="195" xr:uid="{00000000-0005-0000-0000-000067000000}"/>
    <cellStyle name="Comma 2 2 4 2" xfId="303" xr:uid="{00000000-0005-0000-0000-000068000000}"/>
    <cellStyle name="Comma 2 2 4 3" xfId="411" xr:uid="{00000000-0005-0000-0000-000069000000}"/>
    <cellStyle name="Comma 2 2 5" xfId="249" xr:uid="{00000000-0005-0000-0000-00006A000000}"/>
    <cellStyle name="Comma 2 2 6" xfId="357" xr:uid="{00000000-0005-0000-0000-00006B000000}"/>
    <cellStyle name="Comma 2 2 7" xfId="533" xr:uid="{00000000-0005-0000-0000-00006C000000}"/>
    <cellStyle name="Comma 2 3" xfId="12" xr:uid="{00000000-0005-0000-0000-00006D000000}"/>
    <cellStyle name="Comma 2 3 2" xfId="156" xr:uid="{00000000-0005-0000-0000-00006E000000}"/>
    <cellStyle name="Comma 2 3 3" xfId="534" xr:uid="{00000000-0005-0000-0000-00006F000000}"/>
    <cellStyle name="Comma 2 4" xfId="157" xr:uid="{00000000-0005-0000-0000-000070000000}"/>
    <cellStyle name="Comma 2 5" xfId="532" xr:uid="{00000000-0005-0000-0000-000071000000}"/>
    <cellStyle name="Comma 20" xfId="535" xr:uid="{00000000-0005-0000-0000-000072000000}"/>
    <cellStyle name="Comma 21" xfId="536" xr:uid="{00000000-0005-0000-0000-000073000000}"/>
    <cellStyle name="Comma 22" xfId="537" xr:uid="{00000000-0005-0000-0000-000074000000}"/>
    <cellStyle name="Comma 23" xfId="538" xr:uid="{00000000-0005-0000-0000-000075000000}"/>
    <cellStyle name="Comma 24" xfId="539" xr:uid="{00000000-0005-0000-0000-000076000000}"/>
    <cellStyle name="Comma 25" xfId="540" xr:uid="{00000000-0005-0000-0000-000077000000}"/>
    <cellStyle name="Comma 26" xfId="541" xr:uid="{00000000-0005-0000-0000-000078000000}"/>
    <cellStyle name="Comma 27" xfId="542" xr:uid="{00000000-0005-0000-0000-000079000000}"/>
    <cellStyle name="Comma 28" xfId="543" xr:uid="{00000000-0005-0000-0000-00007A000000}"/>
    <cellStyle name="Comma 29" xfId="544" xr:uid="{00000000-0005-0000-0000-00007B000000}"/>
    <cellStyle name="Comma 3" xfId="13" xr:uid="{00000000-0005-0000-0000-00007C000000}"/>
    <cellStyle name="Comma 3 2" xfId="14" xr:uid="{00000000-0005-0000-0000-00007D000000}"/>
    <cellStyle name="Comma 3 2 2" xfId="15" xr:uid="{00000000-0005-0000-0000-00007E000000}"/>
    <cellStyle name="Comma 3 2 2 2" xfId="158" xr:uid="{00000000-0005-0000-0000-00007F000000}"/>
    <cellStyle name="Comma 3 2 2 3" xfId="708" xr:uid="{00000000-0005-0000-0000-000080000000}"/>
    <cellStyle name="Comma 3 2 3" xfId="159" xr:uid="{00000000-0005-0000-0000-000081000000}"/>
    <cellStyle name="Comma 3 3" xfId="160" xr:uid="{00000000-0005-0000-0000-000082000000}"/>
    <cellStyle name="Comma 3 3 2" xfId="161" xr:uid="{00000000-0005-0000-0000-000083000000}"/>
    <cellStyle name="Comma 3 3 3" xfId="545" xr:uid="{00000000-0005-0000-0000-000084000000}"/>
    <cellStyle name="Comma 3 4" xfId="162" xr:uid="{00000000-0005-0000-0000-000085000000}"/>
    <cellStyle name="Comma 3 4 2" xfId="707" xr:uid="{00000000-0005-0000-0000-000086000000}"/>
    <cellStyle name="Comma 30" xfId="546" xr:uid="{00000000-0005-0000-0000-000087000000}"/>
    <cellStyle name="Comma 31" xfId="547" xr:uid="{00000000-0005-0000-0000-000088000000}"/>
    <cellStyle name="Comma 32" xfId="548" xr:uid="{00000000-0005-0000-0000-000089000000}"/>
    <cellStyle name="Comma 33" xfId="472" xr:uid="{00000000-0005-0000-0000-00008A000000}"/>
    <cellStyle name="Comma 34" xfId="688" xr:uid="{00000000-0005-0000-0000-00008B000000}"/>
    <cellStyle name="Comma 35" xfId="691" xr:uid="{00000000-0005-0000-0000-00008C000000}"/>
    <cellStyle name="Comma 36" xfId="695" xr:uid="{00000000-0005-0000-0000-00008D000000}"/>
    <cellStyle name="Comma 37" xfId="690" xr:uid="{00000000-0005-0000-0000-00008E000000}"/>
    <cellStyle name="Comma 38" xfId="694" xr:uid="{00000000-0005-0000-0000-00008F000000}"/>
    <cellStyle name="Comma 39" xfId="689" xr:uid="{00000000-0005-0000-0000-000090000000}"/>
    <cellStyle name="Comma 4" xfId="16" xr:uid="{00000000-0005-0000-0000-000091000000}"/>
    <cellStyle name="Comma 4 2" xfId="17" xr:uid="{00000000-0005-0000-0000-000092000000}"/>
    <cellStyle name="Comma 4 2 2" xfId="18" xr:uid="{00000000-0005-0000-0000-000093000000}"/>
    <cellStyle name="Comma 4 2 2 2" xfId="163" xr:uid="{00000000-0005-0000-0000-000094000000}"/>
    <cellStyle name="Comma 4 2 3" xfId="164" xr:uid="{00000000-0005-0000-0000-000095000000}"/>
    <cellStyle name="Comma 4 2 4" xfId="550" xr:uid="{00000000-0005-0000-0000-000096000000}"/>
    <cellStyle name="Comma 4 3" xfId="19" xr:uid="{00000000-0005-0000-0000-000097000000}"/>
    <cellStyle name="Comma 4 3 2" xfId="165" xr:uid="{00000000-0005-0000-0000-000098000000}"/>
    <cellStyle name="Comma 4 3 2 2" xfId="551" xr:uid="{00000000-0005-0000-0000-000099000000}"/>
    <cellStyle name="Comma 4 4" xfId="166" xr:uid="{00000000-0005-0000-0000-00009A000000}"/>
    <cellStyle name="Comma 4 4 2" xfId="709" xr:uid="{00000000-0005-0000-0000-00009B000000}"/>
    <cellStyle name="Comma 4 5" xfId="549" xr:uid="{00000000-0005-0000-0000-00009C000000}"/>
    <cellStyle name="Comma 40" xfId="724" xr:uid="{00000000-0005-0000-0000-00009D000000}"/>
    <cellStyle name="Comma 41" xfId="734" xr:uid="{00000000-0005-0000-0000-00009E000000}"/>
    <cellStyle name="Comma 42" xfId="726" xr:uid="{00000000-0005-0000-0000-00009F000000}"/>
    <cellStyle name="Comma 43" xfId="733" xr:uid="{00000000-0005-0000-0000-0000A0000000}"/>
    <cellStyle name="Comma 44" xfId="728" xr:uid="{00000000-0005-0000-0000-0000A1000000}"/>
    <cellStyle name="Comma 45" xfId="731" xr:uid="{00000000-0005-0000-0000-0000A2000000}"/>
    <cellStyle name="Comma 46" xfId="730" xr:uid="{00000000-0005-0000-0000-0000A3000000}"/>
    <cellStyle name="Comma 47" xfId="746" xr:uid="{00000000-0005-0000-0000-0000A4000000}"/>
    <cellStyle name="Comma 48" xfId="788" xr:uid="{00000000-0005-0000-0000-0000A5000000}"/>
    <cellStyle name="Comma 49" xfId="749" xr:uid="{00000000-0005-0000-0000-0000A6000000}"/>
    <cellStyle name="Comma 5" xfId="20" xr:uid="{00000000-0005-0000-0000-0000A7000000}"/>
    <cellStyle name="Comma 5 2" xfId="21" xr:uid="{00000000-0005-0000-0000-0000A8000000}"/>
    <cellStyle name="Comma 5 2 2" xfId="22" xr:uid="{00000000-0005-0000-0000-0000A9000000}"/>
    <cellStyle name="Comma 5 2 2 2" xfId="167" xr:uid="{00000000-0005-0000-0000-0000AA000000}"/>
    <cellStyle name="Comma 5 2 3" xfId="168" xr:uid="{00000000-0005-0000-0000-0000AB000000}"/>
    <cellStyle name="Comma 5 2 4" xfId="552" xr:uid="{00000000-0005-0000-0000-0000AC000000}"/>
    <cellStyle name="Comma 5 3" xfId="23" xr:uid="{00000000-0005-0000-0000-0000AD000000}"/>
    <cellStyle name="Comma 5 3 2" xfId="169" xr:uid="{00000000-0005-0000-0000-0000AE000000}"/>
    <cellStyle name="Comma 5 3 3" xfId="710" xr:uid="{00000000-0005-0000-0000-0000AF000000}"/>
    <cellStyle name="Comma 5 4" xfId="170" xr:uid="{00000000-0005-0000-0000-0000B0000000}"/>
    <cellStyle name="Comma 50" xfId="785" xr:uid="{00000000-0005-0000-0000-0000B1000000}"/>
    <cellStyle name="Comma 51" xfId="750" xr:uid="{00000000-0005-0000-0000-0000B2000000}"/>
    <cellStyle name="Comma 52" xfId="783" xr:uid="{00000000-0005-0000-0000-0000B3000000}"/>
    <cellStyle name="Comma 53" xfId="752" xr:uid="{00000000-0005-0000-0000-0000B4000000}"/>
    <cellStyle name="Comma 54" xfId="781" xr:uid="{00000000-0005-0000-0000-0000B5000000}"/>
    <cellStyle name="Comma 55" xfId="754" xr:uid="{00000000-0005-0000-0000-0000B6000000}"/>
    <cellStyle name="Comma 56" xfId="779" xr:uid="{00000000-0005-0000-0000-0000B7000000}"/>
    <cellStyle name="Comma 57" xfId="756" xr:uid="{00000000-0005-0000-0000-0000B8000000}"/>
    <cellStyle name="Comma 58" xfId="777" xr:uid="{00000000-0005-0000-0000-0000B9000000}"/>
    <cellStyle name="Comma 59" xfId="758" xr:uid="{00000000-0005-0000-0000-0000BA000000}"/>
    <cellStyle name="Comma 6" xfId="24" xr:uid="{00000000-0005-0000-0000-0000BB000000}"/>
    <cellStyle name="Comma 6 2" xfId="25" xr:uid="{00000000-0005-0000-0000-0000BC000000}"/>
    <cellStyle name="Comma 6 2 2" xfId="26" xr:uid="{00000000-0005-0000-0000-0000BD000000}"/>
    <cellStyle name="Comma 6 2 2 2" xfId="171" xr:uid="{00000000-0005-0000-0000-0000BE000000}"/>
    <cellStyle name="Comma 6 2 3" xfId="172" xr:uid="{00000000-0005-0000-0000-0000BF000000}"/>
    <cellStyle name="Comma 6 3" xfId="27" xr:uid="{00000000-0005-0000-0000-0000C0000000}"/>
    <cellStyle name="Comma 6 3 2" xfId="173" xr:uid="{00000000-0005-0000-0000-0000C1000000}"/>
    <cellStyle name="Comma 6 3 2 2" xfId="174" xr:uid="{00000000-0005-0000-0000-0000C2000000}"/>
    <cellStyle name="Comma 6 3 3" xfId="175" xr:uid="{00000000-0005-0000-0000-0000C3000000}"/>
    <cellStyle name="Comma 6 4" xfId="176" xr:uid="{00000000-0005-0000-0000-0000C4000000}"/>
    <cellStyle name="Comma 6 4 2" xfId="177" xr:uid="{00000000-0005-0000-0000-0000C5000000}"/>
    <cellStyle name="Comma 6 5" xfId="178" xr:uid="{00000000-0005-0000-0000-0000C6000000}"/>
    <cellStyle name="Comma 6 6" xfId="553" xr:uid="{00000000-0005-0000-0000-0000C7000000}"/>
    <cellStyle name="Comma 60" xfId="775" xr:uid="{00000000-0005-0000-0000-0000C8000000}"/>
    <cellStyle name="Comma 61" xfId="760" xr:uid="{00000000-0005-0000-0000-0000C9000000}"/>
    <cellStyle name="Comma 62" xfId="773" xr:uid="{00000000-0005-0000-0000-0000CA000000}"/>
    <cellStyle name="Comma 63" xfId="762" xr:uid="{00000000-0005-0000-0000-0000CB000000}"/>
    <cellStyle name="Comma 64" xfId="771" xr:uid="{00000000-0005-0000-0000-0000CC000000}"/>
    <cellStyle name="Comma 65" xfId="764" xr:uid="{00000000-0005-0000-0000-0000CD000000}"/>
    <cellStyle name="Comma 66" xfId="769" xr:uid="{00000000-0005-0000-0000-0000CE000000}"/>
    <cellStyle name="Comma 67" xfId="766" xr:uid="{00000000-0005-0000-0000-0000CF000000}"/>
    <cellStyle name="Comma 68" xfId="787" xr:uid="{00000000-0005-0000-0000-0000D0000000}"/>
    <cellStyle name="Comma 69" xfId="767" xr:uid="{00000000-0005-0000-0000-0000D1000000}"/>
    <cellStyle name="Comma 7" xfId="28" xr:uid="{00000000-0005-0000-0000-0000D2000000}"/>
    <cellStyle name="Comma 7 2" xfId="29" xr:uid="{00000000-0005-0000-0000-0000D3000000}"/>
    <cellStyle name="Comma 7 2 2" xfId="30" xr:uid="{00000000-0005-0000-0000-0000D4000000}"/>
    <cellStyle name="Comma 7 2 2 2" xfId="179" xr:uid="{00000000-0005-0000-0000-0000D5000000}"/>
    <cellStyle name="Comma 7 2 3" xfId="180" xr:uid="{00000000-0005-0000-0000-0000D6000000}"/>
    <cellStyle name="Comma 7 2 4" xfId="554" xr:uid="{00000000-0005-0000-0000-0000D7000000}"/>
    <cellStyle name="Comma 7 3" xfId="31" xr:uid="{00000000-0005-0000-0000-0000D8000000}"/>
    <cellStyle name="Comma 7 3 2" xfId="181" xr:uid="{00000000-0005-0000-0000-0000D9000000}"/>
    <cellStyle name="Comma 7 3 2 2" xfId="182" xr:uid="{00000000-0005-0000-0000-0000DA000000}"/>
    <cellStyle name="Comma 7 3 3" xfId="183" xr:uid="{00000000-0005-0000-0000-0000DB000000}"/>
    <cellStyle name="Comma 7 4" xfId="184" xr:uid="{00000000-0005-0000-0000-0000DC000000}"/>
    <cellStyle name="Comma 7 4 2" xfId="185" xr:uid="{00000000-0005-0000-0000-0000DD000000}"/>
    <cellStyle name="Comma 7 5" xfId="186" xr:uid="{00000000-0005-0000-0000-0000DE000000}"/>
    <cellStyle name="Comma 70" xfId="793" xr:uid="{00000000-0005-0000-0000-0000DF000000}"/>
    <cellStyle name="Comma 71" xfId="819" xr:uid="{00000000-0005-0000-0000-0000E0000000}"/>
    <cellStyle name="Comma 72" xfId="823" xr:uid="{00000000-0005-0000-0000-0000E1000000}"/>
    <cellStyle name="Comma 73" xfId="824" xr:uid="{00000000-0005-0000-0000-0000E2000000}"/>
    <cellStyle name="Comma 74" xfId="826" xr:uid="{00000000-0005-0000-0000-0000E3000000}"/>
    <cellStyle name="Comma 75" xfId="829" xr:uid="{00000000-0005-0000-0000-0000E4000000}"/>
    <cellStyle name="Comma 76" xfId="832" xr:uid="{00000000-0005-0000-0000-0000E5000000}"/>
    <cellStyle name="Comma 77" xfId="831" xr:uid="{00000000-0005-0000-0000-0000E6000000}"/>
    <cellStyle name="Comma 78" xfId="658" xr:uid="{00000000-0005-0000-0000-0000E7000000}"/>
    <cellStyle name="Comma 79" xfId="836" xr:uid="{00000000-0005-0000-0000-0000E8000000}"/>
    <cellStyle name="Comma 8" xfId="32" xr:uid="{00000000-0005-0000-0000-0000E9000000}"/>
    <cellStyle name="Comma 8 2" xfId="33" xr:uid="{00000000-0005-0000-0000-0000EA000000}"/>
    <cellStyle name="Comma 8 2 2" xfId="187" xr:uid="{00000000-0005-0000-0000-0000EB000000}"/>
    <cellStyle name="Comma 8 2 2 2" xfId="248" xr:uid="{00000000-0005-0000-0000-0000EC000000}"/>
    <cellStyle name="Comma 8 2 2 2 2" xfId="356" xr:uid="{00000000-0005-0000-0000-0000ED000000}"/>
    <cellStyle name="Comma 8 2 2 2 3" xfId="464" xr:uid="{00000000-0005-0000-0000-0000EE000000}"/>
    <cellStyle name="Comma 8 2 2 3" xfId="302" xr:uid="{00000000-0005-0000-0000-0000EF000000}"/>
    <cellStyle name="Comma 8 2 2 4" xfId="410" xr:uid="{00000000-0005-0000-0000-0000F0000000}"/>
    <cellStyle name="Comma 8 2 3" xfId="199" xr:uid="{00000000-0005-0000-0000-0000F1000000}"/>
    <cellStyle name="Comma 8 2 3 2" xfId="307" xr:uid="{00000000-0005-0000-0000-0000F2000000}"/>
    <cellStyle name="Comma 8 2 3 3" xfId="415" xr:uid="{00000000-0005-0000-0000-0000F3000000}"/>
    <cellStyle name="Comma 8 2 4" xfId="253" xr:uid="{00000000-0005-0000-0000-0000F4000000}"/>
    <cellStyle name="Comma 8 2 5" xfId="361" xr:uid="{00000000-0005-0000-0000-0000F5000000}"/>
    <cellStyle name="Comma 8 3" xfId="34" xr:uid="{00000000-0005-0000-0000-0000F6000000}"/>
    <cellStyle name="Comma 8 3 2" xfId="200" xr:uid="{00000000-0005-0000-0000-0000F7000000}"/>
    <cellStyle name="Comma 8 3 2 2" xfId="308" xr:uid="{00000000-0005-0000-0000-0000F8000000}"/>
    <cellStyle name="Comma 8 3 2 3" xfId="416" xr:uid="{00000000-0005-0000-0000-0000F9000000}"/>
    <cellStyle name="Comma 8 3 3" xfId="254" xr:uid="{00000000-0005-0000-0000-0000FA000000}"/>
    <cellStyle name="Comma 8 3 4" xfId="362" xr:uid="{00000000-0005-0000-0000-0000FB000000}"/>
    <cellStyle name="Comma 8 4" xfId="198" xr:uid="{00000000-0005-0000-0000-0000FC000000}"/>
    <cellStyle name="Comma 8 4 2" xfId="306" xr:uid="{00000000-0005-0000-0000-0000FD000000}"/>
    <cellStyle name="Comma 8 4 3" xfId="414" xr:uid="{00000000-0005-0000-0000-0000FE000000}"/>
    <cellStyle name="Comma 8 5" xfId="252" xr:uid="{00000000-0005-0000-0000-0000FF000000}"/>
    <cellStyle name="Comma 8 6" xfId="360" xr:uid="{00000000-0005-0000-0000-000000010000}"/>
    <cellStyle name="Comma 8 7" xfId="555" xr:uid="{00000000-0005-0000-0000-000001010000}"/>
    <cellStyle name="Comma 9" xfId="35" xr:uid="{00000000-0005-0000-0000-000002010000}"/>
    <cellStyle name="Comma 9 2" xfId="188" xr:uid="{00000000-0005-0000-0000-000003010000}"/>
    <cellStyle name="Comma 9 2 2" xfId="189" xr:uid="{00000000-0005-0000-0000-000004010000}"/>
    <cellStyle name="Comma 9 3" xfId="190" xr:uid="{00000000-0005-0000-0000-000005010000}"/>
    <cellStyle name="Comma 9 4" xfId="556" xr:uid="{00000000-0005-0000-0000-000006010000}"/>
    <cellStyle name="Curren - Style3" xfId="557" xr:uid="{00000000-0005-0000-0000-000007010000}"/>
    <cellStyle name="Curren - Style4" xfId="558" xr:uid="{00000000-0005-0000-0000-000008010000}"/>
    <cellStyle name="Currency [0] 2" xfId="559" xr:uid="{00000000-0005-0000-0000-000009010000}"/>
    <cellStyle name="Currency 2" xfId="36" xr:uid="{00000000-0005-0000-0000-00000A010000}"/>
    <cellStyle name="Currency 2 2" xfId="37" xr:uid="{00000000-0005-0000-0000-00000B010000}"/>
    <cellStyle name="Currency 2 2 2" xfId="191" xr:uid="{00000000-0005-0000-0000-00000C010000}"/>
    <cellStyle name="Currency 2 3" xfId="192" xr:uid="{00000000-0005-0000-0000-00000D010000}"/>
    <cellStyle name="Currency 3" xfId="38" xr:uid="{00000000-0005-0000-0000-00000E010000}"/>
    <cellStyle name="Currency 3 2" xfId="39" xr:uid="{00000000-0005-0000-0000-00000F010000}"/>
    <cellStyle name="Currency 3 2 2" xfId="193" xr:uid="{00000000-0005-0000-0000-000010010000}"/>
    <cellStyle name="Currency 3 3" xfId="194" xr:uid="{00000000-0005-0000-0000-000011010000}"/>
    <cellStyle name="Date" xfId="40" xr:uid="{00000000-0005-0000-0000-000012010000}"/>
    <cellStyle name="Dezimal [0]_35ERI8T2gbIEMixb4v26icuOo" xfId="560" xr:uid="{00000000-0005-0000-0000-000013010000}"/>
    <cellStyle name="Dezimal_35ERI8T2gbIEMixb4v26icuOo" xfId="561" xr:uid="{00000000-0005-0000-0000-000014010000}"/>
    <cellStyle name="Euro" xfId="562" xr:uid="{00000000-0005-0000-0000-000015010000}"/>
    <cellStyle name="Excel Built-in Normal" xfId="711" xr:uid="{00000000-0005-0000-0000-000016010000}"/>
    <cellStyle name="Grey" xfId="563" xr:uid="{00000000-0005-0000-0000-000017010000}"/>
    <cellStyle name="Header1" xfId="564" xr:uid="{00000000-0005-0000-0000-000018010000}"/>
    <cellStyle name="Header1 2" xfId="565" xr:uid="{00000000-0005-0000-0000-000019010000}"/>
    <cellStyle name="Header1 3" xfId="566" xr:uid="{00000000-0005-0000-0000-00001A010000}"/>
    <cellStyle name="Header2" xfId="567" xr:uid="{00000000-0005-0000-0000-00001B010000}"/>
    <cellStyle name="Header2 2" xfId="568" xr:uid="{00000000-0005-0000-0000-00001C010000}"/>
    <cellStyle name="Header2 3" xfId="569" xr:uid="{00000000-0005-0000-0000-00001D010000}"/>
    <cellStyle name="Heading2" xfId="41" xr:uid="{00000000-0005-0000-0000-00001E010000}"/>
    <cellStyle name="Hyperlink" xfId="2" builtinId="8"/>
    <cellStyle name="Hyperlink 2" xfId="43" xr:uid="{00000000-0005-0000-0000-000020010000}"/>
    <cellStyle name="Hyperlink 2 2" xfId="570" xr:uid="{00000000-0005-0000-0000-000021010000}"/>
    <cellStyle name="Hyperlink 3" xfId="44" xr:uid="{00000000-0005-0000-0000-000022010000}"/>
    <cellStyle name="Hyperlink 4" xfId="42" xr:uid="{00000000-0005-0000-0000-000023010000}"/>
    <cellStyle name="Input [yellow]" xfId="571" xr:uid="{00000000-0005-0000-0000-000024010000}"/>
    <cellStyle name="Input [yellow] 2" xfId="572" xr:uid="{00000000-0005-0000-0000-000025010000}"/>
    <cellStyle name="MajorHeading" xfId="45" xr:uid="{00000000-0005-0000-0000-000026010000}"/>
    <cellStyle name="no dec" xfId="573" xr:uid="{00000000-0005-0000-0000-000027010000}"/>
    <cellStyle name="Normal" xfId="0" builtinId="0"/>
    <cellStyle name="Normal - Style1" xfId="574" xr:uid="{00000000-0005-0000-0000-000029010000}"/>
    <cellStyle name="Normal - Style5" xfId="575" xr:uid="{00000000-0005-0000-0000-00002A010000}"/>
    <cellStyle name="Normal - Style6" xfId="576" xr:uid="{00000000-0005-0000-0000-00002B010000}"/>
    <cellStyle name="Normal 10" xfId="46" xr:uid="{00000000-0005-0000-0000-00002C010000}"/>
    <cellStyle name="Normal 10 2" xfId="47" xr:uid="{00000000-0005-0000-0000-00002D010000}"/>
    <cellStyle name="Normal 10 2 2" xfId="578" xr:uid="{00000000-0005-0000-0000-00002E010000}"/>
    <cellStyle name="Normal 10 3" xfId="579" xr:uid="{00000000-0005-0000-0000-00002F010000}"/>
    <cellStyle name="Normal 10 4" xfId="577" xr:uid="{00000000-0005-0000-0000-000030010000}"/>
    <cellStyle name="Normal 11" xfId="48" xr:uid="{00000000-0005-0000-0000-000031010000}"/>
    <cellStyle name="Normal 11 2" xfId="49" xr:uid="{00000000-0005-0000-0000-000032010000}"/>
    <cellStyle name="Normal 11 2 2" xfId="581" xr:uid="{00000000-0005-0000-0000-000033010000}"/>
    <cellStyle name="Normal 11 3" xfId="582" xr:uid="{00000000-0005-0000-0000-000034010000}"/>
    <cellStyle name="Normal 11 4" xfId="580" xr:uid="{00000000-0005-0000-0000-000035010000}"/>
    <cellStyle name="Normal 12" xfId="50" xr:uid="{00000000-0005-0000-0000-000036010000}"/>
    <cellStyle name="Normal 12 2" xfId="51" xr:uid="{00000000-0005-0000-0000-000037010000}"/>
    <cellStyle name="Normal 12 2 2" xfId="202" xr:uid="{00000000-0005-0000-0000-000038010000}"/>
    <cellStyle name="Normal 12 2 2 2" xfId="310" xr:uid="{00000000-0005-0000-0000-000039010000}"/>
    <cellStyle name="Normal 12 2 2 3" xfId="418" xr:uid="{00000000-0005-0000-0000-00003A010000}"/>
    <cellStyle name="Normal 12 2 3" xfId="256" xr:uid="{00000000-0005-0000-0000-00003B010000}"/>
    <cellStyle name="Normal 12 2 4" xfId="364" xr:uid="{00000000-0005-0000-0000-00003C010000}"/>
    <cellStyle name="Normal 12 3" xfId="201" xr:uid="{00000000-0005-0000-0000-00003D010000}"/>
    <cellStyle name="Normal 12 3 2" xfId="309" xr:uid="{00000000-0005-0000-0000-00003E010000}"/>
    <cellStyle name="Normal 12 3 3" xfId="417" xr:uid="{00000000-0005-0000-0000-00003F010000}"/>
    <cellStyle name="Normal 12 4" xfId="255" xr:uid="{00000000-0005-0000-0000-000040010000}"/>
    <cellStyle name="Normal 12 5" xfId="363" xr:uid="{00000000-0005-0000-0000-000041010000}"/>
    <cellStyle name="Normal 12 6" xfId="583" xr:uid="{00000000-0005-0000-0000-000042010000}"/>
    <cellStyle name="Normal 13" xfId="52" xr:uid="{00000000-0005-0000-0000-000043010000}"/>
    <cellStyle name="Normal 13 2" xfId="53" xr:uid="{00000000-0005-0000-0000-000044010000}"/>
    <cellStyle name="Normal 13 2 2" xfId="54" xr:uid="{00000000-0005-0000-0000-000045010000}"/>
    <cellStyle name="Normal 13 2 3" xfId="204" xr:uid="{00000000-0005-0000-0000-000046010000}"/>
    <cellStyle name="Normal 13 2 3 2" xfId="312" xr:uid="{00000000-0005-0000-0000-000047010000}"/>
    <cellStyle name="Normal 13 2 3 3" xfId="420" xr:uid="{00000000-0005-0000-0000-000048010000}"/>
    <cellStyle name="Normal 13 2 4" xfId="258" xr:uid="{00000000-0005-0000-0000-000049010000}"/>
    <cellStyle name="Normal 13 2 5" xfId="366" xr:uid="{00000000-0005-0000-0000-00004A010000}"/>
    <cellStyle name="Normal 13 2 6" xfId="585" xr:uid="{00000000-0005-0000-0000-00004B010000}"/>
    <cellStyle name="Normal 13 3" xfId="203" xr:uid="{00000000-0005-0000-0000-00004C010000}"/>
    <cellStyle name="Normal 13 3 2" xfId="311" xr:uid="{00000000-0005-0000-0000-00004D010000}"/>
    <cellStyle name="Normal 13 3 3" xfId="419" xr:uid="{00000000-0005-0000-0000-00004E010000}"/>
    <cellStyle name="Normal 13 3 4" xfId="586" xr:uid="{00000000-0005-0000-0000-00004F010000}"/>
    <cellStyle name="Normal 13 4" xfId="257" xr:uid="{00000000-0005-0000-0000-000050010000}"/>
    <cellStyle name="Normal 13 5" xfId="365" xr:uid="{00000000-0005-0000-0000-000051010000}"/>
    <cellStyle name="Normal 13 6" xfId="584" xr:uid="{00000000-0005-0000-0000-000052010000}"/>
    <cellStyle name="Normal 14" xfId="55" xr:uid="{00000000-0005-0000-0000-000053010000}"/>
    <cellStyle name="Normal 14 2" xfId="205" xr:uid="{00000000-0005-0000-0000-000054010000}"/>
    <cellStyle name="Normal 14 2 2" xfId="313" xr:uid="{00000000-0005-0000-0000-000055010000}"/>
    <cellStyle name="Normal 14 2 3" xfId="421" xr:uid="{00000000-0005-0000-0000-000056010000}"/>
    <cellStyle name="Normal 14 2 4" xfId="588" xr:uid="{00000000-0005-0000-0000-000057010000}"/>
    <cellStyle name="Normal 14 3" xfId="259" xr:uid="{00000000-0005-0000-0000-000058010000}"/>
    <cellStyle name="Normal 14 3 2" xfId="589" xr:uid="{00000000-0005-0000-0000-000059010000}"/>
    <cellStyle name="Normal 14 4" xfId="367" xr:uid="{00000000-0005-0000-0000-00005A010000}"/>
    <cellStyle name="Normal 14 5" xfId="587" xr:uid="{00000000-0005-0000-0000-00005B010000}"/>
    <cellStyle name="Normal 15" xfId="56" xr:uid="{00000000-0005-0000-0000-00005C010000}"/>
    <cellStyle name="Normal 15 2" xfId="590" xr:uid="{00000000-0005-0000-0000-00005D010000}"/>
    <cellStyle name="Normal 16" xfId="57" xr:uid="{00000000-0005-0000-0000-00005E010000}"/>
    <cellStyle name="Normal 16 2" xfId="206" xr:uid="{00000000-0005-0000-0000-00005F010000}"/>
    <cellStyle name="Normal 16 2 2" xfId="314" xr:uid="{00000000-0005-0000-0000-000060010000}"/>
    <cellStyle name="Normal 16 2 3" xfId="422" xr:uid="{00000000-0005-0000-0000-000061010000}"/>
    <cellStyle name="Normal 16 2 4" xfId="592" xr:uid="{00000000-0005-0000-0000-000062010000}"/>
    <cellStyle name="Normal 16 3" xfId="260" xr:uid="{00000000-0005-0000-0000-000063010000}"/>
    <cellStyle name="Normal 16 3 2" xfId="593" xr:uid="{00000000-0005-0000-0000-000064010000}"/>
    <cellStyle name="Normal 16 4" xfId="368" xr:uid="{00000000-0005-0000-0000-000065010000}"/>
    <cellStyle name="Normal 16 5" xfId="591" xr:uid="{00000000-0005-0000-0000-000066010000}"/>
    <cellStyle name="Normal 17" xfId="58" xr:uid="{00000000-0005-0000-0000-000067010000}"/>
    <cellStyle name="Normal 17 2" xfId="207" xr:uid="{00000000-0005-0000-0000-000068010000}"/>
    <cellStyle name="Normal 17 2 2" xfId="315" xr:uid="{00000000-0005-0000-0000-000069010000}"/>
    <cellStyle name="Normal 17 2 3" xfId="423" xr:uid="{00000000-0005-0000-0000-00006A010000}"/>
    <cellStyle name="Normal 17 2 4" xfId="595" xr:uid="{00000000-0005-0000-0000-00006B010000}"/>
    <cellStyle name="Normal 17 3" xfId="261" xr:uid="{00000000-0005-0000-0000-00006C010000}"/>
    <cellStyle name="Normal 17 3 2" xfId="596" xr:uid="{00000000-0005-0000-0000-00006D010000}"/>
    <cellStyle name="Normal 17 4" xfId="369" xr:uid="{00000000-0005-0000-0000-00006E010000}"/>
    <cellStyle name="Normal 17 4 2" xfId="597" xr:uid="{00000000-0005-0000-0000-00006F010000}"/>
    <cellStyle name="Normal 17 5" xfId="594" xr:uid="{00000000-0005-0000-0000-000070010000}"/>
    <cellStyle name="Normal 18" xfId="59" xr:uid="{00000000-0005-0000-0000-000071010000}"/>
    <cellStyle name="Normal 18 2" xfId="208" xr:uid="{00000000-0005-0000-0000-000072010000}"/>
    <cellStyle name="Normal 18 2 2" xfId="316" xr:uid="{00000000-0005-0000-0000-000073010000}"/>
    <cellStyle name="Normal 18 2 3" xfId="424" xr:uid="{00000000-0005-0000-0000-000074010000}"/>
    <cellStyle name="Normal 18 3" xfId="262" xr:uid="{00000000-0005-0000-0000-000075010000}"/>
    <cellStyle name="Normal 18 4" xfId="370" xr:uid="{00000000-0005-0000-0000-000076010000}"/>
    <cellStyle name="Normal 18 5" xfId="598" xr:uid="{00000000-0005-0000-0000-000077010000}"/>
    <cellStyle name="Normal 19" xfId="60" xr:uid="{00000000-0005-0000-0000-000078010000}"/>
    <cellStyle name="Normal 19 2" xfId="209" xr:uid="{00000000-0005-0000-0000-000079010000}"/>
    <cellStyle name="Normal 19 2 2" xfId="317" xr:uid="{00000000-0005-0000-0000-00007A010000}"/>
    <cellStyle name="Normal 19 2 3" xfId="425" xr:uid="{00000000-0005-0000-0000-00007B010000}"/>
    <cellStyle name="Normal 19 3" xfId="263" xr:uid="{00000000-0005-0000-0000-00007C010000}"/>
    <cellStyle name="Normal 19 4" xfId="371" xr:uid="{00000000-0005-0000-0000-00007D010000}"/>
    <cellStyle name="Normal 19 5" xfId="599" xr:uid="{00000000-0005-0000-0000-00007E010000}"/>
    <cellStyle name="Normal 2" xfId="3" xr:uid="{00000000-0005-0000-0000-00007F010000}"/>
    <cellStyle name="Normal 2 10" xfId="839" xr:uid="{00000000-0005-0000-0000-000080010000}"/>
    <cellStyle name="Normal 2 2" xfId="62" xr:uid="{00000000-0005-0000-0000-000081010000}"/>
    <cellStyle name="Normal 2 2 2" xfId="63" xr:uid="{00000000-0005-0000-0000-000082010000}"/>
    <cellStyle name="Normal 2 2 2 2" xfId="712" xr:uid="{00000000-0005-0000-0000-000083010000}"/>
    <cellStyle name="Normal 2 2 3" xfId="713" xr:uid="{00000000-0005-0000-0000-000084010000}"/>
    <cellStyle name="Normal 2 2 3 2" xfId="714" xr:uid="{00000000-0005-0000-0000-000085010000}"/>
    <cellStyle name="Normal 2 2 4" xfId="715" xr:uid="{00000000-0005-0000-0000-000086010000}"/>
    <cellStyle name="Normal 2 2 5" xfId="702" xr:uid="{00000000-0005-0000-0000-000087010000}"/>
    <cellStyle name="Normal 2 2 6" xfId="600" xr:uid="{00000000-0005-0000-0000-000088010000}"/>
    <cellStyle name="Normal 2 3" xfId="64" xr:uid="{00000000-0005-0000-0000-000089010000}"/>
    <cellStyle name="Normal 2 3 2" xfId="65" xr:uid="{00000000-0005-0000-0000-00008A010000}"/>
    <cellStyle name="Normal 2 3 3" xfId="601" xr:uid="{00000000-0005-0000-0000-00008B010000}"/>
    <cellStyle name="Normal 2 4" xfId="66" xr:uid="{00000000-0005-0000-0000-00008C010000}"/>
    <cellStyle name="Normal 2 4 2" xfId="67" xr:uid="{00000000-0005-0000-0000-00008D010000}"/>
    <cellStyle name="Normal 2 4 3" xfId="602" xr:uid="{00000000-0005-0000-0000-00008E010000}"/>
    <cellStyle name="Normal 2 5" xfId="68" xr:uid="{00000000-0005-0000-0000-00008F010000}"/>
    <cellStyle name="Normal 2 5 2" xfId="69" xr:uid="{00000000-0005-0000-0000-000090010000}"/>
    <cellStyle name="Normal 2 5 2 2" xfId="821" xr:uid="{00000000-0005-0000-0000-000091010000}"/>
    <cellStyle name="Normal 2 5 3" xfId="817" xr:uid="{00000000-0005-0000-0000-000092010000}"/>
    <cellStyle name="Normal 2 6" xfId="70" xr:uid="{00000000-0005-0000-0000-000093010000}"/>
    <cellStyle name="Normal 2 6 2" xfId="71" xr:uid="{00000000-0005-0000-0000-000094010000}"/>
    <cellStyle name="Normal 2 6 2 2" xfId="72" xr:uid="{00000000-0005-0000-0000-000095010000}"/>
    <cellStyle name="Normal 2 6 2 2 2" xfId="212" xr:uid="{00000000-0005-0000-0000-000096010000}"/>
    <cellStyle name="Normal 2 6 2 2 2 2" xfId="320" xr:uid="{00000000-0005-0000-0000-000097010000}"/>
    <cellStyle name="Normal 2 6 2 2 2 3" xfId="428" xr:uid="{00000000-0005-0000-0000-000098010000}"/>
    <cellStyle name="Normal 2 6 2 2 3" xfId="266" xr:uid="{00000000-0005-0000-0000-000099010000}"/>
    <cellStyle name="Normal 2 6 2 2 4" xfId="374" xr:uid="{00000000-0005-0000-0000-00009A010000}"/>
    <cellStyle name="Normal 2 6 2 3" xfId="73" xr:uid="{00000000-0005-0000-0000-00009B010000}"/>
    <cellStyle name="Normal 2 6 2 3 2" xfId="213" xr:uid="{00000000-0005-0000-0000-00009C010000}"/>
    <cellStyle name="Normal 2 6 2 3 2 2" xfId="321" xr:uid="{00000000-0005-0000-0000-00009D010000}"/>
    <cellStyle name="Normal 2 6 2 3 2 3" xfId="429" xr:uid="{00000000-0005-0000-0000-00009E010000}"/>
    <cellStyle name="Normal 2 6 2 3 3" xfId="267" xr:uid="{00000000-0005-0000-0000-00009F010000}"/>
    <cellStyle name="Normal 2 6 2 3 4" xfId="375" xr:uid="{00000000-0005-0000-0000-0000A0010000}"/>
    <cellStyle name="Normal 2 6 2 4" xfId="211" xr:uid="{00000000-0005-0000-0000-0000A1010000}"/>
    <cellStyle name="Normal 2 6 2 4 2" xfId="319" xr:uid="{00000000-0005-0000-0000-0000A2010000}"/>
    <cellStyle name="Normal 2 6 2 4 3" xfId="427" xr:uid="{00000000-0005-0000-0000-0000A3010000}"/>
    <cellStyle name="Normal 2 6 2 5" xfId="265" xr:uid="{00000000-0005-0000-0000-0000A4010000}"/>
    <cellStyle name="Normal 2 6 2 6" xfId="373" xr:uid="{00000000-0005-0000-0000-0000A5010000}"/>
    <cellStyle name="Normal 2 6 3" xfId="74" xr:uid="{00000000-0005-0000-0000-0000A6010000}"/>
    <cellStyle name="Normal 2 6 3 2" xfId="214" xr:uid="{00000000-0005-0000-0000-0000A7010000}"/>
    <cellStyle name="Normal 2 6 3 2 2" xfId="322" xr:uid="{00000000-0005-0000-0000-0000A8010000}"/>
    <cellStyle name="Normal 2 6 3 2 3" xfId="430" xr:uid="{00000000-0005-0000-0000-0000A9010000}"/>
    <cellStyle name="Normal 2 6 3 3" xfId="268" xr:uid="{00000000-0005-0000-0000-0000AA010000}"/>
    <cellStyle name="Normal 2 6 3 4" xfId="376" xr:uid="{00000000-0005-0000-0000-0000AB010000}"/>
    <cellStyle name="Normal 2 6 4" xfId="75" xr:uid="{00000000-0005-0000-0000-0000AC010000}"/>
    <cellStyle name="Normal 2 6 4 2" xfId="215" xr:uid="{00000000-0005-0000-0000-0000AD010000}"/>
    <cellStyle name="Normal 2 6 4 2 2" xfId="323" xr:uid="{00000000-0005-0000-0000-0000AE010000}"/>
    <cellStyle name="Normal 2 6 4 2 3" xfId="431" xr:uid="{00000000-0005-0000-0000-0000AF010000}"/>
    <cellStyle name="Normal 2 6 4 3" xfId="269" xr:uid="{00000000-0005-0000-0000-0000B0010000}"/>
    <cellStyle name="Normal 2 6 4 4" xfId="377" xr:uid="{00000000-0005-0000-0000-0000B1010000}"/>
    <cellStyle name="Normal 2 6 5" xfId="210" xr:uid="{00000000-0005-0000-0000-0000B2010000}"/>
    <cellStyle name="Normal 2 6 5 2" xfId="318" xr:uid="{00000000-0005-0000-0000-0000B3010000}"/>
    <cellStyle name="Normal 2 6 5 3" xfId="426" xr:uid="{00000000-0005-0000-0000-0000B4010000}"/>
    <cellStyle name="Normal 2 6 6" xfId="264" xr:uid="{00000000-0005-0000-0000-0000B5010000}"/>
    <cellStyle name="Normal 2 6 7" xfId="372" xr:uid="{00000000-0005-0000-0000-0000B6010000}"/>
    <cellStyle name="Normal 2 7" xfId="76" xr:uid="{00000000-0005-0000-0000-0000B7010000}"/>
    <cellStyle name="Normal 2 8" xfId="77" xr:uid="{00000000-0005-0000-0000-0000B8010000}"/>
    <cellStyle name="Normal 2 9" xfId="61" xr:uid="{00000000-0005-0000-0000-0000B9010000}"/>
    <cellStyle name="Normal 20" xfId="78" xr:uid="{00000000-0005-0000-0000-0000BA010000}"/>
    <cellStyle name="Normal 20 2" xfId="216" xr:uid="{00000000-0005-0000-0000-0000BB010000}"/>
    <cellStyle name="Normal 20 2 2" xfId="324" xr:uid="{00000000-0005-0000-0000-0000BC010000}"/>
    <cellStyle name="Normal 20 2 3" xfId="432" xr:uid="{00000000-0005-0000-0000-0000BD010000}"/>
    <cellStyle name="Normal 20 3" xfId="270" xr:uid="{00000000-0005-0000-0000-0000BE010000}"/>
    <cellStyle name="Normal 20 4" xfId="378" xr:uid="{00000000-0005-0000-0000-0000BF010000}"/>
    <cellStyle name="Normal 20 5" xfId="603" xr:uid="{00000000-0005-0000-0000-0000C0010000}"/>
    <cellStyle name="Normal 21" xfId="79" xr:uid="{00000000-0005-0000-0000-0000C1010000}"/>
    <cellStyle name="Normal 21 2" xfId="217" xr:uid="{00000000-0005-0000-0000-0000C2010000}"/>
    <cellStyle name="Normal 21 2 2" xfId="325" xr:uid="{00000000-0005-0000-0000-0000C3010000}"/>
    <cellStyle name="Normal 21 2 3" xfId="433" xr:uid="{00000000-0005-0000-0000-0000C4010000}"/>
    <cellStyle name="Normal 21 3" xfId="271" xr:uid="{00000000-0005-0000-0000-0000C5010000}"/>
    <cellStyle name="Normal 21 4" xfId="379" xr:uid="{00000000-0005-0000-0000-0000C6010000}"/>
    <cellStyle name="Normal 21 5" xfId="604" xr:uid="{00000000-0005-0000-0000-0000C7010000}"/>
    <cellStyle name="Normal 22" xfId="80" xr:uid="{00000000-0005-0000-0000-0000C8010000}"/>
    <cellStyle name="Normal 22 2" xfId="218" xr:uid="{00000000-0005-0000-0000-0000C9010000}"/>
    <cellStyle name="Normal 22 2 2" xfId="326" xr:uid="{00000000-0005-0000-0000-0000CA010000}"/>
    <cellStyle name="Normal 22 2 3" xfId="434" xr:uid="{00000000-0005-0000-0000-0000CB010000}"/>
    <cellStyle name="Normal 22 3" xfId="272" xr:uid="{00000000-0005-0000-0000-0000CC010000}"/>
    <cellStyle name="Normal 22 4" xfId="380" xr:uid="{00000000-0005-0000-0000-0000CD010000}"/>
    <cellStyle name="Normal 22 5" xfId="605" xr:uid="{00000000-0005-0000-0000-0000CE010000}"/>
    <cellStyle name="Normal 23" xfId="81" xr:uid="{00000000-0005-0000-0000-0000CF010000}"/>
    <cellStyle name="Normal 23 2" xfId="219" xr:uid="{00000000-0005-0000-0000-0000D0010000}"/>
    <cellStyle name="Normal 23 2 2" xfId="327" xr:uid="{00000000-0005-0000-0000-0000D1010000}"/>
    <cellStyle name="Normal 23 2 3" xfId="435" xr:uid="{00000000-0005-0000-0000-0000D2010000}"/>
    <cellStyle name="Normal 23 3" xfId="273" xr:uid="{00000000-0005-0000-0000-0000D3010000}"/>
    <cellStyle name="Normal 23 4" xfId="381" xr:uid="{00000000-0005-0000-0000-0000D4010000}"/>
    <cellStyle name="Normal 23 5" xfId="606" xr:uid="{00000000-0005-0000-0000-0000D5010000}"/>
    <cellStyle name="Normal 24" xfId="82" xr:uid="{00000000-0005-0000-0000-0000D6010000}"/>
    <cellStyle name="Normal 24 2" xfId="220" xr:uid="{00000000-0005-0000-0000-0000D7010000}"/>
    <cellStyle name="Normal 24 2 2" xfId="328" xr:uid="{00000000-0005-0000-0000-0000D8010000}"/>
    <cellStyle name="Normal 24 2 3" xfId="436" xr:uid="{00000000-0005-0000-0000-0000D9010000}"/>
    <cellStyle name="Normal 24 3" xfId="274" xr:uid="{00000000-0005-0000-0000-0000DA010000}"/>
    <cellStyle name="Normal 24 4" xfId="382" xr:uid="{00000000-0005-0000-0000-0000DB010000}"/>
    <cellStyle name="Normal 24 5" xfId="607" xr:uid="{00000000-0005-0000-0000-0000DC010000}"/>
    <cellStyle name="Normal 25" xfId="83" xr:uid="{00000000-0005-0000-0000-0000DD010000}"/>
    <cellStyle name="Normal 25 2" xfId="221" xr:uid="{00000000-0005-0000-0000-0000DE010000}"/>
    <cellStyle name="Normal 25 2 2" xfId="329" xr:uid="{00000000-0005-0000-0000-0000DF010000}"/>
    <cellStyle name="Normal 25 2 3" xfId="437" xr:uid="{00000000-0005-0000-0000-0000E0010000}"/>
    <cellStyle name="Normal 25 3" xfId="275" xr:uid="{00000000-0005-0000-0000-0000E1010000}"/>
    <cellStyle name="Normal 25 4" xfId="383" xr:uid="{00000000-0005-0000-0000-0000E2010000}"/>
    <cellStyle name="Normal 25 5" xfId="608" xr:uid="{00000000-0005-0000-0000-0000E3010000}"/>
    <cellStyle name="Normal 26" xfId="84" xr:uid="{00000000-0005-0000-0000-0000E4010000}"/>
    <cellStyle name="Normal 26 2" xfId="222" xr:uid="{00000000-0005-0000-0000-0000E5010000}"/>
    <cellStyle name="Normal 26 2 2" xfId="330" xr:uid="{00000000-0005-0000-0000-0000E6010000}"/>
    <cellStyle name="Normal 26 2 3" xfId="438" xr:uid="{00000000-0005-0000-0000-0000E7010000}"/>
    <cellStyle name="Normal 26 3" xfId="276" xr:uid="{00000000-0005-0000-0000-0000E8010000}"/>
    <cellStyle name="Normal 26 4" xfId="384" xr:uid="{00000000-0005-0000-0000-0000E9010000}"/>
    <cellStyle name="Normal 26 5" xfId="609" xr:uid="{00000000-0005-0000-0000-0000EA010000}"/>
    <cellStyle name="Normal 27" xfId="85" xr:uid="{00000000-0005-0000-0000-0000EB010000}"/>
    <cellStyle name="Normal 27 2" xfId="223" xr:uid="{00000000-0005-0000-0000-0000EC010000}"/>
    <cellStyle name="Normal 27 2 2" xfId="331" xr:uid="{00000000-0005-0000-0000-0000ED010000}"/>
    <cellStyle name="Normal 27 2 3" xfId="439" xr:uid="{00000000-0005-0000-0000-0000EE010000}"/>
    <cellStyle name="Normal 27 3" xfId="277" xr:uid="{00000000-0005-0000-0000-0000EF010000}"/>
    <cellStyle name="Normal 27 4" xfId="385" xr:uid="{00000000-0005-0000-0000-0000F0010000}"/>
    <cellStyle name="Normal 27 5" xfId="610" xr:uid="{00000000-0005-0000-0000-0000F1010000}"/>
    <cellStyle name="Normal 28" xfId="86" xr:uid="{00000000-0005-0000-0000-0000F2010000}"/>
    <cellStyle name="Normal 28 2" xfId="224" xr:uid="{00000000-0005-0000-0000-0000F3010000}"/>
    <cellStyle name="Normal 28 2 2" xfId="332" xr:uid="{00000000-0005-0000-0000-0000F4010000}"/>
    <cellStyle name="Normal 28 2 3" xfId="440" xr:uid="{00000000-0005-0000-0000-0000F5010000}"/>
    <cellStyle name="Normal 28 3" xfId="278" xr:uid="{00000000-0005-0000-0000-0000F6010000}"/>
    <cellStyle name="Normal 28 4" xfId="386" xr:uid="{00000000-0005-0000-0000-0000F7010000}"/>
    <cellStyle name="Normal 28 5" xfId="611" xr:uid="{00000000-0005-0000-0000-0000F8010000}"/>
    <cellStyle name="Normal 29" xfId="87" xr:uid="{00000000-0005-0000-0000-0000F9010000}"/>
    <cellStyle name="Normal 29 2" xfId="225" xr:uid="{00000000-0005-0000-0000-0000FA010000}"/>
    <cellStyle name="Normal 29 2 2" xfId="333" xr:uid="{00000000-0005-0000-0000-0000FB010000}"/>
    <cellStyle name="Normal 29 2 3" xfId="441" xr:uid="{00000000-0005-0000-0000-0000FC010000}"/>
    <cellStyle name="Normal 29 3" xfId="279" xr:uid="{00000000-0005-0000-0000-0000FD010000}"/>
    <cellStyle name="Normal 29 4" xfId="387" xr:uid="{00000000-0005-0000-0000-0000FE010000}"/>
    <cellStyle name="Normal 29 5" xfId="612" xr:uid="{00000000-0005-0000-0000-0000FF010000}"/>
    <cellStyle name="Normal 3" xfId="88" xr:uid="{00000000-0005-0000-0000-000000020000}"/>
    <cellStyle name="Normal 3 2" xfId="89" xr:uid="{00000000-0005-0000-0000-000001020000}"/>
    <cellStyle name="Normal 3 2 2" xfId="90" xr:uid="{00000000-0005-0000-0000-000002020000}"/>
    <cellStyle name="Normal 3 3" xfId="91" xr:uid="{00000000-0005-0000-0000-000003020000}"/>
    <cellStyle name="Normal 3 3 2" xfId="614" xr:uid="{00000000-0005-0000-0000-000004020000}"/>
    <cellStyle name="Normal 3 4" xfId="466" xr:uid="{00000000-0005-0000-0000-000005020000}"/>
    <cellStyle name="Normal 3 4 2" xfId="615" xr:uid="{00000000-0005-0000-0000-000006020000}"/>
    <cellStyle name="Normal 3 5" xfId="701" xr:uid="{00000000-0005-0000-0000-000007020000}"/>
    <cellStyle name="Normal 3 6" xfId="822" xr:uid="{00000000-0005-0000-0000-000008020000}"/>
    <cellStyle name="Normal 3 7" xfId="613" xr:uid="{00000000-0005-0000-0000-000009020000}"/>
    <cellStyle name="Normal 3_Important" xfId="92" xr:uid="{00000000-0005-0000-0000-00000A020000}"/>
    <cellStyle name="Normal 30" xfId="93" xr:uid="{00000000-0005-0000-0000-00000B020000}"/>
    <cellStyle name="Normal 30 2" xfId="226" xr:uid="{00000000-0005-0000-0000-00000C020000}"/>
    <cellStyle name="Normal 30 2 2" xfId="334" xr:uid="{00000000-0005-0000-0000-00000D020000}"/>
    <cellStyle name="Normal 30 2 3" xfId="442" xr:uid="{00000000-0005-0000-0000-00000E020000}"/>
    <cellStyle name="Normal 30 3" xfId="280" xr:uid="{00000000-0005-0000-0000-00000F020000}"/>
    <cellStyle name="Normal 30 4" xfId="388" xr:uid="{00000000-0005-0000-0000-000010020000}"/>
    <cellStyle name="Normal 30 5" xfId="616" xr:uid="{00000000-0005-0000-0000-000011020000}"/>
    <cellStyle name="Normal 31" xfId="94" xr:uid="{00000000-0005-0000-0000-000012020000}"/>
    <cellStyle name="Normal 31 2" xfId="227" xr:uid="{00000000-0005-0000-0000-000013020000}"/>
    <cellStyle name="Normal 31 2 2" xfId="335" xr:uid="{00000000-0005-0000-0000-000014020000}"/>
    <cellStyle name="Normal 31 2 3" xfId="443" xr:uid="{00000000-0005-0000-0000-000015020000}"/>
    <cellStyle name="Normal 31 3" xfId="281" xr:uid="{00000000-0005-0000-0000-000016020000}"/>
    <cellStyle name="Normal 31 4" xfId="389" xr:uid="{00000000-0005-0000-0000-000017020000}"/>
    <cellStyle name="Normal 31 5" xfId="617" xr:uid="{00000000-0005-0000-0000-000018020000}"/>
    <cellStyle name="Normal 32" xfId="95" xr:uid="{00000000-0005-0000-0000-000019020000}"/>
    <cellStyle name="Normal 32 2" xfId="228" xr:uid="{00000000-0005-0000-0000-00001A020000}"/>
    <cellStyle name="Normal 32 2 2" xfId="336" xr:uid="{00000000-0005-0000-0000-00001B020000}"/>
    <cellStyle name="Normal 32 2 3" xfId="444" xr:uid="{00000000-0005-0000-0000-00001C020000}"/>
    <cellStyle name="Normal 32 3" xfId="282" xr:uid="{00000000-0005-0000-0000-00001D020000}"/>
    <cellStyle name="Normal 32 4" xfId="390" xr:uid="{00000000-0005-0000-0000-00001E020000}"/>
    <cellStyle name="Normal 32 5" xfId="618" xr:uid="{00000000-0005-0000-0000-00001F020000}"/>
    <cellStyle name="Normal 33" xfId="96" xr:uid="{00000000-0005-0000-0000-000020020000}"/>
    <cellStyle name="Normal 33 2" xfId="229" xr:uid="{00000000-0005-0000-0000-000021020000}"/>
    <cellStyle name="Normal 33 2 2" xfId="337" xr:uid="{00000000-0005-0000-0000-000022020000}"/>
    <cellStyle name="Normal 33 2 3" xfId="445" xr:uid="{00000000-0005-0000-0000-000023020000}"/>
    <cellStyle name="Normal 33 3" xfId="283" xr:uid="{00000000-0005-0000-0000-000024020000}"/>
    <cellStyle name="Normal 33 4" xfId="391" xr:uid="{00000000-0005-0000-0000-000025020000}"/>
    <cellStyle name="Normal 33 5" xfId="619" xr:uid="{00000000-0005-0000-0000-000026020000}"/>
    <cellStyle name="Normal 34" xfId="97" xr:uid="{00000000-0005-0000-0000-000027020000}"/>
    <cellStyle name="Normal 34 2" xfId="230" xr:uid="{00000000-0005-0000-0000-000028020000}"/>
    <cellStyle name="Normal 34 2 2" xfId="338" xr:uid="{00000000-0005-0000-0000-000029020000}"/>
    <cellStyle name="Normal 34 2 3" xfId="446" xr:uid="{00000000-0005-0000-0000-00002A020000}"/>
    <cellStyle name="Normal 34 3" xfId="284" xr:uid="{00000000-0005-0000-0000-00002B020000}"/>
    <cellStyle name="Normal 34 4" xfId="392" xr:uid="{00000000-0005-0000-0000-00002C020000}"/>
    <cellStyle name="Normal 34 5" xfId="620" xr:uid="{00000000-0005-0000-0000-00002D020000}"/>
    <cellStyle name="Normal 35" xfId="98" xr:uid="{00000000-0005-0000-0000-00002E020000}"/>
    <cellStyle name="Normal 35 2" xfId="231" xr:uid="{00000000-0005-0000-0000-00002F020000}"/>
    <cellStyle name="Normal 35 2 2" xfId="339" xr:uid="{00000000-0005-0000-0000-000030020000}"/>
    <cellStyle name="Normal 35 2 3" xfId="447" xr:uid="{00000000-0005-0000-0000-000031020000}"/>
    <cellStyle name="Normal 35 3" xfId="285" xr:uid="{00000000-0005-0000-0000-000032020000}"/>
    <cellStyle name="Normal 35 4" xfId="393" xr:uid="{00000000-0005-0000-0000-000033020000}"/>
    <cellStyle name="Normal 35 5" xfId="621" xr:uid="{00000000-0005-0000-0000-000034020000}"/>
    <cellStyle name="Normal 36" xfId="99" xr:uid="{00000000-0005-0000-0000-000035020000}"/>
    <cellStyle name="Normal 36 2" xfId="232" xr:uid="{00000000-0005-0000-0000-000036020000}"/>
    <cellStyle name="Normal 36 2 2" xfId="340" xr:uid="{00000000-0005-0000-0000-000037020000}"/>
    <cellStyle name="Normal 36 2 3" xfId="448" xr:uid="{00000000-0005-0000-0000-000038020000}"/>
    <cellStyle name="Normal 36 3" xfId="286" xr:uid="{00000000-0005-0000-0000-000039020000}"/>
    <cellStyle name="Normal 36 4" xfId="394" xr:uid="{00000000-0005-0000-0000-00003A020000}"/>
    <cellStyle name="Normal 36 5" xfId="622" xr:uid="{00000000-0005-0000-0000-00003B020000}"/>
    <cellStyle name="Normal 37" xfId="100" xr:uid="{00000000-0005-0000-0000-00003C020000}"/>
    <cellStyle name="Normal 37 2" xfId="233" xr:uid="{00000000-0005-0000-0000-00003D020000}"/>
    <cellStyle name="Normal 37 2 2" xfId="341" xr:uid="{00000000-0005-0000-0000-00003E020000}"/>
    <cellStyle name="Normal 37 2 3" xfId="449" xr:uid="{00000000-0005-0000-0000-00003F020000}"/>
    <cellStyle name="Normal 37 3" xfId="287" xr:uid="{00000000-0005-0000-0000-000040020000}"/>
    <cellStyle name="Normal 37 4" xfId="395" xr:uid="{00000000-0005-0000-0000-000041020000}"/>
    <cellStyle name="Normal 37 5" xfId="623" xr:uid="{00000000-0005-0000-0000-000042020000}"/>
    <cellStyle name="Normal 38" xfId="153" xr:uid="{00000000-0005-0000-0000-000043020000}"/>
    <cellStyle name="Normal 38 2" xfId="245" xr:uid="{00000000-0005-0000-0000-000044020000}"/>
    <cellStyle name="Normal 38 2 2" xfId="353" xr:uid="{00000000-0005-0000-0000-000045020000}"/>
    <cellStyle name="Normal 38 2 3" xfId="461" xr:uid="{00000000-0005-0000-0000-000046020000}"/>
    <cellStyle name="Normal 38 3" xfId="299" xr:uid="{00000000-0005-0000-0000-000047020000}"/>
    <cellStyle name="Normal 38 4" xfId="407" xr:uid="{00000000-0005-0000-0000-000048020000}"/>
    <cellStyle name="Normal 39" xfId="4" xr:uid="{00000000-0005-0000-0000-000049020000}"/>
    <cellStyle name="Normal 39 2" xfId="473" xr:uid="{00000000-0005-0000-0000-00004A020000}"/>
    <cellStyle name="Normal 4" xfId="101" xr:uid="{00000000-0005-0000-0000-00004B020000}"/>
    <cellStyle name="Normal 4 2" xfId="102" xr:uid="{00000000-0005-0000-0000-00004C020000}"/>
    <cellStyle name="Normal 4 2 2" xfId="103" xr:uid="{00000000-0005-0000-0000-00004D020000}"/>
    <cellStyle name="Normal 4 2 2 2" xfId="625" xr:uid="{00000000-0005-0000-0000-00004E020000}"/>
    <cellStyle name="Normal 4 2 3" xfId="716" xr:uid="{00000000-0005-0000-0000-00004F020000}"/>
    <cellStyle name="Normal 4 3" xfId="104" xr:uid="{00000000-0005-0000-0000-000050020000}"/>
    <cellStyle name="Normal 4 3 2" xfId="105" xr:uid="{00000000-0005-0000-0000-000051020000}"/>
    <cellStyle name="Normal 4 3 3" xfId="626" xr:uid="{00000000-0005-0000-0000-000052020000}"/>
    <cellStyle name="Normal 4 4" xfId="627" xr:uid="{00000000-0005-0000-0000-000053020000}"/>
    <cellStyle name="Normal 4 4 2" xfId="628" xr:uid="{00000000-0005-0000-0000-000054020000}"/>
    <cellStyle name="Normal 4 4 2 2" xfId="629" xr:uid="{00000000-0005-0000-0000-000055020000}"/>
    <cellStyle name="Normal 4 5" xfId="630" xr:uid="{00000000-0005-0000-0000-000056020000}"/>
    <cellStyle name="Normal 4 6" xfId="631" xr:uid="{00000000-0005-0000-0000-000057020000}"/>
    <cellStyle name="Normal 4 7" xfId="624" xr:uid="{00000000-0005-0000-0000-000058020000}"/>
    <cellStyle name="Normal 40" xfId="692" xr:uid="{00000000-0005-0000-0000-000059020000}"/>
    <cellStyle name="Normal 41" xfId="696" xr:uid="{00000000-0005-0000-0000-00005A020000}"/>
    <cellStyle name="Normal 42" xfId="697" xr:uid="{00000000-0005-0000-0000-00005B020000}"/>
    <cellStyle name="Normal 43" xfId="698" xr:uid="{00000000-0005-0000-0000-00005C020000}"/>
    <cellStyle name="Normal 44" xfId="699" xr:uid="{00000000-0005-0000-0000-00005D020000}"/>
    <cellStyle name="Normal 45" xfId="700" xr:uid="{00000000-0005-0000-0000-00005E020000}"/>
    <cellStyle name="Normal 46" xfId="723" xr:uid="{00000000-0005-0000-0000-00005F020000}"/>
    <cellStyle name="Normal 47" xfId="735" xr:uid="{00000000-0005-0000-0000-000060020000}"/>
    <cellStyle name="Normal 48" xfId="725" xr:uid="{00000000-0005-0000-0000-000061020000}"/>
    <cellStyle name="Normal 49" xfId="739" xr:uid="{00000000-0005-0000-0000-000062020000}"/>
    <cellStyle name="Normal 5" xfId="106" xr:uid="{00000000-0005-0000-0000-000063020000}"/>
    <cellStyle name="Normal 5 2" xfId="107" xr:uid="{00000000-0005-0000-0000-000064020000}"/>
    <cellStyle name="Normal 5 2 2" xfId="235" xr:uid="{00000000-0005-0000-0000-000065020000}"/>
    <cellStyle name="Normal 5 2 2 2" xfId="343" xr:uid="{00000000-0005-0000-0000-000066020000}"/>
    <cellStyle name="Normal 5 2 2 3" xfId="451" xr:uid="{00000000-0005-0000-0000-000067020000}"/>
    <cellStyle name="Normal 5 2 3" xfId="289" xr:uid="{00000000-0005-0000-0000-000068020000}"/>
    <cellStyle name="Normal 5 2 4" xfId="397" xr:uid="{00000000-0005-0000-0000-000069020000}"/>
    <cellStyle name="Normal 5 2 5" xfId="633" xr:uid="{00000000-0005-0000-0000-00006A020000}"/>
    <cellStyle name="Normal 5 3" xfId="108" xr:uid="{00000000-0005-0000-0000-00006B020000}"/>
    <cellStyle name="Normal 5 3 2" xfId="236" xr:uid="{00000000-0005-0000-0000-00006C020000}"/>
    <cellStyle name="Normal 5 3 2 2" xfId="344" xr:uid="{00000000-0005-0000-0000-00006D020000}"/>
    <cellStyle name="Normal 5 3 2 3" xfId="452" xr:uid="{00000000-0005-0000-0000-00006E020000}"/>
    <cellStyle name="Normal 5 3 3" xfId="290" xr:uid="{00000000-0005-0000-0000-00006F020000}"/>
    <cellStyle name="Normal 5 3 4" xfId="398" xr:uid="{00000000-0005-0000-0000-000070020000}"/>
    <cellStyle name="Normal 5 3 5" xfId="634" xr:uid="{00000000-0005-0000-0000-000071020000}"/>
    <cellStyle name="Normal 5 4" xfId="109" xr:uid="{00000000-0005-0000-0000-000072020000}"/>
    <cellStyle name="Normal 5 4 2" xfId="237" xr:uid="{00000000-0005-0000-0000-000073020000}"/>
    <cellStyle name="Normal 5 4 2 2" xfId="345" xr:uid="{00000000-0005-0000-0000-000074020000}"/>
    <cellStyle name="Normal 5 4 2 3" xfId="453" xr:uid="{00000000-0005-0000-0000-000075020000}"/>
    <cellStyle name="Normal 5 4 3" xfId="291" xr:uid="{00000000-0005-0000-0000-000076020000}"/>
    <cellStyle name="Normal 5 4 4" xfId="399" xr:uid="{00000000-0005-0000-0000-000077020000}"/>
    <cellStyle name="Normal 5 5" xfId="110" xr:uid="{00000000-0005-0000-0000-000078020000}"/>
    <cellStyle name="Normal 5 5 2" xfId="238" xr:uid="{00000000-0005-0000-0000-000079020000}"/>
    <cellStyle name="Normal 5 5 2 2" xfId="346" xr:uid="{00000000-0005-0000-0000-00007A020000}"/>
    <cellStyle name="Normal 5 5 2 3" xfId="454" xr:uid="{00000000-0005-0000-0000-00007B020000}"/>
    <cellStyle name="Normal 5 5 3" xfId="292" xr:uid="{00000000-0005-0000-0000-00007C020000}"/>
    <cellStyle name="Normal 5 5 4" xfId="400" xr:uid="{00000000-0005-0000-0000-00007D020000}"/>
    <cellStyle name="Normal 5 6" xfId="234" xr:uid="{00000000-0005-0000-0000-00007E020000}"/>
    <cellStyle name="Normal 5 6 2" xfId="342" xr:uid="{00000000-0005-0000-0000-00007F020000}"/>
    <cellStyle name="Normal 5 6 3" xfId="450" xr:uid="{00000000-0005-0000-0000-000080020000}"/>
    <cellStyle name="Normal 5 7" xfId="288" xr:uid="{00000000-0005-0000-0000-000081020000}"/>
    <cellStyle name="Normal 5 8" xfId="396" xr:uid="{00000000-0005-0000-0000-000082020000}"/>
    <cellStyle name="Normal 5 9" xfId="632" xr:uid="{00000000-0005-0000-0000-000083020000}"/>
    <cellStyle name="Normal 50" xfId="727" xr:uid="{00000000-0005-0000-0000-000084020000}"/>
    <cellStyle name="Normal 51" xfId="732" xr:uid="{00000000-0005-0000-0000-000085020000}"/>
    <cellStyle name="Normal 52" xfId="729" xr:uid="{00000000-0005-0000-0000-000086020000}"/>
    <cellStyle name="Normal 53" xfId="745" xr:uid="{00000000-0005-0000-0000-000087020000}"/>
    <cellStyle name="Normal 54" xfId="789" xr:uid="{00000000-0005-0000-0000-000088020000}"/>
    <cellStyle name="Normal 55" xfId="748" xr:uid="{00000000-0005-0000-0000-000089020000}"/>
    <cellStyle name="Normal 56" xfId="786" xr:uid="{00000000-0005-0000-0000-00008A020000}"/>
    <cellStyle name="Normal 57" xfId="795" xr:uid="{00000000-0005-0000-0000-00008B020000}"/>
    <cellStyle name="Normal 58" xfId="784" xr:uid="{00000000-0005-0000-0000-00008C020000}"/>
    <cellStyle name="Normal 59" xfId="751" xr:uid="{00000000-0005-0000-0000-00008D020000}"/>
    <cellStyle name="Normal 6" xfId="111" xr:uid="{00000000-0005-0000-0000-00008E020000}"/>
    <cellStyle name="Normal 6 2" xfId="112" xr:uid="{00000000-0005-0000-0000-00008F020000}"/>
    <cellStyle name="Normal 6 2 2" xfId="636" xr:uid="{00000000-0005-0000-0000-000090020000}"/>
    <cellStyle name="Normal 6 3" xfId="637" xr:uid="{00000000-0005-0000-0000-000091020000}"/>
    <cellStyle name="Normal 6 4" xfId="635" xr:uid="{00000000-0005-0000-0000-000092020000}"/>
    <cellStyle name="Normal 60" xfId="782" xr:uid="{00000000-0005-0000-0000-000093020000}"/>
    <cellStyle name="Normal 61" xfId="753" xr:uid="{00000000-0005-0000-0000-000094020000}"/>
    <cellStyle name="Normal 62" xfId="780" xr:uid="{00000000-0005-0000-0000-000095020000}"/>
    <cellStyle name="Normal 63" xfId="755" xr:uid="{00000000-0005-0000-0000-000096020000}"/>
    <cellStyle name="Normal 64" xfId="778" xr:uid="{00000000-0005-0000-0000-000097020000}"/>
    <cellStyle name="Normal 65" xfId="757" xr:uid="{00000000-0005-0000-0000-000098020000}"/>
    <cellStyle name="Normal 66" xfId="776" xr:uid="{00000000-0005-0000-0000-000099020000}"/>
    <cellStyle name="Normal 67" xfId="759" xr:uid="{00000000-0005-0000-0000-00009A020000}"/>
    <cellStyle name="Normal 68" xfId="774" xr:uid="{00000000-0005-0000-0000-00009B020000}"/>
    <cellStyle name="Normal 69" xfId="761" xr:uid="{00000000-0005-0000-0000-00009C020000}"/>
    <cellStyle name="Normal 7" xfId="113" xr:uid="{00000000-0005-0000-0000-00009D020000}"/>
    <cellStyle name="Normal 7 2" xfId="114" xr:uid="{00000000-0005-0000-0000-00009E020000}"/>
    <cellStyle name="Normal 7 2 2" xfId="639" xr:uid="{00000000-0005-0000-0000-00009F020000}"/>
    <cellStyle name="Normal 7 3" xfId="638" xr:uid="{00000000-0005-0000-0000-0000A0020000}"/>
    <cellStyle name="Normal 70" xfId="772" xr:uid="{00000000-0005-0000-0000-0000A1020000}"/>
    <cellStyle name="Normal 71" xfId="763" xr:uid="{00000000-0005-0000-0000-0000A2020000}"/>
    <cellStyle name="Normal 72" xfId="770" xr:uid="{00000000-0005-0000-0000-0000A3020000}"/>
    <cellStyle name="Normal 73" xfId="765" xr:uid="{00000000-0005-0000-0000-0000A4020000}"/>
    <cellStyle name="Normal 74" xfId="768" xr:uid="{00000000-0005-0000-0000-0000A5020000}"/>
    <cellStyle name="Normal 75" xfId="747" xr:uid="{00000000-0005-0000-0000-0000A6020000}"/>
    <cellStyle name="Normal 76" xfId="791" xr:uid="{00000000-0005-0000-0000-0000A7020000}"/>
    <cellStyle name="Normal 77" xfId="818" xr:uid="{00000000-0005-0000-0000-0000A8020000}"/>
    <cellStyle name="Normal 78" xfId="820" xr:uid="{00000000-0005-0000-0000-0000A9020000}"/>
    <cellStyle name="Normal 79" xfId="825" xr:uid="{00000000-0005-0000-0000-0000AA020000}"/>
    <cellStyle name="Normal 8" xfId="115" xr:uid="{00000000-0005-0000-0000-0000AB020000}"/>
    <cellStyle name="Normal 8 2" xfId="116" xr:uid="{00000000-0005-0000-0000-0000AC020000}"/>
    <cellStyle name="Normal 8 2 2" xfId="240" xr:uid="{00000000-0005-0000-0000-0000AD020000}"/>
    <cellStyle name="Normal 8 2 2 2" xfId="348" xr:uid="{00000000-0005-0000-0000-0000AE020000}"/>
    <cellStyle name="Normal 8 2 2 3" xfId="456" xr:uid="{00000000-0005-0000-0000-0000AF020000}"/>
    <cellStyle name="Normal 8 2 3" xfId="294" xr:uid="{00000000-0005-0000-0000-0000B0020000}"/>
    <cellStyle name="Normal 8 2 4" xfId="402" xr:uid="{00000000-0005-0000-0000-0000B1020000}"/>
    <cellStyle name="Normal 8 3" xfId="117" xr:uid="{00000000-0005-0000-0000-0000B2020000}"/>
    <cellStyle name="Normal 8 3 2" xfId="241" xr:uid="{00000000-0005-0000-0000-0000B3020000}"/>
    <cellStyle name="Normal 8 3 2 2" xfId="349" xr:uid="{00000000-0005-0000-0000-0000B4020000}"/>
    <cellStyle name="Normal 8 3 2 3" xfId="457" xr:uid="{00000000-0005-0000-0000-0000B5020000}"/>
    <cellStyle name="Normal 8 3 3" xfId="295" xr:uid="{00000000-0005-0000-0000-0000B6020000}"/>
    <cellStyle name="Normal 8 3 4" xfId="403" xr:uid="{00000000-0005-0000-0000-0000B7020000}"/>
    <cellStyle name="Normal 8 4" xfId="239" xr:uid="{00000000-0005-0000-0000-0000B8020000}"/>
    <cellStyle name="Normal 8 4 2" xfId="347" xr:uid="{00000000-0005-0000-0000-0000B9020000}"/>
    <cellStyle name="Normal 8 4 3" xfId="455" xr:uid="{00000000-0005-0000-0000-0000BA020000}"/>
    <cellStyle name="Normal 8 5" xfId="293" xr:uid="{00000000-0005-0000-0000-0000BB020000}"/>
    <cellStyle name="Normal 8 6" xfId="401" xr:uid="{00000000-0005-0000-0000-0000BC020000}"/>
    <cellStyle name="Normal 8 7" xfId="640" xr:uid="{00000000-0005-0000-0000-0000BD020000}"/>
    <cellStyle name="Normal 80" xfId="827" xr:uid="{00000000-0005-0000-0000-0000BE020000}"/>
    <cellStyle name="Normal 81" xfId="828" xr:uid="{00000000-0005-0000-0000-0000BF020000}"/>
    <cellStyle name="Normal 82" xfId="833" xr:uid="{00000000-0005-0000-0000-0000C0020000}"/>
    <cellStyle name="Normal 83" xfId="830" xr:uid="{00000000-0005-0000-0000-0000C1020000}"/>
    <cellStyle name="Normal 84" xfId="661" xr:uid="{00000000-0005-0000-0000-0000C2020000}"/>
    <cellStyle name="Normal 85" xfId="837" xr:uid="{00000000-0005-0000-0000-0000C3020000}"/>
    <cellStyle name="Normal 9" xfId="118" xr:uid="{00000000-0005-0000-0000-0000C4020000}"/>
    <cellStyle name="Normal 9 2" xfId="119" xr:uid="{00000000-0005-0000-0000-0000C5020000}"/>
    <cellStyle name="Normal 9 2 2" xfId="243" xr:uid="{00000000-0005-0000-0000-0000C6020000}"/>
    <cellStyle name="Normal 9 2 2 2" xfId="351" xr:uid="{00000000-0005-0000-0000-0000C7020000}"/>
    <cellStyle name="Normal 9 2 2 3" xfId="459" xr:uid="{00000000-0005-0000-0000-0000C8020000}"/>
    <cellStyle name="Normal 9 2 3" xfId="297" xr:uid="{00000000-0005-0000-0000-0000C9020000}"/>
    <cellStyle name="Normal 9 2 4" xfId="405" xr:uid="{00000000-0005-0000-0000-0000CA020000}"/>
    <cellStyle name="Normal 9 2 5" xfId="642" xr:uid="{00000000-0005-0000-0000-0000CB020000}"/>
    <cellStyle name="Normal 9 3" xfId="120" xr:uid="{00000000-0005-0000-0000-0000CC020000}"/>
    <cellStyle name="Normal 9 3 2" xfId="244" xr:uid="{00000000-0005-0000-0000-0000CD020000}"/>
    <cellStyle name="Normal 9 3 2 2" xfId="352" xr:uid="{00000000-0005-0000-0000-0000CE020000}"/>
    <cellStyle name="Normal 9 3 2 3" xfId="460" xr:uid="{00000000-0005-0000-0000-0000CF020000}"/>
    <cellStyle name="Normal 9 3 3" xfId="298" xr:uid="{00000000-0005-0000-0000-0000D0020000}"/>
    <cellStyle name="Normal 9 3 4" xfId="406" xr:uid="{00000000-0005-0000-0000-0000D1020000}"/>
    <cellStyle name="Normal 9 4" xfId="242" xr:uid="{00000000-0005-0000-0000-0000D2020000}"/>
    <cellStyle name="Normal 9 4 2" xfId="350" xr:uid="{00000000-0005-0000-0000-0000D3020000}"/>
    <cellStyle name="Normal 9 4 3" xfId="458" xr:uid="{00000000-0005-0000-0000-0000D4020000}"/>
    <cellStyle name="Normal 9 5" xfId="296" xr:uid="{00000000-0005-0000-0000-0000D5020000}"/>
    <cellStyle name="Normal 9 6" xfId="404" xr:uid="{00000000-0005-0000-0000-0000D6020000}"/>
    <cellStyle name="Normal 9 7" xfId="641" xr:uid="{00000000-0005-0000-0000-0000D7020000}"/>
    <cellStyle name="OfWhich" xfId="121" xr:uid="{00000000-0005-0000-0000-0000D8020000}"/>
    <cellStyle name="Percent" xfId="838" builtinId="5"/>
    <cellStyle name="Percent [2]" xfId="643" xr:uid="{00000000-0005-0000-0000-0000DA020000}"/>
    <cellStyle name="Percent 10" xfId="123" xr:uid="{00000000-0005-0000-0000-0000DB020000}"/>
    <cellStyle name="Percent 10 2" xfId="645" xr:uid="{00000000-0005-0000-0000-0000DC020000}"/>
    <cellStyle name="Percent 10 3" xfId="646" xr:uid="{00000000-0005-0000-0000-0000DD020000}"/>
    <cellStyle name="Percent 10 4" xfId="644" xr:uid="{00000000-0005-0000-0000-0000DE020000}"/>
    <cellStyle name="Percent 11" xfId="122" xr:uid="{00000000-0005-0000-0000-0000DF020000}"/>
    <cellStyle name="Percent 11 2" xfId="648" xr:uid="{00000000-0005-0000-0000-0000E0020000}"/>
    <cellStyle name="Percent 11 3" xfId="647" xr:uid="{00000000-0005-0000-0000-0000E1020000}"/>
    <cellStyle name="Percent 12" xfId="649" xr:uid="{00000000-0005-0000-0000-0000E2020000}"/>
    <cellStyle name="Percent 13" xfId="650" xr:uid="{00000000-0005-0000-0000-0000E3020000}"/>
    <cellStyle name="Percent 13 2" xfId="651" xr:uid="{00000000-0005-0000-0000-0000E4020000}"/>
    <cellStyle name="Percent 14" xfId="687" xr:uid="{00000000-0005-0000-0000-0000E5020000}"/>
    <cellStyle name="Percent 15" xfId="693" xr:uid="{00000000-0005-0000-0000-0000E6020000}"/>
    <cellStyle name="Percent 16" xfId="736" xr:uid="{00000000-0005-0000-0000-0000E7020000}"/>
    <cellStyle name="Percent 17" xfId="738" xr:uid="{00000000-0005-0000-0000-0000E8020000}"/>
    <cellStyle name="Percent 18" xfId="740" xr:uid="{00000000-0005-0000-0000-0000E9020000}"/>
    <cellStyle name="Percent 19" xfId="741" xr:uid="{00000000-0005-0000-0000-0000EA020000}"/>
    <cellStyle name="Percent 2" xfId="124" xr:uid="{00000000-0005-0000-0000-0000EB020000}"/>
    <cellStyle name="Percent 2 2" xfId="125" xr:uid="{00000000-0005-0000-0000-0000EC020000}"/>
    <cellStyle name="Percent 2 2 2" xfId="126" xr:uid="{00000000-0005-0000-0000-0000ED020000}"/>
    <cellStyle name="Percent 2 2 2 2" xfId="654" xr:uid="{00000000-0005-0000-0000-0000EE020000}"/>
    <cellStyle name="Percent 2 2 3" xfId="655" xr:uid="{00000000-0005-0000-0000-0000EF020000}"/>
    <cellStyle name="Percent 2 2 4" xfId="718" xr:uid="{00000000-0005-0000-0000-0000F0020000}"/>
    <cellStyle name="Percent 2 2 5" xfId="653" xr:uid="{00000000-0005-0000-0000-0000F1020000}"/>
    <cellStyle name="Percent 2 3" xfId="127" xr:uid="{00000000-0005-0000-0000-0000F2020000}"/>
    <cellStyle name="Percent 2 4" xfId="656" xr:uid="{00000000-0005-0000-0000-0000F3020000}"/>
    <cellStyle name="Percent 2 5" xfId="717" xr:uid="{00000000-0005-0000-0000-0000F4020000}"/>
    <cellStyle name="Percent 2 6" xfId="652" xr:uid="{00000000-0005-0000-0000-0000F5020000}"/>
    <cellStyle name="Percent 20" xfId="742" xr:uid="{00000000-0005-0000-0000-0000F6020000}"/>
    <cellStyle name="Percent 21" xfId="743" xr:uid="{00000000-0005-0000-0000-0000F7020000}"/>
    <cellStyle name="Percent 22" xfId="744" xr:uid="{00000000-0005-0000-0000-0000F8020000}"/>
    <cellStyle name="Percent 23" xfId="790" xr:uid="{00000000-0005-0000-0000-0000F9020000}"/>
    <cellStyle name="Percent 24" xfId="792" xr:uid="{00000000-0005-0000-0000-0000FA020000}"/>
    <cellStyle name="Percent 25" xfId="794" xr:uid="{00000000-0005-0000-0000-0000FB020000}"/>
    <cellStyle name="Percent 26" xfId="657" xr:uid="{00000000-0005-0000-0000-0000FC020000}"/>
    <cellStyle name="Percent 27" xfId="796" xr:uid="{00000000-0005-0000-0000-0000FD020000}"/>
    <cellStyle name="Percent 28" xfId="797" xr:uid="{00000000-0005-0000-0000-0000FE020000}"/>
    <cellStyle name="Percent 29" xfId="798" xr:uid="{00000000-0005-0000-0000-0000FF020000}"/>
    <cellStyle name="Percent 3" xfId="128" xr:uid="{00000000-0005-0000-0000-000000030000}"/>
    <cellStyle name="Percent 3 2" xfId="129" xr:uid="{00000000-0005-0000-0000-000001030000}"/>
    <cellStyle name="Percent 3 2 2" xfId="130" xr:uid="{00000000-0005-0000-0000-000002030000}"/>
    <cellStyle name="Percent 3 2 2 2" xfId="659" xr:uid="{00000000-0005-0000-0000-000003030000}"/>
    <cellStyle name="Percent 3 2 3" xfId="720" xr:uid="{00000000-0005-0000-0000-000004030000}"/>
    <cellStyle name="Percent 3 3" xfId="131" xr:uid="{00000000-0005-0000-0000-000005030000}"/>
    <cellStyle name="Percent 3 3 2" xfId="660" xr:uid="{00000000-0005-0000-0000-000006030000}"/>
    <cellStyle name="Percent 3 4" xfId="719" xr:uid="{00000000-0005-0000-0000-000007030000}"/>
    <cellStyle name="Percent 30" xfId="799" xr:uid="{00000000-0005-0000-0000-000008030000}"/>
    <cellStyle name="Percent 31" xfId="800" xr:uid="{00000000-0005-0000-0000-000009030000}"/>
    <cellStyle name="Percent 32" xfId="801" xr:uid="{00000000-0005-0000-0000-00000A030000}"/>
    <cellStyle name="Percent 33" xfId="802" xr:uid="{00000000-0005-0000-0000-00000B030000}"/>
    <cellStyle name="Percent 34" xfId="803" xr:uid="{00000000-0005-0000-0000-00000C030000}"/>
    <cellStyle name="Percent 35" xfId="804" xr:uid="{00000000-0005-0000-0000-00000D030000}"/>
    <cellStyle name="Percent 36" xfId="805" xr:uid="{00000000-0005-0000-0000-00000E030000}"/>
    <cellStyle name="Percent 37" xfId="806" xr:uid="{00000000-0005-0000-0000-00000F030000}"/>
    <cellStyle name="Percent 38" xfId="807" xr:uid="{00000000-0005-0000-0000-000010030000}"/>
    <cellStyle name="Percent 39" xfId="808" xr:uid="{00000000-0005-0000-0000-000011030000}"/>
    <cellStyle name="Percent 4" xfId="132" xr:uid="{00000000-0005-0000-0000-000012030000}"/>
    <cellStyle name="Percent 4 2" xfId="133" xr:uid="{00000000-0005-0000-0000-000013030000}"/>
    <cellStyle name="Percent 4 2 2" xfId="134" xr:uid="{00000000-0005-0000-0000-000014030000}"/>
    <cellStyle name="Percent 4 2 2 2" xfId="722" xr:uid="{00000000-0005-0000-0000-000015030000}"/>
    <cellStyle name="Percent 4 2 3" xfId="662" xr:uid="{00000000-0005-0000-0000-000016030000}"/>
    <cellStyle name="Percent 4 3" xfId="135" xr:uid="{00000000-0005-0000-0000-000017030000}"/>
    <cellStyle name="Percent 4 3 2" xfId="721" xr:uid="{00000000-0005-0000-0000-000018030000}"/>
    <cellStyle name="Percent 40" xfId="809" xr:uid="{00000000-0005-0000-0000-000019030000}"/>
    <cellStyle name="Percent 41" xfId="810" xr:uid="{00000000-0005-0000-0000-00001A030000}"/>
    <cellStyle name="Percent 42" xfId="811" xr:uid="{00000000-0005-0000-0000-00001B030000}"/>
    <cellStyle name="Percent 43" xfId="812" xr:uid="{00000000-0005-0000-0000-00001C030000}"/>
    <cellStyle name="Percent 44" xfId="813" xr:uid="{00000000-0005-0000-0000-00001D030000}"/>
    <cellStyle name="Percent 45" xfId="814" xr:uid="{00000000-0005-0000-0000-00001E030000}"/>
    <cellStyle name="Percent 46" xfId="815" xr:uid="{00000000-0005-0000-0000-00001F030000}"/>
    <cellStyle name="Percent 47" xfId="816" xr:uid="{00000000-0005-0000-0000-000020030000}"/>
    <cellStyle name="Percent 5" xfId="136" xr:uid="{00000000-0005-0000-0000-000021030000}"/>
    <cellStyle name="Percent 5 2" xfId="137" xr:uid="{00000000-0005-0000-0000-000022030000}"/>
    <cellStyle name="Percent 5 2 2" xfId="138" xr:uid="{00000000-0005-0000-0000-000023030000}"/>
    <cellStyle name="Percent 5 3" xfId="139" xr:uid="{00000000-0005-0000-0000-000024030000}"/>
    <cellStyle name="Percent 5 4" xfId="663" xr:uid="{00000000-0005-0000-0000-000025030000}"/>
    <cellStyle name="Percent 6" xfId="140" xr:uid="{00000000-0005-0000-0000-000026030000}"/>
    <cellStyle name="Percent 6 2" xfId="141" xr:uid="{00000000-0005-0000-0000-000027030000}"/>
    <cellStyle name="Percent 6 2 2" xfId="142" xr:uid="{00000000-0005-0000-0000-000028030000}"/>
    <cellStyle name="Percent 6 3" xfId="143" xr:uid="{00000000-0005-0000-0000-000029030000}"/>
    <cellStyle name="Percent 6 4" xfId="664" xr:uid="{00000000-0005-0000-0000-00002A030000}"/>
    <cellStyle name="Percent 7" xfId="144" xr:uid="{00000000-0005-0000-0000-00002B030000}"/>
    <cellStyle name="Percent 7 2" xfId="145" xr:uid="{00000000-0005-0000-0000-00002C030000}"/>
    <cellStyle name="Percent 7 2 2" xfId="146" xr:uid="{00000000-0005-0000-0000-00002D030000}"/>
    <cellStyle name="Percent 7 3" xfId="147" xr:uid="{00000000-0005-0000-0000-00002E030000}"/>
    <cellStyle name="Percent 7 4" xfId="665" xr:uid="{00000000-0005-0000-0000-00002F030000}"/>
    <cellStyle name="Percent 8" xfId="148" xr:uid="{00000000-0005-0000-0000-000030030000}"/>
    <cellStyle name="Percent 8 2" xfId="149" xr:uid="{00000000-0005-0000-0000-000031030000}"/>
    <cellStyle name="Percent 8 3" xfId="666" xr:uid="{00000000-0005-0000-0000-000032030000}"/>
    <cellStyle name="Percent 9" xfId="150" xr:uid="{00000000-0005-0000-0000-000033030000}"/>
    <cellStyle name="Percent 9 2" xfId="668" xr:uid="{00000000-0005-0000-0000-000034030000}"/>
    <cellStyle name="Percent 9 3" xfId="669" xr:uid="{00000000-0005-0000-0000-000035030000}"/>
    <cellStyle name="Percent 9 4" xfId="667" xr:uid="{00000000-0005-0000-0000-000036030000}"/>
    <cellStyle name="Standard_Data" xfId="670" xr:uid="{00000000-0005-0000-0000-000037030000}"/>
    <cellStyle name="style" xfId="671" xr:uid="{00000000-0005-0000-0000-000038030000}"/>
    <cellStyle name="Style 1" xfId="672" xr:uid="{00000000-0005-0000-0000-000039030000}"/>
    <cellStyle name="style 2" xfId="673" xr:uid="{00000000-0005-0000-0000-00003A030000}"/>
    <cellStyle name="style 3" xfId="674" xr:uid="{00000000-0005-0000-0000-00003B030000}"/>
    <cellStyle name="style 4" xfId="675" xr:uid="{00000000-0005-0000-0000-00003C030000}"/>
    <cellStyle name="style1" xfId="676" xr:uid="{00000000-0005-0000-0000-00003D030000}"/>
    <cellStyle name="style2" xfId="677" xr:uid="{00000000-0005-0000-0000-00003E030000}"/>
    <cellStyle name="subtotals" xfId="151" xr:uid="{00000000-0005-0000-0000-00003F030000}"/>
    <cellStyle name="þ_x001d_ð &amp;ý&amp;†ýG_x0008_ X_x000a__x0007__x0001__x0001_" xfId="678" xr:uid="{00000000-0005-0000-0000-000040030000}"/>
    <cellStyle name="UnitValuation" xfId="152" xr:uid="{00000000-0005-0000-0000-000041030000}"/>
    <cellStyle name="Währung [0]_35ERI8T2gbIEMixb4v26icuOo" xfId="679" xr:uid="{00000000-0005-0000-0000-000042030000}"/>
    <cellStyle name="Währung_35ERI8T2gbIEMixb4v26icuOo" xfId="680" xr:uid="{00000000-0005-0000-0000-000043030000}"/>
    <cellStyle name="콤마 [0]_RESULTS" xfId="681" xr:uid="{00000000-0005-0000-0000-000044030000}"/>
    <cellStyle name="콤마_RESULTS" xfId="682" xr:uid="{00000000-0005-0000-0000-000045030000}"/>
    <cellStyle name="통화 [0]_RESULTS" xfId="683" xr:uid="{00000000-0005-0000-0000-000046030000}"/>
    <cellStyle name="통화_RESULTS" xfId="684" xr:uid="{00000000-0005-0000-0000-000047030000}"/>
    <cellStyle name="표준_12월 " xfId="685" xr:uid="{00000000-0005-0000-0000-000048030000}"/>
  </cellStyles>
  <dxfs count="0"/>
  <tableStyles count="0" defaultTableStyle="TableStyleMedium2" defaultPivotStyle="PivotStyleLight16"/>
  <colors>
    <mruColors>
      <color rgb="FFFED2F1"/>
      <color rgb="FF9428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376236</xdr:colOff>
      <xdr:row>3</xdr:row>
      <xdr:rowOff>275259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0" y="0"/>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3028083</xdr:colOff>
      <xdr:row>7</xdr:row>
      <xdr:rowOff>123066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295275</xdr:colOff>
      <xdr:row>0</xdr:row>
      <xdr:rowOff>19050</xdr:rowOff>
    </xdr:from>
    <xdr:to>
      <xdr:col>2</xdr:col>
      <xdr:colOff>2849654</xdr:colOff>
      <xdr:row>6</xdr:row>
      <xdr:rowOff>97079</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09588" y="19050"/>
          <a:ext cx="3043236" cy="13494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9525</xdr:colOff>
      <xdr:row>0</xdr:row>
      <xdr:rowOff>47625</xdr:rowOff>
    </xdr:from>
    <xdr:to>
      <xdr:col>6</xdr:col>
      <xdr:colOff>609599</xdr:colOff>
      <xdr:row>6</xdr:row>
      <xdr:rowOff>170691</xdr:rowOff>
    </xdr:to>
    <xdr:pic>
      <xdr:nvPicPr>
        <xdr:cNvPr id="2" name="Picture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838200" y="47625"/>
          <a:ext cx="3038474" cy="126606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3</xdr:col>
      <xdr:colOff>257174</xdr:colOff>
      <xdr:row>7</xdr:row>
      <xdr:rowOff>8766</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1:F21"/>
  <sheetViews>
    <sheetView workbookViewId="0"/>
  </sheetViews>
  <sheetFormatPr defaultColWidth="9.109375" defaultRowHeight="24.6"/>
  <cols>
    <col min="1" max="1" width="3.33203125" style="156" customWidth="1"/>
    <col min="2" max="2" width="3.33203125" style="15" customWidth="1"/>
    <col min="3" max="3" width="12.44140625" style="15" customWidth="1"/>
    <col min="4" max="9" width="9.109375" style="15"/>
    <col min="10" max="10" width="16.33203125" style="15" customWidth="1"/>
    <col min="11" max="16384" width="9.109375" style="15"/>
  </cols>
  <sheetData>
    <row r="1" spans="1:6">
      <c r="A1" s="21"/>
    </row>
    <row r="2" spans="1:6">
      <c r="A2" s="21"/>
    </row>
    <row r="3" spans="1:6">
      <c r="A3" s="21"/>
    </row>
    <row r="4" spans="1:6">
      <c r="A4" s="21"/>
    </row>
    <row r="5" spans="1:6">
      <c r="A5" s="21"/>
    </row>
    <row r="6" spans="1:6">
      <c r="A6" s="21"/>
    </row>
    <row r="7" spans="1:6">
      <c r="A7" s="21"/>
    </row>
    <row r="8" spans="1:6">
      <c r="A8" s="21"/>
    </row>
    <row r="9" spans="1:6">
      <c r="A9" s="21"/>
    </row>
    <row r="10" spans="1:6" ht="47.25" customHeight="1">
      <c r="A10" s="21"/>
      <c r="C10" s="79" t="s">
        <v>134</v>
      </c>
      <c r="D10" s="34"/>
      <c r="E10" s="34"/>
      <c r="F10" s="34"/>
    </row>
    <row r="11" spans="1:6" ht="47.25" customHeight="1">
      <c r="A11" s="21"/>
      <c r="C11" s="79" t="s">
        <v>415</v>
      </c>
      <c r="D11" s="34"/>
      <c r="E11" s="34"/>
      <c r="F11" s="34"/>
    </row>
    <row r="12" spans="1:6" ht="47.25" customHeight="1">
      <c r="A12" s="21"/>
      <c r="C12" s="80" t="s">
        <v>133</v>
      </c>
      <c r="D12" s="34"/>
      <c r="E12" s="34"/>
      <c r="F12" s="34"/>
    </row>
    <row r="13" spans="1:6" ht="47.25" customHeight="1">
      <c r="A13" s="21"/>
      <c r="C13" s="80" t="s">
        <v>416</v>
      </c>
      <c r="D13" s="34"/>
      <c r="E13" s="34"/>
      <c r="F13" s="34"/>
    </row>
    <row r="14" spans="1:6">
      <c r="A14" s="21"/>
      <c r="C14" s="79"/>
      <c r="D14" s="34"/>
      <c r="E14" s="34"/>
      <c r="F14" s="34"/>
    </row>
    <row r="15" spans="1:6">
      <c r="A15" s="21"/>
      <c r="C15" s="81"/>
      <c r="D15" s="35"/>
      <c r="E15" s="34"/>
      <c r="F15" s="34"/>
    </row>
    <row r="16" spans="1:6">
      <c r="C16" s="34"/>
      <c r="D16" s="34"/>
      <c r="E16" s="34"/>
      <c r="F16" s="34"/>
    </row>
    <row r="17" spans="3:6">
      <c r="C17" s="34"/>
      <c r="D17" s="34"/>
      <c r="E17" s="34"/>
      <c r="F17" s="34"/>
    </row>
    <row r="18" spans="3:6">
      <c r="C18" s="34"/>
      <c r="D18" s="34"/>
      <c r="E18" s="34"/>
      <c r="F18" s="34"/>
    </row>
    <row r="19" spans="3:6">
      <c r="C19" s="34"/>
      <c r="D19" s="34"/>
      <c r="E19" s="34"/>
      <c r="F19" s="34"/>
    </row>
    <row r="20" spans="3:6">
      <c r="C20" s="34"/>
      <c r="D20" s="34"/>
      <c r="E20" s="34"/>
      <c r="F20" s="34"/>
    </row>
    <row r="21" spans="3:6">
      <c r="C21" s="36"/>
      <c r="D21" s="34"/>
      <c r="E21" s="34"/>
      <c r="F21" s="34"/>
    </row>
  </sheetData>
  <pageMargins left="0.7" right="0.7" top="0.75" bottom="0.75" header="0.3" footer="0.3"/>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79998168889431442"/>
  </sheetPr>
  <dimension ref="A1:AL23"/>
  <sheetViews>
    <sheetView workbookViewId="0">
      <selection sqref="A1:G1"/>
    </sheetView>
  </sheetViews>
  <sheetFormatPr defaultColWidth="9.109375" defaultRowHeight="13.2"/>
  <cols>
    <col min="1" max="1" width="5.6640625" style="109" customWidth="1"/>
    <col min="2" max="2" width="54.109375" style="7" customWidth="1"/>
    <col min="3" max="6" width="12.44140625" style="7" customWidth="1"/>
    <col min="7" max="7" width="48.33203125" style="7" bestFit="1" customWidth="1"/>
    <col min="8" max="8" width="25.88671875" style="7" bestFit="1" customWidth="1"/>
    <col min="9" max="9" width="16" style="7" bestFit="1" customWidth="1"/>
    <col min="10" max="10" width="7.44140625" style="7" bestFit="1" customWidth="1"/>
    <col min="11" max="41" width="26.109375" style="7" customWidth="1"/>
    <col min="42" max="42" width="0" style="7" hidden="1" customWidth="1"/>
    <col min="43" max="43" width="21.44140625" style="7" customWidth="1"/>
    <col min="44" max="16384" width="9.109375" style="7"/>
  </cols>
  <sheetData>
    <row r="1" spans="1:38" ht="20.399999999999999">
      <c r="A1" s="251" t="s">
        <v>265</v>
      </c>
      <c r="B1" s="252"/>
      <c r="C1" s="252"/>
      <c r="D1" s="252"/>
      <c r="E1" s="252"/>
      <c r="F1" s="252"/>
      <c r="G1" s="25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row>
    <row r="2" spans="1:38" ht="20.399999999999999">
      <c r="A2" s="254" t="s">
        <v>375</v>
      </c>
      <c r="B2" s="255"/>
      <c r="C2" s="255"/>
      <c r="D2" s="255"/>
      <c r="E2" s="255"/>
      <c r="F2" s="255"/>
      <c r="G2" s="256"/>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row>
    <row r="3" spans="1:38" s="160" customFormat="1" ht="47.25" customHeight="1">
      <c r="A3" s="37" t="s">
        <v>0</v>
      </c>
      <c r="B3" s="37" t="s">
        <v>5</v>
      </c>
      <c r="C3" s="37" t="s">
        <v>397</v>
      </c>
      <c r="D3" s="37" t="s">
        <v>408</v>
      </c>
      <c r="E3" s="37" t="s">
        <v>412</v>
      </c>
      <c r="F3" s="37" t="s">
        <v>425</v>
      </c>
      <c r="G3" s="38" t="s">
        <v>128</v>
      </c>
    </row>
    <row r="4" spans="1:38" ht="15">
      <c r="A4" s="93">
        <v>1</v>
      </c>
      <c r="B4" s="115" t="s">
        <v>159</v>
      </c>
      <c r="C4" s="95"/>
      <c r="D4" s="95"/>
      <c r="E4" s="95"/>
      <c r="F4" s="95"/>
      <c r="G4" s="113" t="s">
        <v>298</v>
      </c>
      <c r="I4" s="107"/>
    </row>
    <row r="5" spans="1:38" ht="15">
      <c r="A5" s="93">
        <v>2</v>
      </c>
      <c r="B5" s="94" t="s">
        <v>160</v>
      </c>
      <c r="C5" s="95">
        <v>13.3451388705</v>
      </c>
      <c r="D5" s="95">
        <v>19.516946175499999</v>
      </c>
      <c r="E5" s="95">
        <v>9.7165043246699998</v>
      </c>
      <c r="F5" s="95">
        <v>14.37248096107</v>
      </c>
      <c r="G5" s="114" t="s">
        <v>224</v>
      </c>
      <c r="H5" s="181"/>
      <c r="I5" s="181"/>
      <c r="J5" s="202"/>
    </row>
    <row r="6" spans="1:38" ht="15">
      <c r="A6" s="93">
        <v>3</v>
      </c>
      <c r="B6" s="94" t="s">
        <v>161</v>
      </c>
      <c r="C6" s="95">
        <v>1.9189752849999999</v>
      </c>
      <c r="D6" s="95">
        <v>2.9653571169999999</v>
      </c>
      <c r="E6" s="95">
        <v>1.2322202630000001</v>
      </c>
      <c r="F6" s="95">
        <v>1.8322275489300002</v>
      </c>
      <c r="G6" s="114" t="s">
        <v>225</v>
      </c>
      <c r="H6" s="181"/>
      <c r="I6" s="181"/>
      <c r="J6" s="202"/>
    </row>
    <row r="7" spans="1:38" ht="15">
      <c r="A7" s="93">
        <v>4</v>
      </c>
      <c r="B7" s="115" t="s">
        <v>162</v>
      </c>
      <c r="C7" s="100">
        <v>15.2641141555</v>
      </c>
      <c r="D7" s="100">
        <v>22.482303292499999</v>
      </c>
      <c r="E7" s="100">
        <v>10.94872458767</v>
      </c>
      <c r="F7" s="100">
        <v>16.20470851</v>
      </c>
      <c r="G7" s="113" t="s">
        <v>226</v>
      </c>
      <c r="H7" s="181"/>
      <c r="I7" s="181"/>
      <c r="J7" s="202"/>
    </row>
    <row r="8" spans="1:38" ht="15">
      <c r="A8" s="93">
        <v>5</v>
      </c>
      <c r="B8" s="99" t="s">
        <v>163</v>
      </c>
      <c r="C8" s="95"/>
      <c r="D8" s="95"/>
      <c r="E8" s="95"/>
      <c r="F8" s="95"/>
      <c r="G8" s="113" t="s">
        <v>299</v>
      </c>
    </row>
    <row r="9" spans="1:38" ht="15">
      <c r="A9" s="93">
        <v>6</v>
      </c>
      <c r="B9" s="94" t="s">
        <v>164</v>
      </c>
      <c r="C9" s="95">
        <v>2.2316659680000002</v>
      </c>
      <c r="D9" s="95">
        <v>2.9153702159999999</v>
      </c>
      <c r="E9" s="95">
        <v>1.7699138619999999</v>
      </c>
      <c r="F9" s="95">
        <v>2.2861562700000002</v>
      </c>
      <c r="G9" s="114" t="s">
        <v>219</v>
      </c>
      <c r="H9" s="181"/>
      <c r="I9" s="181"/>
      <c r="J9" s="202"/>
    </row>
    <row r="10" spans="1:38" ht="15">
      <c r="A10" s="93">
        <v>7</v>
      </c>
      <c r="B10" s="94" t="s">
        <v>165</v>
      </c>
      <c r="C10" s="95">
        <v>4.8420620650000004</v>
      </c>
      <c r="D10" s="95">
        <v>4.6031608989999997</v>
      </c>
      <c r="E10" s="95">
        <v>3.4882255839999998</v>
      </c>
      <c r="F10" s="95">
        <v>3.5705112909999999</v>
      </c>
      <c r="G10" s="114" t="s">
        <v>235</v>
      </c>
      <c r="H10" s="181"/>
      <c r="I10" s="181"/>
      <c r="J10" s="202"/>
    </row>
    <row r="11" spans="1:38" ht="15">
      <c r="A11" s="93">
        <v>8</v>
      </c>
      <c r="B11" s="94" t="s">
        <v>166</v>
      </c>
      <c r="C11" s="95">
        <v>0.41362909400999998</v>
      </c>
      <c r="D11" s="95">
        <v>0.57296698900999998</v>
      </c>
      <c r="E11" s="95">
        <v>0.33707346399999999</v>
      </c>
      <c r="F11" s="95">
        <v>0.58610327799999995</v>
      </c>
      <c r="G11" s="114" t="s">
        <v>233</v>
      </c>
      <c r="H11" s="181"/>
      <c r="I11" s="181"/>
      <c r="J11" s="202"/>
    </row>
    <row r="12" spans="1:38" ht="15">
      <c r="A12" s="93">
        <v>9</v>
      </c>
      <c r="B12" s="94" t="s">
        <v>167</v>
      </c>
      <c r="C12" s="95">
        <v>5.6002961620000002</v>
      </c>
      <c r="D12" s="95">
        <v>8.0766251540000003</v>
      </c>
      <c r="E12" s="95">
        <v>4.3457908270000001</v>
      </c>
      <c r="F12" s="95">
        <v>6.0592890910000001</v>
      </c>
      <c r="G12" s="114" t="s">
        <v>234</v>
      </c>
      <c r="H12" s="181"/>
      <c r="I12" s="181"/>
      <c r="J12" s="202"/>
    </row>
    <row r="13" spans="1:38" ht="15">
      <c r="A13" s="93">
        <v>10</v>
      </c>
      <c r="B13" s="94" t="s">
        <v>168</v>
      </c>
      <c r="C13" s="95">
        <v>2.2806558090000002</v>
      </c>
      <c r="D13" s="95">
        <v>3.9195454359999999</v>
      </c>
      <c r="E13" s="95">
        <v>1.78332623093</v>
      </c>
      <c r="F13" s="95">
        <v>2.8820454230000001</v>
      </c>
      <c r="G13" s="114" t="s">
        <v>220</v>
      </c>
      <c r="H13" s="181"/>
      <c r="I13" s="181"/>
      <c r="J13" s="202"/>
    </row>
    <row r="14" spans="1:38" ht="15">
      <c r="A14" s="93">
        <v>11</v>
      </c>
      <c r="B14" s="115" t="s">
        <v>169</v>
      </c>
      <c r="C14" s="100">
        <v>15.36830909801</v>
      </c>
      <c r="D14" s="100">
        <v>20.087668694010002</v>
      </c>
      <c r="E14" s="100">
        <v>11.72432996793</v>
      </c>
      <c r="F14" s="100">
        <v>15.384105353000001</v>
      </c>
      <c r="G14" s="113" t="s">
        <v>221</v>
      </c>
      <c r="H14" s="181"/>
      <c r="I14" s="181"/>
      <c r="J14" s="202"/>
    </row>
    <row r="15" spans="1:38" ht="15">
      <c r="A15" s="93">
        <v>12</v>
      </c>
      <c r="B15" s="99" t="s">
        <v>170</v>
      </c>
      <c r="C15" s="100">
        <v>-0.10419494250999999</v>
      </c>
      <c r="D15" s="100">
        <v>2.3946345984899997</v>
      </c>
      <c r="E15" s="100">
        <v>-0.77560538026000025</v>
      </c>
      <c r="F15" s="100">
        <v>0.82060315699999997</v>
      </c>
      <c r="G15" s="113" t="s">
        <v>300</v>
      </c>
      <c r="H15" s="202"/>
      <c r="I15" s="181"/>
      <c r="J15" s="202"/>
    </row>
    <row r="16" spans="1:38" ht="15">
      <c r="A16" s="93">
        <v>13</v>
      </c>
      <c r="B16" s="94" t="s">
        <v>254</v>
      </c>
      <c r="C16" s="95">
        <v>0.33067722500000002</v>
      </c>
      <c r="D16" s="95">
        <v>0.64787910699999995</v>
      </c>
      <c r="E16" s="95">
        <v>0.15754089399999999</v>
      </c>
      <c r="F16" s="95">
        <v>1.138542247</v>
      </c>
      <c r="G16" s="114" t="s">
        <v>301</v>
      </c>
      <c r="H16" s="181"/>
      <c r="I16" s="181"/>
      <c r="J16" s="202"/>
    </row>
    <row r="17" spans="1:10" ht="15">
      <c r="A17" s="93">
        <v>14</v>
      </c>
      <c r="B17" s="94" t="s">
        <v>255</v>
      </c>
      <c r="C17" s="95">
        <v>0.26102069</v>
      </c>
      <c r="D17" s="95">
        <v>0.28817906300000001</v>
      </c>
      <c r="E17" s="95">
        <v>7.0294317999999995E-2</v>
      </c>
      <c r="F17" s="95">
        <v>0.198958997</v>
      </c>
      <c r="G17" s="114" t="s">
        <v>302</v>
      </c>
      <c r="H17" s="181"/>
      <c r="I17" s="181"/>
      <c r="J17" s="202"/>
    </row>
    <row r="18" spans="1:10" ht="15">
      <c r="A18" s="93">
        <v>15</v>
      </c>
      <c r="B18" s="99" t="s">
        <v>173</v>
      </c>
      <c r="C18" s="100">
        <v>-3.4538407509999994E-2</v>
      </c>
      <c r="D18" s="100">
        <v>2.7543346424899999</v>
      </c>
      <c r="E18" s="100">
        <f>E15+E16-E17</f>
        <v>-0.68835880426000018</v>
      </c>
      <c r="F18" s="100">
        <v>1.760186407</v>
      </c>
      <c r="G18" s="113" t="s">
        <v>303</v>
      </c>
      <c r="H18" s="202"/>
      <c r="I18" s="181"/>
      <c r="J18" s="202"/>
    </row>
    <row r="19" spans="1:10" ht="15">
      <c r="A19" s="93">
        <v>16</v>
      </c>
      <c r="B19" s="94" t="s">
        <v>256</v>
      </c>
      <c r="C19" s="95">
        <v>1.5043335E-2</v>
      </c>
      <c r="D19" s="95">
        <v>4.7984945000000001E-2</v>
      </c>
      <c r="E19" s="95">
        <v>1.6354687999999999E-2</v>
      </c>
      <c r="F19" s="95">
        <v>3.5611140999999999E-2</v>
      </c>
      <c r="G19" s="114" t="s">
        <v>304</v>
      </c>
      <c r="H19" s="181"/>
      <c r="I19" s="181"/>
      <c r="J19" s="202"/>
    </row>
    <row r="20" spans="1:10" ht="15">
      <c r="A20" s="93">
        <v>17</v>
      </c>
      <c r="B20" s="99" t="s">
        <v>175</v>
      </c>
      <c r="C20" s="100">
        <v>-4.9581742509999992E-2</v>
      </c>
      <c r="D20" s="100">
        <v>2.7063496974899999</v>
      </c>
      <c r="E20" s="100">
        <f>E18-E19</f>
        <v>-0.70471349226000013</v>
      </c>
      <c r="F20" s="100">
        <v>1.724575266</v>
      </c>
      <c r="G20" s="113" t="s">
        <v>305</v>
      </c>
      <c r="H20" s="181"/>
      <c r="I20" s="181"/>
      <c r="J20" s="202"/>
    </row>
    <row r="21" spans="1:10">
      <c r="C21" s="213"/>
      <c r="D21" s="213"/>
      <c r="E21" s="213"/>
      <c r="F21" s="213"/>
      <c r="G21" s="110"/>
    </row>
    <row r="22" spans="1:10">
      <c r="A22" s="117"/>
      <c r="C22" s="107"/>
      <c r="D22" s="107"/>
      <c r="E22" s="107"/>
      <c r="F22" s="107"/>
    </row>
    <row r="23" spans="1:10">
      <c r="B23" s="118"/>
      <c r="C23" s="107"/>
      <c r="D23" s="107"/>
      <c r="E23" s="107"/>
      <c r="F23" s="107"/>
    </row>
  </sheetData>
  <mergeCells count="2">
    <mergeCell ref="A1:G1"/>
    <mergeCell ref="A2:G2"/>
  </mergeCells>
  <pageMargins left="0.7" right="0.7" top="0.75" bottom="0.75" header="0.3" footer="0.3"/>
  <pageSetup paperSize="9" scale="5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79998168889431442"/>
  </sheetPr>
  <dimension ref="A1:I53"/>
  <sheetViews>
    <sheetView workbookViewId="0">
      <selection sqref="A1:I1"/>
    </sheetView>
  </sheetViews>
  <sheetFormatPr defaultColWidth="9.109375" defaultRowHeight="13.2"/>
  <cols>
    <col min="1" max="1" width="21.109375" style="117" customWidth="1"/>
    <col min="2" max="5" width="15.88671875" style="117" customWidth="1"/>
    <col min="6" max="6" width="21.109375" style="117" customWidth="1"/>
    <col min="7" max="8" width="15.88671875" style="117" customWidth="1"/>
    <col min="9" max="9" width="29.6640625" style="117" customWidth="1"/>
    <col min="10" max="10" width="20.44140625" style="117" bestFit="1" customWidth="1"/>
    <col min="11" max="11" width="30" style="117" bestFit="1" customWidth="1"/>
    <col min="12" max="16384" width="9.109375" style="117"/>
  </cols>
  <sheetData>
    <row r="1" spans="1:9" ht="20.399999999999999">
      <c r="A1" s="251" t="s">
        <v>400</v>
      </c>
      <c r="B1" s="252"/>
      <c r="C1" s="252"/>
      <c r="D1" s="252"/>
      <c r="E1" s="252"/>
      <c r="F1" s="252"/>
      <c r="G1" s="252"/>
      <c r="H1" s="252"/>
      <c r="I1" s="253"/>
    </row>
    <row r="2" spans="1:9" ht="20.399999999999999">
      <c r="A2" s="257" t="s">
        <v>401</v>
      </c>
      <c r="B2" s="258"/>
      <c r="C2" s="258"/>
      <c r="D2" s="258"/>
      <c r="E2" s="258"/>
      <c r="F2" s="258"/>
      <c r="G2" s="258"/>
      <c r="H2" s="258"/>
      <c r="I2" s="259"/>
    </row>
    <row r="3" spans="1:9" ht="30">
      <c r="A3" s="37" t="s">
        <v>458</v>
      </c>
      <c r="B3" s="161" t="s">
        <v>16</v>
      </c>
      <c r="C3" s="161" t="s">
        <v>17</v>
      </c>
      <c r="D3" s="161" t="s">
        <v>3</v>
      </c>
      <c r="E3" s="161" t="s">
        <v>18</v>
      </c>
      <c r="F3" s="161" t="s">
        <v>19</v>
      </c>
      <c r="G3" s="161" t="s">
        <v>20</v>
      </c>
      <c r="H3" s="161" t="s">
        <v>320</v>
      </c>
      <c r="I3" s="38" t="s">
        <v>459</v>
      </c>
    </row>
    <row r="4" spans="1:9" ht="15">
      <c r="A4" s="176" t="s">
        <v>152</v>
      </c>
      <c r="B4" s="241">
        <v>3.1265038629999999</v>
      </c>
      <c r="C4" s="241">
        <v>1.529398E-3</v>
      </c>
      <c r="D4" s="241">
        <v>3.1249744650000002</v>
      </c>
      <c r="E4" s="241">
        <v>1.31E-7</v>
      </c>
      <c r="F4" s="241">
        <v>1.4411457000000001</v>
      </c>
      <c r="G4" s="242">
        <v>0</v>
      </c>
      <c r="H4" s="242">
        <v>1529398</v>
      </c>
      <c r="I4" s="177" t="s">
        <v>152</v>
      </c>
    </row>
    <row r="5" spans="1:9" ht="15">
      <c r="A5" s="176" t="s">
        <v>148</v>
      </c>
      <c r="B5" s="241">
        <v>87.296681129554997</v>
      </c>
      <c r="C5" s="241">
        <v>52.936894640239998</v>
      </c>
      <c r="D5" s="241">
        <v>34.359786489305002</v>
      </c>
      <c r="E5" s="241">
        <v>17.863281732499999</v>
      </c>
      <c r="F5" s="241">
        <v>66.392780420999998</v>
      </c>
      <c r="G5" s="241">
        <v>3.2068593110000001</v>
      </c>
      <c r="H5" s="241">
        <v>46.830409590000002</v>
      </c>
      <c r="I5" s="177" t="s">
        <v>155</v>
      </c>
    </row>
    <row r="6" spans="1:9" ht="15">
      <c r="A6" s="176" t="s">
        <v>347</v>
      </c>
      <c r="B6" s="241">
        <v>23.049214158000002</v>
      </c>
      <c r="C6" s="241">
        <v>18.97304961</v>
      </c>
      <c r="D6" s="241">
        <v>4.0761645480000004</v>
      </c>
      <c r="E6" s="241">
        <v>1.9094505129999999</v>
      </c>
      <c r="F6" s="241">
        <v>20.083114762000001</v>
      </c>
      <c r="G6" s="241">
        <v>7.6829639570000001</v>
      </c>
      <c r="H6" s="241">
        <v>10.419919369</v>
      </c>
      <c r="I6" s="177" t="s">
        <v>153</v>
      </c>
    </row>
    <row r="7" spans="1:9" ht="15">
      <c r="A7" s="176" t="s">
        <v>250</v>
      </c>
      <c r="B7" s="241">
        <v>0.16601806999999999</v>
      </c>
      <c r="C7" s="241">
        <v>2.5760000000000002E-2</v>
      </c>
      <c r="D7" s="241">
        <v>0.14025807000000001</v>
      </c>
      <c r="E7" s="241">
        <v>6.2491946999999999E-2</v>
      </c>
      <c r="F7" s="241">
        <v>4.0500000000000001E-2</v>
      </c>
      <c r="G7" s="241">
        <v>0</v>
      </c>
      <c r="H7" s="241">
        <v>2.5760000000000002E-2</v>
      </c>
      <c r="I7" s="177" t="s">
        <v>252</v>
      </c>
    </row>
    <row r="8" spans="1:9" ht="15">
      <c r="A8" s="176" t="s">
        <v>246</v>
      </c>
      <c r="B8" s="241">
        <v>1.7662735380000001</v>
      </c>
      <c r="C8" s="241">
        <v>0.67875406400000005</v>
      </c>
      <c r="D8" s="241">
        <v>1.087519474</v>
      </c>
      <c r="E8" s="241">
        <v>5.8816320000000004E-3</v>
      </c>
      <c r="F8" s="241">
        <v>1.5817066310000001</v>
      </c>
      <c r="G8" s="241">
        <v>0.06</v>
      </c>
      <c r="H8" s="241">
        <v>0.58289558699999999</v>
      </c>
      <c r="I8" s="177" t="s">
        <v>249</v>
      </c>
    </row>
    <row r="9" spans="1:9" ht="15">
      <c r="A9" s="176" t="s">
        <v>251</v>
      </c>
      <c r="B9" s="241">
        <v>5.2531372000000003</v>
      </c>
      <c r="C9" s="241">
        <v>1.154192836</v>
      </c>
      <c r="D9" s="241">
        <v>4.0989443640000003</v>
      </c>
      <c r="E9" s="241">
        <v>0.36120174399999999</v>
      </c>
      <c r="F9" s="241">
        <v>4.4082053520000004</v>
      </c>
      <c r="G9" s="241">
        <v>0</v>
      </c>
      <c r="H9" s="241">
        <v>1.124753932</v>
      </c>
      <c r="I9" s="177" t="s">
        <v>253</v>
      </c>
    </row>
    <row r="10" spans="1:9" ht="15">
      <c r="A10" s="174" t="s">
        <v>356</v>
      </c>
      <c r="B10" s="204">
        <v>120.65782795855499</v>
      </c>
      <c r="C10" s="204">
        <v>73.770180548239992</v>
      </c>
      <c r="D10" s="204">
        <v>46.887647410305</v>
      </c>
      <c r="E10" s="204">
        <v>20.2023076995</v>
      </c>
      <c r="F10" s="204">
        <v>93.947452866000006</v>
      </c>
      <c r="G10" s="204">
        <v>10.949823267999999</v>
      </c>
      <c r="H10" s="204">
        <v>58.985267876000002</v>
      </c>
      <c r="I10" s="178" t="s">
        <v>143</v>
      </c>
    </row>
    <row r="11" spans="1:9">
      <c r="B11" s="187"/>
      <c r="C11" s="187"/>
      <c r="D11" s="187"/>
      <c r="E11" s="187"/>
      <c r="F11" s="187"/>
      <c r="G11" s="187"/>
      <c r="H11" s="187"/>
    </row>
    <row r="12" spans="1:9">
      <c r="B12" s="187"/>
    </row>
    <row r="14" spans="1:9" ht="20.399999999999999">
      <c r="A14" s="251" t="s">
        <v>434</v>
      </c>
      <c r="B14" s="252"/>
      <c r="C14" s="252"/>
      <c r="D14" s="252"/>
      <c r="E14" s="252"/>
      <c r="F14" s="252"/>
      <c r="G14" s="252"/>
      <c r="H14" s="252"/>
      <c r="I14" s="253"/>
    </row>
    <row r="15" spans="1:9" ht="20.399999999999999">
      <c r="A15" s="257" t="s">
        <v>435</v>
      </c>
      <c r="B15" s="258"/>
      <c r="C15" s="258"/>
      <c r="D15" s="258"/>
      <c r="E15" s="258"/>
      <c r="F15" s="258"/>
      <c r="G15" s="258"/>
      <c r="H15" s="258"/>
      <c r="I15" s="259"/>
    </row>
    <row r="16" spans="1:9" ht="30">
      <c r="A16" s="37" t="s">
        <v>458</v>
      </c>
      <c r="B16" s="161" t="s">
        <v>16</v>
      </c>
      <c r="C16" s="161" t="s">
        <v>17</v>
      </c>
      <c r="D16" s="161" t="s">
        <v>3</v>
      </c>
      <c r="E16" s="161" t="s">
        <v>18</v>
      </c>
      <c r="F16" s="161" t="s">
        <v>19</v>
      </c>
      <c r="G16" s="161" t="s">
        <v>20</v>
      </c>
      <c r="H16" s="161" t="s">
        <v>320</v>
      </c>
      <c r="I16" s="38" t="s">
        <v>459</v>
      </c>
    </row>
    <row r="17" spans="1:9" ht="15">
      <c r="A17" s="176" t="s">
        <v>152</v>
      </c>
      <c r="B17" s="241">
        <v>3.1265038629999999</v>
      </c>
      <c r="C17" s="241">
        <v>1.529398E-3</v>
      </c>
      <c r="D17" s="241">
        <v>3.1249744650000002</v>
      </c>
      <c r="E17" s="243">
        <v>1.31E-7</v>
      </c>
      <c r="F17" s="241">
        <v>1.4411457000000001</v>
      </c>
      <c r="G17" s="242">
        <v>0</v>
      </c>
      <c r="H17" s="242">
        <v>1.529398E-3</v>
      </c>
      <c r="I17" s="177" t="s">
        <v>152</v>
      </c>
    </row>
    <row r="18" spans="1:9" ht="15">
      <c r="A18" s="176" t="s">
        <v>148</v>
      </c>
      <c r="B18" s="241">
        <v>88.650859539544982</v>
      </c>
      <c r="C18" s="241">
        <v>54.41903571924</v>
      </c>
      <c r="D18" s="241">
        <v>34.231823820305003</v>
      </c>
      <c r="E18" s="241">
        <v>19.257944099500001</v>
      </c>
      <c r="F18" s="241">
        <v>65.615389077000003</v>
      </c>
      <c r="G18" s="241">
        <v>2.5162654629999999</v>
      </c>
      <c r="H18" s="241">
        <v>46.700509361999998</v>
      </c>
      <c r="I18" s="177" t="s">
        <v>155</v>
      </c>
    </row>
    <row r="19" spans="1:9" ht="15">
      <c r="A19" s="176" t="s">
        <v>247</v>
      </c>
      <c r="B19" s="241">
        <v>3.400877033</v>
      </c>
      <c r="C19" s="241">
        <v>1.739262954</v>
      </c>
      <c r="D19" s="241">
        <v>1.661614079</v>
      </c>
      <c r="E19" s="241">
        <v>0.43422259400000002</v>
      </c>
      <c r="F19" s="241">
        <v>2.8365937670000001</v>
      </c>
      <c r="G19" s="241">
        <v>0.57517789399999997</v>
      </c>
      <c r="H19" s="241">
        <v>1.0959060169999999</v>
      </c>
      <c r="I19" s="177" t="s">
        <v>248</v>
      </c>
    </row>
    <row r="20" spans="1:9" ht="15">
      <c r="A20" s="176" t="s">
        <v>153</v>
      </c>
      <c r="B20" s="241">
        <v>22.432715974000001</v>
      </c>
      <c r="C20" s="241">
        <v>16.563852046000001</v>
      </c>
      <c r="D20" s="241">
        <v>5.8688638470000001</v>
      </c>
      <c r="E20" s="241">
        <v>1.1416945439999999</v>
      </c>
      <c r="F20" s="241">
        <v>19.465025333</v>
      </c>
      <c r="G20" s="241">
        <v>5.2183212899999996</v>
      </c>
      <c r="H20" s="241">
        <v>10.575774750000001</v>
      </c>
      <c r="I20" s="177" t="s">
        <v>153</v>
      </c>
    </row>
    <row r="21" spans="1:9" ht="15">
      <c r="A21" s="176" t="s">
        <v>250</v>
      </c>
      <c r="B21" s="241">
        <v>0.17283427000000001</v>
      </c>
      <c r="C21" s="241">
        <v>2.9645000000000001E-2</v>
      </c>
      <c r="D21" s="241">
        <v>0.14318927000000001</v>
      </c>
      <c r="E21" s="241">
        <v>4.2491947000000002E-2</v>
      </c>
      <c r="F21" s="241">
        <v>8.3500000000000005E-2</v>
      </c>
      <c r="G21" s="241">
        <v>0</v>
      </c>
      <c r="H21" s="241">
        <v>2.9645000000000001E-2</v>
      </c>
      <c r="I21" s="177" t="s">
        <v>252</v>
      </c>
    </row>
    <row r="22" spans="1:9" ht="15">
      <c r="A22" s="176" t="s">
        <v>246</v>
      </c>
      <c r="B22" s="241">
        <v>1.7662735380000001</v>
      </c>
      <c r="C22" s="241">
        <v>0.67875406400000005</v>
      </c>
      <c r="D22" s="241">
        <v>1.087519474</v>
      </c>
      <c r="E22" s="241">
        <v>5.8816320000000004E-3</v>
      </c>
      <c r="F22" s="241">
        <v>1.5817066310000001</v>
      </c>
      <c r="G22" s="241">
        <v>0.06</v>
      </c>
      <c r="H22" s="241">
        <v>0.58289558699999999</v>
      </c>
      <c r="I22" s="177" t="s">
        <v>249</v>
      </c>
    </row>
    <row r="23" spans="1:9" ht="15">
      <c r="A23" s="176" t="s">
        <v>251</v>
      </c>
      <c r="B23" s="241">
        <v>5.4114217370000004</v>
      </c>
      <c r="C23" s="241">
        <v>1.0976043369999999</v>
      </c>
      <c r="D23" s="241">
        <v>4.3138173999999996</v>
      </c>
      <c r="E23" s="241">
        <v>0.46450728000000002</v>
      </c>
      <c r="F23" s="241">
        <v>4.5622422379999996</v>
      </c>
      <c r="G23" s="241">
        <v>0</v>
      </c>
      <c r="H23" s="241">
        <v>1.0715230870000001</v>
      </c>
      <c r="I23" s="177" t="s">
        <v>253</v>
      </c>
    </row>
    <row r="24" spans="1:9" ht="15">
      <c r="A24" s="174" t="s">
        <v>356</v>
      </c>
      <c r="B24" s="204">
        <f>SUM(B17:B23)</f>
        <v>124.96148595454498</v>
      </c>
      <c r="C24" s="204">
        <f t="shared" ref="C24:H24" si="0">SUM(C17:C23)</f>
        <v>74.529683518240006</v>
      </c>
      <c r="D24" s="204">
        <f t="shared" si="0"/>
        <v>50.431802355305003</v>
      </c>
      <c r="E24" s="204">
        <f t="shared" si="0"/>
        <v>21.346742227500002</v>
      </c>
      <c r="F24" s="204">
        <f t="shared" si="0"/>
        <v>95.585602746000006</v>
      </c>
      <c r="G24" s="204">
        <f t="shared" si="0"/>
        <v>8.3697646470000002</v>
      </c>
      <c r="H24" s="204">
        <f t="shared" si="0"/>
        <v>60.057783201000007</v>
      </c>
      <c r="I24" s="178" t="s">
        <v>143</v>
      </c>
    </row>
    <row r="28" spans="1:9" ht="20.399999999999999">
      <c r="A28" s="251" t="s">
        <v>436</v>
      </c>
      <c r="B28" s="252"/>
      <c r="C28" s="252"/>
      <c r="D28" s="252"/>
      <c r="E28" s="252"/>
      <c r="F28" s="252"/>
      <c r="G28" s="252"/>
      <c r="H28" s="252"/>
      <c r="I28" s="253"/>
    </row>
    <row r="29" spans="1:9" ht="20.399999999999999">
      <c r="A29" s="257" t="s">
        <v>437</v>
      </c>
      <c r="B29" s="258"/>
      <c r="C29" s="258"/>
      <c r="D29" s="258"/>
      <c r="E29" s="258"/>
      <c r="F29" s="258"/>
      <c r="G29" s="258"/>
      <c r="H29" s="258"/>
      <c r="I29" s="259"/>
    </row>
    <row r="30" spans="1:9" ht="30">
      <c r="A30" s="37" t="s">
        <v>127</v>
      </c>
      <c r="B30" s="161" t="s">
        <v>16</v>
      </c>
      <c r="C30" s="161" t="s">
        <v>17</v>
      </c>
      <c r="D30" s="161" t="s">
        <v>3</v>
      </c>
      <c r="E30" s="161" t="s">
        <v>18</v>
      </c>
      <c r="F30" s="161" t="s">
        <v>19</v>
      </c>
      <c r="G30" s="161" t="s">
        <v>20</v>
      </c>
      <c r="H30" s="161" t="s">
        <v>320</v>
      </c>
      <c r="I30" s="38" t="s">
        <v>459</v>
      </c>
    </row>
    <row r="31" spans="1:9" ht="15">
      <c r="A31" s="176" t="s">
        <v>152</v>
      </c>
      <c r="B31" s="241">
        <v>3.1265038629999999</v>
      </c>
      <c r="C31" s="241">
        <v>1.529398E-3</v>
      </c>
      <c r="D31" s="241">
        <v>3.1249744650000002</v>
      </c>
      <c r="E31" s="243">
        <v>1.31E-7</v>
      </c>
      <c r="F31" s="241">
        <v>1.4411457000000001</v>
      </c>
      <c r="G31" s="242">
        <v>0</v>
      </c>
      <c r="H31" s="242">
        <v>1.529398E-3</v>
      </c>
      <c r="I31" s="177" t="s">
        <v>152</v>
      </c>
    </row>
    <row r="32" spans="1:9" ht="15">
      <c r="A32" s="176" t="s">
        <v>148</v>
      </c>
      <c r="B32" s="241">
        <v>83.545152986720012</v>
      </c>
      <c r="C32" s="241">
        <v>54.189158392000003</v>
      </c>
      <c r="D32" s="241">
        <v>29.355849594719999</v>
      </c>
      <c r="E32" s="241">
        <v>16.265992183000002</v>
      </c>
      <c r="F32" s="241">
        <v>61.194828674</v>
      </c>
      <c r="G32" s="241">
        <v>6.6905085499999997</v>
      </c>
      <c r="H32" s="241">
        <v>44.484793988</v>
      </c>
      <c r="I32" s="177" t="s">
        <v>155</v>
      </c>
    </row>
    <row r="33" spans="1:9" ht="15">
      <c r="A33" s="176" t="s">
        <v>150</v>
      </c>
      <c r="B33" s="241">
        <v>3.1077269350000001</v>
      </c>
      <c r="C33" s="241">
        <v>0.242254738</v>
      </c>
      <c r="D33" s="241">
        <v>2.8654721969999999</v>
      </c>
      <c r="E33" s="241">
        <v>0.22501710699999999</v>
      </c>
      <c r="F33" s="241">
        <v>1.4552615</v>
      </c>
      <c r="G33" s="241">
        <v>0</v>
      </c>
      <c r="H33" s="241">
        <v>0.229960526</v>
      </c>
      <c r="I33" s="177" t="s">
        <v>157</v>
      </c>
    </row>
    <row r="34" spans="1:9" ht="15">
      <c r="A34" s="176" t="s">
        <v>247</v>
      </c>
      <c r="B34" s="241">
        <v>3.220962525</v>
      </c>
      <c r="C34" s="241">
        <v>1.782273242</v>
      </c>
      <c r="D34" s="241">
        <v>1.4386892840000001</v>
      </c>
      <c r="E34" s="241">
        <v>3.6966803999999999E-2</v>
      </c>
      <c r="F34" s="241">
        <v>3.1581490620000001</v>
      </c>
      <c r="G34" s="241">
        <v>0.57517789399999997</v>
      </c>
      <c r="H34" s="241">
        <v>1.1114428510000001</v>
      </c>
      <c r="I34" s="177" t="s">
        <v>248</v>
      </c>
    </row>
    <row r="35" spans="1:9" ht="15">
      <c r="A35" s="176" t="s">
        <v>153</v>
      </c>
      <c r="B35" s="241">
        <v>24.020579148739998</v>
      </c>
      <c r="C35" s="241">
        <v>18.643860634999999</v>
      </c>
      <c r="D35" s="241">
        <v>5.3767185137400002</v>
      </c>
      <c r="E35" s="241">
        <v>1.7637705647399999</v>
      </c>
      <c r="F35" s="241">
        <v>20.443278283000001</v>
      </c>
      <c r="G35" s="241">
        <v>7.6625471899999997</v>
      </c>
      <c r="H35" s="241">
        <v>9.9660791880000001</v>
      </c>
      <c r="I35" s="177" t="s">
        <v>153</v>
      </c>
    </row>
    <row r="36" spans="1:9" ht="15">
      <c r="A36" s="176" t="s">
        <v>250</v>
      </c>
      <c r="B36" s="241">
        <v>0.17029801999999999</v>
      </c>
      <c r="C36" s="241">
        <v>3.0818999999999999E-2</v>
      </c>
      <c r="D36" s="241">
        <v>0.13947902000000001</v>
      </c>
      <c r="E36" s="241">
        <v>1.7491947000000001E-2</v>
      </c>
      <c r="F36" s="241">
        <v>6.88E-2</v>
      </c>
      <c r="G36" s="241">
        <v>0</v>
      </c>
      <c r="H36" s="241">
        <v>3.0818999999999999E-2</v>
      </c>
      <c r="I36" s="177" t="s">
        <v>252</v>
      </c>
    </row>
    <row r="37" spans="1:9" ht="15">
      <c r="A37" s="176" t="s">
        <v>246</v>
      </c>
      <c r="B37" s="241">
        <v>1.7909713140000001</v>
      </c>
      <c r="C37" s="241">
        <v>0.719763237</v>
      </c>
      <c r="D37" s="241">
        <v>1.0711364560000001</v>
      </c>
      <c r="E37" s="241">
        <v>4.265741E-3</v>
      </c>
      <c r="F37" s="241">
        <v>1.5947207029999999</v>
      </c>
      <c r="G37" s="241">
        <v>0</v>
      </c>
      <c r="H37" s="241">
        <v>0.60446025199999998</v>
      </c>
      <c r="I37" s="177" t="s">
        <v>249</v>
      </c>
    </row>
    <row r="38" spans="1:9" ht="15">
      <c r="A38" s="176" t="s">
        <v>251</v>
      </c>
      <c r="B38" s="241">
        <v>5.4657141820000001</v>
      </c>
      <c r="C38" s="241">
        <v>1.0349142309999999</v>
      </c>
      <c r="D38" s="241">
        <v>4.430799951</v>
      </c>
      <c r="E38" s="241">
        <v>0.167670917</v>
      </c>
      <c r="F38" s="241">
        <v>4.8067716589999998</v>
      </c>
      <c r="G38" s="241">
        <v>0</v>
      </c>
      <c r="H38" s="241">
        <v>0.99556723800000002</v>
      </c>
      <c r="I38" s="177" t="s">
        <v>253</v>
      </c>
    </row>
    <row r="39" spans="1:9" ht="15">
      <c r="A39" s="174" t="s">
        <v>356</v>
      </c>
      <c r="B39" s="204">
        <f>SUM(B31:B38)</f>
        <v>124.44790897446002</v>
      </c>
      <c r="C39" s="204">
        <f t="shared" ref="C39:H39" si="1">SUM(C31:C38)</f>
        <v>76.644572873000001</v>
      </c>
      <c r="D39" s="204">
        <f t="shared" si="1"/>
        <v>47.803119481460001</v>
      </c>
      <c r="E39" s="204">
        <f t="shared" si="1"/>
        <v>18.481175394739999</v>
      </c>
      <c r="F39" s="204">
        <f t="shared" si="1"/>
        <v>94.162955581000006</v>
      </c>
      <c r="G39" s="204">
        <f t="shared" si="1"/>
        <v>14.928233634</v>
      </c>
      <c r="H39" s="204">
        <f t="shared" si="1"/>
        <v>57.424652441000006</v>
      </c>
      <c r="I39" s="178" t="s">
        <v>143</v>
      </c>
    </row>
    <row r="43" spans="1:9" ht="20.399999999999999">
      <c r="A43" s="251" t="s">
        <v>438</v>
      </c>
      <c r="B43" s="252"/>
      <c r="C43" s="252"/>
      <c r="D43" s="252"/>
      <c r="E43" s="252"/>
      <c r="F43" s="252"/>
      <c r="G43" s="252"/>
      <c r="H43" s="252"/>
      <c r="I43" s="253"/>
    </row>
    <row r="44" spans="1:9" ht="20.399999999999999">
      <c r="A44" s="257" t="s">
        <v>439</v>
      </c>
      <c r="B44" s="258"/>
      <c r="C44" s="258"/>
      <c r="D44" s="258"/>
      <c r="E44" s="258"/>
      <c r="F44" s="258"/>
      <c r="G44" s="258"/>
      <c r="H44" s="258"/>
      <c r="I44" s="259"/>
    </row>
    <row r="45" spans="1:9" ht="30">
      <c r="A45" s="37" t="s">
        <v>458</v>
      </c>
      <c r="B45" s="161" t="s">
        <v>16</v>
      </c>
      <c r="C45" s="161" t="s">
        <v>17</v>
      </c>
      <c r="D45" s="161" t="s">
        <v>3</v>
      </c>
      <c r="E45" s="161" t="s">
        <v>18</v>
      </c>
      <c r="F45" s="161" t="s">
        <v>19</v>
      </c>
      <c r="G45" s="161" t="s">
        <v>20</v>
      </c>
      <c r="H45" s="161" t="s">
        <v>320</v>
      </c>
      <c r="I45" s="38" t="s">
        <v>459</v>
      </c>
    </row>
    <row r="46" spans="1:9" ht="15">
      <c r="A46" s="176" t="s">
        <v>148</v>
      </c>
      <c r="B46" s="203">
        <v>92.206185055719999</v>
      </c>
      <c r="C46" s="203">
        <v>58.198288802</v>
      </c>
      <c r="D46" s="203">
        <v>34.00814625372</v>
      </c>
      <c r="E46" s="203">
        <v>16.496397207000001</v>
      </c>
      <c r="F46" s="203">
        <v>67.948307381999996</v>
      </c>
      <c r="G46" s="203">
        <v>2.1456032</v>
      </c>
      <c r="H46" s="203">
        <v>45.971397578999998</v>
      </c>
      <c r="I46" s="177" t="s">
        <v>155</v>
      </c>
    </row>
    <row r="47" spans="1:9" ht="15">
      <c r="A47" s="176" t="s">
        <v>150</v>
      </c>
      <c r="B47" s="203">
        <v>3.2485679780000001</v>
      </c>
      <c r="C47" s="203">
        <v>0.331439488</v>
      </c>
      <c r="D47" s="203">
        <v>2.9171284900000001</v>
      </c>
      <c r="E47" s="203">
        <v>0.32506048399999998</v>
      </c>
      <c r="F47" s="203">
        <v>1.4959666700000001</v>
      </c>
      <c r="G47" s="203">
        <v>0</v>
      </c>
      <c r="H47" s="203">
        <v>0.32949152599999998</v>
      </c>
      <c r="I47" s="177" t="s">
        <v>157</v>
      </c>
    </row>
    <row r="48" spans="1:9" ht="15">
      <c r="A48" s="176" t="s">
        <v>247</v>
      </c>
      <c r="B48" s="203">
        <v>3.5346612720000001</v>
      </c>
      <c r="C48" s="203">
        <v>1.8096584060000001</v>
      </c>
      <c r="D48" s="203">
        <v>1.7250028660000001</v>
      </c>
      <c r="E48" s="203">
        <v>2.4669091000000001E-2</v>
      </c>
      <c r="F48" s="203">
        <v>3.489956807</v>
      </c>
      <c r="G48" s="203">
        <v>0.57517789399999997</v>
      </c>
      <c r="H48" s="203">
        <v>1.1375780150000001</v>
      </c>
      <c r="I48" s="177" t="s">
        <v>248</v>
      </c>
    </row>
    <row r="49" spans="1:9" ht="15">
      <c r="A49" s="176" t="s">
        <v>153</v>
      </c>
      <c r="B49" s="203">
        <v>23.982982061000001</v>
      </c>
      <c r="C49" s="203">
        <v>17.945042770000001</v>
      </c>
      <c r="D49" s="203">
        <v>6.0379392909999998</v>
      </c>
      <c r="E49" s="203">
        <v>0.97170275800000006</v>
      </c>
      <c r="F49" s="203">
        <v>21.549016711</v>
      </c>
      <c r="G49" s="203">
        <v>6.3075752899999999</v>
      </c>
      <c r="H49" s="203">
        <v>10.657062980999999</v>
      </c>
      <c r="I49" s="177" t="s">
        <v>153</v>
      </c>
    </row>
    <row r="50" spans="1:9" ht="15">
      <c r="A50" s="176" t="s">
        <v>250</v>
      </c>
      <c r="B50" s="203">
        <v>0.17287442</v>
      </c>
      <c r="C50" s="203">
        <v>3.1779000000000002E-2</v>
      </c>
      <c r="D50" s="203">
        <v>0.14109542</v>
      </c>
      <c r="E50" s="203">
        <v>3.5991947000000003E-2</v>
      </c>
      <c r="F50" s="203">
        <v>8.5300000000000001E-2</v>
      </c>
      <c r="G50" s="203">
        <v>0</v>
      </c>
      <c r="H50" s="203">
        <v>3.1779000000000002E-2</v>
      </c>
      <c r="I50" s="177" t="s">
        <v>252</v>
      </c>
    </row>
    <row r="51" spans="1:9" ht="15">
      <c r="A51" s="176" t="s">
        <v>246</v>
      </c>
      <c r="B51" s="203">
        <v>1.9125819749999999</v>
      </c>
      <c r="C51" s="203">
        <v>0.73630223800000005</v>
      </c>
      <c r="D51" s="203">
        <v>1.176279737</v>
      </c>
      <c r="E51" s="203">
        <v>1.5916948E-2</v>
      </c>
      <c r="F51" s="203">
        <v>1.6902444350000001</v>
      </c>
      <c r="G51" s="203">
        <v>0</v>
      </c>
      <c r="H51" s="203">
        <v>0.66616814400000002</v>
      </c>
      <c r="I51" s="177" t="s">
        <v>249</v>
      </c>
    </row>
    <row r="52" spans="1:9" ht="15">
      <c r="A52" s="176" t="s">
        <v>251</v>
      </c>
      <c r="B52" s="203">
        <v>4.12230486205</v>
      </c>
      <c r="C52" s="203">
        <v>0.61560483332999993</v>
      </c>
      <c r="D52" s="203">
        <v>3.5067000287199996</v>
      </c>
      <c r="E52" s="203">
        <v>0.19353874909999999</v>
      </c>
      <c r="F52" s="203">
        <v>3.6872432260000001</v>
      </c>
      <c r="G52" s="203">
        <v>0</v>
      </c>
      <c r="H52" s="203">
        <v>0.60223057390000001</v>
      </c>
      <c r="I52" s="177" t="s">
        <v>253</v>
      </c>
    </row>
    <row r="53" spans="1:9" ht="15">
      <c r="A53" s="174" t="s">
        <v>356</v>
      </c>
      <c r="B53" s="204">
        <f t="shared" ref="B53:H53" si="2">SUM(B46:B52)</f>
        <v>129.18015762376999</v>
      </c>
      <c r="C53" s="204">
        <f t="shared" si="2"/>
        <v>79.668115537329996</v>
      </c>
      <c r="D53" s="204">
        <f t="shared" si="2"/>
        <v>49.512292086439999</v>
      </c>
      <c r="E53" s="204">
        <f t="shared" si="2"/>
        <v>18.063277184100002</v>
      </c>
      <c r="F53" s="204">
        <f t="shared" si="2"/>
        <v>99.94603523100001</v>
      </c>
      <c r="G53" s="204">
        <f t="shared" si="2"/>
        <v>9.0283563840000003</v>
      </c>
      <c r="H53" s="204">
        <f t="shared" si="2"/>
        <v>59.395707818899993</v>
      </c>
      <c r="I53" s="178" t="s">
        <v>143</v>
      </c>
    </row>
  </sheetData>
  <mergeCells count="8">
    <mergeCell ref="A1:I1"/>
    <mergeCell ref="A2:I2"/>
    <mergeCell ref="A43:I43"/>
    <mergeCell ref="A44:I44"/>
    <mergeCell ref="A28:I28"/>
    <mergeCell ref="A29:I29"/>
    <mergeCell ref="A14:I14"/>
    <mergeCell ref="A15:I15"/>
  </mergeCells>
  <pageMargins left="0.7" right="0.7" top="0.75" bottom="0.75" header="0.3" footer="0.3"/>
  <pageSetup scale="4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79998168889431442"/>
  </sheetPr>
  <dimension ref="A1:J46"/>
  <sheetViews>
    <sheetView topLeftCell="E24" workbookViewId="0">
      <selection activeCell="F39" sqref="F39"/>
    </sheetView>
  </sheetViews>
  <sheetFormatPr defaultColWidth="9.109375" defaultRowHeight="13.2"/>
  <cols>
    <col min="1" max="1" width="5.88671875" style="90" customWidth="1"/>
    <col min="2" max="2" width="37.88671875" style="90" bestFit="1" customWidth="1"/>
    <col min="3" max="6" width="14.44140625" style="90" customWidth="1"/>
    <col min="7" max="7" width="47.33203125" style="90" customWidth="1"/>
    <col min="8" max="8" width="26.109375" style="195" customWidth="1"/>
    <col min="9" max="9" width="7.88671875" style="90" bestFit="1" customWidth="1"/>
    <col min="10" max="31" width="26.109375" style="90" customWidth="1"/>
    <col min="32" max="32" width="0" style="90" hidden="1" customWidth="1"/>
    <col min="33" max="33" width="21.44140625" style="90" customWidth="1"/>
    <col min="34" max="16384" width="9.109375" style="90"/>
  </cols>
  <sheetData>
    <row r="1" spans="1:9" s="88" customFormat="1" ht="20.25" customHeight="1">
      <c r="A1" s="251" t="s">
        <v>266</v>
      </c>
      <c r="B1" s="252"/>
      <c r="C1" s="252"/>
      <c r="D1" s="252"/>
      <c r="E1" s="252"/>
      <c r="F1" s="252"/>
      <c r="G1" s="253"/>
      <c r="H1" s="197"/>
    </row>
    <row r="2" spans="1:9" s="88" customFormat="1" ht="20.25" customHeight="1">
      <c r="A2" s="250" t="s">
        <v>376</v>
      </c>
      <c r="B2" s="250"/>
      <c r="C2" s="250"/>
      <c r="D2" s="250"/>
      <c r="E2" s="250"/>
      <c r="F2" s="250"/>
      <c r="G2" s="250"/>
      <c r="H2" s="197"/>
    </row>
    <row r="3" spans="1:9" s="162" customFormat="1" ht="45">
      <c r="A3" s="37" t="s">
        <v>267</v>
      </c>
      <c r="B3" s="37" t="s">
        <v>5</v>
      </c>
      <c r="C3" s="37" t="s">
        <v>397</v>
      </c>
      <c r="D3" s="37" t="s">
        <v>408</v>
      </c>
      <c r="E3" s="37" t="s">
        <v>412</v>
      </c>
      <c r="F3" s="37" t="s">
        <v>425</v>
      </c>
      <c r="G3" s="38" t="s">
        <v>128</v>
      </c>
      <c r="H3" s="198"/>
    </row>
    <row r="4" spans="1:9" ht="15">
      <c r="A4" s="139">
        <v>1</v>
      </c>
      <c r="B4" s="140" t="s">
        <v>21</v>
      </c>
      <c r="C4" s="141">
        <v>12.313909992999999</v>
      </c>
      <c r="D4" s="141">
        <v>10.482129481999999</v>
      </c>
      <c r="E4" s="141">
        <v>12.430702676999999</v>
      </c>
      <c r="F4" s="141">
        <v>12.86216778</v>
      </c>
      <c r="G4" s="142" t="s">
        <v>46</v>
      </c>
      <c r="I4" s="199"/>
    </row>
    <row r="5" spans="1:9" ht="15">
      <c r="A5" s="139">
        <v>2</v>
      </c>
      <c r="B5" s="140" t="s">
        <v>22</v>
      </c>
      <c r="C5" s="141"/>
      <c r="D5" s="141"/>
      <c r="E5" s="141"/>
      <c r="F5" s="141"/>
      <c r="G5" s="142" t="s">
        <v>101</v>
      </c>
      <c r="I5" s="199"/>
    </row>
    <row r="6" spans="1:9" ht="15">
      <c r="A6" s="139">
        <v>3</v>
      </c>
      <c r="B6" s="140" t="s">
        <v>23</v>
      </c>
      <c r="C6" s="141">
        <v>93.391046008999993</v>
      </c>
      <c r="D6" s="141">
        <v>119.131096641</v>
      </c>
      <c r="E6" s="141">
        <v>67.128253688290002</v>
      </c>
      <c r="F6" s="141">
        <v>86.622681631000006</v>
      </c>
      <c r="G6" s="142" t="s">
        <v>110</v>
      </c>
      <c r="I6" s="199"/>
    </row>
    <row r="7" spans="1:9" ht="15">
      <c r="A7" s="139">
        <v>4</v>
      </c>
      <c r="B7" s="140" t="s">
        <v>24</v>
      </c>
      <c r="C7" s="141">
        <v>14.26</v>
      </c>
      <c r="D7" s="141">
        <v>15.06</v>
      </c>
      <c r="E7" s="141">
        <v>10.070287293</v>
      </c>
      <c r="F7" s="141">
        <v>11.272121794</v>
      </c>
      <c r="G7" s="142" t="s">
        <v>115</v>
      </c>
      <c r="I7" s="199"/>
    </row>
    <row r="8" spans="1:9" ht="15">
      <c r="A8" s="139">
        <v>5</v>
      </c>
      <c r="B8" s="140" t="s">
        <v>25</v>
      </c>
      <c r="C8" s="141">
        <v>0</v>
      </c>
      <c r="D8" s="141">
        <v>0</v>
      </c>
      <c r="E8" s="141">
        <v>1.0000000000000001E-9</v>
      </c>
      <c r="F8" s="141">
        <v>0</v>
      </c>
      <c r="G8" s="142" t="s">
        <v>124</v>
      </c>
      <c r="I8" s="199"/>
    </row>
    <row r="9" spans="1:9" ht="15">
      <c r="A9" s="139">
        <v>6</v>
      </c>
      <c r="B9" s="140" t="s">
        <v>26</v>
      </c>
      <c r="C9" s="141"/>
      <c r="D9" s="141"/>
      <c r="E9" s="141"/>
      <c r="F9" s="141"/>
      <c r="G9" s="142" t="s">
        <v>102</v>
      </c>
      <c r="I9" s="199"/>
    </row>
    <row r="10" spans="1:9" ht="15">
      <c r="A10" s="139">
        <v>7</v>
      </c>
      <c r="B10" s="140" t="s">
        <v>27</v>
      </c>
      <c r="C10" s="141">
        <v>569.38768400499998</v>
      </c>
      <c r="D10" s="141">
        <v>601.32388612800003</v>
      </c>
      <c r="E10" s="141">
        <v>620.84933383299995</v>
      </c>
      <c r="F10" s="141">
        <v>627.65933241000005</v>
      </c>
      <c r="G10" s="142" t="s">
        <v>107</v>
      </c>
      <c r="I10" s="199"/>
    </row>
    <row r="11" spans="1:9" ht="15">
      <c r="A11" s="139">
        <v>8</v>
      </c>
      <c r="B11" s="140" t="s">
        <v>28</v>
      </c>
      <c r="C11" s="141">
        <v>0</v>
      </c>
      <c r="D11" s="141">
        <v>8.2950000000000003E-3</v>
      </c>
      <c r="E11" s="141">
        <v>0.42496099999999998</v>
      </c>
      <c r="F11" s="141">
        <v>8.8708999999999996E-2</v>
      </c>
      <c r="G11" s="142" t="s">
        <v>116</v>
      </c>
      <c r="I11" s="199"/>
    </row>
    <row r="12" spans="1:9" ht="15">
      <c r="A12" s="139">
        <v>9</v>
      </c>
      <c r="B12" s="140" t="s">
        <v>29</v>
      </c>
      <c r="C12" s="141">
        <v>-58.096533827999998</v>
      </c>
      <c r="D12" s="141">
        <v>-59.616691565000004</v>
      </c>
      <c r="E12" s="141">
        <v>-63.127771553999999</v>
      </c>
      <c r="F12" s="141">
        <v>-77.998619489999996</v>
      </c>
      <c r="G12" s="142" t="s">
        <v>47</v>
      </c>
      <c r="I12" s="199"/>
    </row>
    <row r="13" spans="1:9" ht="15">
      <c r="A13" s="139">
        <v>10</v>
      </c>
      <c r="B13" s="140" t="s">
        <v>30</v>
      </c>
      <c r="C13" s="141">
        <v>84.038576938589998</v>
      </c>
      <c r="D13" s="141">
        <v>85.152847550589996</v>
      </c>
      <c r="E13" s="141">
        <v>86.444602484000001</v>
      </c>
      <c r="F13" s="141">
        <v>88.024015574000003</v>
      </c>
      <c r="G13" s="142" t="s">
        <v>48</v>
      </c>
      <c r="I13" s="199"/>
    </row>
    <row r="14" spans="1:9" ht="15">
      <c r="A14" s="139">
        <v>11</v>
      </c>
      <c r="B14" s="140" t="s">
        <v>31</v>
      </c>
      <c r="C14" s="141">
        <v>-31.700966938000001</v>
      </c>
      <c r="D14" s="141">
        <v>-32.180814718000001</v>
      </c>
      <c r="E14" s="141">
        <v>-33.558101905699999</v>
      </c>
      <c r="F14" s="141">
        <v>-35.310066118000002</v>
      </c>
      <c r="G14" s="142" t="s">
        <v>49</v>
      </c>
      <c r="I14" s="199"/>
    </row>
    <row r="15" spans="1:9" ht="15">
      <c r="A15" s="139">
        <v>12</v>
      </c>
      <c r="B15" s="140" t="s">
        <v>32</v>
      </c>
      <c r="C15" s="141">
        <v>51.470840598999999</v>
      </c>
      <c r="D15" s="141">
        <v>50.564392802</v>
      </c>
      <c r="E15" s="141">
        <v>53.833332999</v>
      </c>
      <c r="F15" s="141">
        <v>45.775353125000002</v>
      </c>
      <c r="G15" s="142" t="s">
        <v>50</v>
      </c>
      <c r="I15" s="199"/>
    </row>
    <row r="16" spans="1:9" s="89" customFormat="1" ht="15">
      <c r="A16" s="144">
        <v>13</v>
      </c>
      <c r="B16" s="145" t="s">
        <v>33</v>
      </c>
      <c r="C16" s="146">
        <v>735.06455677858992</v>
      </c>
      <c r="D16" s="146">
        <v>789.92514132059</v>
      </c>
      <c r="E16" s="146">
        <f>SUM(E4:E15)</f>
        <v>754.49560051559001</v>
      </c>
      <c r="F16" s="146">
        <v>758.99569570599999</v>
      </c>
      <c r="G16" s="147" t="s">
        <v>6</v>
      </c>
      <c r="H16" s="196"/>
      <c r="I16" s="200"/>
    </row>
    <row r="17" spans="1:9" ht="15">
      <c r="A17" s="139">
        <v>14</v>
      </c>
      <c r="B17" s="140" t="s">
        <v>34</v>
      </c>
      <c r="C17" s="141">
        <v>5.6665113319999998</v>
      </c>
      <c r="D17" s="141">
        <v>6.1447014309999997</v>
      </c>
      <c r="E17" s="141">
        <v>6.5987023100000002</v>
      </c>
      <c r="F17" s="141">
        <v>6.231494606</v>
      </c>
      <c r="G17" s="142" t="s">
        <v>51</v>
      </c>
      <c r="I17" s="199"/>
    </row>
    <row r="18" spans="1:9" ht="15">
      <c r="A18" s="139">
        <v>15</v>
      </c>
      <c r="B18" s="140" t="s">
        <v>35</v>
      </c>
      <c r="C18" s="141"/>
      <c r="D18" s="141"/>
      <c r="E18" s="141"/>
      <c r="F18" s="141"/>
      <c r="G18" s="142" t="s">
        <v>109</v>
      </c>
      <c r="I18" s="199"/>
    </row>
    <row r="19" spans="1:9" ht="15">
      <c r="A19" s="139">
        <v>16</v>
      </c>
      <c r="B19" s="140" t="s">
        <v>36</v>
      </c>
      <c r="C19" s="141">
        <v>238.17854996639002</v>
      </c>
      <c r="D19" s="141">
        <v>273.24561537539</v>
      </c>
      <c r="E19" s="141">
        <v>237.998081848</v>
      </c>
      <c r="F19" s="141">
        <v>257.04087649000002</v>
      </c>
      <c r="G19" s="142" t="s">
        <v>110</v>
      </c>
      <c r="I19" s="199"/>
    </row>
    <row r="20" spans="1:9" ht="15">
      <c r="A20" s="139">
        <v>17</v>
      </c>
      <c r="B20" s="140" t="s">
        <v>37</v>
      </c>
      <c r="C20" s="141">
        <v>133.80290629999999</v>
      </c>
      <c r="D20" s="141">
        <v>142.393118515</v>
      </c>
      <c r="E20" s="141">
        <v>141.61351993299999</v>
      </c>
      <c r="F20" s="141">
        <v>137.03162795200001</v>
      </c>
      <c r="G20" s="142" t="s">
        <v>111</v>
      </c>
      <c r="I20" s="199"/>
    </row>
    <row r="21" spans="1:9" ht="15">
      <c r="A21" s="139">
        <v>18</v>
      </c>
      <c r="B21" s="140" t="s">
        <v>20</v>
      </c>
      <c r="C21" s="141">
        <v>9.6690348020000005</v>
      </c>
      <c r="D21" s="141">
        <v>8.1350587240000003</v>
      </c>
      <c r="E21" s="141">
        <v>15.457912438999999</v>
      </c>
      <c r="F21" s="141">
        <v>18.209137244000001</v>
      </c>
      <c r="G21" s="142" t="s">
        <v>103</v>
      </c>
      <c r="I21" s="199"/>
    </row>
    <row r="22" spans="1:9" ht="15">
      <c r="A22" s="139">
        <v>19</v>
      </c>
      <c r="B22" s="140" t="s">
        <v>38</v>
      </c>
      <c r="C22" s="141">
        <v>24.704214258779999</v>
      </c>
      <c r="D22" s="141">
        <v>20.51194607978</v>
      </c>
      <c r="E22" s="141">
        <v>26.498649309000001</v>
      </c>
      <c r="F22" s="141">
        <v>21.815801658000002</v>
      </c>
      <c r="G22" s="142" t="s">
        <v>87</v>
      </c>
      <c r="I22" s="199"/>
    </row>
    <row r="23" spans="1:9" ht="15">
      <c r="A23" s="144">
        <v>20</v>
      </c>
      <c r="B23" s="145" t="s">
        <v>4</v>
      </c>
      <c r="C23" s="146">
        <v>412.02121665916997</v>
      </c>
      <c r="D23" s="146">
        <v>450.43044012516998</v>
      </c>
      <c r="E23" s="146">
        <f>SUM(E17:E22)</f>
        <v>428.16686583900002</v>
      </c>
      <c r="F23" s="146">
        <f>SUM(F17:F22)</f>
        <v>440.32893795000001</v>
      </c>
      <c r="G23" s="147" t="s">
        <v>7</v>
      </c>
      <c r="I23" s="199"/>
    </row>
    <row r="24" spans="1:9" ht="15">
      <c r="A24" s="139">
        <v>21</v>
      </c>
      <c r="B24" s="140" t="s">
        <v>39</v>
      </c>
      <c r="C24" s="141"/>
      <c r="D24" s="141"/>
      <c r="E24" s="141"/>
      <c r="F24" s="141"/>
      <c r="G24" s="142" t="s">
        <v>52</v>
      </c>
      <c r="I24" s="199"/>
    </row>
    <row r="25" spans="1:9" ht="15">
      <c r="A25" s="139">
        <v>22</v>
      </c>
      <c r="B25" s="140" t="s">
        <v>56</v>
      </c>
      <c r="C25" s="141">
        <v>297.66992731702004</v>
      </c>
      <c r="D25" s="141">
        <v>326.12840595602</v>
      </c>
      <c r="E25" s="141">
        <v>326.78030034599999</v>
      </c>
      <c r="F25" s="141">
        <v>336.72398126799999</v>
      </c>
      <c r="G25" s="142" t="s">
        <v>117</v>
      </c>
      <c r="I25" s="199"/>
    </row>
    <row r="26" spans="1:9" ht="15">
      <c r="A26" s="139">
        <v>23</v>
      </c>
      <c r="B26" s="140" t="s">
        <v>176</v>
      </c>
      <c r="C26" s="141">
        <v>21.995438217</v>
      </c>
      <c r="D26" s="141">
        <v>7.0277673219999999</v>
      </c>
      <c r="E26" s="141">
        <v>9.1597963530000008</v>
      </c>
      <c r="F26" s="141">
        <v>11.139926353</v>
      </c>
      <c r="G26" s="142" t="s">
        <v>118</v>
      </c>
      <c r="I26" s="199"/>
    </row>
    <row r="27" spans="1:9" ht="15">
      <c r="A27" s="139">
        <v>24</v>
      </c>
      <c r="B27" s="140" t="s">
        <v>42</v>
      </c>
      <c r="C27" s="141">
        <v>2.0178944790000002</v>
      </c>
      <c r="D27" s="141">
        <v>2.0178944790000002</v>
      </c>
      <c r="E27" s="141">
        <v>0.16800000000000001</v>
      </c>
      <c r="F27" s="141">
        <v>0.16808791000000001</v>
      </c>
      <c r="G27" s="142" t="s">
        <v>53</v>
      </c>
      <c r="I27" s="199"/>
    </row>
    <row r="28" spans="1:9" ht="15">
      <c r="A28" s="139">
        <v>25</v>
      </c>
      <c r="B28" s="140" t="s">
        <v>43</v>
      </c>
      <c r="C28" s="141"/>
      <c r="D28" s="141"/>
      <c r="E28" s="141"/>
      <c r="F28" s="141"/>
      <c r="G28" s="142" t="s">
        <v>54</v>
      </c>
      <c r="I28" s="199"/>
    </row>
    <row r="29" spans="1:9" ht="15">
      <c r="A29" s="139">
        <v>26</v>
      </c>
      <c r="B29" s="140" t="s">
        <v>57</v>
      </c>
      <c r="C29" s="141">
        <v>26.386715786652779</v>
      </c>
      <c r="D29" s="141">
        <v>26.397556007999999</v>
      </c>
      <c r="E29" s="141">
        <v>30.42047737</v>
      </c>
      <c r="F29" s="141">
        <v>31.466154099000001</v>
      </c>
      <c r="G29" s="142" t="s">
        <v>119</v>
      </c>
      <c r="I29" s="199"/>
    </row>
    <row r="30" spans="1:9" ht="15">
      <c r="A30" s="139">
        <v>27</v>
      </c>
      <c r="B30" s="140" t="s">
        <v>58</v>
      </c>
      <c r="C30" s="141">
        <v>4.1987501307854291</v>
      </c>
      <c r="D30" s="141">
        <v>4.0048182680000002</v>
      </c>
      <c r="E30" s="141">
        <v>6.0810241300000003</v>
      </c>
      <c r="F30" s="141">
        <v>5.8062923990000002</v>
      </c>
      <c r="G30" s="142" t="s">
        <v>120</v>
      </c>
      <c r="I30" s="199"/>
    </row>
    <row r="31" spans="1:9" ht="15">
      <c r="A31" s="139">
        <v>28</v>
      </c>
      <c r="B31" s="140" t="s">
        <v>59</v>
      </c>
      <c r="C31" s="141"/>
      <c r="D31" s="141"/>
      <c r="E31" s="141"/>
      <c r="F31" s="141"/>
      <c r="G31" s="142" t="s">
        <v>121</v>
      </c>
      <c r="I31" s="199"/>
    </row>
    <row r="32" spans="1:9" ht="18" customHeight="1">
      <c r="A32" s="139">
        <v>29</v>
      </c>
      <c r="B32" s="140" t="s">
        <v>60</v>
      </c>
      <c r="C32" s="141">
        <v>-31.143722159478209</v>
      </c>
      <c r="D32" s="141">
        <v>-31.524770410040002</v>
      </c>
      <c r="E32" s="141">
        <v>-44.230272112649999</v>
      </c>
      <c r="F32" s="141">
        <v>-50.935995978000001</v>
      </c>
      <c r="G32" s="142" t="s">
        <v>122</v>
      </c>
      <c r="I32" s="199"/>
    </row>
    <row r="33" spans="1:10" ht="15">
      <c r="A33" s="139">
        <v>30</v>
      </c>
      <c r="B33" s="140" t="s">
        <v>61</v>
      </c>
      <c r="C33" s="141">
        <v>1.91833634844</v>
      </c>
      <c r="D33" s="141">
        <v>5.4430215744400003</v>
      </c>
      <c r="E33" s="141">
        <v>-2.0505994017600004</v>
      </c>
      <c r="F33" s="141">
        <v>-15.701696291999999</v>
      </c>
      <c r="G33" s="142" t="s">
        <v>123</v>
      </c>
      <c r="I33" s="199"/>
    </row>
    <row r="34" spans="1:10" ht="15">
      <c r="A34" s="144">
        <v>31</v>
      </c>
      <c r="B34" s="145" t="s">
        <v>10</v>
      </c>
      <c r="C34" s="146">
        <v>323.04334011942001</v>
      </c>
      <c r="D34" s="146">
        <v>339.49469319741996</v>
      </c>
      <c r="E34" s="146">
        <f>SUM(E25:E33)</f>
        <v>326.32872668459004</v>
      </c>
      <c r="F34" s="146">
        <v>318.66674975900003</v>
      </c>
      <c r="G34" s="147" t="s">
        <v>8</v>
      </c>
      <c r="I34" s="199"/>
    </row>
    <row r="35" spans="1:10" s="89" customFormat="1" ht="15">
      <c r="A35" s="144">
        <v>32</v>
      </c>
      <c r="B35" s="145" t="s">
        <v>45</v>
      </c>
      <c r="C35" s="146">
        <v>735.06455677858992</v>
      </c>
      <c r="D35" s="146">
        <v>789.92513332259</v>
      </c>
      <c r="E35" s="146">
        <f>E23+E34</f>
        <v>754.49559252359006</v>
      </c>
      <c r="F35" s="146">
        <f>F23+F34</f>
        <v>758.99568770900009</v>
      </c>
      <c r="G35" s="147" t="s">
        <v>9</v>
      </c>
      <c r="H35" s="222"/>
      <c r="I35" s="222"/>
      <c r="J35" s="223"/>
    </row>
    <row r="36" spans="1:10" ht="26.25" customHeight="1">
      <c r="A36" s="91"/>
      <c r="C36" s="215"/>
      <c r="D36" s="215"/>
      <c r="E36" s="215"/>
      <c r="F36" s="215"/>
    </row>
    <row r="37" spans="1:10" ht="45">
      <c r="A37" s="37" t="s">
        <v>0</v>
      </c>
      <c r="B37" s="38" t="s">
        <v>128</v>
      </c>
      <c r="C37" s="37" t="s">
        <v>397</v>
      </c>
      <c r="D37" s="37" t="s">
        <v>408</v>
      </c>
      <c r="E37" s="37" t="s">
        <v>412</v>
      </c>
      <c r="F37" s="37" t="s">
        <v>425</v>
      </c>
      <c r="G37" s="38" t="s">
        <v>128</v>
      </c>
    </row>
    <row r="38" spans="1:10" ht="18" customHeight="1">
      <c r="A38" s="93">
        <v>1</v>
      </c>
      <c r="B38" s="94" t="s">
        <v>382</v>
      </c>
      <c r="C38" s="208">
        <f t="shared" ref="C38:E38" si="0">C39/C40</f>
        <v>0.31766344928294921</v>
      </c>
      <c r="D38" s="208">
        <f t="shared" si="0"/>
        <v>0.34300357483873706</v>
      </c>
      <c r="E38" s="208">
        <f t="shared" si="0"/>
        <v>0.23207367258169084</v>
      </c>
      <c r="F38" s="208">
        <f t="shared" ref="F38" si="1">F39/F40</f>
        <v>0.27668215023682352</v>
      </c>
      <c r="G38" s="137" t="s">
        <v>387</v>
      </c>
    </row>
    <row r="39" spans="1:10" ht="15" customHeight="1">
      <c r="A39" s="109"/>
      <c r="B39" s="94" t="s">
        <v>383</v>
      </c>
      <c r="C39" s="143">
        <f>C4+C6+C7+C8</f>
        <v>119.96495600199999</v>
      </c>
      <c r="D39" s="143">
        <f>D4+D6+D7+D8</f>
        <v>144.67322612300001</v>
      </c>
      <c r="E39" s="143">
        <f>E4+E6+E7+E8</f>
        <v>89.629243659289997</v>
      </c>
      <c r="F39" s="143">
        <f>F4+F6+F7+F8</f>
        <v>110.756971205</v>
      </c>
      <c r="G39" s="137" t="s">
        <v>388</v>
      </c>
    </row>
    <row r="40" spans="1:10" ht="15">
      <c r="A40" s="207"/>
      <c r="B40" s="94" t="s">
        <v>384</v>
      </c>
      <c r="C40" s="143">
        <f>C17+C19+C20</f>
        <v>377.64796759838998</v>
      </c>
      <c r="D40" s="143">
        <f>D17+D19+D20</f>
        <v>421.78343532139002</v>
      </c>
      <c r="E40" s="143">
        <f>E17+E19+E20</f>
        <v>386.21030409100001</v>
      </c>
      <c r="F40" s="143">
        <f>F17+F19+F20</f>
        <v>400.30399904800004</v>
      </c>
      <c r="G40" s="137" t="s">
        <v>389</v>
      </c>
    </row>
    <row r="41" spans="1:10" ht="15">
      <c r="A41" s="93">
        <v>2</v>
      </c>
      <c r="B41" s="94" t="s">
        <v>385</v>
      </c>
      <c r="C41" s="208">
        <f t="shared" ref="C41:E41" si="2">C42/C43</f>
        <v>1.7840454012023517</v>
      </c>
      <c r="D41" s="208">
        <f t="shared" si="2"/>
        <v>1.7537117187308167</v>
      </c>
      <c r="E41" s="208">
        <f t="shared" si="2"/>
        <v>1.7621531713743039</v>
      </c>
      <c r="F41" s="208">
        <f t="shared" ref="F41" si="3">F42/F43</f>
        <v>1.7237016018969551</v>
      </c>
      <c r="G41" s="137" t="s">
        <v>390</v>
      </c>
    </row>
    <row r="42" spans="1:10" ht="15">
      <c r="A42" s="207"/>
      <c r="B42" s="94" t="s">
        <v>386</v>
      </c>
      <c r="C42" s="143">
        <f>C16</f>
        <v>735.06455677858992</v>
      </c>
      <c r="D42" s="143">
        <f>D16</f>
        <v>789.92514132059</v>
      </c>
      <c r="E42" s="143">
        <f>E16</f>
        <v>754.49560051559001</v>
      </c>
      <c r="F42" s="143">
        <f>F16</f>
        <v>758.99569570599999</v>
      </c>
      <c r="G42" s="137" t="s">
        <v>6</v>
      </c>
    </row>
    <row r="43" spans="1:10" ht="15">
      <c r="A43" s="207"/>
      <c r="B43" s="94" t="s">
        <v>392</v>
      </c>
      <c r="C43" s="143">
        <f t="shared" ref="C43:D43" si="4">C23</f>
        <v>412.02121665916997</v>
      </c>
      <c r="D43" s="143">
        <f t="shared" si="4"/>
        <v>450.43044012516998</v>
      </c>
      <c r="E43" s="143">
        <f t="shared" ref="E43:F43" si="5">E23</f>
        <v>428.16686583900002</v>
      </c>
      <c r="F43" s="143">
        <f t="shared" si="5"/>
        <v>440.32893795000001</v>
      </c>
      <c r="G43" s="137" t="s">
        <v>391</v>
      </c>
    </row>
    <row r="44" spans="1:10">
      <c r="A44" s="91"/>
    </row>
    <row r="45" spans="1:10">
      <c r="A45" s="91"/>
    </row>
    <row r="46" spans="1:10">
      <c r="A46" s="91"/>
    </row>
  </sheetData>
  <mergeCells count="2">
    <mergeCell ref="A1:G1"/>
    <mergeCell ref="A2:G2"/>
  </mergeCells>
  <pageMargins left="0.7" right="0.7" top="0.75" bottom="0.75" header="0.3" footer="0.3"/>
  <pageSetup paperSize="9" scale="5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sheetPr>
  <dimension ref="A1:I33"/>
  <sheetViews>
    <sheetView workbookViewId="0">
      <selection sqref="A1:G1"/>
    </sheetView>
  </sheetViews>
  <sheetFormatPr defaultColWidth="9.109375" defaultRowHeight="13.2"/>
  <cols>
    <col min="1" max="1" width="6.33203125" style="7" customWidth="1"/>
    <col min="2" max="2" width="45.6640625" style="7" customWidth="1"/>
    <col min="3" max="6" width="14" style="7" customWidth="1"/>
    <col min="7" max="7" width="45.6640625" style="7" customWidth="1"/>
    <col min="8" max="8" width="6.88671875" style="7" bestFit="1" customWidth="1"/>
    <col min="9" max="32" width="26.109375" style="7" customWidth="1"/>
    <col min="33" max="33" width="0" style="7" hidden="1" customWidth="1"/>
    <col min="34" max="34" width="21.44140625" style="7" customWidth="1"/>
    <col min="35" max="16384" width="9.109375" style="7"/>
  </cols>
  <sheetData>
    <row r="1" spans="1:9" s="148" customFormat="1" ht="20.25" customHeight="1">
      <c r="A1" s="251" t="s">
        <v>268</v>
      </c>
      <c r="B1" s="252"/>
      <c r="C1" s="252"/>
      <c r="D1" s="252"/>
      <c r="E1" s="252"/>
      <c r="F1" s="252"/>
      <c r="G1" s="253"/>
    </row>
    <row r="2" spans="1:9" s="148" customFormat="1" ht="20.25" customHeight="1">
      <c r="A2" s="254" t="s">
        <v>377</v>
      </c>
      <c r="B2" s="255"/>
      <c r="C2" s="255"/>
      <c r="D2" s="255"/>
      <c r="E2" s="255"/>
      <c r="F2" s="255"/>
      <c r="G2" s="256"/>
    </row>
    <row r="3" spans="1:9" s="159" customFormat="1" ht="45">
      <c r="A3" s="37" t="s">
        <v>267</v>
      </c>
      <c r="B3" s="37" t="s">
        <v>5</v>
      </c>
      <c r="C3" s="37" t="s">
        <v>397</v>
      </c>
      <c r="D3" s="37" t="s">
        <v>408</v>
      </c>
      <c r="E3" s="37" t="s">
        <v>412</v>
      </c>
      <c r="F3" s="37" t="s">
        <v>425</v>
      </c>
      <c r="G3" s="38" t="s">
        <v>128</v>
      </c>
    </row>
    <row r="4" spans="1:9" ht="15">
      <c r="A4" s="93">
        <v>1</v>
      </c>
      <c r="B4" s="99" t="s">
        <v>159</v>
      </c>
      <c r="C4" s="95"/>
      <c r="D4" s="95"/>
      <c r="E4" s="95"/>
      <c r="F4" s="95"/>
      <c r="G4" s="113" t="s">
        <v>298</v>
      </c>
    </row>
    <row r="5" spans="1:9" ht="15">
      <c r="A5" s="93">
        <v>2</v>
      </c>
      <c r="B5" s="94" t="s">
        <v>160</v>
      </c>
      <c r="C5" s="95">
        <v>92.325948836999999</v>
      </c>
      <c r="D5" s="95">
        <v>137.688564168</v>
      </c>
      <c r="E5" s="95">
        <v>51.048851858089996</v>
      </c>
      <c r="F5" s="95">
        <v>97.982552205999994</v>
      </c>
      <c r="G5" s="114" t="s">
        <v>224</v>
      </c>
      <c r="H5" s="201"/>
    </row>
    <row r="6" spans="1:9" ht="15">
      <c r="A6" s="93">
        <v>3</v>
      </c>
      <c r="B6" s="94" t="s">
        <v>161</v>
      </c>
      <c r="C6" s="95">
        <v>20.99228421586</v>
      </c>
      <c r="D6" s="95">
        <v>29.81621343486</v>
      </c>
      <c r="E6" s="95">
        <v>13.768547713</v>
      </c>
      <c r="F6" s="95">
        <v>26.367255457999999</v>
      </c>
      <c r="G6" s="114" t="s">
        <v>225</v>
      </c>
      <c r="H6" s="201"/>
    </row>
    <row r="7" spans="1:9" ht="15">
      <c r="A7" s="93">
        <v>4</v>
      </c>
      <c r="B7" s="115" t="s">
        <v>162</v>
      </c>
      <c r="C7" s="100">
        <v>113.31823305285999</v>
      </c>
      <c r="D7" s="100">
        <v>167.50477760285997</v>
      </c>
      <c r="E7" s="100">
        <f>E5+E6</f>
        <v>64.817399571089993</v>
      </c>
      <c r="F7" s="100">
        <f>F5+F6</f>
        <v>124.349807664</v>
      </c>
      <c r="G7" s="113" t="s">
        <v>226</v>
      </c>
      <c r="H7" s="201"/>
    </row>
    <row r="8" spans="1:9" ht="15">
      <c r="A8" s="93">
        <v>5</v>
      </c>
      <c r="B8" s="99" t="s">
        <v>163</v>
      </c>
      <c r="C8" s="95"/>
      <c r="D8" s="95"/>
      <c r="E8" s="95"/>
      <c r="F8" s="95"/>
      <c r="G8" s="113" t="s">
        <v>299</v>
      </c>
      <c r="H8" s="201"/>
    </row>
    <row r="9" spans="1:9" ht="15">
      <c r="A9" s="93">
        <v>6</v>
      </c>
      <c r="B9" s="94" t="s">
        <v>164</v>
      </c>
      <c r="C9" s="95">
        <v>13.420944652620001</v>
      </c>
      <c r="D9" s="95">
        <v>19.397449369619999</v>
      </c>
      <c r="E9" s="95">
        <v>8.4634252491899993</v>
      </c>
      <c r="F9" s="95">
        <v>16.684405706</v>
      </c>
      <c r="G9" s="114" t="s">
        <v>219</v>
      </c>
      <c r="H9" s="201"/>
    </row>
    <row r="10" spans="1:9" ht="15">
      <c r="A10" s="93">
        <v>7</v>
      </c>
      <c r="B10" s="94" t="s">
        <v>165</v>
      </c>
      <c r="C10" s="95">
        <v>14.033576917</v>
      </c>
      <c r="D10" s="95">
        <v>19.622890383000001</v>
      </c>
      <c r="E10" s="95">
        <v>9.6632636470000008</v>
      </c>
      <c r="F10" s="95">
        <v>29.483388212000001</v>
      </c>
      <c r="G10" s="114" t="s">
        <v>235</v>
      </c>
      <c r="H10" s="201"/>
    </row>
    <row r="11" spans="1:9" ht="15">
      <c r="A11" s="93">
        <v>8</v>
      </c>
      <c r="B11" s="94" t="s">
        <v>166</v>
      </c>
      <c r="C11" s="95">
        <v>3.23374878</v>
      </c>
      <c r="D11" s="95">
        <v>5.0319017539999997</v>
      </c>
      <c r="E11" s="95">
        <v>1.6346069104200001</v>
      </c>
      <c r="F11" s="95">
        <v>3.2539356430000002</v>
      </c>
      <c r="G11" s="114" t="s">
        <v>233</v>
      </c>
      <c r="H11" s="201"/>
    </row>
    <row r="12" spans="1:9" ht="15">
      <c r="A12" s="93">
        <v>9</v>
      </c>
      <c r="B12" s="94" t="s">
        <v>167</v>
      </c>
      <c r="C12" s="95">
        <v>59.483795567999998</v>
      </c>
      <c r="D12" s="95">
        <v>84.136928166999994</v>
      </c>
      <c r="E12" s="95">
        <v>31.132189727</v>
      </c>
      <c r="F12" s="95">
        <v>58.508744262</v>
      </c>
      <c r="G12" s="114" t="s">
        <v>234</v>
      </c>
      <c r="H12" s="201"/>
    </row>
    <row r="13" spans="1:9" ht="15">
      <c r="A13" s="93">
        <v>10</v>
      </c>
      <c r="B13" s="94" t="s">
        <v>168</v>
      </c>
      <c r="C13" s="95">
        <v>21.148965303800001</v>
      </c>
      <c r="D13" s="95">
        <v>33.698863778799996</v>
      </c>
      <c r="E13" s="95">
        <v>15.874580181239999</v>
      </c>
      <c r="F13" s="95">
        <v>31.870136223999999</v>
      </c>
      <c r="G13" s="114" t="s">
        <v>220</v>
      </c>
      <c r="H13" s="201"/>
    </row>
    <row r="14" spans="1:9" ht="15">
      <c r="A14" s="93">
        <v>11</v>
      </c>
      <c r="B14" s="115" t="s">
        <v>169</v>
      </c>
      <c r="C14" s="100">
        <v>111.32103122142</v>
      </c>
      <c r="D14" s="100">
        <v>161.88803345242002</v>
      </c>
      <c r="E14" s="100">
        <f>SUM(E9:E13)</f>
        <v>66.768065714849996</v>
      </c>
      <c r="F14" s="100">
        <v>139.80061004699999</v>
      </c>
      <c r="G14" s="113" t="s">
        <v>221</v>
      </c>
      <c r="H14" s="201"/>
    </row>
    <row r="15" spans="1:9" ht="15">
      <c r="A15" s="93">
        <v>12</v>
      </c>
      <c r="B15" s="99" t="s">
        <v>177</v>
      </c>
      <c r="C15" s="100">
        <v>1.9972018314399995</v>
      </c>
      <c r="D15" s="100">
        <v>5.6167441504399997</v>
      </c>
      <c r="E15" s="100">
        <f>E7-E14</f>
        <v>-1.950666143760003</v>
      </c>
      <c r="F15" s="100">
        <v>-15.450802382999999</v>
      </c>
      <c r="G15" s="113" t="s">
        <v>300</v>
      </c>
      <c r="H15" s="201"/>
      <c r="I15" s="229"/>
    </row>
    <row r="16" spans="1:9" ht="15">
      <c r="A16" s="93">
        <v>13</v>
      </c>
      <c r="B16" s="94" t="s">
        <v>254</v>
      </c>
      <c r="C16" s="95">
        <v>4.6431909009999996</v>
      </c>
      <c r="D16" s="95">
        <v>7.3032420790000003</v>
      </c>
      <c r="E16" s="95">
        <v>1.797868566</v>
      </c>
      <c r="F16" s="95">
        <v>4.1189049600000001</v>
      </c>
      <c r="G16" s="114" t="s">
        <v>301</v>
      </c>
      <c r="H16" s="201"/>
    </row>
    <row r="17" spans="1:9" ht="15">
      <c r="A17" s="93">
        <v>14</v>
      </c>
      <c r="B17" s="94" t="s">
        <v>255</v>
      </c>
      <c r="C17" s="95">
        <v>4.1244737059099998</v>
      </c>
      <c r="D17" s="95">
        <v>5.9963836969999997</v>
      </c>
      <c r="E17" s="95">
        <v>1.5320462699999999</v>
      </c>
      <c r="F17" s="95">
        <v>3.759028662</v>
      </c>
      <c r="G17" s="114" t="s">
        <v>302</v>
      </c>
      <c r="H17" s="201"/>
    </row>
    <row r="18" spans="1:9" ht="15">
      <c r="A18" s="93">
        <v>15</v>
      </c>
      <c r="B18" s="99" t="s">
        <v>178</v>
      </c>
      <c r="C18" s="100">
        <v>2.5159190265299998</v>
      </c>
      <c r="D18" s="100">
        <v>6.9236025324399995</v>
      </c>
      <c r="E18" s="100">
        <f>E15+E16-E17</f>
        <v>-1.684843847760003</v>
      </c>
      <c r="F18" s="100">
        <v>-15.090926085</v>
      </c>
      <c r="G18" s="113" t="s">
        <v>303</v>
      </c>
      <c r="H18" s="201"/>
      <c r="I18" s="229"/>
    </row>
    <row r="19" spans="1:9" ht="15">
      <c r="A19" s="93">
        <v>16</v>
      </c>
      <c r="B19" s="94" t="s">
        <v>256</v>
      </c>
      <c r="C19" s="95">
        <v>0.59758267808999999</v>
      </c>
      <c r="D19" s="95">
        <v>1.4805809569999999</v>
      </c>
      <c r="E19" s="95">
        <v>0.36575555500000001</v>
      </c>
      <c r="F19" s="95">
        <v>0.61077020699999995</v>
      </c>
      <c r="G19" s="114" t="s">
        <v>304</v>
      </c>
      <c r="H19" s="201"/>
    </row>
    <row r="20" spans="1:9" ht="15">
      <c r="A20" s="93">
        <v>17</v>
      </c>
      <c r="B20" s="99" t="s">
        <v>179</v>
      </c>
      <c r="C20" s="100">
        <v>1.9183363484399996</v>
      </c>
      <c r="D20" s="100">
        <v>5.4430215754399995</v>
      </c>
      <c r="E20" s="100">
        <f>E18-E19</f>
        <v>-2.0505994027600032</v>
      </c>
      <c r="F20" s="100">
        <v>-15.701696291999999</v>
      </c>
      <c r="G20" s="113" t="s">
        <v>305</v>
      </c>
      <c r="H20" s="201"/>
      <c r="I20" s="229"/>
    </row>
    <row r="21" spans="1:9">
      <c r="A21" s="109"/>
    </row>
    <row r="22" spans="1:9">
      <c r="A22" s="109"/>
    </row>
    <row r="23" spans="1:9">
      <c r="A23" s="109"/>
    </row>
    <row r="24" spans="1:9">
      <c r="A24" s="109"/>
    </row>
    <row r="25" spans="1:9">
      <c r="A25" s="109"/>
    </row>
    <row r="26" spans="1:9">
      <c r="A26" s="109"/>
    </row>
    <row r="27" spans="1:9">
      <c r="A27" s="109"/>
    </row>
    <row r="28" spans="1:9">
      <c r="A28" s="109"/>
    </row>
    <row r="29" spans="1:9">
      <c r="A29" s="109"/>
    </row>
    <row r="30" spans="1:9">
      <c r="A30" s="109"/>
    </row>
    <row r="31" spans="1:9">
      <c r="A31" s="109"/>
    </row>
    <row r="32" spans="1:9">
      <c r="A32" s="109"/>
    </row>
    <row r="33" spans="1:1">
      <c r="A33" s="109"/>
    </row>
  </sheetData>
  <mergeCells count="2">
    <mergeCell ref="A1:G1"/>
    <mergeCell ref="A2:G2"/>
  </mergeCells>
  <pageMargins left="1" right="1" top="1" bottom="1.46639015748032" header="1" footer="1"/>
  <pageSetup paperSize="9" scale="75" orientation="landscape" r:id="rId1"/>
  <headerFooter alignWithMargins="0">
    <oddFooter>&amp;L&amp;"Arial,Italic"&amp;8 Muhamad Maulana Yasin Jayawiguna:WA00810, 2/22/2016 1:19:18 PM 
&amp;"-,Regular"Hal:  1/ 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79998168889431442"/>
  </sheetPr>
  <dimension ref="A2:I51"/>
  <sheetViews>
    <sheetView workbookViewId="0"/>
  </sheetViews>
  <sheetFormatPr defaultColWidth="9.109375" defaultRowHeight="13.2"/>
  <cols>
    <col min="1" max="1" width="22.44140625" style="117" bestFit="1" customWidth="1"/>
    <col min="2" max="8" width="17.44140625" style="117" customWidth="1"/>
    <col min="9" max="9" width="30.6640625" style="117" customWidth="1"/>
    <col min="10" max="10" width="14.44140625" style="117" bestFit="1" customWidth="1"/>
    <col min="11" max="11" width="9.109375" style="117"/>
    <col min="12" max="12" width="30" style="117" bestFit="1" customWidth="1"/>
    <col min="13" max="16384" width="9.109375" style="117"/>
  </cols>
  <sheetData>
    <row r="2" spans="1:9" ht="20.399999999999999">
      <c r="A2" s="251" t="s">
        <v>402</v>
      </c>
      <c r="B2" s="252"/>
      <c r="C2" s="252"/>
      <c r="D2" s="252"/>
      <c r="E2" s="252"/>
      <c r="F2" s="252"/>
      <c r="G2" s="252"/>
      <c r="H2" s="252"/>
      <c r="I2" s="253"/>
    </row>
    <row r="3" spans="1:9" ht="20.399999999999999">
      <c r="A3" s="254" t="s">
        <v>403</v>
      </c>
      <c r="B3" s="255"/>
      <c r="C3" s="255"/>
      <c r="D3" s="255"/>
      <c r="E3" s="255"/>
      <c r="F3" s="255"/>
      <c r="G3" s="255"/>
      <c r="H3" s="255"/>
      <c r="I3" s="256"/>
    </row>
    <row r="4" spans="1:9" ht="30">
      <c r="A4" s="37" t="s">
        <v>458</v>
      </c>
      <c r="B4" s="161" t="s">
        <v>16</v>
      </c>
      <c r="C4" s="161" t="s">
        <v>17</v>
      </c>
      <c r="D4" s="161" t="s">
        <v>3</v>
      </c>
      <c r="E4" s="161" t="s">
        <v>18</v>
      </c>
      <c r="F4" s="161" t="s">
        <v>19</v>
      </c>
      <c r="G4" s="161" t="s">
        <v>20</v>
      </c>
      <c r="H4" s="161" t="s">
        <v>320</v>
      </c>
      <c r="I4" s="38" t="s">
        <v>459</v>
      </c>
    </row>
    <row r="5" spans="1:9" ht="15">
      <c r="A5" s="173" t="s">
        <v>151</v>
      </c>
      <c r="B5" s="218">
        <v>62.751117839000003</v>
      </c>
      <c r="C5" s="218">
        <v>24.072040029</v>
      </c>
      <c r="D5" s="218">
        <v>38.679077810000003</v>
      </c>
      <c r="E5" s="218">
        <v>3.9176042309999999</v>
      </c>
      <c r="F5" s="218">
        <v>49.830133328000002</v>
      </c>
      <c r="G5" s="218">
        <v>6.5661496269999997</v>
      </c>
      <c r="H5" s="218">
        <v>15.858322106999999</v>
      </c>
      <c r="I5" s="168" t="s">
        <v>151</v>
      </c>
    </row>
    <row r="6" spans="1:9" ht="15">
      <c r="A6" s="173" t="s">
        <v>354</v>
      </c>
      <c r="B6" s="218">
        <v>9.5369839929999998</v>
      </c>
      <c r="C6" s="218">
        <v>5.4853041969999996</v>
      </c>
      <c r="D6" s="218">
        <v>4.0516797960000002</v>
      </c>
      <c r="E6" s="218">
        <v>2.7575252849999998</v>
      </c>
      <c r="F6" s="218">
        <v>5.1900595999999997</v>
      </c>
      <c r="G6" s="218">
        <v>0</v>
      </c>
      <c r="H6" s="218">
        <v>5.384451952</v>
      </c>
      <c r="I6" s="168" t="s">
        <v>289</v>
      </c>
    </row>
    <row r="7" spans="1:9" ht="15">
      <c r="A7" s="173" t="s">
        <v>149</v>
      </c>
      <c r="B7" s="218">
        <v>275.32039670759002</v>
      </c>
      <c r="C7" s="218">
        <v>191.32347861817001</v>
      </c>
      <c r="D7" s="218">
        <v>83.996918089419992</v>
      </c>
      <c r="E7" s="218">
        <v>26.578739466999998</v>
      </c>
      <c r="F7" s="218">
        <v>226.17368756900001</v>
      </c>
      <c r="G7" s="218">
        <v>2.8887938329999998</v>
      </c>
      <c r="H7" s="218">
        <v>180.33974842639</v>
      </c>
      <c r="I7" s="168" t="s">
        <v>156</v>
      </c>
    </row>
    <row r="8" spans="1:9" ht="15">
      <c r="A8" s="173" t="s">
        <v>148</v>
      </c>
      <c r="B8" s="218">
        <v>240.829350288</v>
      </c>
      <c r="C8" s="218">
        <v>148.257646333</v>
      </c>
      <c r="D8" s="218">
        <v>92.571703955000004</v>
      </c>
      <c r="E8" s="218">
        <v>41.935554838999998</v>
      </c>
      <c r="F8" s="218">
        <v>171.86898143900001</v>
      </c>
      <c r="G8" s="218">
        <v>0.21409134199999999</v>
      </c>
      <c r="H8" s="218">
        <v>133.56045595099999</v>
      </c>
      <c r="I8" s="168" t="s">
        <v>155</v>
      </c>
    </row>
    <row r="9" spans="1:9" ht="15">
      <c r="A9" s="173" t="s">
        <v>150</v>
      </c>
      <c r="B9" s="218">
        <v>145.20715321599999</v>
      </c>
      <c r="C9" s="218">
        <v>42.302475026000003</v>
      </c>
      <c r="D9" s="218">
        <v>102.90467819</v>
      </c>
      <c r="E9" s="218">
        <v>32.16323457</v>
      </c>
      <c r="F9" s="218">
        <v>115.21213611899999</v>
      </c>
      <c r="G9" s="218">
        <v>0</v>
      </c>
      <c r="H9" s="218">
        <v>36.314074017000003</v>
      </c>
      <c r="I9" s="168" t="s">
        <v>157</v>
      </c>
    </row>
    <row r="10" spans="1:9" ht="15">
      <c r="A10" s="173" t="s">
        <v>348</v>
      </c>
      <c r="B10" s="218">
        <v>1.419554735</v>
      </c>
      <c r="C10" s="218">
        <v>0.58027245599999999</v>
      </c>
      <c r="D10" s="218">
        <v>0.83928227899999996</v>
      </c>
      <c r="E10" s="218">
        <v>0.29838761699999999</v>
      </c>
      <c r="F10" s="218">
        <v>1.1126859499999999</v>
      </c>
      <c r="G10" s="218">
        <v>0</v>
      </c>
      <c r="H10" s="218">
        <v>0.52440381300000005</v>
      </c>
      <c r="I10" s="168" t="s">
        <v>339</v>
      </c>
    </row>
    <row r="11" spans="1:9" ht="15">
      <c r="A11" s="174" t="s">
        <v>356</v>
      </c>
      <c r="B11" s="175">
        <v>735.06455677899999</v>
      </c>
      <c r="C11" s="175">
        <v>412.02121665917002</v>
      </c>
      <c r="D11" s="175">
        <v>323.04334011942001</v>
      </c>
      <c r="E11" s="175">
        <v>107.651046009</v>
      </c>
      <c r="F11" s="175">
        <v>569.38768400499998</v>
      </c>
      <c r="G11" s="175">
        <v>9.6690348020000005</v>
      </c>
      <c r="H11" s="175">
        <v>371.98145626639001</v>
      </c>
      <c r="I11" s="171" t="s">
        <v>143</v>
      </c>
    </row>
    <row r="15" spans="1:9" ht="20.399999999999999">
      <c r="A15" s="251" t="s">
        <v>446</v>
      </c>
      <c r="B15" s="252"/>
      <c r="C15" s="252"/>
      <c r="D15" s="252"/>
      <c r="E15" s="252"/>
      <c r="F15" s="252"/>
      <c r="G15" s="252"/>
      <c r="H15" s="252"/>
      <c r="I15" s="253"/>
    </row>
    <row r="16" spans="1:9" ht="20.399999999999999">
      <c r="A16" s="254" t="s">
        <v>447</v>
      </c>
      <c r="B16" s="255"/>
      <c r="C16" s="255"/>
      <c r="D16" s="255"/>
      <c r="E16" s="255"/>
      <c r="F16" s="255"/>
      <c r="G16" s="255"/>
      <c r="H16" s="255"/>
      <c r="I16" s="256"/>
    </row>
    <row r="17" spans="1:9" ht="30">
      <c r="A17" s="37" t="s">
        <v>458</v>
      </c>
      <c r="B17" s="161" t="s">
        <v>16</v>
      </c>
      <c r="C17" s="161" t="s">
        <v>17</v>
      </c>
      <c r="D17" s="161" t="s">
        <v>3</v>
      </c>
      <c r="E17" s="161" t="s">
        <v>18</v>
      </c>
      <c r="F17" s="161" t="s">
        <v>19</v>
      </c>
      <c r="G17" s="161" t="s">
        <v>20</v>
      </c>
      <c r="H17" s="161" t="s">
        <v>320</v>
      </c>
      <c r="I17" s="38" t="s">
        <v>459</v>
      </c>
    </row>
    <row r="18" spans="1:9" ht="15">
      <c r="A18" s="173" t="s">
        <v>151</v>
      </c>
      <c r="B18" s="218">
        <v>63.153431196</v>
      </c>
      <c r="C18" s="218">
        <v>24.331930033999999</v>
      </c>
      <c r="D18" s="218">
        <v>38.821501161999997</v>
      </c>
      <c r="E18" s="218">
        <v>4.595066739</v>
      </c>
      <c r="F18" s="218">
        <v>49.651320065</v>
      </c>
      <c r="G18" s="218">
        <v>5.5942343230000002</v>
      </c>
      <c r="H18" s="218">
        <v>17.298615255000001</v>
      </c>
      <c r="I18" s="168" t="s">
        <v>151</v>
      </c>
    </row>
    <row r="19" spans="1:9" ht="15">
      <c r="A19" s="173" t="s">
        <v>354</v>
      </c>
      <c r="B19" s="218">
        <v>10.345785329</v>
      </c>
      <c r="C19" s="218">
        <v>6.0774369579999998</v>
      </c>
      <c r="D19" s="218">
        <v>4.26834837</v>
      </c>
      <c r="E19" s="218">
        <v>3.0748745789999998</v>
      </c>
      <c r="F19" s="218">
        <v>5.3395244000000002</v>
      </c>
      <c r="G19" s="218">
        <v>0</v>
      </c>
      <c r="H19" s="218">
        <v>6.0661855579999999</v>
      </c>
      <c r="I19" s="168" t="s">
        <v>289</v>
      </c>
    </row>
    <row r="20" spans="1:9" ht="15">
      <c r="A20" s="173" t="s">
        <v>149</v>
      </c>
      <c r="B20" s="218">
        <v>287.60358330758999</v>
      </c>
      <c r="C20" s="218">
        <v>206.47959592116999</v>
      </c>
      <c r="D20" s="218">
        <v>81.123987386419998</v>
      </c>
      <c r="E20" s="218">
        <v>33.148103845000001</v>
      </c>
      <c r="F20" s="218">
        <v>233.25122283300001</v>
      </c>
      <c r="G20" s="218">
        <v>2.2267330589999998</v>
      </c>
      <c r="H20" s="218">
        <v>196.08116070839</v>
      </c>
      <c r="I20" s="168" t="s">
        <v>156</v>
      </c>
    </row>
    <row r="21" spans="1:9" ht="15">
      <c r="A21" s="173" t="s">
        <v>148</v>
      </c>
      <c r="B21" s="218">
        <v>259.31531165500002</v>
      </c>
      <c r="C21" s="218">
        <v>162.760373168</v>
      </c>
      <c r="D21" s="218">
        <v>96.554938487000001</v>
      </c>
      <c r="E21" s="218">
        <v>49.648132965000002</v>
      </c>
      <c r="F21" s="218">
        <v>183.72489527799999</v>
      </c>
      <c r="G21" s="218">
        <v>0.21409134199999999</v>
      </c>
      <c r="H21" s="218">
        <v>151.79284850799999</v>
      </c>
      <c r="I21" s="168" t="s">
        <v>155</v>
      </c>
    </row>
    <row r="22" spans="1:9" ht="15">
      <c r="A22" s="173" t="s">
        <v>150</v>
      </c>
      <c r="B22" s="218">
        <v>168.000942286</v>
      </c>
      <c r="C22" s="218">
        <v>50.158865431000002</v>
      </c>
      <c r="D22" s="218">
        <v>117.842076855</v>
      </c>
      <c r="E22" s="218">
        <v>43.341293583999999</v>
      </c>
      <c r="F22" s="218">
        <v>128.208677102</v>
      </c>
      <c r="G22" s="218">
        <v>0.1</v>
      </c>
      <c r="H22" s="218">
        <v>43.828653248000002</v>
      </c>
      <c r="I22" s="168" t="s">
        <v>157</v>
      </c>
    </row>
    <row r="23" spans="1:9" ht="15">
      <c r="A23" s="173" t="s">
        <v>348</v>
      </c>
      <c r="B23" s="218">
        <v>1.5060875469999999</v>
      </c>
      <c r="C23" s="218">
        <v>0.62223861300000005</v>
      </c>
      <c r="D23" s="218">
        <v>0.88384093699999999</v>
      </c>
      <c r="E23" s="218">
        <v>0.383624929</v>
      </c>
      <c r="F23" s="218">
        <v>1.15654145</v>
      </c>
      <c r="G23" s="218">
        <v>0</v>
      </c>
      <c r="H23" s="218">
        <v>0.57127061300000004</v>
      </c>
      <c r="I23" s="168" t="s">
        <v>339</v>
      </c>
    </row>
    <row r="24" spans="1:9" ht="15">
      <c r="A24" s="174" t="s">
        <v>356</v>
      </c>
      <c r="B24" s="175">
        <f>SUM(B18:B23)</f>
        <v>789.92514132059011</v>
      </c>
      <c r="C24" s="175">
        <f t="shared" ref="C24:H24" si="0">SUM(C18:C23)</f>
        <v>450.43044012516992</v>
      </c>
      <c r="D24" s="175">
        <f t="shared" si="0"/>
        <v>339.49469319742002</v>
      </c>
      <c r="E24" s="175">
        <f t="shared" si="0"/>
        <v>134.191096641</v>
      </c>
      <c r="F24" s="175">
        <f t="shared" si="0"/>
        <v>601.332181128</v>
      </c>
      <c r="G24" s="175">
        <f t="shared" si="0"/>
        <v>8.1350587240000003</v>
      </c>
      <c r="H24" s="175">
        <f t="shared" si="0"/>
        <v>415.63873389039009</v>
      </c>
      <c r="I24" s="171" t="s">
        <v>143</v>
      </c>
    </row>
    <row r="28" spans="1:9" ht="20.399999999999999">
      <c r="A28" s="251" t="s">
        <v>448</v>
      </c>
      <c r="B28" s="252"/>
      <c r="C28" s="252"/>
      <c r="D28" s="252"/>
      <c r="E28" s="252"/>
      <c r="F28" s="252"/>
      <c r="G28" s="252"/>
      <c r="H28" s="252"/>
      <c r="I28" s="253"/>
    </row>
    <row r="29" spans="1:9" ht="20.399999999999999">
      <c r="A29" s="254" t="s">
        <v>449</v>
      </c>
      <c r="B29" s="255"/>
      <c r="C29" s="255"/>
      <c r="D29" s="255"/>
      <c r="E29" s="255"/>
      <c r="F29" s="255"/>
      <c r="G29" s="255"/>
      <c r="H29" s="255"/>
      <c r="I29" s="256"/>
    </row>
    <row r="30" spans="1:9" ht="30">
      <c r="A30" s="37" t="s">
        <v>458</v>
      </c>
      <c r="B30" s="161" t="s">
        <v>16</v>
      </c>
      <c r="C30" s="161" t="s">
        <v>17</v>
      </c>
      <c r="D30" s="161" t="s">
        <v>3</v>
      </c>
      <c r="E30" s="161" t="s">
        <v>18</v>
      </c>
      <c r="F30" s="161" t="s">
        <v>19</v>
      </c>
      <c r="G30" s="161" t="s">
        <v>20</v>
      </c>
      <c r="H30" s="161" t="s">
        <v>320</v>
      </c>
      <c r="I30" s="38" t="s">
        <v>459</v>
      </c>
    </row>
    <row r="31" spans="1:9" ht="15">
      <c r="A31" s="173" t="s">
        <v>151</v>
      </c>
      <c r="B31" s="218">
        <v>59.650325819999999</v>
      </c>
      <c r="C31" s="218">
        <v>22.096779820999998</v>
      </c>
      <c r="D31" s="218">
        <v>37.553545999000001</v>
      </c>
      <c r="E31" s="218">
        <v>2.6897648850000002</v>
      </c>
      <c r="F31" s="218">
        <v>47.507951163999998</v>
      </c>
      <c r="G31" s="218">
        <v>6.2800841680000001</v>
      </c>
      <c r="H31" s="218">
        <v>14.598621368</v>
      </c>
      <c r="I31" s="168" t="s">
        <v>151</v>
      </c>
    </row>
    <row r="32" spans="1:9" ht="15">
      <c r="A32" s="173" t="s">
        <v>354</v>
      </c>
      <c r="B32" s="218">
        <v>9.9028142119999991</v>
      </c>
      <c r="C32" s="218">
        <v>5.8320320460000001</v>
      </c>
      <c r="D32" s="218">
        <v>4.0707821659999999</v>
      </c>
      <c r="E32" s="218">
        <v>2.4150424780000002</v>
      </c>
      <c r="F32" s="218">
        <v>5.7820727999999999</v>
      </c>
      <c r="G32" s="218">
        <v>0</v>
      </c>
      <c r="H32" s="218">
        <v>5.636165321</v>
      </c>
      <c r="I32" s="168" t="s">
        <v>289</v>
      </c>
    </row>
    <row r="33" spans="1:9" ht="15">
      <c r="A33" s="173" t="s">
        <v>149</v>
      </c>
      <c r="B33" s="218">
        <v>283.20330393199998</v>
      </c>
      <c r="C33" s="218">
        <v>207.74140817099999</v>
      </c>
      <c r="D33" s="218">
        <v>75.461895760999994</v>
      </c>
      <c r="E33" s="218">
        <v>21.404726279999998</v>
      </c>
      <c r="F33" s="218">
        <v>233.43692062400001</v>
      </c>
      <c r="G33" s="218">
        <v>6.3499092370000003</v>
      </c>
      <c r="H33" s="218">
        <v>189.50047476399999</v>
      </c>
      <c r="I33" s="168" t="s">
        <v>156</v>
      </c>
    </row>
    <row r="34" spans="1:9" ht="15">
      <c r="A34" s="173" t="s">
        <v>148</v>
      </c>
      <c r="B34" s="218">
        <v>235.97431978995999</v>
      </c>
      <c r="C34" s="218">
        <v>143.279434022</v>
      </c>
      <c r="D34" s="218">
        <v>92.694885770959999</v>
      </c>
      <c r="E34" s="218">
        <v>21.203383367000001</v>
      </c>
      <c r="F34" s="218">
        <v>194.654732104</v>
      </c>
      <c r="G34" s="218">
        <v>2.0278690340000001</v>
      </c>
      <c r="H34" s="218">
        <v>134.82078977399999</v>
      </c>
      <c r="I34" s="168" t="s">
        <v>155</v>
      </c>
    </row>
    <row r="35" spans="1:9" ht="15">
      <c r="A35" s="173" t="s">
        <v>150</v>
      </c>
      <c r="B35" s="218">
        <v>164.34859744963001</v>
      </c>
      <c r="C35" s="218">
        <v>48.719792677999997</v>
      </c>
      <c r="D35" s="218">
        <v>115.62880477163</v>
      </c>
      <c r="E35" s="218">
        <v>29.165126425290001</v>
      </c>
      <c r="F35" s="218">
        <v>138.81097004099999</v>
      </c>
      <c r="G35" s="218">
        <v>0.80005000000000004</v>
      </c>
      <c r="H35" s="218">
        <v>34.562125340999998</v>
      </c>
      <c r="I35" s="168" t="s">
        <v>157</v>
      </c>
    </row>
    <row r="36" spans="1:9" ht="15">
      <c r="A36" s="173" t="s">
        <v>348</v>
      </c>
      <c r="B36" s="218">
        <v>1.4162393120000001</v>
      </c>
      <c r="C36" s="218">
        <v>0.49741910099999997</v>
      </c>
      <c r="D36" s="218">
        <v>0.91881221599999996</v>
      </c>
      <c r="E36" s="218">
        <v>0.32049754699999999</v>
      </c>
      <c r="F36" s="218">
        <v>1.0816481</v>
      </c>
      <c r="G36" s="218">
        <v>0</v>
      </c>
      <c r="H36" s="218">
        <v>0.49342521299999997</v>
      </c>
      <c r="I36" s="168" t="s">
        <v>339</v>
      </c>
    </row>
    <row r="37" spans="1:9" ht="15">
      <c r="A37" s="174" t="s">
        <v>356</v>
      </c>
      <c r="B37" s="175">
        <f>SUM(B31:B36)</f>
        <v>754.49560051559001</v>
      </c>
      <c r="C37" s="175">
        <f t="shared" ref="C37:H37" si="1">SUM(C31:C36)</f>
        <v>428.16686583899997</v>
      </c>
      <c r="D37" s="175">
        <f t="shared" si="1"/>
        <v>326.32872668459004</v>
      </c>
      <c r="E37" s="175">
        <f t="shared" si="1"/>
        <v>77.198540982289998</v>
      </c>
      <c r="F37" s="175">
        <f t="shared" si="1"/>
        <v>621.27429483300011</v>
      </c>
      <c r="G37" s="175">
        <f t="shared" si="1"/>
        <v>15.457912439000001</v>
      </c>
      <c r="H37" s="175">
        <f t="shared" si="1"/>
        <v>379.61160178100005</v>
      </c>
      <c r="I37" s="171" t="s">
        <v>143</v>
      </c>
    </row>
    <row r="41" spans="1:9" ht="20.399999999999999">
      <c r="A41" s="251" t="s">
        <v>450</v>
      </c>
      <c r="B41" s="252"/>
      <c r="C41" s="252"/>
      <c r="D41" s="252"/>
      <c r="E41" s="252"/>
      <c r="F41" s="252"/>
      <c r="G41" s="252"/>
      <c r="H41" s="252"/>
      <c r="I41" s="253"/>
    </row>
    <row r="42" spans="1:9" ht="20.399999999999999">
      <c r="A42" s="254" t="s">
        <v>451</v>
      </c>
      <c r="B42" s="255"/>
      <c r="C42" s="255"/>
      <c r="D42" s="255"/>
      <c r="E42" s="255"/>
      <c r="F42" s="255"/>
      <c r="G42" s="255"/>
      <c r="H42" s="255"/>
      <c r="I42" s="256"/>
    </row>
    <row r="43" spans="1:9" ht="30">
      <c r="A43" s="37" t="s">
        <v>458</v>
      </c>
      <c r="B43" s="161" t="s">
        <v>16</v>
      </c>
      <c r="C43" s="161" t="s">
        <v>17</v>
      </c>
      <c r="D43" s="161" t="s">
        <v>3</v>
      </c>
      <c r="E43" s="161" t="s">
        <v>18</v>
      </c>
      <c r="F43" s="161" t="s">
        <v>19</v>
      </c>
      <c r="G43" s="161" t="s">
        <v>20</v>
      </c>
      <c r="H43" s="161" t="s">
        <v>320</v>
      </c>
      <c r="I43" s="38" t="s">
        <v>459</v>
      </c>
    </row>
    <row r="44" spans="1:9" ht="15">
      <c r="A44" s="173" t="s">
        <v>414</v>
      </c>
      <c r="B44" s="218">
        <v>6.3698850440000001</v>
      </c>
      <c r="C44" s="218">
        <v>5.5767294610000002</v>
      </c>
      <c r="D44" s="218">
        <v>0.793155583</v>
      </c>
      <c r="E44" s="218">
        <v>1.2995171270000001</v>
      </c>
      <c r="F44" s="218">
        <v>3.3913570000000002</v>
      </c>
      <c r="G44" s="218">
        <v>0.12</v>
      </c>
      <c r="H44" s="218">
        <v>5.4377744610000001</v>
      </c>
      <c r="I44" s="238" t="s">
        <v>414</v>
      </c>
    </row>
    <row r="45" spans="1:9" ht="15">
      <c r="A45" s="173" t="s">
        <v>151</v>
      </c>
      <c r="B45" s="218">
        <v>56.150469893</v>
      </c>
      <c r="C45" s="218">
        <v>23.387814269</v>
      </c>
      <c r="D45" s="218">
        <v>32.762655623999997</v>
      </c>
      <c r="E45" s="218">
        <v>2.1102681560000001</v>
      </c>
      <c r="F45" s="218">
        <v>48.663679596000001</v>
      </c>
      <c r="G45" s="218">
        <v>6.7490829259999998</v>
      </c>
      <c r="H45" s="218">
        <v>14.801714556</v>
      </c>
      <c r="I45" s="168" t="s">
        <v>151</v>
      </c>
    </row>
    <row r="46" spans="1:9" ht="15">
      <c r="A46" s="173" t="s">
        <v>354</v>
      </c>
      <c r="B46" s="218">
        <v>9.4822346050000004</v>
      </c>
      <c r="C46" s="218">
        <v>5.2521255619999998</v>
      </c>
      <c r="D46" s="218">
        <v>4.2301090429999997</v>
      </c>
      <c r="E46" s="218">
        <v>2.5996683589999998</v>
      </c>
      <c r="F46" s="218">
        <v>5.5812353000000003</v>
      </c>
      <c r="G46" s="218">
        <v>0</v>
      </c>
      <c r="H46" s="218">
        <v>5.0577568370000003</v>
      </c>
      <c r="I46" s="168" t="s">
        <v>289</v>
      </c>
    </row>
    <row r="47" spans="1:9" ht="15">
      <c r="A47" s="173" t="s">
        <v>149</v>
      </c>
      <c r="B47" s="218">
        <v>262.43524818200001</v>
      </c>
      <c r="C47" s="218">
        <v>199.36920005900001</v>
      </c>
      <c r="D47" s="218">
        <v>63.066048123000002</v>
      </c>
      <c r="E47" s="218">
        <v>17.477399558999998</v>
      </c>
      <c r="F47" s="218">
        <v>231.21907224899999</v>
      </c>
      <c r="G47" s="218">
        <v>5.9736479039999999</v>
      </c>
      <c r="H47" s="218">
        <v>185.00056640899999</v>
      </c>
      <c r="I47" s="168" t="s">
        <v>156</v>
      </c>
    </row>
    <row r="48" spans="1:9" ht="15">
      <c r="A48" s="173" t="s">
        <v>148</v>
      </c>
      <c r="B48" s="218">
        <v>254.47142740499999</v>
      </c>
      <c r="C48" s="218">
        <v>162.07862647900001</v>
      </c>
      <c r="D48" s="218">
        <v>92.392800926000007</v>
      </c>
      <c r="E48" s="218">
        <v>38.948812056999998</v>
      </c>
      <c r="F48" s="218">
        <v>197.91618376</v>
      </c>
      <c r="G48" s="218">
        <v>4.2157904139999998</v>
      </c>
      <c r="H48" s="218">
        <v>151.84049690399999</v>
      </c>
      <c r="I48" s="168" t="s">
        <v>155</v>
      </c>
    </row>
    <row r="49" spans="1:9" ht="15">
      <c r="A49" s="173" t="s">
        <v>150</v>
      </c>
      <c r="B49" s="218">
        <v>168.51485819999999</v>
      </c>
      <c r="C49" s="218">
        <v>44.068679519</v>
      </c>
      <c r="D49" s="218">
        <v>124.44617868100001</v>
      </c>
      <c r="E49" s="218">
        <v>35.018640882</v>
      </c>
      <c r="F49" s="218">
        <v>139.87840850500001</v>
      </c>
      <c r="G49" s="218">
        <v>1.1506160000000001</v>
      </c>
      <c r="H49" s="218">
        <v>31.347526561999999</v>
      </c>
      <c r="I49" s="168" t="s">
        <v>157</v>
      </c>
    </row>
    <row r="50" spans="1:9" ht="15">
      <c r="A50" s="173" t="s">
        <v>348</v>
      </c>
      <c r="B50" s="218">
        <v>1.5715723770000001</v>
      </c>
      <c r="C50" s="218">
        <v>0.595762601</v>
      </c>
      <c r="D50" s="218">
        <v>0.97580177899999998</v>
      </c>
      <c r="E50" s="218">
        <v>0.44049728500000002</v>
      </c>
      <c r="F50" s="218">
        <v>1.0981050000000001</v>
      </c>
      <c r="G50" s="218">
        <v>0</v>
      </c>
      <c r="H50" s="218">
        <v>0.58666871300000001</v>
      </c>
      <c r="I50" s="168" t="s">
        <v>339</v>
      </c>
    </row>
    <row r="51" spans="1:9" ht="15">
      <c r="A51" s="174" t="s">
        <v>356</v>
      </c>
      <c r="B51" s="175">
        <f>SUM(B45:B50)</f>
        <v>752.62581066199994</v>
      </c>
      <c r="C51" s="175">
        <f t="shared" ref="C51:H51" si="2">SUM(C45:C50)</f>
        <v>434.752208489</v>
      </c>
      <c r="D51" s="175">
        <f t="shared" si="2"/>
        <v>317.87359417599998</v>
      </c>
      <c r="E51" s="175">
        <f t="shared" si="2"/>
        <v>96.595286298000005</v>
      </c>
      <c r="F51" s="175">
        <f t="shared" si="2"/>
        <v>624.35668441000007</v>
      </c>
      <c r="G51" s="175">
        <f t="shared" si="2"/>
        <v>18.089137244</v>
      </c>
      <c r="H51" s="175">
        <f t="shared" si="2"/>
        <v>388.63472998099996</v>
      </c>
      <c r="I51" s="171" t="s">
        <v>143</v>
      </c>
    </row>
  </sheetData>
  <mergeCells count="8">
    <mergeCell ref="A2:I2"/>
    <mergeCell ref="A3:I3"/>
    <mergeCell ref="A41:I41"/>
    <mergeCell ref="A42:I42"/>
    <mergeCell ref="A28:I28"/>
    <mergeCell ref="A29:I29"/>
    <mergeCell ref="A15:I15"/>
    <mergeCell ref="A16:I16"/>
  </mergeCells>
  <pageMargins left="0.7" right="0.7" top="0.75" bottom="0.75" header="0.3" footer="0.3"/>
  <pageSetup scale="4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tint="0.79998168889431442"/>
  </sheetPr>
  <dimension ref="A1:J57"/>
  <sheetViews>
    <sheetView tabSelected="1" topLeftCell="A11" zoomScale="70" zoomScaleNormal="70" workbookViewId="0">
      <selection activeCell="F35" sqref="F35"/>
    </sheetView>
  </sheetViews>
  <sheetFormatPr defaultColWidth="9.109375" defaultRowHeight="13.2"/>
  <cols>
    <col min="1" max="1" width="4.88671875" style="7" customWidth="1"/>
    <col min="2" max="2" width="52.6640625" style="7" customWidth="1"/>
    <col min="3" max="6" width="14.44140625" style="7" customWidth="1"/>
    <col min="7" max="7" width="52" style="7" bestFit="1" customWidth="1"/>
    <col min="8" max="8" width="7.88671875" style="7" bestFit="1" customWidth="1"/>
    <col min="9" max="32" width="26.109375" style="7" customWidth="1"/>
    <col min="33" max="33" width="0" style="7" hidden="1" customWidth="1"/>
    <col min="34" max="34" width="21.44140625" style="7" customWidth="1"/>
    <col min="35" max="16384" width="9.109375" style="7"/>
  </cols>
  <sheetData>
    <row r="1" spans="1:8" s="92" customFormat="1" ht="20.399999999999999">
      <c r="A1" s="251" t="s">
        <v>353</v>
      </c>
      <c r="B1" s="252"/>
      <c r="C1" s="252"/>
      <c r="D1" s="252"/>
      <c r="E1" s="252"/>
      <c r="F1" s="252"/>
      <c r="G1" s="253"/>
    </row>
    <row r="2" spans="1:8" s="92" customFormat="1" ht="20.399999999999999">
      <c r="A2" s="250" t="s">
        <v>378</v>
      </c>
      <c r="B2" s="250"/>
      <c r="C2" s="250"/>
      <c r="D2" s="250"/>
      <c r="E2" s="250"/>
      <c r="F2" s="250"/>
      <c r="G2" s="250"/>
    </row>
    <row r="3" spans="1:8" ht="45">
      <c r="A3" s="37" t="s">
        <v>0</v>
      </c>
      <c r="B3" s="37" t="s">
        <v>5</v>
      </c>
      <c r="C3" s="37" t="s">
        <v>397</v>
      </c>
      <c r="D3" s="37" t="s">
        <v>408</v>
      </c>
      <c r="E3" s="37" t="s">
        <v>412</v>
      </c>
      <c r="F3" s="37" t="s">
        <v>425</v>
      </c>
      <c r="G3" s="38" t="s">
        <v>128</v>
      </c>
    </row>
    <row r="4" spans="1:8" ht="18.75" customHeight="1">
      <c r="A4" s="93">
        <v>1</v>
      </c>
      <c r="B4" s="94" t="s">
        <v>21</v>
      </c>
      <c r="C4" s="95">
        <v>13.881067111</v>
      </c>
      <c r="D4" s="95">
        <v>11.283965508</v>
      </c>
      <c r="E4" s="95">
        <v>14.42262613195</v>
      </c>
      <c r="F4" s="95">
        <v>12.001911038040001</v>
      </c>
      <c r="G4" s="96" t="s">
        <v>46</v>
      </c>
      <c r="H4" s="107"/>
    </row>
    <row r="5" spans="1:8" ht="18.75" customHeight="1">
      <c r="A5" s="93">
        <v>2</v>
      </c>
      <c r="B5" s="94" t="s">
        <v>18</v>
      </c>
      <c r="C5" s="95"/>
      <c r="D5" s="95"/>
      <c r="E5" s="95"/>
      <c r="F5" s="95"/>
      <c r="G5" s="96" t="s">
        <v>101</v>
      </c>
      <c r="H5" s="107"/>
    </row>
    <row r="6" spans="1:8" ht="18.75" customHeight="1">
      <c r="A6" s="93">
        <v>3</v>
      </c>
      <c r="B6" s="94" t="s">
        <v>180</v>
      </c>
      <c r="C6" s="95">
        <v>79.212226389929995</v>
      </c>
      <c r="D6" s="95">
        <v>105.85540648455999</v>
      </c>
      <c r="E6" s="95">
        <v>74.78186989081</v>
      </c>
      <c r="F6" s="95">
        <v>95.929861040890017</v>
      </c>
      <c r="G6" s="96" t="s">
        <v>306</v>
      </c>
      <c r="H6" s="107"/>
    </row>
    <row r="7" spans="1:8" ht="18.75" customHeight="1">
      <c r="A7" s="93">
        <v>4</v>
      </c>
      <c r="B7" s="94" t="s">
        <v>181</v>
      </c>
      <c r="C7" s="95">
        <v>247.80962848388</v>
      </c>
      <c r="D7" s="95">
        <v>243.42966588588001</v>
      </c>
      <c r="E7" s="95">
        <v>240.12939567339998</v>
      </c>
      <c r="F7" s="95">
        <v>235.85374140939999</v>
      </c>
      <c r="G7" s="96" t="s">
        <v>307</v>
      </c>
      <c r="H7" s="107"/>
    </row>
    <row r="8" spans="1:8" ht="18.75" customHeight="1">
      <c r="A8" s="93">
        <v>5</v>
      </c>
      <c r="B8" s="94" t="s">
        <v>182</v>
      </c>
      <c r="C8" s="95">
        <v>4.2</v>
      </c>
      <c r="D8" s="97">
        <v>3.9</v>
      </c>
      <c r="E8" s="97">
        <v>3.8</v>
      </c>
      <c r="F8" s="97">
        <v>7.5</v>
      </c>
      <c r="G8" s="96" t="s">
        <v>308</v>
      </c>
      <c r="H8" s="107"/>
    </row>
    <row r="9" spans="1:8" ht="18.75" customHeight="1">
      <c r="A9" s="93">
        <v>6</v>
      </c>
      <c r="B9" s="94" t="s">
        <v>62</v>
      </c>
      <c r="C9" s="95"/>
      <c r="D9" s="95"/>
      <c r="E9" s="95"/>
      <c r="F9" s="95"/>
      <c r="G9" s="96" t="s">
        <v>76</v>
      </c>
      <c r="H9" s="107"/>
    </row>
    <row r="10" spans="1:8" ht="18.75" customHeight="1">
      <c r="A10" s="93">
        <v>7</v>
      </c>
      <c r="B10" s="94" t="s">
        <v>183</v>
      </c>
      <c r="C10" s="95">
        <v>148.00042013999999</v>
      </c>
      <c r="D10" s="95">
        <v>148.298049099</v>
      </c>
      <c r="E10" s="95">
        <v>159.32553023001</v>
      </c>
      <c r="F10" s="97">
        <v>157.37777429201</v>
      </c>
      <c r="G10" s="96" t="s">
        <v>309</v>
      </c>
      <c r="H10" s="107"/>
    </row>
    <row r="11" spans="1:8" ht="18.75" customHeight="1">
      <c r="A11" s="93">
        <v>8</v>
      </c>
      <c r="B11" s="94" t="s">
        <v>184</v>
      </c>
      <c r="C11" s="95">
        <v>-37.545457687000003</v>
      </c>
      <c r="D11" s="95">
        <v>-38.129378905999999</v>
      </c>
      <c r="E11" s="95">
        <v>-40.318147240999998</v>
      </c>
      <c r="F11" s="97">
        <v>-41.073338821999997</v>
      </c>
      <c r="G11" s="96" t="s">
        <v>310</v>
      </c>
      <c r="H11" s="107"/>
    </row>
    <row r="12" spans="1:8" ht="18.75" customHeight="1">
      <c r="A12" s="93">
        <v>9</v>
      </c>
      <c r="B12" s="94" t="s">
        <v>185</v>
      </c>
      <c r="C12" s="95">
        <v>0</v>
      </c>
      <c r="D12" s="97">
        <v>0</v>
      </c>
      <c r="E12" s="97">
        <v>0</v>
      </c>
      <c r="F12" s="97">
        <v>0</v>
      </c>
      <c r="G12" s="96" t="s">
        <v>311</v>
      </c>
      <c r="H12" s="107"/>
    </row>
    <row r="13" spans="1:8" ht="18.75" customHeight="1">
      <c r="A13" s="93">
        <v>10</v>
      </c>
      <c r="B13" s="94" t="s">
        <v>186</v>
      </c>
      <c r="C13" s="95">
        <v>0</v>
      </c>
      <c r="D13" s="95">
        <v>0</v>
      </c>
      <c r="E13" s="97">
        <v>0</v>
      </c>
      <c r="G13" s="96" t="s">
        <v>312</v>
      </c>
      <c r="H13" s="107"/>
    </row>
    <row r="14" spans="1:8" ht="18.75" customHeight="1">
      <c r="A14" s="93">
        <v>11</v>
      </c>
      <c r="B14" s="94" t="s">
        <v>187</v>
      </c>
      <c r="C14" s="95">
        <v>0</v>
      </c>
      <c r="D14" s="95">
        <v>0</v>
      </c>
      <c r="E14" s="97">
        <v>0</v>
      </c>
      <c r="F14" s="95">
        <v>-0.28281842499999998</v>
      </c>
      <c r="G14" s="96" t="s">
        <v>313</v>
      </c>
      <c r="H14" s="107"/>
    </row>
    <row r="15" spans="1:8" ht="18.75" customHeight="1">
      <c r="A15" s="93">
        <v>12</v>
      </c>
      <c r="B15" s="94" t="s">
        <v>63</v>
      </c>
      <c r="C15" s="95"/>
      <c r="D15" s="95"/>
      <c r="E15" s="97">
        <v>0</v>
      </c>
      <c r="F15" s="95"/>
      <c r="G15" s="96" t="s">
        <v>77</v>
      </c>
      <c r="H15" s="107"/>
    </row>
    <row r="16" spans="1:8" ht="18.75" customHeight="1">
      <c r="A16" s="93">
        <v>13</v>
      </c>
      <c r="B16" s="94" t="s">
        <v>188</v>
      </c>
      <c r="C16" s="95">
        <v>3.7800504519999998</v>
      </c>
      <c r="D16" s="95">
        <v>9.1875639610000004</v>
      </c>
      <c r="E16" s="95">
        <v>7.81761982</v>
      </c>
      <c r="F16" s="95">
        <v>8.2468115379999993</v>
      </c>
      <c r="G16" s="96" t="s">
        <v>314</v>
      </c>
      <c r="H16" s="107"/>
    </row>
    <row r="17" spans="1:8" ht="18.75" customHeight="1">
      <c r="A17" s="93">
        <v>14</v>
      </c>
      <c r="B17" s="94" t="s">
        <v>189</v>
      </c>
      <c r="C17" s="95">
        <v>24.026171101999999</v>
      </c>
      <c r="D17" s="95">
        <v>19.032667371999999</v>
      </c>
      <c r="E17" s="95">
        <v>19.604748652000001</v>
      </c>
      <c r="F17" s="97">
        <v>22.196121706</v>
      </c>
      <c r="G17" s="96" t="s">
        <v>315</v>
      </c>
      <c r="H17" s="107"/>
    </row>
    <row r="18" spans="1:8" ht="18.75" customHeight="1">
      <c r="A18" s="93">
        <v>15</v>
      </c>
      <c r="B18" s="94" t="s">
        <v>64</v>
      </c>
      <c r="C18" s="95">
        <v>38.154599794199996</v>
      </c>
      <c r="D18" s="95">
        <v>39.814722981199999</v>
      </c>
      <c r="E18" s="95">
        <v>44.898843610229996</v>
      </c>
      <c r="F18" s="97">
        <v>48.112434682230003</v>
      </c>
      <c r="G18" s="96" t="s">
        <v>125</v>
      </c>
      <c r="H18" s="107"/>
    </row>
    <row r="19" spans="1:8" ht="18.75" customHeight="1">
      <c r="A19" s="93">
        <v>16</v>
      </c>
      <c r="B19" s="94" t="s">
        <v>65</v>
      </c>
      <c r="C19" s="95">
        <v>-17.175418994000001</v>
      </c>
      <c r="D19" s="95">
        <v>-17.98683191704</v>
      </c>
      <c r="E19" s="95">
        <v>-17.672674905000001</v>
      </c>
      <c r="F19" s="97">
        <v>-18.706854830740003</v>
      </c>
      <c r="G19" s="96" t="s">
        <v>78</v>
      </c>
      <c r="H19" s="107"/>
    </row>
    <row r="20" spans="1:8" ht="18.75" customHeight="1">
      <c r="A20" s="93">
        <v>17</v>
      </c>
      <c r="B20" s="94" t="s">
        <v>190</v>
      </c>
      <c r="C20" s="95">
        <v>0</v>
      </c>
      <c r="D20" s="97">
        <v>0</v>
      </c>
      <c r="E20" s="97">
        <v>0</v>
      </c>
      <c r="F20" s="95">
        <v>0</v>
      </c>
      <c r="G20" s="96" t="s">
        <v>79</v>
      </c>
      <c r="H20" s="107"/>
    </row>
    <row r="21" spans="1:8" ht="18.75" customHeight="1">
      <c r="A21" s="93">
        <v>18</v>
      </c>
      <c r="B21" s="94" t="s">
        <v>191</v>
      </c>
      <c r="C21" s="95">
        <v>0</v>
      </c>
      <c r="D21" s="97">
        <v>0</v>
      </c>
      <c r="E21" s="97">
        <v>0</v>
      </c>
      <c r="F21" s="95">
        <v>0</v>
      </c>
      <c r="G21" s="96" t="s">
        <v>80</v>
      </c>
      <c r="H21" s="107"/>
    </row>
    <row r="22" spans="1:8" ht="18.75" customHeight="1">
      <c r="A22" s="93">
        <v>19</v>
      </c>
      <c r="B22" s="94" t="s">
        <v>66</v>
      </c>
      <c r="C22" s="95">
        <v>7.6817869999999998E-3</v>
      </c>
      <c r="D22" s="97">
        <v>1.38555E-2</v>
      </c>
      <c r="E22" s="97">
        <v>1.7178800000000001E-2</v>
      </c>
      <c r="F22" s="95">
        <v>1.41803E-2</v>
      </c>
      <c r="G22" s="96" t="s">
        <v>81</v>
      </c>
      <c r="H22" s="107"/>
    </row>
    <row r="23" spans="1:8" ht="18.75" customHeight="1">
      <c r="A23" s="93">
        <v>20</v>
      </c>
      <c r="B23" s="94" t="s">
        <v>192</v>
      </c>
      <c r="C23" s="95">
        <v>0.4509147</v>
      </c>
      <c r="D23" s="95">
        <v>0.92691469999999998</v>
      </c>
      <c r="E23" s="95">
        <v>0.92691469999999998</v>
      </c>
      <c r="F23" s="95">
        <v>0.92691469999999998</v>
      </c>
      <c r="G23" s="96" t="s">
        <v>82</v>
      </c>
      <c r="H23" s="107"/>
    </row>
    <row r="24" spans="1:8" ht="18.75" customHeight="1">
      <c r="A24" s="93">
        <v>21</v>
      </c>
      <c r="B24" s="94" t="s">
        <v>30</v>
      </c>
      <c r="C24" s="95">
        <v>20.425969545000001</v>
      </c>
      <c r="D24" s="95">
        <v>20.602035610000001</v>
      </c>
      <c r="E24" s="95">
        <v>21.125971509669998</v>
      </c>
      <c r="F24" s="95">
        <v>21.060687985669997</v>
      </c>
      <c r="G24" s="96" t="s">
        <v>83</v>
      </c>
      <c r="H24" s="107"/>
    </row>
    <row r="25" spans="1:8" ht="18.75" customHeight="1">
      <c r="A25" s="93">
        <v>22</v>
      </c>
      <c r="B25" s="94" t="s">
        <v>67</v>
      </c>
      <c r="C25" s="95">
        <v>-9.3430801517400006</v>
      </c>
      <c r="D25" s="95">
        <v>-9.8140202145400011</v>
      </c>
      <c r="E25" s="95">
        <v>-10.51482684716</v>
      </c>
      <c r="F25" s="95">
        <v>-10.867837794090001</v>
      </c>
      <c r="G25" s="96" t="s">
        <v>49</v>
      </c>
      <c r="H25" s="107"/>
    </row>
    <row r="26" spans="1:8" ht="18.75" customHeight="1">
      <c r="A26" s="93">
        <v>23</v>
      </c>
      <c r="B26" s="94" t="s">
        <v>32</v>
      </c>
      <c r="C26" s="95">
        <v>18.03600409141</v>
      </c>
      <c r="D26" s="95">
        <v>17.309893922439997</v>
      </c>
      <c r="E26" s="95">
        <v>17.237701734369999</v>
      </c>
      <c r="F26" s="95">
        <v>17.399143200680001</v>
      </c>
      <c r="G26" s="96" t="s">
        <v>50</v>
      </c>
      <c r="H26" s="107"/>
    </row>
    <row r="27" spans="1:8" s="8" customFormat="1" ht="18.75" customHeight="1">
      <c r="A27" s="93">
        <v>24</v>
      </c>
      <c r="B27" s="99" t="s">
        <v>33</v>
      </c>
      <c r="C27" s="100">
        <v>533.92077676368001</v>
      </c>
      <c r="D27" s="100">
        <v>553.72450998650004</v>
      </c>
      <c r="E27" s="100">
        <f>SUM(E4:E26)</f>
        <v>535.58275175927997</v>
      </c>
      <c r="F27" s="100">
        <v>555.68873202109</v>
      </c>
      <c r="G27" s="101" t="s">
        <v>6</v>
      </c>
      <c r="H27" s="107"/>
    </row>
    <row r="28" spans="1:8" ht="18.75" customHeight="1">
      <c r="A28" s="93">
        <v>25</v>
      </c>
      <c r="B28" s="94" t="s">
        <v>34</v>
      </c>
      <c r="C28" s="95">
        <v>0.50151674800000001</v>
      </c>
      <c r="D28" s="95">
        <v>0.74914863511999996</v>
      </c>
      <c r="E28" s="95">
        <v>0.54171257959000008</v>
      </c>
      <c r="F28" s="95">
        <v>0.31212346283999998</v>
      </c>
      <c r="G28" s="96" t="s">
        <v>51</v>
      </c>
      <c r="H28" s="107"/>
    </row>
    <row r="29" spans="1:8" ht="18.75" customHeight="1">
      <c r="A29" s="93">
        <v>26</v>
      </c>
      <c r="B29" s="94" t="s">
        <v>193</v>
      </c>
      <c r="C29" s="95">
        <v>67.974673198999994</v>
      </c>
      <c r="D29" s="95">
        <v>70.989183726980002</v>
      </c>
      <c r="E29" s="95">
        <v>65.443987996179999</v>
      </c>
      <c r="F29" s="95">
        <v>78.204652999490008</v>
      </c>
      <c r="G29" s="96" t="s">
        <v>84</v>
      </c>
      <c r="H29" s="107"/>
    </row>
    <row r="30" spans="1:8" ht="18.75" customHeight="1">
      <c r="A30" s="93">
        <v>27</v>
      </c>
      <c r="B30" s="94" t="s">
        <v>194</v>
      </c>
      <c r="C30" s="95">
        <v>0</v>
      </c>
      <c r="D30" s="97">
        <v>0</v>
      </c>
      <c r="E30" s="97">
        <v>0</v>
      </c>
      <c r="F30" s="97">
        <v>0</v>
      </c>
      <c r="G30" s="96" t="s">
        <v>85</v>
      </c>
      <c r="H30" s="107"/>
    </row>
    <row r="31" spans="1:8" ht="18.75" customHeight="1">
      <c r="A31" s="93">
        <v>28</v>
      </c>
      <c r="B31" s="94" t="s">
        <v>195</v>
      </c>
      <c r="C31" s="95">
        <v>0</v>
      </c>
      <c r="D31" s="97">
        <v>0</v>
      </c>
      <c r="E31" s="97">
        <v>0</v>
      </c>
      <c r="F31" s="97">
        <v>0</v>
      </c>
      <c r="G31" s="96" t="s">
        <v>86</v>
      </c>
      <c r="H31" s="107"/>
    </row>
    <row r="32" spans="1:8" ht="18.75" customHeight="1">
      <c r="A32" s="93">
        <v>29</v>
      </c>
      <c r="B32" s="94" t="s">
        <v>68</v>
      </c>
      <c r="C32" s="95">
        <v>22.519665209999999</v>
      </c>
      <c r="D32" s="95">
        <v>22.068777762</v>
      </c>
      <c r="E32" s="97">
        <v>24.202777764</v>
      </c>
      <c r="F32" s="97">
        <v>23.248777759999999</v>
      </c>
      <c r="G32" s="96" t="s">
        <v>126</v>
      </c>
      <c r="H32" s="107"/>
    </row>
    <row r="33" spans="1:8" ht="18.75" customHeight="1">
      <c r="A33" s="93">
        <v>30</v>
      </c>
      <c r="B33" s="94" t="s">
        <v>38</v>
      </c>
      <c r="C33" s="95">
        <v>6.4598900742600005</v>
      </c>
      <c r="D33" s="95">
        <v>7.2116978779699998</v>
      </c>
      <c r="E33" s="97">
        <v>6.9188825017799997</v>
      </c>
      <c r="F33" s="97">
        <v>7.9555832671699998</v>
      </c>
      <c r="G33" s="96" t="s">
        <v>87</v>
      </c>
      <c r="H33" s="107"/>
    </row>
    <row r="34" spans="1:8" ht="18.75" customHeight="1">
      <c r="A34" s="98">
        <v>31</v>
      </c>
      <c r="B34" s="99" t="s">
        <v>4</v>
      </c>
      <c r="C34" s="100">
        <v>97.455745231260011</v>
      </c>
      <c r="D34" s="100">
        <v>101.01880800206999</v>
      </c>
      <c r="E34" s="100">
        <f>SUM(E28:E33)</f>
        <v>97.107360841550005</v>
      </c>
      <c r="F34" s="100">
        <f>SUM(F28:F33)</f>
        <v>109.72113748950001</v>
      </c>
      <c r="G34" s="101" t="s">
        <v>7</v>
      </c>
      <c r="H34" s="107"/>
    </row>
    <row r="35" spans="1:8" ht="18.75" customHeight="1">
      <c r="A35" s="93">
        <v>32</v>
      </c>
      <c r="B35" s="94" t="s">
        <v>70</v>
      </c>
      <c r="C35" s="95"/>
      <c r="D35" s="95"/>
      <c r="E35" s="95"/>
      <c r="F35" s="95"/>
      <c r="G35" s="96" t="s">
        <v>70</v>
      </c>
      <c r="H35" s="107"/>
    </row>
    <row r="36" spans="1:8" ht="18.75" customHeight="1">
      <c r="A36" s="93">
        <v>33</v>
      </c>
      <c r="B36" s="94" t="s">
        <v>71</v>
      </c>
      <c r="C36" s="95">
        <v>128.27620517586999</v>
      </c>
      <c r="D36" s="95">
        <v>138.21709811086001</v>
      </c>
      <c r="E36" s="95">
        <v>126.51455757271</v>
      </c>
      <c r="F36" s="95">
        <v>129.92039488039001</v>
      </c>
      <c r="G36" s="96" t="s">
        <v>316</v>
      </c>
      <c r="H36" s="107"/>
    </row>
    <row r="37" spans="1:8" ht="18.75" customHeight="1">
      <c r="A37" s="93">
        <v>34</v>
      </c>
      <c r="B37" s="94" t="s">
        <v>72</v>
      </c>
      <c r="C37" s="95">
        <v>28.449387732999998</v>
      </c>
      <c r="D37" s="95">
        <v>34.135830996999999</v>
      </c>
      <c r="E37" s="95">
        <v>31.994815887000001</v>
      </c>
      <c r="F37" s="95">
        <v>34.448011545999996</v>
      </c>
      <c r="G37" s="96" t="s">
        <v>317</v>
      </c>
      <c r="H37" s="107"/>
    </row>
    <row r="38" spans="1:8" ht="18.75" customHeight="1">
      <c r="A38" s="93">
        <v>35</v>
      </c>
      <c r="B38" s="94" t="s">
        <v>73</v>
      </c>
      <c r="C38" s="95"/>
      <c r="D38" s="97">
        <v>0</v>
      </c>
      <c r="E38" s="97"/>
      <c r="F38" s="97"/>
      <c r="G38" s="96" t="s">
        <v>73</v>
      </c>
      <c r="H38" s="107"/>
    </row>
    <row r="39" spans="1:8" ht="18.75" customHeight="1">
      <c r="A39" s="93">
        <v>36</v>
      </c>
      <c r="B39" s="94" t="s">
        <v>71</v>
      </c>
      <c r="C39" s="95">
        <v>0</v>
      </c>
      <c r="D39" s="97">
        <v>0</v>
      </c>
      <c r="E39" s="97"/>
      <c r="F39" s="97"/>
      <c r="G39" s="96" t="s">
        <v>316</v>
      </c>
      <c r="H39" s="107"/>
    </row>
    <row r="40" spans="1:8" ht="18.75" customHeight="1">
      <c r="A40" s="93">
        <v>37</v>
      </c>
      <c r="B40" s="94" t="s">
        <v>72</v>
      </c>
      <c r="C40" s="95">
        <v>0</v>
      </c>
      <c r="D40" s="97">
        <v>0</v>
      </c>
      <c r="E40" s="97"/>
      <c r="F40" s="97"/>
      <c r="G40" s="96" t="s">
        <v>317</v>
      </c>
      <c r="H40" s="107"/>
    </row>
    <row r="41" spans="1:8" ht="18.75" customHeight="1">
      <c r="A41" s="98">
        <v>38</v>
      </c>
      <c r="B41" s="99" t="s">
        <v>74</v>
      </c>
      <c r="C41" s="100">
        <v>156.72559290887</v>
      </c>
      <c r="D41" s="100">
        <v>172.35292910785998</v>
      </c>
      <c r="E41" s="100">
        <f>SUM(E36+E37+E39+E40)</f>
        <v>158.50937345970999</v>
      </c>
      <c r="F41" s="100">
        <f>SUM(F36+F37+F39+F40)</f>
        <v>164.36840642639001</v>
      </c>
      <c r="G41" s="101" t="s">
        <v>88</v>
      </c>
      <c r="H41" s="107"/>
    </row>
    <row r="42" spans="1:8" ht="18.75" customHeight="1">
      <c r="A42" s="93">
        <v>39</v>
      </c>
      <c r="B42" s="94" t="s">
        <v>39</v>
      </c>
      <c r="C42" s="95"/>
      <c r="D42" s="95"/>
      <c r="E42" s="95"/>
      <c r="F42" s="95"/>
      <c r="G42" s="96" t="s">
        <v>89</v>
      </c>
      <c r="H42" s="107"/>
    </row>
    <row r="43" spans="1:8" ht="18.75" customHeight="1">
      <c r="A43" s="93">
        <v>40</v>
      </c>
      <c r="B43" s="94" t="s">
        <v>196</v>
      </c>
      <c r="C43" s="95">
        <v>6.6950883059999997</v>
      </c>
      <c r="D43" s="95">
        <v>6.6456380099999999</v>
      </c>
      <c r="E43" s="95">
        <v>6.6843987909999996</v>
      </c>
      <c r="F43" s="95">
        <v>6.8135756230000002</v>
      </c>
      <c r="G43" s="96" t="s">
        <v>318</v>
      </c>
      <c r="H43" s="107"/>
    </row>
    <row r="44" spans="1:8" ht="18.75" customHeight="1">
      <c r="A44" s="93">
        <v>41</v>
      </c>
      <c r="B44" s="94" t="s">
        <v>197</v>
      </c>
      <c r="C44" s="95">
        <v>11.756196892</v>
      </c>
      <c r="D44" s="95">
        <v>11.927807904</v>
      </c>
      <c r="E44" s="95">
        <v>12.363663652</v>
      </c>
      <c r="F44" s="95">
        <v>12.23263441079</v>
      </c>
      <c r="G44" s="96" t="s">
        <v>319</v>
      </c>
      <c r="H44" s="107"/>
    </row>
    <row r="45" spans="1:8" ht="18.75" customHeight="1">
      <c r="A45" s="93">
        <v>42</v>
      </c>
      <c r="B45" s="94" t="s">
        <v>42</v>
      </c>
      <c r="C45" s="95">
        <v>250.67561548699999</v>
      </c>
      <c r="D45" s="95">
        <v>250.84464259399999</v>
      </c>
      <c r="E45" s="95">
        <v>250.892198554</v>
      </c>
      <c r="F45" s="95">
        <v>251.07456973185998</v>
      </c>
      <c r="G45" s="96" t="s">
        <v>53</v>
      </c>
      <c r="H45" s="107"/>
    </row>
    <row r="46" spans="1:8" ht="18.75" customHeight="1">
      <c r="A46" s="93">
        <v>43</v>
      </c>
      <c r="B46" s="94" t="s">
        <v>43</v>
      </c>
      <c r="C46" s="95">
        <v>11.421096841619999</v>
      </c>
      <c r="D46" s="95">
        <v>11.898548321529999</v>
      </c>
      <c r="E46" s="95">
        <v>10.471215678959998</v>
      </c>
      <c r="F46" s="95">
        <v>10.364411077170001</v>
      </c>
      <c r="G46" s="96" t="s">
        <v>54</v>
      </c>
      <c r="H46" s="107"/>
    </row>
    <row r="47" spans="1:8" ht="18.75" customHeight="1">
      <c r="A47" s="93">
        <v>44</v>
      </c>
      <c r="B47" s="94" t="s">
        <v>44</v>
      </c>
      <c r="C47" s="95">
        <v>-0.80855890306999967</v>
      </c>
      <c r="D47" s="95">
        <v>-0.96386395296000005</v>
      </c>
      <c r="E47" s="95">
        <v>-0.44545921778000003</v>
      </c>
      <c r="F47" s="95">
        <v>1.1139972618199996</v>
      </c>
      <c r="G47" s="96" t="s">
        <v>55</v>
      </c>
      <c r="H47" s="107"/>
    </row>
    <row r="48" spans="1:8" ht="18.75" customHeight="1">
      <c r="A48" s="98">
        <v>45</v>
      </c>
      <c r="B48" s="99" t="s">
        <v>10</v>
      </c>
      <c r="C48" s="100">
        <v>279.73943862354997</v>
      </c>
      <c r="D48" s="100">
        <v>280.35277287656999</v>
      </c>
      <c r="E48" s="100">
        <f>SUM(E43:E47)</f>
        <v>279.96601745817998</v>
      </c>
      <c r="F48" s="100">
        <f>SUM(F43:F47)</f>
        <v>281.59918810463995</v>
      </c>
      <c r="G48" s="101" t="s">
        <v>8</v>
      </c>
      <c r="H48" s="107"/>
    </row>
    <row r="49" spans="1:10" s="104" customFormat="1" ht="30">
      <c r="A49" s="93">
        <v>46</v>
      </c>
      <c r="B49" s="102" t="s">
        <v>75</v>
      </c>
      <c r="C49" s="100">
        <v>533.92077676368001</v>
      </c>
      <c r="D49" s="103">
        <v>553.72450998650004</v>
      </c>
      <c r="E49" s="103">
        <f>E34+E41+E48</f>
        <v>535.58275175944004</v>
      </c>
      <c r="F49" s="103">
        <f>F34+F41+F48</f>
        <v>555.68873202052998</v>
      </c>
      <c r="G49" s="101" t="s">
        <v>90</v>
      </c>
      <c r="H49" s="220"/>
      <c r="I49" s="220"/>
      <c r="J49" s="221"/>
    </row>
    <row r="50" spans="1:10" ht="29.25" customHeight="1">
      <c r="D50" s="229"/>
      <c r="E50" s="229"/>
      <c r="F50" s="229"/>
    </row>
    <row r="51" spans="1:10" ht="45">
      <c r="A51" s="37" t="s">
        <v>0</v>
      </c>
      <c r="B51" s="38" t="s">
        <v>128</v>
      </c>
      <c r="C51" s="37" t="s">
        <v>397</v>
      </c>
      <c r="D51" s="37" t="s">
        <v>408</v>
      </c>
      <c r="E51" s="37" t="s">
        <v>412</v>
      </c>
      <c r="F51" s="37" t="s">
        <v>425</v>
      </c>
      <c r="G51" s="38" t="s">
        <v>128</v>
      </c>
    </row>
    <row r="52" spans="1:10" s="8" customFormat="1" ht="15">
      <c r="A52" s="98">
        <v>1</v>
      </c>
      <c r="B52" s="99" t="s">
        <v>382</v>
      </c>
      <c r="C52" s="209">
        <f>C53/C54</f>
        <v>1.7539960404004054</v>
      </c>
      <c r="D52" s="209">
        <f>D53/D54</f>
        <v>1.7359352747266978</v>
      </c>
      <c r="E52" s="209">
        <f>E53/E54</f>
        <v>1.7305633504096705</v>
      </c>
      <c r="F52" s="209">
        <f>F53/F54</f>
        <v>1.6853304582162723</v>
      </c>
      <c r="G52" s="138" t="s">
        <v>387</v>
      </c>
    </row>
    <row r="53" spans="1:10" ht="15">
      <c r="A53" s="109"/>
      <c r="B53" s="94" t="s">
        <v>383</v>
      </c>
      <c r="C53" s="143">
        <f>C4+C6+C7+C8</f>
        <v>345.10292198481</v>
      </c>
      <c r="D53" s="143">
        <f>D4+D6+D7+D8</f>
        <v>364.46903787843996</v>
      </c>
      <c r="E53" s="143">
        <f>E4+E6+E7+E8</f>
        <v>333.13389169615999</v>
      </c>
      <c r="F53" s="143">
        <f>F4+F6+F7+F8</f>
        <v>351.28551348833003</v>
      </c>
      <c r="G53" s="137" t="s">
        <v>388</v>
      </c>
    </row>
    <row r="54" spans="1:10" ht="15">
      <c r="A54" s="207"/>
      <c r="B54" s="94" t="s">
        <v>384</v>
      </c>
      <c r="C54" s="143">
        <f>C28+C29+C36+C39</f>
        <v>196.75239512286998</v>
      </c>
      <c r="D54" s="143">
        <f>D28+D29+D36+D39</f>
        <v>209.95543047296002</v>
      </c>
      <c r="E54" s="143">
        <f>E28+E29+E36+E39</f>
        <v>192.50025814847999</v>
      </c>
      <c r="F54" s="143">
        <f>F28+F29+F36+F39</f>
        <v>208.43717134272003</v>
      </c>
      <c r="G54" s="137" t="s">
        <v>389</v>
      </c>
    </row>
    <row r="55" spans="1:10" s="8" customFormat="1" ht="15">
      <c r="A55" s="98">
        <v>2</v>
      </c>
      <c r="B55" s="99" t="s">
        <v>385</v>
      </c>
      <c r="C55" s="209">
        <f t="shared" ref="C55:E55" si="0">C56/C57</f>
        <v>2.100550656749355</v>
      </c>
      <c r="D55" s="209">
        <f t="shared" si="0"/>
        <v>2.0255367867960423</v>
      </c>
      <c r="E55" s="209">
        <f t="shared" si="0"/>
        <v>2.0952569995987149</v>
      </c>
      <c r="F55" s="209">
        <f t="shared" ref="F55" si="1">F56/F57</f>
        <v>2.0273985066413713</v>
      </c>
      <c r="G55" s="138" t="s">
        <v>390</v>
      </c>
    </row>
    <row r="56" spans="1:10" ht="15">
      <c r="A56" s="207"/>
      <c r="B56" s="94" t="s">
        <v>386</v>
      </c>
      <c r="C56" s="143">
        <f t="shared" ref="C56:D56" si="2">C27</f>
        <v>533.92077676368001</v>
      </c>
      <c r="D56" s="143">
        <f t="shared" si="2"/>
        <v>553.72450998650004</v>
      </c>
      <c r="E56" s="143">
        <f t="shared" ref="E56:F56" si="3">E27</f>
        <v>535.58275175927997</v>
      </c>
      <c r="F56" s="143">
        <f t="shared" si="3"/>
        <v>555.68873202109</v>
      </c>
      <c r="G56" s="137" t="s">
        <v>6</v>
      </c>
    </row>
    <row r="57" spans="1:10" ht="15">
      <c r="A57" s="207"/>
      <c r="B57" s="94" t="s">
        <v>393</v>
      </c>
      <c r="C57" s="143">
        <f t="shared" ref="C57:D57" si="4">C34+C41</f>
        <v>254.18133814013001</v>
      </c>
      <c r="D57" s="143">
        <f t="shared" si="4"/>
        <v>273.37173710993</v>
      </c>
      <c r="E57" s="143">
        <f t="shared" ref="E57:F57" si="5">E34+E41</f>
        <v>255.61673430126001</v>
      </c>
      <c r="F57" s="143">
        <f t="shared" si="5"/>
        <v>274.08954391589003</v>
      </c>
      <c r="G57" s="137" t="s">
        <v>394</v>
      </c>
    </row>
  </sheetData>
  <mergeCells count="2">
    <mergeCell ref="A2:G2"/>
    <mergeCell ref="A1:G1"/>
  </mergeCells>
  <pageMargins left="1" right="1" top="1" bottom="1.46639015748032" header="1" footer="1"/>
  <pageSetup paperSize="9" scale="36" orientation="landscape" r:id="rId1"/>
  <headerFooter alignWithMargins="0">
    <oddFooter>&amp;L&amp;"Arial,Italic"&amp;8 Muhamad Maulana Yasin Jayawiguna:WA00810, 2/22/2016 2:09:12 PM 
&amp;"-,Regular"Hal:  1/ 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6" tint="0.79998168889431442"/>
  </sheetPr>
  <dimension ref="A1:I31"/>
  <sheetViews>
    <sheetView workbookViewId="0">
      <selection sqref="A1:G1"/>
    </sheetView>
  </sheetViews>
  <sheetFormatPr defaultColWidth="9.109375" defaultRowHeight="13.8"/>
  <cols>
    <col min="1" max="1" width="5.44140625" style="149" customWidth="1"/>
    <col min="2" max="2" width="53.44140625" style="149" bestFit="1" customWidth="1"/>
    <col min="3" max="6" width="18.88671875" style="149" customWidth="1"/>
    <col min="7" max="7" width="51.6640625" style="153" bestFit="1" customWidth="1"/>
    <col min="8" max="8" width="7.44140625" style="149" bestFit="1" customWidth="1"/>
    <col min="9" max="30" width="26.109375" style="149" customWidth="1"/>
    <col min="31" max="31" width="0" style="149" hidden="1" customWidth="1"/>
    <col min="32" max="32" width="21.44140625" style="149" customWidth="1"/>
    <col min="33" max="16384" width="9.109375" style="149"/>
  </cols>
  <sheetData>
    <row r="1" spans="1:9" s="92" customFormat="1" ht="20.25" customHeight="1">
      <c r="A1" s="251" t="s">
        <v>269</v>
      </c>
      <c r="B1" s="252"/>
      <c r="C1" s="252"/>
      <c r="D1" s="252"/>
      <c r="E1" s="252"/>
      <c r="F1" s="252"/>
      <c r="G1" s="253"/>
    </row>
    <row r="2" spans="1:9" s="92" customFormat="1" ht="20.25" customHeight="1">
      <c r="A2" s="254" t="s">
        <v>379</v>
      </c>
      <c r="B2" s="255"/>
      <c r="C2" s="255"/>
      <c r="D2" s="255"/>
      <c r="E2" s="255"/>
      <c r="F2" s="255"/>
      <c r="G2" s="256"/>
    </row>
    <row r="3" spans="1:9" s="7" customFormat="1" ht="45">
      <c r="A3" s="37" t="s">
        <v>0</v>
      </c>
      <c r="B3" s="37" t="s">
        <v>5</v>
      </c>
      <c r="C3" s="37" t="s">
        <v>397</v>
      </c>
      <c r="D3" s="37" t="s">
        <v>408</v>
      </c>
      <c r="E3" s="37" t="s">
        <v>412</v>
      </c>
      <c r="F3" s="37" t="s">
        <v>425</v>
      </c>
      <c r="G3" s="38" t="s">
        <v>128</v>
      </c>
    </row>
    <row r="4" spans="1:9" ht="16.5" customHeight="1">
      <c r="A4" s="93">
        <v>1</v>
      </c>
      <c r="B4" s="99" t="s">
        <v>159</v>
      </c>
      <c r="C4" s="95"/>
      <c r="D4" s="95"/>
      <c r="E4" s="95"/>
      <c r="F4" s="95"/>
      <c r="G4" s="138" t="s">
        <v>223</v>
      </c>
    </row>
    <row r="5" spans="1:9" ht="16.5" customHeight="1">
      <c r="A5" s="93">
        <v>2</v>
      </c>
      <c r="B5" s="94" t="s">
        <v>198</v>
      </c>
      <c r="C5" s="95">
        <v>15.496124571999999</v>
      </c>
      <c r="D5" s="95">
        <v>22.660558600000002</v>
      </c>
      <c r="E5" s="235">
        <v>7.5328193575000002</v>
      </c>
      <c r="F5" s="235">
        <v>15.3104791675</v>
      </c>
      <c r="G5" s="137" t="s">
        <v>236</v>
      </c>
      <c r="H5" s="152"/>
    </row>
    <row r="6" spans="1:9" ht="16.5" customHeight="1">
      <c r="A6" s="93">
        <v>3</v>
      </c>
      <c r="B6" s="94" t="s">
        <v>199</v>
      </c>
      <c r="C6" s="95">
        <v>0</v>
      </c>
      <c r="D6" s="95">
        <v>0</v>
      </c>
      <c r="E6" s="235">
        <v>2.2312450000000002E-3</v>
      </c>
      <c r="F6" s="235"/>
      <c r="G6" s="137" t="s">
        <v>238</v>
      </c>
      <c r="H6" s="152"/>
    </row>
    <row r="7" spans="1:9" ht="16.5" customHeight="1">
      <c r="A7" s="93">
        <v>4</v>
      </c>
      <c r="B7" s="94" t="s">
        <v>200</v>
      </c>
      <c r="C7" s="95">
        <v>0</v>
      </c>
      <c r="D7" s="95">
        <v>0</v>
      </c>
      <c r="E7" s="95"/>
      <c r="F7" s="95"/>
      <c r="G7" s="137" t="s">
        <v>237</v>
      </c>
      <c r="H7" s="152"/>
    </row>
    <row r="8" spans="1:9" ht="16.5" customHeight="1">
      <c r="A8" s="93">
        <v>5</v>
      </c>
      <c r="B8" s="94" t="s">
        <v>201</v>
      </c>
      <c r="C8" s="95">
        <v>2.254785542</v>
      </c>
      <c r="D8" s="95">
        <v>3.3123408140000001</v>
      </c>
      <c r="E8" s="95">
        <v>1.3705619188899998</v>
      </c>
      <c r="F8" s="95">
        <v>2.8044227898899998</v>
      </c>
      <c r="G8" s="137" t="s">
        <v>239</v>
      </c>
      <c r="H8" s="152"/>
    </row>
    <row r="9" spans="1:9" ht="16.5" customHeight="1">
      <c r="A9" s="93">
        <v>6</v>
      </c>
      <c r="B9" s="94" t="s">
        <v>202</v>
      </c>
      <c r="C9" s="95">
        <v>0.43692799100000002</v>
      </c>
      <c r="D9" s="95">
        <v>0.77631505199999995</v>
      </c>
      <c r="E9" s="95">
        <v>0.61662632500000003</v>
      </c>
      <c r="F9" s="95">
        <v>1.26048603</v>
      </c>
      <c r="G9" s="137" t="s">
        <v>240</v>
      </c>
      <c r="H9" s="152"/>
    </row>
    <row r="10" spans="1:9" ht="16.5" customHeight="1">
      <c r="A10" s="93">
        <v>7</v>
      </c>
      <c r="B10" s="94" t="s">
        <v>203</v>
      </c>
      <c r="C10" s="95">
        <v>2.5881305108100001</v>
      </c>
      <c r="D10" s="95">
        <v>3.7575303738099999</v>
      </c>
      <c r="E10" s="95">
        <v>0.92804320299999998</v>
      </c>
      <c r="F10" s="95">
        <v>1.987577256</v>
      </c>
      <c r="G10" s="137" t="s">
        <v>241</v>
      </c>
      <c r="H10" s="152"/>
    </row>
    <row r="11" spans="1:9" ht="16.5" customHeight="1">
      <c r="A11" s="93">
        <v>8</v>
      </c>
      <c r="B11" s="94" t="s">
        <v>161</v>
      </c>
      <c r="C11" s="95">
        <v>9.2934059515599987</v>
      </c>
      <c r="D11" s="95">
        <v>14.375147799820001</v>
      </c>
      <c r="E11" s="95">
        <v>6.1791615698999989</v>
      </c>
      <c r="F11" s="95">
        <v>12.069164083820002</v>
      </c>
      <c r="G11" s="137" t="s">
        <v>225</v>
      </c>
      <c r="H11" s="152"/>
    </row>
    <row r="12" spans="1:9" ht="16.5" customHeight="1">
      <c r="A12" s="93">
        <v>9</v>
      </c>
      <c r="B12" s="115" t="s">
        <v>162</v>
      </c>
      <c r="C12" s="100">
        <v>30.069374567369998</v>
      </c>
      <c r="D12" s="100">
        <v>44.881892639630003</v>
      </c>
      <c r="E12" s="100">
        <f>SUM(E5:E11)</f>
        <v>16.629443619289997</v>
      </c>
      <c r="F12" s="100">
        <f>SUM(F5:F11)</f>
        <v>33.432129327210006</v>
      </c>
      <c r="G12" s="138" t="s">
        <v>226</v>
      </c>
      <c r="H12" s="152"/>
      <c r="I12" s="231"/>
    </row>
    <row r="13" spans="1:9" ht="16.5" customHeight="1">
      <c r="A13" s="93">
        <v>10</v>
      </c>
      <c r="B13" s="99" t="s">
        <v>204</v>
      </c>
      <c r="C13" s="100">
        <v>4.2141099630000003</v>
      </c>
      <c r="D13" s="100">
        <v>6.25072480597</v>
      </c>
      <c r="E13" s="100">
        <v>1.99966041094</v>
      </c>
      <c r="F13" s="100">
        <v>4.0811088259499995</v>
      </c>
      <c r="G13" s="138" t="s">
        <v>242</v>
      </c>
      <c r="H13" s="152"/>
    </row>
    <row r="14" spans="1:9" ht="28.5" customHeight="1">
      <c r="A14" s="93">
        <v>11</v>
      </c>
      <c r="B14" s="155" t="s">
        <v>205</v>
      </c>
      <c r="C14" s="100">
        <v>25.855264604369999</v>
      </c>
      <c r="D14" s="100">
        <v>38.631167833660001</v>
      </c>
      <c r="E14" s="100">
        <f>E12-E13</f>
        <v>14.629783208349997</v>
      </c>
      <c r="F14" s="100">
        <f>F12-F13</f>
        <v>29.351020501260006</v>
      </c>
      <c r="G14" s="138" t="s">
        <v>243</v>
      </c>
      <c r="H14" s="152"/>
    </row>
    <row r="15" spans="1:9" ht="16.5" customHeight="1">
      <c r="A15" s="93">
        <v>12</v>
      </c>
      <c r="B15" s="99" t="s">
        <v>206</v>
      </c>
      <c r="C15" s="95"/>
      <c r="D15" s="95"/>
      <c r="E15" s="95"/>
      <c r="F15" s="95"/>
      <c r="G15" s="138" t="s">
        <v>218</v>
      </c>
    </row>
    <row r="16" spans="1:9" ht="16.5" customHeight="1">
      <c r="A16" s="93">
        <v>13</v>
      </c>
      <c r="B16" s="94" t="s">
        <v>207</v>
      </c>
      <c r="C16" s="95">
        <v>0.27826769499999998</v>
      </c>
      <c r="D16" s="95">
        <v>0.60607639400000002</v>
      </c>
      <c r="E16" s="95">
        <v>0.340983551</v>
      </c>
      <c r="F16" s="95">
        <v>0.40903329050999998</v>
      </c>
      <c r="G16" s="137" t="s">
        <v>244</v>
      </c>
      <c r="H16" s="152"/>
    </row>
    <row r="17" spans="1:9" ht="16.5" customHeight="1">
      <c r="A17" s="93">
        <v>14</v>
      </c>
      <c r="B17" s="94" t="s">
        <v>167</v>
      </c>
      <c r="C17" s="95">
        <v>10.231617502000001</v>
      </c>
      <c r="D17" s="95">
        <v>14.529176241</v>
      </c>
      <c r="E17" s="95">
        <v>6.2506507779999998</v>
      </c>
      <c r="F17" s="95">
        <v>11.828690847470002</v>
      </c>
      <c r="G17" s="137" t="s">
        <v>234</v>
      </c>
      <c r="H17" s="152"/>
    </row>
    <row r="18" spans="1:9" ht="16.5" customHeight="1">
      <c r="A18" s="93">
        <v>15</v>
      </c>
      <c r="B18" s="94" t="s">
        <v>208</v>
      </c>
      <c r="C18" s="95">
        <v>1.02354315767</v>
      </c>
      <c r="D18" s="95">
        <v>1.4950106512399999</v>
      </c>
      <c r="E18" s="95">
        <v>0.53590893197</v>
      </c>
      <c r="F18" s="95">
        <v>1.0063309103699998</v>
      </c>
      <c r="G18" s="137" t="s">
        <v>232</v>
      </c>
      <c r="H18" s="152"/>
    </row>
    <row r="19" spans="1:9" ht="16.5" customHeight="1">
      <c r="A19" s="93">
        <v>16</v>
      </c>
      <c r="B19" s="94" t="s">
        <v>209</v>
      </c>
      <c r="C19" s="95">
        <v>4.4957117459999996</v>
      </c>
      <c r="D19" s="95">
        <v>4.6405265509999998</v>
      </c>
      <c r="E19" s="95">
        <v>1.897175236</v>
      </c>
      <c r="F19" s="95">
        <v>2.7361525900000001</v>
      </c>
      <c r="G19" s="137" t="s">
        <v>245</v>
      </c>
      <c r="H19" s="152"/>
    </row>
    <row r="20" spans="1:9" ht="16.5" customHeight="1">
      <c r="A20" s="93">
        <v>17</v>
      </c>
      <c r="B20" s="94" t="s">
        <v>168</v>
      </c>
      <c r="C20" s="95">
        <v>10.939608956119999</v>
      </c>
      <c r="D20" s="95">
        <v>17.807738851379998</v>
      </c>
      <c r="E20" s="95">
        <v>5.7907728506599989</v>
      </c>
      <c r="F20" s="95">
        <v>11.462411548030001</v>
      </c>
      <c r="G20" s="137" t="s">
        <v>220</v>
      </c>
      <c r="H20" s="152"/>
    </row>
    <row r="21" spans="1:9" ht="16.5" customHeight="1">
      <c r="A21" s="93">
        <v>18</v>
      </c>
      <c r="B21" s="115" t="s">
        <v>169</v>
      </c>
      <c r="C21" s="100">
        <v>26.968749056789999</v>
      </c>
      <c r="D21" s="100">
        <v>39.078528688619997</v>
      </c>
      <c r="E21" s="100">
        <f>SUM(E16:E20)</f>
        <v>14.815491347629997</v>
      </c>
      <c r="F21" s="100">
        <f>SUM(F16:F20)</f>
        <v>27.44261918638</v>
      </c>
      <c r="G21" s="138" t="s">
        <v>221</v>
      </c>
      <c r="H21" s="152"/>
    </row>
    <row r="22" spans="1:9" ht="16.5" customHeight="1">
      <c r="A22" s="93">
        <v>19</v>
      </c>
      <c r="B22" s="99" t="s">
        <v>210</v>
      </c>
      <c r="C22" s="100">
        <v>-1.11348445242</v>
      </c>
      <c r="D22" s="100">
        <v>-0.44736085496000433</v>
      </c>
      <c r="E22" s="100">
        <f>E14-E21</f>
        <v>-0.18570813928000085</v>
      </c>
      <c r="F22" s="100">
        <f>F14-F21</f>
        <v>1.9084013148800061</v>
      </c>
      <c r="G22" s="138" t="s">
        <v>231</v>
      </c>
      <c r="H22" s="152"/>
      <c r="I22" s="231"/>
    </row>
    <row r="23" spans="1:9" ht="16.5" customHeight="1">
      <c r="A23" s="93">
        <v>20</v>
      </c>
      <c r="B23" s="94" t="s">
        <v>171</v>
      </c>
      <c r="C23" s="95">
        <v>1.25488104135</v>
      </c>
      <c r="D23" s="95">
        <v>0.243907928</v>
      </c>
      <c r="E23" s="95">
        <v>0.18989473700000001</v>
      </c>
      <c r="F23" s="95">
        <v>7.7320444000000002E-2</v>
      </c>
      <c r="G23" s="137" t="s">
        <v>227</v>
      </c>
      <c r="H23" s="152"/>
    </row>
    <row r="24" spans="1:9" ht="16.5" customHeight="1">
      <c r="A24" s="93">
        <v>21</v>
      </c>
      <c r="B24" s="94" t="s">
        <v>172</v>
      </c>
      <c r="C24" s="95">
        <v>0.70198867600000003</v>
      </c>
      <c r="D24" s="95">
        <v>0.356501809</v>
      </c>
      <c r="E24" s="95">
        <v>0.35886086499999997</v>
      </c>
      <c r="F24" s="95">
        <v>0.68225097740999996</v>
      </c>
      <c r="G24" s="137" t="s">
        <v>222</v>
      </c>
      <c r="H24" s="152"/>
    </row>
    <row r="25" spans="1:9" ht="16.5" customHeight="1">
      <c r="A25" s="93">
        <v>22</v>
      </c>
      <c r="B25" s="99" t="s">
        <v>173</v>
      </c>
      <c r="C25" s="100">
        <v>-0.56059208706999974</v>
      </c>
      <c r="D25" s="100">
        <v>-0.55995473596000434</v>
      </c>
      <c r="E25" s="100">
        <f>E22+E23-E24</f>
        <v>-0.35467426728000084</v>
      </c>
      <c r="F25" s="100">
        <f>F22+F23-F24</f>
        <v>1.3034707814700059</v>
      </c>
      <c r="G25" s="138" t="s">
        <v>230</v>
      </c>
      <c r="H25" s="152"/>
      <c r="I25" s="231"/>
    </row>
    <row r="26" spans="1:9" ht="16.5" customHeight="1">
      <c r="A26" s="93">
        <v>23</v>
      </c>
      <c r="B26" s="94" t="s">
        <v>174</v>
      </c>
      <c r="C26" s="95">
        <v>0.24796681600000001</v>
      </c>
      <c r="D26" s="95">
        <v>0.40390921800000001</v>
      </c>
      <c r="E26" s="95">
        <v>9.0784949000000004E-2</v>
      </c>
      <c r="F26" s="95">
        <v>0.18989873500000001</v>
      </c>
      <c r="G26" s="137" t="s">
        <v>228</v>
      </c>
      <c r="H26" s="152"/>
    </row>
    <row r="27" spans="1:9" s="151" customFormat="1" ht="16.5" customHeight="1">
      <c r="A27" s="98">
        <v>24</v>
      </c>
      <c r="B27" s="99" t="s">
        <v>211</v>
      </c>
      <c r="C27" s="100">
        <v>-0.80855890306999967</v>
      </c>
      <c r="D27" s="100">
        <v>-0.96386395396000435</v>
      </c>
      <c r="E27" s="100">
        <f>E25-E26</f>
        <v>-0.44545921628000085</v>
      </c>
      <c r="F27" s="100">
        <f>F25-F26</f>
        <v>1.1135720464700058</v>
      </c>
      <c r="G27" s="138" t="s">
        <v>229</v>
      </c>
      <c r="H27" s="152"/>
    </row>
    <row r="28" spans="1:9">
      <c r="C28" s="216"/>
      <c r="D28" s="216"/>
      <c r="E28" s="216"/>
      <c r="F28" s="216"/>
    </row>
    <row r="29" spans="1:9">
      <c r="C29" s="216"/>
      <c r="D29" s="216"/>
      <c r="E29" s="216"/>
      <c r="F29" s="216"/>
    </row>
    <row r="30" spans="1:9">
      <c r="C30" s="216"/>
      <c r="D30" s="216"/>
      <c r="E30" s="216"/>
      <c r="F30" s="216"/>
    </row>
    <row r="31" spans="1:9">
      <c r="C31" s="216"/>
      <c r="D31" s="216"/>
      <c r="E31" s="216"/>
      <c r="F31" s="216"/>
    </row>
  </sheetData>
  <mergeCells count="2">
    <mergeCell ref="A1:G1"/>
    <mergeCell ref="A2:G2"/>
  </mergeCells>
  <pageMargins left="0.7" right="0.7" top="0.75" bottom="0.75" header="0.3" footer="0.3"/>
  <pageSetup scale="5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6" tint="0.79998168889431442"/>
  </sheetPr>
  <dimension ref="A1:L101"/>
  <sheetViews>
    <sheetView workbookViewId="0">
      <selection sqref="A1:J1"/>
    </sheetView>
  </sheetViews>
  <sheetFormatPr defaultColWidth="9.109375" defaultRowHeight="15"/>
  <cols>
    <col min="1" max="1" width="29" style="172" customWidth="1"/>
    <col min="2" max="6" width="14.88671875" style="169" customWidth="1"/>
    <col min="7" max="7" width="17.6640625" style="169" customWidth="1"/>
    <col min="8" max="8" width="16.88671875" style="169" bestFit="1" customWidth="1"/>
    <col min="9" max="9" width="16.33203125" style="169" bestFit="1" customWidth="1"/>
    <col min="10" max="10" width="37" style="172" customWidth="1"/>
    <col min="11" max="11" width="16.88671875" style="169" customWidth="1"/>
    <col min="12" max="12" width="30" style="186" bestFit="1" customWidth="1"/>
    <col min="13" max="16384" width="9.109375" style="169"/>
  </cols>
  <sheetData>
    <row r="1" spans="1:11" ht="20.399999999999999">
      <c r="A1" s="251" t="s">
        <v>404</v>
      </c>
      <c r="B1" s="252"/>
      <c r="C1" s="252"/>
      <c r="D1" s="252"/>
      <c r="E1" s="252"/>
      <c r="F1" s="252"/>
      <c r="G1" s="252"/>
      <c r="H1" s="252"/>
      <c r="I1" s="252"/>
      <c r="J1" s="253"/>
    </row>
    <row r="2" spans="1:11" ht="20.399999999999999">
      <c r="A2" s="254" t="s">
        <v>405</v>
      </c>
      <c r="B2" s="255"/>
      <c r="C2" s="255"/>
      <c r="D2" s="255"/>
      <c r="E2" s="255"/>
      <c r="F2" s="255"/>
      <c r="G2" s="255"/>
      <c r="H2" s="255"/>
      <c r="I2" s="255"/>
      <c r="J2" s="256"/>
    </row>
    <row r="3" spans="1:11" ht="45">
      <c r="A3" s="37" t="s">
        <v>458</v>
      </c>
      <c r="B3" s="161" t="s">
        <v>16</v>
      </c>
      <c r="C3" s="161" t="s">
        <v>17</v>
      </c>
      <c r="D3" s="161" t="s">
        <v>3</v>
      </c>
      <c r="E3" s="161" t="s">
        <v>69</v>
      </c>
      <c r="F3" s="161" t="s">
        <v>18</v>
      </c>
      <c r="G3" s="161" t="s">
        <v>19</v>
      </c>
      <c r="H3" s="161" t="s">
        <v>20</v>
      </c>
      <c r="I3" s="161" t="s">
        <v>320</v>
      </c>
      <c r="J3" s="38" t="s">
        <v>459</v>
      </c>
    </row>
    <row r="4" spans="1:11" ht="15.6">
      <c r="A4" s="167" t="s">
        <v>287</v>
      </c>
      <c r="B4" s="203">
        <v>4.2319144838899998</v>
      </c>
      <c r="C4" s="203">
        <v>1.8875000000000001E-3</v>
      </c>
      <c r="D4" s="203">
        <v>4.2300269838900002</v>
      </c>
      <c r="E4" s="203">
        <v>0</v>
      </c>
      <c r="F4" s="203">
        <v>3.80767718289</v>
      </c>
      <c r="G4" s="203">
        <v>0.19056600000000001</v>
      </c>
      <c r="H4" s="203">
        <v>0</v>
      </c>
      <c r="I4" s="203">
        <v>1.5E-6</v>
      </c>
      <c r="J4" s="168" t="s">
        <v>287</v>
      </c>
      <c r="K4"/>
    </row>
    <row r="5" spans="1:11" ht="15.6">
      <c r="A5" s="167" t="s">
        <v>151</v>
      </c>
      <c r="B5" s="203">
        <v>12.564385443000001</v>
      </c>
      <c r="C5" s="203">
        <v>4.7251380000000003E-3</v>
      </c>
      <c r="D5" s="203">
        <v>12.559660305</v>
      </c>
      <c r="E5" s="203">
        <v>0</v>
      </c>
      <c r="F5" s="203">
        <v>10.822978174999999</v>
      </c>
      <c r="G5" s="203">
        <v>0.76099993499999996</v>
      </c>
      <c r="H5" s="203">
        <v>0</v>
      </c>
      <c r="I5" s="203">
        <v>1.021E-3</v>
      </c>
      <c r="J5" s="168" t="s">
        <v>151</v>
      </c>
      <c r="K5"/>
    </row>
    <row r="6" spans="1:11" ht="15.6">
      <c r="A6" s="167" t="s">
        <v>152</v>
      </c>
      <c r="B6" s="203">
        <v>24.791304926999999</v>
      </c>
      <c r="C6" s="203">
        <v>14.024049247000001</v>
      </c>
      <c r="D6" s="203">
        <v>4.753610932</v>
      </c>
      <c r="E6" s="203">
        <v>6.0136447479999999</v>
      </c>
      <c r="F6" s="203">
        <v>11.426782147000001</v>
      </c>
      <c r="G6" s="203">
        <v>12.981005075000001</v>
      </c>
      <c r="H6" s="203">
        <v>0</v>
      </c>
      <c r="I6" s="203">
        <v>13.999552382999999</v>
      </c>
      <c r="J6" s="168" t="s">
        <v>152</v>
      </c>
      <c r="K6"/>
    </row>
    <row r="7" spans="1:11" ht="15.6">
      <c r="A7" s="167" t="s">
        <v>291</v>
      </c>
      <c r="B7" s="203">
        <v>15.201866763</v>
      </c>
      <c r="C7" s="203">
        <v>0.17790370999999999</v>
      </c>
      <c r="D7" s="203">
        <v>15.023963052999999</v>
      </c>
      <c r="E7" s="203">
        <v>0</v>
      </c>
      <c r="F7" s="203">
        <v>13.881799600000001</v>
      </c>
      <c r="G7" s="203">
        <v>0.87764500000000001</v>
      </c>
      <c r="H7" s="203">
        <v>0</v>
      </c>
      <c r="I7" s="203">
        <v>0.131830435</v>
      </c>
      <c r="J7" s="168" t="s">
        <v>289</v>
      </c>
      <c r="K7"/>
    </row>
    <row r="8" spans="1:11" ht="15.6">
      <c r="A8" s="167" t="s">
        <v>355</v>
      </c>
      <c r="B8" s="203">
        <v>4.0595981329999997</v>
      </c>
      <c r="C8" s="203">
        <v>3.0000100000000001</v>
      </c>
      <c r="D8" s="203">
        <v>1.0595881330000001</v>
      </c>
      <c r="E8" s="203">
        <v>0</v>
      </c>
      <c r="F8" s="203">
        <v>3.833601142</v>
      </c>
      <c r="G8" s="203">
        <v>0.16689999999999999</v>
      </c>
      <c r="H8" s="203">
        <v>3</v>
      </c>
      <c r="I8" s="203">
        <v>1.0000000000000001E-5</v>
      </c>
      <c r="J8" s="168" t="s">
        <v>357</v>
      </c>
      <c r="K8"/>
    </row>
    <row r="9" spans="1:11" ht="15.6">
      <c r="A9" s="167" t="s">
        <v>340</v>
      </c>
      <c r="B9" s="203">
        <v>4.2425407322900002</v>
      </c>
      <c r="C9" s="203">
        <v>3.9999999999999998E-6</v>
      </c>
      <c r="D9" s="203">
        <v>4.2425367322899996</v>
      </c>
      <c r="E9" s="203">
        <v>0</v>
      </c>
      <c r="F9" s="203">
        <v>3.8394109836100001</v>
      </c>
      <c r="G9" s="203">
        <v>0.19931499999999999</v>
      </c>
      <c r="H9" s="203">
        <v>0</v>
      </c>
      <c r="I9" s="203">
        <v>3.9999999999999998E-6</v>
      </c>
      <c r="J9" s="168" t="s">
        <v>340</v>
      </c>
      <c r="K9"/>
    </row>
    <row r="10" spans="1:11" ht="15.6">
      <c r="A10" s="167" t="s">
        <v>149</v>
      </c>
      <c r="B10" s="203">
        <v>69.241837562520004</v>
      </c>
      <c r="C10" s="203">
        <v>14.481683585000001</v>
      </c>
      <c r="D10" s="203">
        <v>44.957720036920001</v>
      </c>
      <c r="E10" s="203">
        <v>9.8024339410000003</v>
      </c>
      <c r="F10" s="203">
        <v>47.137248581279998</v>
      </c>
      <c r="G10" s="203">
        <v>18.298344826000001</v>
      </c>
      <c r="H10" s="203">
        <v>3</v>
      </c>
      <c r="I10" s="203">
        <v>10.614634542999999</v>
      </c>
      <c r="J10" s="168" t="s">
        <v>156</v>
      </c>
      <c r="K10"/>
    </row>
    <row r="11" spans="1:11" ht="15.6">
      <c r="A11" s="167" t="s">
        <v>148</v>
      </c>
      <c r="B11" s="203">
        <v>272.26573034079001</v>
      </c>
      <c r="C11" s="203">
        <v>56.938354654260003</v>
      </c>
      <c r="D11" s="203">
        <v>75.382630617659999</v>
      </c>
      <c r="E11" s="203">
        <v>139.94474506886999</v>
      </c>
      <c r="F11" s="203">
        <v>127.24712400803</v>
      </c>
      <c r="G11" s="203">
        <v>167.36050265420002</v>
      </c>
      <c r="H11" s="203">
        <v>8.5132222100000003</v>
      </c>
      <c r="I11" s="203">
        <v>43.066295132999997</v>
      </c>
      <c r="J11" s="168" t="s">
        <v>155</v>
      </c>
      <c r="K11"/>
    </row>
    <row r="12" spans="1:11" ht="15.6">
      <c r="A12" s="167" t="s">
        <v>150</v>
      </c>
      <c r="B12" s="203">
        <v>66.921108622000006</v>
      </c>
      <c r="C12" s="203">
        <v>0.37524326299999999</v>
      </c>
      <c r="D12" s="203">
        <v>65.998860677190009</v>
      </c>
      <c r="E12" s="203">
        <v>0.54700468199999996</v>
      </c>
      <c r="F12" s="203">
        <v>57.475708668000003</v>
      </c>
      <c r="G12" s="203">
        <v>6.8945093240000004</v>
      </c>
      <c r="H12" s="203">
        <v>6.4429999999999999E-3</v>
      </c>
      <c r="I12" s="203">
        <v>3.5413337000000003E-2</v>
      </c>
      <c r="J12" s="168" t="s">
        <v>157</v>
      </c>
      <c r="K12"/>
    </row>
    <row r="13" spans="1:11" ht="15.6">
      <c r="A13" s="167" t="s">
        <v>351</v>
      </c>
      <c r="B13" s="203">
        <v>4.2369581939999996</v>
      </c>
      <c r="C13" s="203">
        <v>1.0499999999999999E-5</v>
      </c>
      <c r="D13" s="203">
        <v>4.2369476940000004</v>
      </c>
      <c r="E13" s="203">
        <v>0</v>
      </c>
      <c r="F13" s="203">
        <v>3.7020183270000002</v>
      </c>
      <c r="G13" s="203">
        <v>0.26774500000000001</v>
      </c>
      <c r="H13" s="203">
        <v>0</v>
      </c>
      <c r="I13" s="203">
        <v>1.0499999999999999E-5</v>
      </c>
      <c r="J13" s="168" t="s">
        <v>352</v>
      </c>
      <c r="K13"/>
    </row>
    <row r="14" spans="1:11" ht="15.6">
      <c r="A14" s="167" t="s">
        <v>341</v>
      </c>
      <c r="B14" s="203">
        <v>4.2662888140000002</v>
      </c>
      <c r="C14" s="203">
        <v>1.6662494E-2</v>
      </c>
      <c r="D14" s="203">
        <v>4.24962632</v>
      </c>
      <c r="E14" s="203">
        <v>0</v>
      </c>
      <c r="F14" s="203">
        <v>3.9158457379999998</v>
      </c>
      <c r="G14" s="203">
        <v>0.137795</v>
      </c>
      <c r="H14" s="203">
        <v>0</v>
      </c>
      <c r="I14" s="203">
        <v>1.42E-5</v>
      </c>
      <c r="J14" s="168" t="s">
        <v>343</v>
      </c>
      <c r="K14"/>
    </row>
    <row r="15" spans="1:11" ht="15.6">
      <c r="A15" s="167" t="s">
        <v>153</v>
      </c>
      <c r="B15" s="203">
        <v>12.676690549</v>
      </c>
      <c r="C15" s="203">
        <v>5.3437745889999997</v>
      </c>
      <c r="D15" s="203">
        <v>7.2329159599999997</v>
      </c>
      <c r="E15" s="203">
        <v>0.1</v>
      </c>
      <c r="F15" s="203">
        <v>8.8140350840000004</v>
      </c>
      <c r="G15" s="203">
        <v>3.623787879</v>
      </c>
      <c r="H15" s="203">
        <v>5</v>
      </c>
      <c r="I15" s="203">
        <v>5.2817839999999998E-2</v>
      </c>
      <c r="J15" s="168" t="s">
        <v>153</v>
      </c>
      <c r="K15"/>
    </row>
    <row r="16" spans="1:11" ht="15.6">
      <c r="A16" s="167" t="s">
        <v>345</v>
      </c>
      <c r="B16" s="203">
        <v>4.2572573370000004</v>
      </c>
      <c r="C16" s="203">
        <v>1.2085E-4</v>
      </c>
      <c r="D16" s="203">
        <v>4.2571364870200004</v>
      </c>
      <c r="E16" s="203">
        <v>0</v>
      </c>
      <c r="F16" s="203">
        <v>3.8825504569999998</v>
      </c>
      <c r="G16" s="203">
        <v>0.15046000000000001</v>
      </c>
      <c r="H16" s="203">
        <v>0</v>
      </c>
      <c r="I16" s="203">
        <v>1.0085E-4</v>
      </c>
      <c r="J16" s="168" t="s">
        <v>345</v>
      </c>
      <c r="K16"/>
    </row>
    <row r="17" spans="1:11" ht="15.6">
      <c r="A17" s="167" t="s">
        <v>342</v>
      </c>
      <c r="B17" s="203">
        <v>4.3044326479999997</v>
      </c>
      <c r="C17" s="203">
        <v>1.0315000000000001E-3</v>
      </c>
      <c r="D17" s="203">
        <v>4.3034011479999998</v>
      </c>
      <c r="E17" s="203">
        <v>0</v>
      </c>
      <c r="F17" s="203">
        <v>3.9262241910000002</v>
      </c>
      <c r="G17" s="203">
        <v>0.13816600000000001</v>
      </c>
      <c r="H17" s="203">
        <v>0</v>
      </c>
      <c r="I17" s="203">
        <v>3.15E-5</v>
      </c>
      <c r="J17" s="168" t="s">
        <v>342</v>
      </c>
      <c r="K17"/>
    </row>
    <row r="18" spans="1:11" ht="15.6">
      <c r="A18" s="167" t="s">
        <v>346</v>
      </c>
      <c r="B18" s="203">
        <v>8.5239644499999994</v>
      </c>
      <c r="C18" s="203">
        <v>1.3499999999999999E-5</v>
      </c>
      <c r="D18" s="203">
        <v>8.5239509499999997</v>
      </c>
      <c r="E18" s="203">
        <v>0</v>
      </c>
      <c r="F18" s="203">
        <v>7.8799082829999998</v>
      </c>
      <c r="G18" s="203">
        <v>0.12230000000000001</v>
      </c>
      <c r="H18" s="203">
        <v>0</v>
      </c>
      <c r="I18" s="203">
        <v>1.3499999999999999E-5</v>
      </c>
      <c r="J18" s="168" t="s">
        <v>346</v>
      </c>
      <c r="K18"/>
    </row>
    <row r="19" spans="1:11" ht="15.6">
      <c r="A19" s="167" t="s">
        <v>292</v>
      </c>
      <c r="B19" s="203">
        <v>4.433281633</v>
      </c>
      <c r="C19" s="203">
        <v>2.0119999999999999E-3</v>
      </c>
      <c r="D19" s="203">
        <v>4.4312696330000003</v>
      </c>
      <c r="E19" s="203">
        <v>0</v>
      </c>
      <c r="F19" s="203">
        <v>4.0448384529999997</v>
      </c>
      <c r="G19" s="203">
        <v>0.17808750000000001</v>
      </c>
      <c r="H19" s="203">
        <v>0</v>
      </c>
      <c r="I19" s="203">
        <v>1.2E-5</v>
      </c>
      <c r="J19" s="168" t="s">
        <v>321</v>
      </c>
      <c r="K19"/>
    </row>
    <row r="20" spans="1:11" ht="15.6">
      <c r="A20" s="167" t="s">
        <v>246</v>
      </c>
      <c r="B20" s="203">
        <v>5.1723476740000001</v>
      </c>
      <c r="C20" s="203">
        <v>8.6597691000000004E-2</v>
      </c>
      <c r="D20" s="203">
        <v>4.7679855140000003</v>
      </c>
      <c r="E20" s="203">
        <v>0.31776446899999999</v>
      </c>
      <c r="F20" s="203">
        <v>3.8562590609999998</v>
      </c>
      <c r="G20" s="203">
        <v>1.315282295</v>
      </c>
      <c r="H20" s="203">
        <v>0</v>
      </c>
      <c r="I20" s="203">
        <v>7.2324468000000003E-2</v>
      </c>
      <c r="J20" s="168" t="s">
        <v>249</v>
      </c>
      <c r="K20"/>
    </row>
    <row r="21" spans="1:11" ht="15.6">
      <c r="A21" s="167" t="s">
        <v>349</v>
      </c>
      <c r="B21" s="203">
        <v>8.2676053659999997</v>
      </c>
      <c r="C21" s="203">
        <v>3.00066101</v>
      </c>
      <c r="D21" s="203">
        <v>5.2669443559999998</v>
      </c>
      <c r="E21" s="203">
        <v>0</v>
      </c>
      <c r="F21" s="203">
        <v>7.7590422459999999</v>
      </c>
      <c r="G21" s="203">
        <v>0.17125000000000001</v>
      </c>
      <c r="H21" s="203">
        <v>3</v>
      </c>
      <c r="I21" s="203">
        <v>5.8600999999999998E-4</v>
      </c>
      <c r="J21" s="168" t="s">
        <v>350</v>
      </c>
      <c r="K21"/>
    </row>
    <row r="22" spans="1:11">
      <c r="A22" s="167" t="s">
        <v>251</v>
      </c>
      <c r="B22" s="203">
        <v>4.261663091</v>
      </c>
      <c r="C22" s="203">
        <v>1E-3</v>
      </c>
      <c r="D22" s="203">
        <v>4.2606630909999996</v>
      </c>
      <c r="E22" s="203">
        <v>0</v>
      </c>
      <c r="F22" s="203">
        <v>3.968802546</v>
      </c>
      <c r="G22" s="203">
        <v>0.12658</v>
      </c>
      <c r="H22" s="203">
        <v>0</v>
      </c>
      <c r="I22" s="203">
        <v>0</v>
      </c>
      <c r="J22" s="168" t="s">
        <v>253</v>
      </c>
    </row>
    <row r="23" spans="1:11">
      <c r="A23" s="170" t="s">
        <v>143</v>
      </c>
      <c r="B23" s="204">
        <v>533.92077676349004</v>
      </c>
      <c r="C23" s="204">
        <v>97.455745231260011</v>
      </c>
      <c r="D23" s="204">
        <v>279.73943862396999</v>
      </c>
      <c r="E23" s="204">
        <v>156.72559290887</v>
      </c>
      <c r="F23" s="204">
        <v>331.22185487381</v>
      </c>
      <c r="G23" s="204">
        <v>213.96124148820002</v>
      </c>
      <c r="H23" s="204">
        <v>22.519665209999999</v>
      </c>
      <c r="I23" s="204">
        <v>67.974673198999994</v>
      </c>
      <c r="J23" s="171" t="s">
        <v>143</v>
      </c>
    </row>
    <row r="27" spans="1:11" ht="20.399999999999999">
      <c r="A27" s="251" t="s">
        <v>440</v>
      </c>
      <c r="B27" s="252"/>
      <c r="C27" s="252"/>
      <c r="D27" s="252"/>
      <c r="E27" s="252"/>
      <c r="F27" s="252"/>
      <c r="G27" s="252"/>
      <c r="H27" s="252"/>
      <c r="I27" s="252"/>
      <c r="J27" s="253"/>
    </row>
    <row r="28" spans="1:11" ht="20.399999999999999">
      <c r="A28" s="254" t="s">
        <v>441</v>
      </c>
      <c r="B28" s="255"/>
      <c r="C28" s="255"/>
      <c r="D28" s="255"/>
      <c r="E28" s="255"/>
      <c r="F28" s="255"/>
      <c r="G28" s="255"/>
      <c r="H28" s="255"/>
      <c r="I28" s="255"/>
      <c r="J28" s="256"/>
    </row>
    <row r="29" spans="1:11" ht="45">
      <c r="A29" s="37" t="s">
        <v>458</v>
      </c>
      <c r="B29" s="161" t="s">
        <v>16</v>
      </c>
      <c r="C29" s="161" t="s">
        <v>17</v>
      </c>
      <c r="D29" s="161" t="s">
        <v>3</v>
      </c>
      <c r="E29" s="161" t="s">
        <v>69</v>
      </c>
      <c r="F29" s="161" t="s">
        <v>18</v>
      </c>
      <c r="G29" s="161" t="s">
        <v>19</v>
      </c>
      <c r="H29" s="161" t="s">
        <v>20</v>
      </c>
      <c r="I29" s="161" t="s">
        <v>320</v>
      </c>
      <c r="J29" s="38" t="s">
        <v>459</v>
      </c>
    </row>
    <row r="30" spans="1:11" ht="15.6">
      <c r="A30" s="167" t="s">
        <v>287</v>
      </c>
      <c r="B30" s="203">
        <v>4.2319144838899998</v>
      </c>
      <c r="C30" s="203">
        <v>1.8875000000000001E-3</v>
      </c>
      <c r="D30" s="203">
        <v>4.2300269838900002</v>
      </c>
      <c r="E30" s="203">
        <v>0</v>
      </c>
      <c r="F30" s="203">
        <v>3.80767718289</v>
      </c>
      <c r="G30" s="203">
        <v>0.19056600000000001</v>
      </c>
      <c r="H30" s="203">
        <v>0</v>
      </c>
      <c r="I30" s="203">
        <v>1.5E-6</v>
      </c>
      <c r="J30" s="168" t="s">
        <v>287</v>
      </c>
      <c r="K30"/>
    </row>
    <row r="31" spans="1:11" ht="15.6">
      <c r="A31" s="167" t="s">
        <v>151</v>
      </c>
      <c r="B31" s="203">
        <v>12.640628986999999</v>
      </c>
      <c r="C31" s="203">
        <v>4.7251380000000003E-3</v>
      </c>
      <c r="D31" s="203">
        <v>12.635903849</v>
      </c>
      <c r="E31" s="203">
        <v>0</v>
      </c>
      <c r="F31" s="203">
        <v>10.905523575</v>
      </c>
      <c r="G31" s="203">
        <v>0.69014993499999999</v>
      </c>
      <c r="H31" s="203">
        <v>0</v>
      </c>
      <c r="I31" s="203">
        <v>1.021E-3</v>
      </c>
      <c r="J31" s="168" t="s">
        <v>151</v>
      </c>
      <c r="K31"/>
    </row>
    <row r="32" spans="1:11" ht="15.6">
      <c r="A32" s="167" t="s">
        <v>152</v>
      </c>
      <c r="B32" s="203">
        <v>22.185592531000001</v>
      </c>
      <c r="C32" s="203">
        <v>10.284750247</v>
      </c>
      <c r="D32" s="203">
        <v>4.7454772780000001</v>
      </c>
      <c r="E32" s="203">
        <v>7.1553650060000002</v>
      </c>
      <c r="F32" s="203">
        <v>9.0618987820000001</v>
      </c>
      <c r="G32" s="203">
        <v>12.998535321</v>
      </c>
      <c r="H32" s="203">
        <v>0</v>
      </c>
      <c r="I32" s="203">
        <v>10.134749144000001</v>
      </c>
      <c r="J32" s="168" t="s">
        <v>152</v>
      </c>
      <c r="K32"/>
    </row>
    <row r="33" spans="1:11" ht="15.6">
      <c r="A33" s="167" t="s">
        <v>354</v>
      </c>
      <c r="B33" s="203">
        <v>15.175378621</v>
      </c>
      <c r="C33" s="203">
        <v>0.14097971000000001</v>
      </c>
      <c r="D33" s="203">
        <v>15.034398911</v>
      </c>
      <c r="E33" s="203">
        <v>0</v>
      </c>
      <c r="F33" s="203">
        <v>13.565730592</v>
      </c>
      <c r="G33" s="203">
        <v>1.15822</v>
      </c>
      <c r="H33" s="203">
        <v>0</v>
      </c>
      <c r="I33" s="203">
        <v>9.0877509999999995E-2</v>
      </c>
      <c r="J33" s="168" t="s">
        <v>289</v>
      </c>
      <c r="K33"/>
    </row>
    <row r="34" spans="1:11" ht="15.6">
      <c r="A34" s="167" t="s">
        <v>355</v>
      </c>
      <c r="B34" s="203">
        <v>4.0553631079999999</v>
      </c>
      <c r="C34" s="203">
        <v>3.0000100000000001</v>
      </c>
      <c r="D34" s="203">
        <v>1.055353108</v>
      </c>
      <c r="E34" s="203">
        <v>0</v>
      </c>
      <c r="F34" s="203">
        <v>3.6517096840000001</v>
      </c>
      <c r="G34" s="203">
        <v>0.35071000000000002</v>
      </c>
      <c r="H34" s="203">
        <v>3</v>
      </c>
      <c r="I34" s="203">
        <v>1.0000000000000001E-5</v>
      </c>
      <c r="J34" s="168" t="s">
        <v>357</v>
      </c>
      <c r="K34"/>
    </row>
    <row r="35" spans="1:11" ht="15.6">
      <c r="A35" s="167" t="s">
        <v>340</v>
      </c>
      <c r="B35" s="203">
        <v>4.2139806369999997</v>
      </c>
      <c r="C35" s="203">
        <v>3.9999999999999998E-6</v>
      </c>
      <c r="D35" s="203">
        <v>4.213976637</v>
      </c>
      <c r="E35" s="203">
        <v>0</v>
      </c>
      <c r="F35" s="203">
        <v>3.7576088560000001</v>
      </c>
      <c r="G35" s="203">
        <v>0.30872500000000003</v>
      </c>
      <c r="H35" s="203">
        <v>0</v>
      </c>
      <c r="I35" s="203">
        <v>3.9999999999999998E-6</v>
      </c>
      <c r="J35" s="168" t="s">
        <v>340</v>
      </c>
      <c r="K35"/>
    </row>
    <row r="36" spans="1:11" ht="15.6">
      <c r="A36" s="167" t="s">
        <v>149</v>
      </c>
      <c r="B36" s="203">
        <v>71.260114471920005</v>
      </c>
      <c r="C36" s="203">
        <v>16.464856202</v>
      </c>
      <c r="D36" s="203">
        <v>44.263142081920002</v>
      </c>
      <c r="E36" s="203">
        <v>10.532116188</v>
      </c>
      <c r="F36" s="203">
        <v>49.016408114279997</v>
      </c>
      <c r="G36" s="203">
        <v>19.309787619000002</v>
      </c>
      <c r="H36" s="203">
        <v>3</v>
      </c>
      <c r="I36" s="203">
        <v>12.617769429999999</v>
      </c>
      <c r="J36" s="168" t="s">
        <v>156</v>
      </c>
      <c r="K36"/>
    </row>
    <row r="37" spans="1:11" ht="15.6">
      <c r="A37" s="167" t="s">
        <v>148</v>
      </c>
      <c r="B37" s="203">
        <v>288.68799431769003</v>
      </c>
      <c r="C37" s="203">
        <v>62.005196535069999</v>
      </c>
      <c r="D37" s="203">
        <v>72.804091608760004</v>
      </c>
      <c r="E37" s="203">
        <v>153.87870617386</v>
      </c>
      <c r="F37" s="203">
        <v>147.81419074027002</v>
      </c>
      <c r="G37" s="203">
        <v>166.96419047820001</v>
      </c>
      <c r="H37" s="203">
        <v>8.0687777619999999</v>
      </c>
      <c r="I37" s="203">
        <v>47.788613154979998</v>
      </c>
      <c r="J37" s="168" t="s">
        <v>155</v>
      </c>
      <c r="K37"/>
    </row>
    <row r="38" spans="1:11" ht="15.6">
      <c r="A38" s="167" t="s">
        <v>150</v>
      </c>
      <c r="B38" s="203">
        <v>66.638961660000007</v>
      </c>
      <c r="C38" s="203">
        <v>0.46565368400000001</v>
      </c>
      <c r="D38" s="203">
        <v>65.804330704999998</v>
      </c>
      <c r="E38" s="203">
        <v>0.368977271</v>
      </c>
      <c r="F38" s="203">
        <v>57.299040751</v>
      </c>
      <c r="G38" s="203">
        <v>6.8929087200000003</v>
      </c>
      <c r="H38" s="203">
        <v>0</v>
      </c>
      <c r="I38" s="203">
        <v>4.7809768000000002E-2</v>
      </c>
      <c r="J38" s="168" t="s">
        <v>157</v>
      </c>
      <c r="K38"/>
    </row>
    <row r="39" spans="1:11" ht="15.6">
      <c r="A39" s="167" t="s">
        <v>351</v>
      </c>
      <c r="B39" s="203">
        <v>4.2369581939999996</v>
      </c>
      <c r="C39" s="203">
        <v>1.0499999999999999E-5</v>
      </c>
      <c r="D39" s="203">
        <v>4.2369476940000004</v>
      </c>
      <c r="E39" s="203">
        <v>0</v>
      </c>
      <c r="F39" s="203">
        <v>3.7020183270000002</v>
      </c>
      <c r="G39" s="203">
        <v>0.26774500000000001</v>
      </c>
      <c r="H39" s="203">
        <v>0</v>
      </c>
      <c r="I39" s="203">
        <v>1.0499999999999999E-5</v>
      </c>
      <c r="J39" s="168" t="s">
        <v>352</v>
      </c>
      <c r="K39"/>
    </row>
    <row r="40" spans="1:11" ht="15.6">
      <c r="A40" s="167" t="s">
        <v>341</v>
      </c>
      <c r="B40" s="203">
        <v>4.2662888140000002</v>
      </c>
      <c r="C40" s="203">
        <v>1.6662494E-2</v>
      </c>
      <c r="D40" s="203">
        <v>4.24962632</v>
      </c>
      <c r="E40" s="203">
        <v>0</v>
      </c>
      <c r="F40" s="203">
        <v>3.9158457379999998</v>
      </c>
      <c r="G40" s="203">
        <v>0.137795</v>
      </c>
      <c r="H40" s="203">
        <v>0</v>
      </c>
      <c r="I40" s="203">
        <v>1.42E-5</v>
      </c>
      <c r="J40" s="168" t="s">
        <v>343</v>
      </c>
      <c r="K40"/>
    </row>
    <row r="41" spans="1:11" ht="15.6">
      <c r="A41" s="167" t="s">
        <v>153</v>
      </c>
      <c r="B41" s="203">
        <v>12.725367197000001</v>
      </c>
      <c r="C41" s="203">
        <v>5.3656402569999999</v>
      </c>
      <c r="D41" s="203">
        <v>7.2597269400000002</v>
      </c>
      <c r="E41" s="203">
        <v>0.1</v>
      </c>
      <c r="F41" s="203">
        <v>8.3385809129999995</v>
      </c>
      <c r="G41" s="203">
        <v>3.874579545</v>
      </c>
      <c r="H41" s="203">
        <v>5</v>
      </c>
      <c r="I41" s="203">
        <v>7.4708508000000007E-2</v>
      </c>
      <c r="J41" s="168" t="s">
        <v>153</v>
      </c>
      <c r="K41"/>
    </row>
    <row r="42" spans="1:11" ht="15.6">
      <c r="A42" s="167" t="s">
        <v>345</v>
      </c>
      <c r="B42" s="203">
        <v>4.2572573370000004</v>
      </c>
      <c r="C42" s="203">
        <v>1.2085E-4</v>
      </c>
      <c r="D42" s="203">
        <v>4.2571364870000004</v>
      </c>
      <c r="E42" s="203">
        <v>0</v>
      </c>
      <c r="F42" s="203">
        <v>3.8825504569999998</v>
      </c>
      <c r="G42" s="203">
        <v>0.15046000000000001</v>
      </c>
      <c r="H42" s="203">
        <v>0</v>
      </c>
      <c r="I42" s="203">
        <v>1.0085E-4</v>
      </c>
      <c r="J42" s="168" t="s">
        <v>345</v>
      </c>
      <c r="K42"/>
    </row>
    <row r="43" spans="1:11" ht="15.6">
      <c r="A43" s="167" t="s">
        <v>348</v>
      </c>
      <c r="B43" s="203">
        <v>4.419351507</v>
      </c>
      <c r="C43" s="203">
        <v>0.153804518</v>
      </c>
      <c r="D43" s="203">
        <v>4.2655469889999997</v>
      </c>
      <c r="E43" s="203">
        <v>0</v>
      </c>
      <c r="F43" s="203">
        <v>3.4062690330000001</v>
      </c>
      <c r="G43" s="203">
        <v>0.71452000000000004</v>
      </c>
      <c r="H43" s="203">
        <v>0</v>
      </c>
      <c r="I43" s="203">
        <v>0.150656018</v>
      </c>
      <c r="J43" s="168" t="s">
        <v>158</v>
      </c>
      <c r="K43"/>
    </row>
    <row r="44" spans="1:11" ht="15.6">
      <c r="A44" s="167" t="s">
        <v>342</v>
      </c>
      <c r="B44" s="203">
        <v>4.3044326479999997</v>
      </c>
      <c r="C44" s="203">
        <v>1.0315000000000001E-3</v>
      </c>
      <c r="D44" s="203">
        <v>4.3034011479999998</v>
      </c>
      <c r="E44" s="203">
        <v>0</v>
      </c>
      <c r="F44" s="203">
        <v>3.9262241910000002</v>
      </c>
      <c r="G44" s="203">
        <v>0.13816600000000001</v>
      </c>
      <c r="H44" s="203">
        <v>0</v>
      </c>
      <c r="I44" s="203">
        <v>3.15E-5</v>
      </c>
      <c r="J44" s="168" t="s">
        <v>342</v>
      </c>
      <c r="K44"/>
    </row>
    <row r="45" spans="1:11" ht="15.6">
      <c r="A45" s="167" t="s">
        <v>346</v>
      </c>
      <c r="B45" s="203">
        <v>8.2800279250000006</v>
      </c>
      <c r="C45" s="203">
        <v>1.3499999999999999E-5</v>
      </c>
      <c r="D45" s="203">
        <v>8.2800144249999992</v>
      </c>
      <c r="E45" s="203">
        <v>0</v>
      </c>
      <c r="F45" s="203">
        <v>7.816091203</v>
      </c>
      <c r="G45" s="203">
        <v>8.9340000000000003E-2</v>
      </c>
      <c r="H45" s="203">
        <v>0</v>
      </c>
      <c r="I45" s="203">
        <v>1.3499999999999999E-5</v>
      </c>
      <c r="J45" s="168" t="s">
        <v>346</v>
      </c>
      <c r="K45"/>
    </row>
    <row r="46" spans="1:11" ht="15.6">
      <c r="A46" s="167" t="s">
        <v>292</v>
      </c>
      <c r="B46" s="203">
        <v>4.433281633</v>
      </c>
      <c r="C46" s="203">
        <v>2.0119999999999999E-3</v>
      </c>
      <c r="D46" s="203">
        <v>4.4312696330000003</v>
      </c>
      <c r="E46" s="203">
        <v>0</v>
      </c>
      <c r="F46" s="203">
        <v>4.0448384529999997</v>
      </c>
      <c r="G46" s="203">
        <v>0.17808750000000001</v>
      </c>
      <c r="H46" s="203">
        <v>0</v>
      </c>
      <c r="I46" s="203">
        <v>1.2E-5</v>
      </c>
      <c r="J46" s="168" t="s">
        <v>321</v>
      </c>
      <c r="K46"/>
    </row>
    <row r="47" spans="1:11">
      <c r="A47" s="167" t="s">
        <v>246</v>
      </c>
      <c r="B47" s="203">
        <v>5.1832464319999998</v>
      </c>
      <c r="C47" s="203">
        <v>0.10371765400000001</v>
      </c>
      <c r="D47" s="203">
        <v>4.7617643090000001</v>
      </c>
      <c r="E47" s="203">
        <v>0.31776446899999999</v>
      </c>
      <c r="F47" s="203">
        <v>3.8725742570000001</v>
      </c>
      <c r="G47" s="203">
        <v>1.340567295</v>
      </c>
      <c r="H47" s="203">
        <v>0</v>
      </c>
      <c r="I47" s="203">
        <v>8.2344430999999996E-2</v>
      </c>
      <c r="J47" s="168" t="s">
        <v>249</v>
      </c>
    </row>
    <row r="48" spans="1:11">
      <c r="A48" s="167" t="s">
        <v>349</v>
      </c>
      <c r="B48" s="203">
        <v>8.2667063909999996</v>
      </c>
      <c r="C48" s="203">
        <v>3.0067317130000002</v>
      </c>
      <c r="D48" s="203">
        <v>5.2599746779999998</v>
      </c>
      <c r="E48" s="203">
        <v>0</v>
      </c>
      <c r="F48" s="203">
        <v>7.4314889749999997</v>
      </c>
      <c r="G48" s="203">
        <v>0.45136999999999999</v>
      </c>
      <c r="H48" s="203">
        <v>3</v>
      </c>
      <c r="I48" s="203">
        <v>4.3671299999999998E-4</v>
      </c>
      <c r="J48" s="168" t="s">
        <v>350</v>
      </c>
    </row>
    <row r="49" spans="1:10">
      <c r="A49" s="167" t="s">
        <v>251</v>
      </c>
      <c r="B49" s="203">
        <v>4.261663091</v>
      </c>
      <c r="C49" s="203">
        <v>1E-3</v>
      </c>
      <c r="D49" s="203">
        <v>4.2606630909999996</v>
      </c>
      <c r="E49" s="203">
        <v>0</v>
      </c>
      <c r="F49" s="203">
        <v>3.968802546</v>
      </c>
      <c r="G49" s="203">
        <v>0.12658</v>
      </c>
      <c r="H49" s="203">
        <v>0</v>
      </c>
      <c r="I49" s="203">
        <v>0</v>
      </c>
      <c r="J49" s="168" t="s">
        <v>253</v>
      </c>
    </row>
    <row r="50" spans="1:10">
      <c r="A50" s="170" t="s">
        <v>143</v>
      </c>
      <c r="B50" s="204">
        <f>SUM(B30:B49)</f>
        <v>553.72450998650004</v>
      </c>
      <c r="C50" s="204">
        <f t="shared" ref="C50:I50" si="0">SUM(C30:C49)</f>
        <v>101.01880800206997</v>
      </c>
      <c r="D50" s="204">
        <f t="shared" si="0"/>
        <v>280.35277287657004</v>
      </c>
      <c r="E50" s="204">
        <f t="shared" si="0"/>
        <v>172.35292910785998</v>
      </c>
      <c r="F50" s="204">
        <f t="shared" si="0"/>
        <v>353.18507237043997</v>
      </c>
      <c r="G50" s="204">
        <f t="shared" si="0"/>
        <v>216.3330034132</v>
      </c>
      <c r="H50" s="204">
        <f t="shared" si="0"/>
        <v>22.068777762</v>
      </c>
      <c r="I50" s="204">
        <f t="shared" si="0"/>
        <v>70.989183726979988</v>
      </c>
      <c r="J50" s="171" t="s">
        <v>143</v>
      </c>
    </row>
    <row r="54" spans="1:10" ht="20.399999999999999">
      <c r="A54" s="251" t="s">
        <v>442</v>
      </c>
      <c r="B54" s="252"/>
      <c r="C54" s="252"/>
      <c r="D54" s="252"/>
      <c r="E54" s="252"/>
      <c r="F54" s="252"/>
      <c r="G54" s="252"/>
      <c r="H54" s="252"/>
      <c r="I54" s="252"/>
      <c r="J54" s="253"/>
    </row>
    <row r="55" spans="1:10" ht="20.399999999999999">
      <c r="A55" s="254" t="s">
        <v>443</v>
      </c>
      <c r="B55" s="255"/>
      <c r="C55" s="255"/>
      <c r="D55" s="255"/>
      <c r="E55" s="255"/>
      <c r="F55" s="255"/>
      <c r="G55" s="255"/>
      <c r="H55" s="255"/>
      <c r="I55" s="255"/>
      <c r="J55" s="256"/>
    </row>
    <row r="56" spans="1:10" ht="30">
      <c r="A56" s="37" t="s">
        <v>458</v>
      </c>
      <c r="B56" s="161" t="s">
        <v>16</v>
      </c>
      <c r="C56" s="161" t="s">
        <v>17</v>
      </c>
      <c r="D56" s="161" t="s">
        <v>3</v>
      </c>
      <c r="E56" s="161" t="s">
        <v>69</v>
      </c>
      <c r="F56" s="161" t="s">
        <v>18</v>
      </c>
      <c r="G56" s="161" t="s">
        <v>19</v>
      </c>
      <c r="H56" s="161" t="s">
        <v>20</v>
      </c>
      <c r="I56" s="161" t="s">
        <v>320</v>
      </c>
      <c r="J56" s="38" t="s">
        <v>459</v>
      </c>
    </row>
    <row r="57" spans="1:10">
      <c r="A57" s="167" t="s">
        <v>287</v>
      </c>
      <c r="B57" s="203">
        <v>4.1973602100000003</v>
      </c>
      <c r="C57" s="203">
        <v>1.8975000000000001E-3</v>
      </c>
      <c r="D57" s="203">
        <v>4.1954627100000002</v>
      </c>
      <c r="E57" s="236">
        <v>0</v>
      </c>
      <c r="F57" s="203">
        <v>3.625102472</v>
      </c>
      <c r="G57" s="203">
        <v>0.36512</v>
      </c>
      <c r="H57" s="203">
        <v>0</v>
      </c>
      <c r="I57" s="203">
        <v>1.15E-5</v>
      </c>
      <c r="J57" s="168" t="s">
        <v>287</v>
      </c>
    </row>
    <row r="58" spans="1:10">
      <c r="A58" s="167" t="s">
        <v>151</v>
      </c>
      <c r="B58" s="203">
        <v>12.597860780049999</v>
      </c>
      <c r="C58" s="203">
        <v>5.0150780000000001E-3</v>
      </c>
      <c r="D58" s="203">
        <v>12.592845702049999</v>
      </c>
      <c r="E58" s="236">
        <v>0</v>
      </c>
      <c r="F58" s="203">
        <v>11.15388406013</v>
      </c>
      <c r="G58" s="203">
        <v>0.61658400000000002</v>
      </c>
      <c r="H58" s="203">
        <v>0</v>
      </c>
      <c r="I58" s="203">
        <v>1.021E-3</v>
      </c>
      <c r="J58" s="168" t="s">
        <v>151</v>
      </c>
    </row>
    <row r="59" spans="1:10">
      <c r="A59" s="167" t="s">
        <v>152</v>
      </c>
      <c r="B59" s="203">
        <v>20.186570890999999</v>
      </c>
      <c r="C59" s="203">
        <v>8.7315229209999998</v>
      </c>
      <c r="D59" s="203">
        <v>4.470350861</v>
      </c>
      <c r="E59" s="236">
        <v>6.9846971089999998</v>
      </c>
      <c r="F59" s="203">
        <v>6.5089483509999999</v>
      </c>
      <c r="G59" s="203">
        <v>13.277438393000001</v>
      </c>
      <c r="H59" s="203">
        <v>0</v>
      </c>
      <c r="I59" s="203">
        <v>8.7079670199999999</v>
      </c>
      <c r="J59" s="168" t="s">
        <v>152</v>
      </c>
    </row>
    <row r="60" spans="1:10">
      <c r="A60" s="167" t="s">
        <v>354</v>
      </c>
      <c r="B60" s="203">
        <v>15.250767456</v>
      </c>
      <c r="C60" s="203">
        <v>0.17971245999999999</v>
      </c>
      <c r="D60" s="203">
        <v>15.071054996000001</v>
      </c>
      <c r="E60" s="236">
        <v>0</v>
      </c>
      <c r="F60" s="203">
        <v>13.575609693000001</v>
      </c>
      <c r="G60" s="203">
        <v>1.2515375</v>
      </c>
      <c r="H60" s="203">
        <v>0</v>
      </c>
      <c r="I60" s="203">
        <v>0.13147701000000001</v>
      </c>
      <c r="J60" s="168" t="s">
        <v>289</v>
      </c>
    </row>
    <row r="61" spans="1:10">
      <c r="A61" s="167" t="s">
        <v>355</v>
      </c>
      <c r="B61" s="203">
        <v>4.0262156039999999</v>
      </c>
      <c r="C61" s="203">
        <v>3.0000100000000001</v>
      </c>
      <c r="D61" s="203">
        <v>1.026205604</v>
      </c>
      <c r="E61" s="236">
        <v>0</v>
      </c>
      <c r="F61" s="203">
        <v>3.5465693470000001</v>
      </c>
      <c r="G61" s="203">
        <v>0.43064999999999998</v>
      </c>
      <c r="H61" s="203">
        <v>3</v>
      </c>
      <c r="I61" s="203">
        <v>1.0000000000000001E-5</v>
      </c>
      <c r="J61" s="168" t="s">
        <v>357</v>
      </c>
    </row>
    <row r="62" spans="1:10">
      <c r="A62" s="167" t="s">
        <v>340</v>
      </c>
      <c r="B62" s="203">
        <v>4.2044405341400006</v>
      </c>
      <c r="C62" s="203">
        <v>3.9999999999999998E-6</v>
      </c>
      <c r="D62" s="203">
        <v>4.2044365341400001</v>
      </c>
      <c r="E62" s="236">
        <v>0</v>
      </c>
      <c r="F62" s="203">
        <v>3.6409553884600001</v>
      </c>
      <c r="G62" s="203">
        <v>0.40831499999999998</v>
      </c>
      <c r="H62" s="203">
        <v>0</v>
      </c>
      <c r="I62" s="203">
        <v>3.9999999999999998E-6</v>
      </c>
      <c r="J62" s="168" t="s">
        <v>340</v>
      </c>
    </row>
    <row r="63" spans="1:10">
      <c r="A63" s="167" t="s">
        <v>149</v>
      </c>
      <c r="B63" s="203">
        <v>68.966203003000004</v>
      </c>
      <c r="C63" s="203">
        <v>14.673005003</v>
      </c>
      <c r="D63" s="203">
        <v>43.387608342</v>
      </c>
      <c r="E63" s="236">
        <v>10.905589658</v>
      </c>
      <c r="F63" s="203">
        <v>44.872302126999998</v>
      </c>
      <c r="G63" s="203">
        <v>21.061919186000001</v>
      </c>
      <c r="H63" s="203">
        <v>3</v>
      </c>
      <c r="I63" s="203">
        <v>10.780796155000001</v>
      </c>
      <c r="J63" s="168" t="s">
        <v>156</v>
      </c>
    </row>
    <row r="64" spans="1:10">
      <c r="A64" s="167" t="s">
        <v>148</v>
      </c>
      <c r="B64" s="203">
        <v>275.01717409535996</v>
      </c>
      <c r="C64" s="203">
        <v>61.048024703529997</v>
      </c>
      <c r="D64" s="203">
        <v>73.690671411279993</v>
      </c>
      <c r="E64" s="236">
        <v>140.27847798071002</v>
      </c>
      <c r="F64" s="203">
        <v>121.77127608015999</v>
      </c>
      <c r="G64" s="203">
        <v>178.495184352</v>
      </c>
      <c r="H64" s="203">
        <v>10.702777764</v>
      </c>
      <c r="I64" s="203">
        <v>45.17214924908</v>
      </c>
      <c r="J64" s="168" t="s">
        <v>155</v>
      </c>
    </row>
    <row r="65" spans="1:10">
      <c r="A65" s="167" t="s">
        <v>150</v>
      </c>
      <c r="B65" s="203">
        <v>66.273848535219997</v>
      </c>
      <c r="C65" s="203">
        <v>0.38610734299999999</v>
      </c>
      <c r="D65" s="203">
        <v>65.647132480219994</v>
      </c>
      <c r="E65" s="236">
        <v>0.240608712</v>
      </c>
      <c r="F65" s="203">
        <v>56.424534311640002</v>
      </c>
      <c r="G65" s="203">
        <v>7.3712883099999997</v>
      </c>
      <c r="H65" s="203">
        <v>0</v>
      </c>
      <c r="I65" s="203">
        <v>3.7451874000000003E-2</v>
      </c>
      <c r="J65" s="168" t="s">
        <v>157</v>
      </c>
    </row>
    <row r="66" spans="1:10">
      <c r="A66" s="167" t="s">
        <v>351</v>
      </c>
      <c r="B66" s="203">
        <v>4.2455666259999996</v>
      </c>
      <c r="C66" s="203">
        <v>1.0499999999999999E-5</v>
      </c>
      <c r="D66" s="203">
        <v>4.2455561260000003</v>
      </c>
      <c r="E66" s="236">
        <v>0</v>
      </c>
      <c r="F66" s="203">
        <v>3.701970679</v>
      </c>
      <c r="G66" s="203">
        <v>0.24954999999999999</v>
      </c>
      <c r="H66" s="203">
        <v>0</v>
      </c>
      <c r="I66" s="203">
        <v>1.0499999999999999E-5</v>
      </c>
      <c r="J66" s="168" t="s">
        <v>352</v>
      </c>
    </row>
    <row r="67" spans="1:10">
      <c r="A67" s="167" t="s">
        <v>341</v>
      </c>
      <c r="B67" s="203">
        <v>4.2167036287200004</v>
      </c>
      <c r="C67" s="203">
        <v>1.6682494199999998E-2</v>
      </c>
      <c r="D67" s="203">
        <v>4.20002113452</v>
      </c>
      <c r="E67" s="236">
        <v>0</v>
      </c>
      <c r="F67" s="203">
        <v>3.8008352755199999</v>
      </c>
      <c r="G67" s="203">
        <v>0.224575</v>
      </c>
      <c r="H67" s="203">
        <v>0</v>
      </c>
      <c r="I67" s="203">
        <v>2.4199999999999999E-5</v>
      </c>
      <c r="J67" s="168" t="s">
        <v>343</v>
      </c>
    </row>
    <row r="68" spans="1:10">
      <c r="A68" s="167" t="s">
        <v>153</v>
      </c>
      <c r="B68" s="203">
        <v>13.068184846499999</v>
      </c>
      <c r="C68" s="203">
        <v>5.5652175570000004</v>
      </c>
      <c r="D68" s="203">
        <v>7.4029672895000003</v>
      </c>
      <c r="E68" s="236">
        <v>0.1</v>
      </c>
      <c r="F68" s="203">
        <v>7.7616123458900006</v>
      </c>
      <c r="G68" s="203">
        <v>4.7865194662399997</v>
      </c>
      <c r="H68" s="203">
        <v>4.5</v>
      </c>
      <c r="I68" s="203">
        <v>0.13319567600000001</v>
      </c>
      <c r="J68" s="168" t="s">
        <v>153</v>
      </c>
    </row>
    <row r="69" spans="1:10">
      <c r="A69" s="167" t="s">
        <v>345</v>
      </c>
      <c r="B69" s="203">
        <v>4.2708222512900003</v>
      </c>
      <c r="C69" s="203">
        <v>1.2085E-4</v>
      </c>
      <c r="D69" s="203">
        <v>4.2707014012900002</v>
      </c>
      <c r="E69" s="236">
        <v>0</v>
      </c>
      <c r="F69" s="203">
        <v>3.8750958067300001</v>
      </c>
      <c r="G69" s="203">
        <v>0.15185999999999999</v>
      </c>
      <c r="H69" s="203">
        <v>0</v>
      </c>
      <c r="I69" s="203">
        <v>1.0085E-4</v>
      </c>
      <c r="J69" s="168" t="s">
        <v>345</v>
      </c>
    </row>
    <row r="70" spans="1:10">
      <c r="A70" s="167" t="s">
        <v>348</v>
      </c>
      <c r="B70" s="203">
        <v>4.3989211046700003</v>
      </c>
      <c r="C70" s="203">
        <v>0.12297967999999999</v>
      </c>
      <c r="D70" s="203">
        <v>4.27594142467</v>
      </c>
      <c r="E70" s="236">
        <v>0</v>
      </c>
      <c r="F70" s="203">
        <v>3.3311628688299999</v>
      </c>
      <c r="G70" s="203">
        <v>0.66847999999999996</v>
      </c>
      <c r="H70" s="203">
        <v>0</v>
      </c>
      <c r="I70" s="203">
        <v>0.11983118</v>
      </c>
      <c r="J70" s="168" t="s">
        <v>158</v>
      </c>
    </row>
    <row r="71" spans="1:10">
      <c r="A71" s="167" t="s">
        <v>342</v>
      </c>
      <c r="B71" s="203">
        <v>4.3112872626199996</v>
      </c>
      <c r="C71" s="203">
        <v>3.15E-5</v>
      </c>
      <c r="D71" s="203">
        <v>4.3112557626200001</v>
      </c>
      <c r="E71" s="236">
        <v>0</v>
      </c>
      <c r="F71" s="203">
        <v>3.98336292227</v>
      </c>
      <c r="G71" s="203">
        <v>0.16542599999999999</v>
      </c>
      <c r="H71" s="203">
        <v>0</v>
      </c>
      <c r="I71" s="203">
        <v>3.15E-5</v>
      </c>
      <c r="J71" s="168" t="s">
        <v>342</v>
      </c>
    </row>
    <row r="72" spans="1:10">
      <c r="A72" s="167" t="s">
        <v>346</v>
      </c>
      <c r="B72" s="203">
        <v>8.2404269881100003</v>
      </c>
      <c r="C72" s="203">
        <v>1.3499999999999999E-5</v>
      </c>
      <c r="D72" s="203">
        <v>8.2404134881100006</v>
      </c>
      <c r="E72" s="236">
        <v>0</v>
      </c>
      <c r="F72" s="203">
        <v>7.8086371668099996</v>
      </c>
      <c r="G72" s="203">
        <v>7.0040000000000005E-2</v>
      </c>
      <c r="H72" s="203">
        <v>0</v>
      </c>
      <c r="I72" s="203">
        <v>1.3499999999999999E-5</v>
      </c>
      <c r="J72" s="168" t="s">
        <v>346</v>
      </c>
    </row>
    <row r="73" spans="1:10">
      <c r="A73" s="167" t="s">
        <v>292</v>
      </c>
      <c r="B73" s="203">
        <v>4.4022664636500002</v>
      </c>
      <c r="C73" s="203">
        <v>2.0119999999999999E-3</v>
      </c>
      <c r="D73" s="203">
        <v>4.4002544636499996</v>
      </c>
      <c r="E73" s="236">
        <v>0</v>
      </c>
      <c r="F73" s="203">
        <v>4.0456243727699999</v>
      </c>
      <c r="G73" s="203">
        <v>0.19133749999999999</v>
      </c>
      <c r="H73" s="203">
        <v>0</v>
      </c>
      <c r="I73" s="203">
        <v>1.2E-5</v>
      </c>
      <c r="J73" s="168" t="s">
        <v>321</v>
      </c>
    </row>
    <row r="74" spans="1:10">
      <c r="A74" s="167" t="s">
        <v>246</v>
      </c>
      <c r="B74" s="203">
        <v>5.13169942667</v>
      </c>
      <c r="C74" s="203">
        <v>0.37276203882000003</v>
      </c>
      <c r="D74" s="203">
        <v>4.7589373878500005</v>
      </c>
      <c r="E74" s="236">
        <v>0</v>
      </c>
      <c r="F74" s="203">
        <v>3.9511252039999998</v>
      </c>
      <c r="G74" s="203">
        <v>1.186837605</v>
      </c>
      <c r="H74" s="203">
        <v>0</v>
      </c>
      <c r="I74" s="203">
        <v>0.35944406910000004</v>
      </c>
      <c r="J74" s="168" t="s">
        <v>249</v>
      </c>
    </row>
    <row r="75" spans="1:10">
      <c r="A75" s="167" t="s">
        <v>349</v>
      </c>
      <c r="B75" s="203">
        <v>8.2624818092800005</v>
      </c>
      <c r="C75" s="203">
        <v>3.0012317130000001</v>
      </c>
      <c r="D75" s="203">
        <v>5.2612500962799995</v>
      </c>
      <c r="E75" s="236">
        <v>0</v>
      </c>
      <c r="F75" s="203">
        <v>7.3452196939999999</v>
      </c>
      <c r="G75" s="203">
        <v>0.54522999999999999</v>
      </c>
      <c r="H75" s="203">
        <v>3</v>
      </c>
      <c r="I75" s="203">
        <v>4.3671299999999998E-4</v>
      </c>
      <c r="J75" s="168" t="s">
        <v>350</v>
      </c>
    </row>
    <row r="76" spans="1:10">
      <c r="A76" s="167" t="s">
        <v>251</v>
      </c>
      <c r="B76" s="203">
        <v>4.3139502429999999</v>
      </c>
      <c r="C76" s="203">
        <v>1E-3</v>
      </c>
      <c r="D76" s="203">
        <v>4.3129502430000004</v>
      </c>
      <c r="E76" s="236">
        <v>0</v>
      </c>
      <c r="F76" s="203">
        <v>3.987437398</v>
      </c>
      <c r="G76" s="203">
        <v>0.12884999999999999</v>
      </c>
      <c r="H76" s="203">
        <v>0</v>
      </c>
      <c r="I76" s="203">
        <v>0</v>
      </c>
      <c r="J76" s="168" t="s">
        <v>253</v>
      </c>
    </row>
    <row r="77" spans="1:10">
      <c r="A77" s="170" t="s">
        <v>143</v>
      </c>
      <c r="B77" s="204">
        <f>SUM(B57:B76)</f>
        <v>535.58275175927997</v>
      </c>
      <c r="C77" s="204">
        <f t="shared" ref="C77:I77" si="1">SUM(C57:C76)</f>
        <v>97.10736084154999</v>
      </c>
      <c r="D77" s="204">
        <f t="shared" si="1"/>
        <v>279.96601745817998</v>
      </c>
      <c r="E77" s="204">
        <f t="shared" si="1"/>
        <v>158.50937345971002</v>
      </c>
      <c r="F77" s="204">
        <f t="shared" si="1"/>
        <v>318.71126556420995</v>
      </c>
      <c r="G77" s="204">
        <f t="shared" si="1"/>
        <v>231.64674231223998</v>
      </c>
      <c r="H77" s="204">
        <f t="shared" si="1"/>
        <v>24.202777764</v>
      </c>
      <c r="I77" s="204">
        <f t="shared" si="1"/>
        <v>65.443987996179999</v>
      </c>
      <c r="J77" s="171" t="s">
        <v>143</v>
      </c>
    </row>
    <row r="81" spans="1:10" ht="20.399999999999999">
      <c r="A81" s="251" t="s">
        <v>445</v>
      </c>
      <c r="B81" s="252"/>
      <c r="C81" s="252"/>
      <c r="D81" s="252"/>
      <c r="E81" s="252"/>
      <c r="F81" s="252"/>
      <c r="G81" s="252"/>
      <c r="H81" s="252"/>
      <c r="I81" s="252"/>
      <c r="J81" s="253"/>
    </row>
    <row r="82" spans="1:10" ht="20.399999999999999">
      <c r="A82" s="254" t="s">
        <v>444</v>
      </c>
      <c r="B82" s="255"/>
      <c r="C82" s="255"/>
      <c r="D82" s="255"/>
      <c r="E82" s="255"/>
      <c r="F82" s="255"/>
      <c r="G82" s="255"/>
      <c r="H82" s="255"/>
      <c r="I82" s="255"/>
      <c r="J82" s="256"/>
    </row>
    <row r="83" spans="1:10" ht="45">
      <c r="A83" s="37" t="s">
        <v>458</v>
      </c>
      <c r="B83" s="161" t="s">
        <v>16</v>
      </c>
      <c r="C83" s="161" t="s">
        <v>17</v>
      </c>
      <c r="D83" s="161" t="s">
        <v>3</v>
      </c>
      <c r="E83" s="161" t="s">
        <v>69</v>
      </c>
      <c r="F83" s="161" t="s">
        <v>18</v>
      </c>
      <c r="G83" s="161" t="s">
        <v>19</v>
      </c>
      <c r="H83" s="161" t="s">
        <v>20</v>
      </c>
      <c r="I83" s="161" t="s">
        <v>320</v>
      </c>
      <c r="J83" s="38" t="s">
        <v>459</v>
      </c>
    </row>
    <row r="84" spans="1:10">
      <c r="A84" s="167" t="s">
        <v>287</v>
      </c>
      <c r="B84" s="203">
        <v>4.2010351194100002</v>
      </c>
      <c r="C84" s="203">
        <v>1.8975000000000001E-3</v>
      </c>
      <c r="D84" s="203">
        <v>4.1991376194100001</v>
      </c>
      <c r="E84" s="236">
        <v>0</v>
      </c>
      <c r="F84" s="203">
        <v>3.6328016938400003</v>
      </c>
      <c r="G84" s="203">
        <v>0.32845000000000002</v>
      </c>
      <c r="H84" s="203">
        <v>0</v>
      </c>
      <c r="I84" s="203">
        <v>1.15E-5</v>
      </c>
      <c r="J84" s="168" t="s">
        <v>287</v>
      </c>
    </row>
    <row r="85" spans="1:10">
      <c r="A85" s="167" t="s">
        <v>151</v>
      </c>
      <c r="B85" s="203">
        <v>8.4792943689999998</v>
      </c>
      <c r="C85" s="203">
        <v>4.015078E-3</v>
      </c>
      <c r="D85" s="203">
        <v>8.4752792909999997</v>
      </c>
      <c r="E85" s="236">
        <v>0</v>
      </c>
      <c r="F85" s="203">
        <v>7.4342480750000002</v>
      </c>
      <c r="G85" s="203">
        <v>0.33776499999999998</v>
      </c>
      <c r="H85" s="203">
        <v>0</v>
      </c>
      <c r="I85" s="203">
        <v>2.0999999999999999E-5</v>
      </c>
      <c r="J85" s="168" t="s">
        <v>151</v>
      </c>
    </row>
    <row r="86" spans="1:10">
      <c r="A86" s="167" t="s">
        <v>152</v>
      </c>
      <c r="B86" s="203">
        <v>24.720048836</v>
      </c>
      <c r="C86" s="203">
        <v>13.029058672</v>
      </c>
      <c r="D86" s="203">
        <v>4.3701519449999999</v>
      </c>
      <c r="E86" s="236">
        <v>7.3208382189999996</v>
      </c>
      <c r="F86" s="203">
        <v>10.765570903</v>
      </c>
      <c r="G86" s="203">
        <v>14.206841622000001</v>
      </c>
      <c r="H86" s="203">
        <v>0</v>
      </c>
      <c r="I86" s="203">
        <v>13.011094056999999</v>
      </c>
      <c r="J86" s="168" t="s">
        <v>152</v>
      </c>
    </row>
    <row r="87" spans="1:10">
      <c r="A87" s="167" t="s">
        <v>354</v>
      </c>
      <c r="B87" s="203">
        <v>15.322142253000001</v>
      </c>
      <c r="C87" s="203">
        <v>0.22692088499999999</v>
      </c>
      <c r="D87" s="203">
        <v>15.095221368000001</v>
      </c>
      <c r="E87" s="236">
        <v>0</v>
      </c>
      <c r="F87" s="203">
        <v>13.757186598000001</v>
      </c>
      <c r="G87" s="203">
        <v>1.1585775</v>
      </c>
      <c r="H87" s="203">
        <v>0</v>
      </c>
      <c r="I87" s="203">
        <v>0.17592593500000001</v>
      </c>
      <c r="J87" s="168" t="s">
        <v>289</v>
      </c>
    </row>
    <row r="88" spans="1:10">
      <c r="A88" s="167" t="s">
        <v>355</v>
      </c>
      <c r="B88" s="203">
        <v>4.0565361080000004</v>
      </c>
      <c r="C88" s="203">
        <v>3.0000100000000001</v>
      </c>
      <c r="D88" s="203">
        <v>1.0565261079999999</v>
      </c>
      <c r="E88" s="236">
        <v>0</v>
      </c>
      <c r="F88" s="203">
        <v>3.445476481</v>
      </c>
      <c r="G88" s="203">
        <v>0.55684999999999996</v>
      </c>
      <c r="H88" s="203">
        <v>3</v>
      </c>
      <c r="I88" s="203">
        <v>1.0000000000000001E-5</v>
      </c>
      <c r="J88" s="168" t="s">
        <v>357</v>
      </c>
    </row>
    <row r="89" spans="1:10">
      <c r="A89" s="167" t="s">
        <v>340</v>
      </c>
      <c r="B89" s="203">
        <v>4.1984435099999997</v>
      </c>
      <c r="C89" s="203">
        <v>3.9999999999999998E-6</v>
      </c>
      <c r="D89" s="203">
        <v>4.19843951</v>
      </c>
      <c r="E89" s="236">
        <v>0</v>
      </c>
      <c r="F89" s="203">
        <v>3.7339989991599998</v>
      </c>
      <c r="G89" s="203">
        <v>0.31640499999999999</v>
      </c>
      <c r="H89" s="203">
        <v>0</v>
      </c>
      <c r="I89" s="203">
        <v>3.9999999999999998E-6</v>
      </c>
      <c r="J89" s="168" t="s">
        <v>340</v>
      </c>
    </row>
    <row r="90" spans="1:10">
      <c r="A90" s="167" t="s">
        <v>149</v>
      </c>
      <c r="B90" s="203">
        <v>54.443407344999997</v>
      </c>
      <c r="C90" s="203">
        <v>16.329376367999998</v>
      </c>
      <c r="D90" s="203">
        <v>27.028774017</v>
      </c>
      <c r="E90" s="236">
        <v>11.085256960000001</v>
      </c>
      <c r="F90" s="203">
        <v>33.927676325999997</v>
      </c>
      <c r="G90" s="203">
        <v>20.880381157999999</v>
      </c>
      <c r="H90" s="203">
        <v>3</v>
      </c>
      <c r="I90" s="203">
        <v>12.415166519</v>
      </c>
      <c r="J90" s="168" t="s">
        <v>156</v>
      </c>
    </row>
    <row r="91" spans="1:10">
      <c r="A91" s="167" t="s">
        <v>148</v>
      </c>
      <c r="B91" s="203">
        <v>124.99202808827999</v>
      </c>
      <c r="C91" s="203">
        <v>33.035586698000003</v>
      </c>
      <c r="D91" s="203">
        <v>41.191130988259999</v>
      </c>
      <c r="E91" s="236">
        <v>50.765310401999997</v>
      </c>
      <c r="F91" s="203">
        <v>54.862038455140002</v>
      </c>
      <c r="G91" s="203">
        <v>74.230649471999996</v>
      </c>
      <c r="H91" s="203">
        <v>3.7077777599999999</v>
      </c>
      <c r="I91" s="203">
        <v>28.467212152999998</v>
      </c>
      <c r="J91" s="168" t="s">
        <v>155</v>
      </c>
    </row>
    <row r="92" spans="1:10">
      <c r="A92" s="167" t="s">
        <v>150</v>
      </c>
      <c r="B92" s="203">
        <v>62.337923537839998</v>
      </c>
      <c r="C92" s="203">
        <v>0.39180346599999999</v>
      </c>
      <c r="D92" s="203">
        <v>61.401185175279998</v>
      </c>
      <c r="E92" s="236">
        <v>0.544934896</v>
      </c>
      <c r="F92" s="203">
        <v>52.891435804020006</v>
      </c>
      <c r="G92" s="203">
        <v>7.349940524</v>
      </c>
      <c r="H92" s="203">
        <v>0</v>
      </c>
      <c r="I92" s="203">
        <v>4.2788699999999999E-2</v>
      </c>
      <c r="J92" s="168" t="s">
        <v>157</v>
      </c>
    </row>
    <row r="93" spans="1:10">
      <c r="A93" s="167" t="s">
        <v>351</v>
      </c>
      <c r="B93" s="203">
        <v>4.2422476309999997</v>
      </c>
      <c r="C93" s="203">
        <v>3.3050000000000001E-4</v>
      </c>
      <c r="D93" s="203">
        <v>4.2419171310000001</v>
      </c>
      <c r="E93" s="236">
        <v>0</v>
      </c>
      <c r="F93" s="203">
        <v>3.7019328840000001</v>
      </c>
      <c r="G93" s="203">
        <v>0.23088500000000001</v>
      </c>
      <c r="H93" s="203">
        <v>0</v>
      </c>
      <c r="I93" s="203">
        <v>1.0499999999999999E-5</v>
      </c>
      <c r="J93" s="168" t="s">
        <v>352</v>
      </c>
    </row>
    <row r="94" spans="1:10">
      <c r="A94" s="167" t="s">
        <v>153</v>
      </c>
      <c r="B94" s="203">
        <v>10.783661156999999</v>
      </c>
      <c r="C94" s="203">
        <v>4.9880128859999999</v>
      </c>
      <c r="D94" s="203">
        <v>5.7956482710000001</v>
      </c>
      <c r="E94" s="236">
        <v>0</v>
      </c>
      <c r="F94" s="203">
        <v>7.9012959199999999</v>
      </c>
      <c r="G94" s="203">
        <v>2.5430020679999998</v>
      </c>
      <c r="H94" s="203">
        <v>4.5</v>
      </c>
      <c r="I94" s="203">
        <v>6.0752503999999999E-2</v>
      </c>
      <c r="J94" s="168" t="s">
        <v>153</v>
      </c>
    </row>
    <row r="95" spans="1:10">
      <c r="A95" s="167" t="s">
        <v>345</v>
      </c>
      <c r="B95" s="203">
        <v>4.2732416469999999</v>
      </c>
      <c r="C95" s="203">
        <v>1.2085E-4</v>
      </c>
      <c r="D95" s="203">
        <v>4.2731207970199998</v>
      </c>
      <c r="E95" s="236">
        <v>0</v>
      </c>
      <c r="F95" s="203">
        <v>3.8937413940000001</v>
      </c>
      <c r="G95" s="203">
        <v>0.11648</v>
      </c>
      <c r="H95" s="203">
        <v>0</v>
      </c>
      <c r="I95" s="203">
        <v>1.0085E-4</v>
      </c>
      <c r="J95" s="168" t="s">
        <v>345</v>
      </c>
    </row>
    <row r="96" spans="1:10">
      <c r="A96" s="167" t="s">
        <v>342</v>
      </c>
      <c r="B96" s="203">
        <v>4.3220668093199999</v>
      </c>
      <c r="C96" s="203">
        <v>3.15E-5</v>
      </c>
      <c r="D96" s="203">
        <v>4.3220353093199995</v>
      </c>
      <c r="E96" s="236">
        <v>0</v>
      </c>
      <c r="F96" s="203">
        <v>3.9483436200999997</v>
      </c>
      <c r="G96" s="203">
        <v>0.22237599999999999</v>
      </c>
      <c r="H96" s="203">
        <v>0</v>
      </c>
      <c r="I96" s="203">
        <v>3.15E-5</v>
      </c>
      <c r="J96" s="168" t="s">
        <v>342</v>
      </c>
    </row>
    <row r="97" spans="1:10">
      <c r="A97" s="167" t="s">
        <v>346</v>
      </c>
      <c r="B97" s="203">
        <v>8.3067087350000008</v>
      </c>
      <c r="C97" s="203">
        <v>1.3499999999999999E-5</v>
      </c>
      <c r="D97" s="203">
        <v>8.3066952349999994</v>
      </c>
      <c r="E97" s="236">
        <v>0</v>
      </c>
      <c r="F97" s="203">
        <v>7.8563637159999997</v>
      </c>
      <c r="G97" s="203">
        <v>2.8660000000000001E-2</v>
      </c>
      <c r="H97" s="203">
        <v>0</v>
      </c>
      <c r="I97" s="203">
        <v>1.3499999999999999E-5</v>
      </c>
      <c r="J97" s="168" t="s">
        <v>346</v>
      </c>
    </row>
    <row r="98" spans="1:10">
      <c r="A98" s="167" t="s">
        <v>246</v>
      </c>
      <c r="B98" s="203">
        <v>5.1043050699999997</v>
      </c>
      <c r="C98" s="203">
        <v>0.33851152899999998</v>
      </c>
      <c r="D98" s="203">
        <v>4.7657935409999999</v>
      </c>
      <c r="E98" s="236">
        <v>0</v>
      </c>
      <c r="F98" s="203">
        <v>3.8999501749999999</v>
      </c>
      <c r="G98" s="203">
        <v>1.2378957049999999</v>
      </c>
      <c r="H98" s="203">
        <v>0</v>
      </c>
      <c r="I98" s="203">
        <v>0.30896603</v>
      </c>
      <c r="J98" s="168" t="s">
        <v>249</v>
      </c>
    </row>
    <row r="99" spans="1:10">
      <c r="A99" s="167" t="s">
        <v>349</v>
      </c>
      <c r="B99" s="203">
        <v>4.1503892110000002</v>
      </c>
      <c r="C99" s="203">
        <v>1.06E-3</v>
      </c>
      <c r="D99" s="203">
        <v>4.1493292110000004</v>
      </c>
      <c r="E99" s="236">
        <v>0</v>
      </c>
      <c r="F99" s="203">
        <v>3.8512859700000002</v>
      </c>
      <c r="G99" s="203">
        <v>9.6290000000000001E-2</v>
      </c>
      <c r="H99" s="203">
        <v>0</v>
      </c>
      <c r="I99" s="203">
        <v>0</v>
      </c>
      <c r="J99" s="168" t="s">
        <v>350</v>
      </c>
    </row>
    <row r="100" spans="1:10">
      <c r="A100" s="167" t="s">
        <v>251</v>
      </c>
      <c r="B100" s="203">
        <v>4.3148811179999997</v>
      </c>
      <c r="C100" s="203">
        <v>1E-3</v>
      </c>
      <c r="D100" s="203">
        <v>4.3138811180000003</v>
      </c>
      <c r="E100" s="236">
        <v>0</v>
      </c>
      <c r="F100" s="203">
        <v>3.9313382730000002</v>
      </c>
      <c r="G100" s="203">
        <v>0.19281999999999999</v>
      </c>
      <c r="H100" s="203">
        <v>0</v>
      </c>
      <c r="I100" s="203">
        <v>0</v>
      </c>
      <c r="J100" s="168" t="s">
        <v>253</v>
      </c>
    </row>
    <row r="101" spans="1:10">
      <c r="A101" s="170" t="s">
        <v>143</v>
      </c>
      <c r="B101" s="204">
        <f t="shared" ref="B101:I101" si="2">SUM(B84:B100)</f>
        <v>348.24836054484996</v>
      </c>
      <c r="C101" s="204">
        <f t="shared" si="2"/>
        <v>71.347753432000005</v>
      </c>
      <c r="D101" s="204">
        <f t="shared" si="2"/>
        <v>207.18426663529004</v>
      </c>
      <c r="E101" s="204">
        <f t="shared" si="2"/>
        <v>69.716340477000003</v>
      </c>
      <c r="F101" s="204">
        <f t="shared" si="2"/>
        <v>223.43468528725995</v>
      </c>
      <c r="G101" s="204">
        <f t="shared" si="2"/>
        <v>124.03426904899999</v>
      </c>
      <c r="H101" s="204">
        <f t="shared" si="2"/>
        <v>14.207777759999999</v>
      </c>
      <c r="I101" s="204">
        <f t="shared" si="2"/>
        <v>54.482108748000009</v>
      </c>
      <c r="J101" s="171" t="s">
        <v>143</v>
      </c>
    </row>
  </sheetData>
  <mergeCells count="8">
    <mergeCell ref="A1:J1"/>
    <mergeCell ref="A2:J2"/>
    <mergeCell ref="A81:J81"/>
    <mergeCell ref="A82:J82"/>
    <mergeCell ref="A54:J54"/>
    <mergeCell ref="A55:J55"/>
    <mergeCell ref="A27:J27"/>
    <mergeCell ref="A28:J28"/>
  </mergeCells>
  <pageMargins left="0.7" right="0.7" top="0.75" bottom="0.75" header="0.3" footer="0.3"/>
  <pageSetup paperSize="9" scale="3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79998168889431442"/>
  </sheetPr>
  <dimension ref="A1:G61"/>
  <sheetViews>
    <sheetView workbookViewId="0">
      <selection sqref="A1:G1"/>
    </sheetView>
  </sheetViews>
  <sheetFormatPr defaultColWidth="9.109375" defaultRowHeight="13.2"/>
  <cols>
    <col min="1" max="1" width="5.33203125" style="7" customWidth="1"/>
    <col min="2" max="2" width="37.44140625" style="7" bestFit="1" customWidth="1"/>
    <col min="3" max="6" width="14.44140625" style="105" customWidth="1"/>
    <col min="7" max="7" width="42.33203125" style="7" bestFit="1" customWidth="1"/>
    <col min="8" max="22" width="26.109375" style="7" customWidth="1"/>
    <col min="23" max="23" width="0" style="7" hidden="1" customWidth="1"/>
    <col min="24" max="24" width="21.44140625" style="7" customWidth="1"/>
    <col min="25" max="16384" width="9.109375" style="7"/>
  </cols>
  <sheetData>
    <row r="1" spans="1:7" s="92" customFormat="1" ht="20.25" customHeight="1">
      <c r="A1" s="251" t="s">
        <v>344</v>
      </c>
      <c r="B1" s="252"/>
      <c r="C1" s="252"/>
      <c r="D1" s="252"/>
      <c r="E1" s="252"/>
      <c r="F1" s="252"/>
      <c r="G1" s="253"/>
    </row>
    <row r="2" spans="1:7" s="92" customFormat="1" ht="20.25" customHeight="1">
      <c r="A2" s="250" t="s">
        <v>380</v>
      </c>
      <c r="B2" s="250"/>
      <c r="C2" s="250"/>
      <c r="D2" s="250"/>
      <c r="E2" s="250"/>
      <c r="F2" s="250"/>
      <c r="G2" s="250"/>
    </row>
    <row r="3" spans="1:7" ht="45">
      <c r="A3" s="37" t="s">
        <v>0</v>
      </c>
      <c r="B3" s="37" t="s">
        <v>5</v>
      </c>
      <c r="C3" s="37" t="s">
        <v>397</v>
      </c>
      <c r="D3" s="37" t="s">
        <v>408</v>
      </c>
      <c r="E3" s="37" t="s">
        <v>412</v>
      </c>
      <c r="F3" s="37" t="s">
        <v>425</v>
      </c>
      <c r="G3" s="38" t="s">
        <v>128</v>
      </c>
    </row>
    <row r="4" spans="1:7" ht="15">
      <c r="A4" s="93">
        <v>1</v>
      </c>
      <c r="B4" s="94" t="s">
        <v>21</v>
      </c>
      <c r="C4" s="95">
        <v>0.27439150000000001</v>
      </c>
      <c r="D4" s="95">
        <v>0.27439150000000001</v>
      </c>
      <c r="E4" s="95">
        <v>0.20899129999999999</v>
      </c>
      <c r="F4" s="95">
        <v>0.20899129999999999</v>
      </c>
      <c r="G4" s="96" t="s">
        <v>46</v>
      </c>
    </row>
    <row r="5" spans="1:7" ht="15">
      <c r="A5" s="93">
        <v>2</v>
      </c>
      <c r="B5" s="94" t="s">
        <v>18</v>
      </c>
      <c r="C5" s="95"/>
      <c r="D5" s="95"/>
      <c r="E5" s="95"/>
      <c r="F5" s="95"/>
      <c r="G5" s="96" t="s">
        <v>101</v>
      </c>
    </row>
    <row r="6" spans="1:7" ht="15">
      <c r="A6" s="93">
        <v>3</v>
      </c>
      <c r="B6" s="94" t="s">
        <v>180</v>
      </c>
      <c r="C6" s="95">
        <v>3.763782865</v>
      </c>
      <c r="D6" s="95">
        <v>3.763782865</v>
      </c>
      <c r="E6" s="95">
        <v>5.5197899570000004</v>
      </c>
      <c r="F6" s="95">
        <v>5.5197899570000004</v>
      </c>
      <c r="G6" s="96" t="s">
        <v>306</v>
      </c>
    </row>
    <row r="7" spans="1:7" ht="15">
      <c r="A7" s="93">
        <v>4</v>
      </c>
      <c r="B7" s="94" t="s">
        <v>181</v>
      </c>
      <c r="C7" s="95">
        <v>9.7750000000000004</v>
      </c>
      <c r="D7" s="95">
        <v>9.7750000000000004</v>
      </c>
      <c r="E7" s="95">
        <v>10.175000000000001</v>
      </c>
      <c r="F7" s="95">
        <v>10.175000000000001</v>
      </c>
      <c r="G7" s="96" t="s">
        <v>307</v>
      </c>
    </row>
    <row r="8" spans="1:7" ht="15">
      <c r="A8" s="93">
        <v>5</v>
      </c>
      <c r="B8" s="94" t="s">
        <v>182</v>
      </c>
      <c r="C8" s="95">
        <v>0</v>
      </c>
      <c r="D8" s="95">
        <v>0</v>
      </c>
      <c r="E8" s="95">
        <v>0</v>
      </c>
      <c r="F8" s="95">
        <v>0</v>
      </c>
      <c r="G8" s="96" t="s">
        <v>308</v>
      </c>
    </row>
    <row r="9" spans="1:7" ht="15">
      <c r="A9" s="93">
        <v>6</v>
      </c>
      <c r="B9" s="94" t="s">
        <v>62</v>
      </c>
      <c r="C9" s="95"/>
      <c r="D9" s="95"/>
      <c r="E9" s="95"/>
      <c r="F9" s="95"/>
      <c r="G9" s="96" t="s">
        <v>76</v>
      </c>
    </row>
    <row r="10" spans="1:7" ht="15">
      <c r="A10" s="93">
        <v>7</v>
      </c>
      <c r="B10" s="94" t="s">
        <v>183</v>
      </c>
      <c r="C10" s="95">
        <v>26.791071602999999</v>
      </c>
      <c r="D10" s="95">
        <v>26.791071602999999</v>
      </c>
      <c r="E10" s="95">
        <v>30.695869595000001</v>
      </c>
      <c r="F10" s="95">
        <v>30.695869595000001</v>
      </c>
      <c r="G10" s="96" t="s">
        <v>309</v>
      </c>
    </row>
    <row r="11" spans="1:7" ht="15">
      <c r="A11" s="93">
        <v>8</v>
      </c>
      <c r="B11" s="94" t="s">
        <v>184</v>
      </c>
      <c r="C11" s="95">
        <v>-5.6800391990000003</v>
      </c>
      <c r="D11" s="95">
        <v>-5.6800391990000003</v>
      </c>
      <c r="E11" s="95">
        <v>-6.506470255</v>
      </c>
      <c r="F11" s="95">
        <v>-6.506470255</v>
      </c>
      <c r="G11" s="96" t="s">
        <v>310</v>
      </c>
    </row>
    <row r="12" spans="1:7" ht="15">
      <c r="A12" s="93">
        <v>9</v>
      </c>
      <c r="B12" s="94" t="s">
        <v>185</v>
      </c>
      <c r="C12" s="95">
        <v>0</v>
      </c>
      <c r="D12" s="95">
        <v>0</v>
      </c>
      <c r="E12" s="95"/>
      <c r="F12" s="95"/>
      <c r="G12" s="96" t="s">
        <v>311</v>
      </c>
    </row>
    <row r="13" spans="1:7" ht="15">
      <c r="A13" s="93">
        <v>10</v>
      </c>
      <c r="B13" s="94" t="s">
        <v>186</v>
      </c>
      <c r="C13" s="95">
        <v>0</v>
      </c>
      <c r="D13" s="95">
        <v>0</v>
      </c>
      <c r="E13" s="95"/>
      <c r="F13" s="95"/>
      <c r="G13" s="96" t="s">
        <v>312</v>
      </c>
    </row>
    <row r="14" spans="1:7" ht="15">
      <c r="A14" s="93">
        <v>11</v>
      </c>
      <c r="B14" s="94" t="s">
        <v>187</v>
      </c>
      <c r="C14" s="95">
        <v>0</v>
      </c>
      <c r="D14" s="95">
        <v>0</v>
      </c>
      <c r="E14" s="95"/>
      <c r="F14" s="95"/>
      <c r="G14" s="96" t="s">
        <v>313</v>
      </c>
    </row>
    <row r="15" spans="1:7" ht="15">
      <c r="A15" s="93">
        <v>12</v>
      </c>
      <c r="B15" s="94" t="s">
        <v>63</v>
      </c>
      <c r="C15" s="95"/>
      <c r="D15" s="95"/>
      <c r="E15" s="95"/>
      <c r="F15" s="95"/>
      <c r="G15" s="96" t="s">
        <v>77</v>
      </c>
    </row>
    <row r="16" spans="1:7" ht="15">
      <c r="A16" s="93">
        <v>13</v>
      </c>
      <c r="B16" s="94" t="s">
        <v>188</v>
      </c>
      <c r="C16" s="95">
        <v>4.9180000000000001</v>
      </c>
      <c r="D16" s="95">
        <v>4.9180000000000001</v>
      </c>
      <c r="E16" s="95">
        <v>5.9109999999999996</v>
      </c>
      <c r="F16" s="95">
        <v>5.9109999999999996</v>
      </c>
      <c r="G16" s="96" t="s">
        <v>314</v>
      </c>
    </row>
    <row r="17" spans="1:7" ht="15">
      <c r="A17" s="93">
        <v>14</v>
      </c>
      <c r="B17" s="94" t="s">
        <v>189</v>
      </c>
      <c r="C17" s="95">
        <v>0</v>
      </c>
      <c r="D17" s="95">
        <v>0</v>
      </c>
      <c r="E17" s="95">
        <v>0</v>
      </c>
      <c r="F17" s="95">
        <v>0</v>
      </c>
      <c r="G17" s="96" t="s">
        <v>315</v>
      </c>
    </row>
    <row r="18" spans="1:7" ht="15">
      <c r="A18" s="93">
        <v>15</v>
      </c>
      <c r="B18" s="94" t="s">
        <v>64</v>
      </c>
      <c r="C18" s="95">
        <v>0.67396531500000001</v>
      </c>
      <c r="D18" s="95">
        <v>0.67396531500000001</v>
      </c>
      <c r="E18" s="95">
        <v>1.005325907</v>
      </c>
      <c r="F18" s="95">
        <v>1.005325907</v>
      </c>
      <c r="G18" s="96" t="s">
        <v>125</v>
      </c>
    </row>
    <row r="19" spans="1:7" ht="15">
      <c r="A19" s="93">
        <v>16</v>
      </c>
      <c r="B19" s="94" t="s">
        <v>65</v>
      </c>
      <c r="C19" s="95">
        <v>-6.5889800000000004E-3</v>
      </c>
      <c r="D19" s="95">
        <v>-6.5889800000000004E-3</v>
      </c>
      <c r="E19" s="95">
        <v>-3.0858980000000001E-2</v>
      </c>
      <c r="F19" s="95">
        <v>-3.0858980000000001E-2</v>
      </c>
      <c r="G19" s="96" t="s">
        <v>78</v>
      </c>
    </row>
    <row r="20" spans="1:7" ht="15">
      <c r="A20" s="93">
        <v>17</v>
      </c>
      <c r="B20" s="94" t="s">
        <v>190</v>
      </c>
      <c r="C20" s="95">
        <v>0</v>
      </c>
      <c r="D20" s="95">
        <v>0</v>
      </c>
      <c r="E20" s="95"/>
      <c r="F20" s="95"/>
      <c r="G20" s="96" t="s">
        <v>79</v>
      </c>
    </row>
    <row r="21" spans="1:7" ht="15">
      <c r="A21" s="93">
        <v>18</v>
      </c>
      <c r="B21" s="94" t="s">
        <v>191</v>
      </c>
      <c r="C21" s="95">
        <v>0</v>
      </c>
      <c r="D21" s="95">
        <v>0</v>
      </c>
      <c r="E21" s="95"/>
      <c r="F21" s="95"/>
      <c r="G21" s="96" t="s">
        <v>80</v>
      </c>
    </row>
    <row r="22" spans="1:7" ht="15">
      <c r="A22" s="93">
        <v>19</v>
      </c>
      <c r="B22" s="94" t="s">
        <v>66</v>
      </c>
      <c r="C22" s="95">
        <v>6.8999999999999999E-3</v>
      </c>
      <c r="D22" s="95">
        <v>6.8999999999999999E-3</v>
      </c>
      <c r="E22" s="95"/>
      <c r="F22" s="95"/>
      <c r="G22" s="96" t="s">
        <v>81</v>
      </c>
    </row>
    <row r="23" spans="1:7" ht="15">
      <c r="A23" s="93">
        <v>20</v>
      </c>
      <c r="B23" s="94" t="s">
        <v>192</v>
      </c>
      <c r="C23" s="95">
        <v>0</v>
      </c>
      <c r="D23" s="95">
        <v>0</v>
      </c>
      <c r="E23" s="95"/>
      <c r="F23" s="95"/>
      <c r="G23" s="96" t="s">
        <v>82</v>
      </c>
    </row>
    <row r="24" spans="1:7" ht="15">
      <c r="A24" s="93">
        <v>21</v>
      </c>
      <c r="B24" s="94" t="s">
        <v>30</v>
      </c>
      <c r="C24" s="95">
        <v>4.8776390000000003</v>
      </c>
      <c r="D24" s="95">
        <v>4.8776390000000003</v>
      </c>
      <c r="E24" s="95">
        <v>4.8867960000000004</v>
      </c>
      <c r="F24" s="95">
        <v>4.8867960000000004</v>
      </c>
      <c r="G24" s="96" t="s">
        <v>83</v>
      </c>
    </row>
    <row r="25" spans="1:7" ht="15">
      <c r="A25" s="93">
        <v>22</v>
      </c>
      <c r="B25" s="94" t="s">
        <v>67</v>
      </c>
      <c r="C25" s="95">
        <v>-0.23764487100000001</v>
      </c>
      <c r="D25" s="95">
        <v>-0.23764487100000001</v>
      </c>
      <c r="E25" s="95">
        <v>-0.51871587100000005</v>
      </c>
      <c r="F25" s="95">
        <v>-0.51871587100000005</v>
      </c>
      <c r="G25" s="96" t="s">
        <v>49</v>
      </c>
    </row>
    <row r="26" spans="1:7" ht="15">
      <c r="A26" s="93">
        <v>23</v>
      </c>
      <c r="B26" s="94" t="s">
        <v>32</v>
      </c>
      <c r="C26" s="95">
        <v>1.544109011</v>
      </c>
      <c r="D26" s="95">
        <v>1.544109011</v>
      </c>
      <c r="E26" s="95">
        <v>0.82125022199999997</v>
      </c>
      <c r="F26" s="95">
        <v>0.82125022199999997</v>
      </c>
      <c r="G26" s="96" t="s">
        <v>50</v>
      </c>
    </row>
    <row r="27" spans="1:7" s="8" customFormat="1" ht="15">
      <c r="A27" s="98">
        <v>24</v>
      </c>
      <c r="B27" s="99" t="s">
        <v>293</v>
      </c>
      <c r="C27" s="100">
        <v>46.700586244</v>
      </c>
      <c r="D27" s="100">
        <v>46.700586244</v>
      </c>
      <c r="E27" s="100">
        <f>SUM(E4:E26)</f>
        <v>52.167977875000005</v>
      </c>
      <c r="F27" s="100">
        <v>52.167977874999998</v>
      </c>
      <c r="G27" s="101" t="s">
        <v>6</v>
      </c>
    </row>
    <row r="28" spans="1:7" ht="15">
      <c r="A28" s="93">
        <v>25</v>
      </c>
      <c r="B28" s="94" t="s">
        <v>34</v>
      </c>
      <c r="C28" s="95">
        <v>1.5129715180000001</v>
      </c>
      <c r="D28" s="95">
        <v>1.5129715180000001</v>
      </c>
      <c r="E28" s="95">
        <v>3.3161100339999998</v>
      </c>
      <c r="F28" s="95">
        <v>3.3161100339999998</v>
      </c>
      <c r="G28" s="96" t="s">
        <v>51</v>
      </c>
    </row>
    <row r="29" spans="1:7" ht="15">
      <c r="A29" s="93">
        <v>26</v>
      </c>
      <c r="B29" s="94" t="s">
        <v>193</v>
      </c>
      <c r="C29" s="95">
        <v>1.4811019110000001</v>
      </c>
      <c r="D29" s="95">
        <v>1.4811019110000001</v>
      </c>
      <c r="E29" s="95">
        <v>0.92021719499999999</v>
      </c>
      <c r="F29" s="95">
        <v>0.92021719499999999</v>
      </c>
      <c r="G29" s="96" t="s">
        <v>84</v>
      </c>
    </row>
    <row r="30" spans="1:7" ht="15">
      <c r="A30" s="93">
        <v>27</v>
      </c>
      <c r="B30" s="94" t="s">
        <v>194</v>
      </c>
      <c r="C30" s="95">
        <v>0</v>
      </c>
      <c r="D30" s="95">
        <v>0</v>
      </c>
      <c r="E30" s="95"/>
      <c r="F30" s="95"/>
      <c r="G30" s="96" t="s">
        <v>85</v>
      </c>
    </row>
    <row r="31" spans="1:7" ht="15">
      <c r="A31" s="93">
        <v>28</v>
      </c>
      <c r="B31" s="94" t="s">
        <v>195</v>
      </c>
      <c r="C31" s="95">
        <v>0</v>
      </c>
      <c r="D31" s="95">
        <v>0</v>
      </c>
      <c r="E31" s="95"/>
      <c r="F31" s="95"/>
      <c r="G31" s="96" t="s">
        <v>86</v>
      </c>
    </row>
    <row r="32" spans="1:7" ht="15">
      <c r="A32" s="93">
        <v>29</v>
      </c>
      <c r="B32" s="94" t="s">
        <v>68</v>
      </c>
      <c r="C32" s="95">
        <v>0.38500000000000001</v>
      </c>
      <c r="D32" s="95">
        <v>0.38500000000000001</v>
      </c>
      <c r="E32" s="95">
        <v>-0.192500001</v>
      </c>
      <c r="F32" s="95">
        <v>-0.192500001</v>
      </c>
      <c r="G32" s="96" t="s">
        <v>126</v>
      </c>
    </row>
    <row r="33" spans="1:7" ht="15">
      <c r="A33" s="93">
        <v>30</v>
      </c>
      <c r="B33" s="94" t="s">
        <v>38</v>
      </c>
      <c r="C33" s="95">
        <v>5.9999999999999995E-4</v>
      </c>
      <c r="D33" s="95">
        <v>5.9999999999999995E-4</v>
      </c>
      <c r="E33" s="95">
        <v>5.9999999999999995E-4</v>
      </c>
      <c r="F33" s="95">
        <v>5.9999999999999995E-4</v>
      </c>
      <c r="G33" s="96" t="s">
        <v>87</v>
      </c>
    </row>
    <row r="34" spans="1:7" s="8" customFormat="1" ht="15">
      <c r="A34" s="98">
        <v>31</v>
      </c>
      <c r="B34" s="99" t="s">
        <v>294</v>
      </c>
      <c r="C34" s="100">
        <v>3.3796734289999999</v>
      </c>
      <c r="D34" s="100">
        <v>3.3796734289999999</v>
      </c>
      <c r="E34" s="100">
        <f>SUM(E28:E33)</f>
        <v>4.044427228</v>
      </c>
      <c r="F34" s="100">
        <f>SUM(F28:F33)</f>
        <v>4.044427228</v>
      </c>
      <c r="G34" s="101" t="s">
        <v>7</v>
      </c>
    </row>
    <row r="35" spans="1:7" ht="15">
      <c r="A35" s="93">
        <v>32</v>
      </c>
      <c r="B35" s="94" t="s">
        <v>70</v>
      </c>
      <c r="C35" s="95"/>
      <c r="D35" s="95"/>
      <c r="E35" s="95"/>
      <c r="F35" s="95"/>
      <c r="G35" s="96" t="s">
        <v>70</v>
      </c>
    </row>
    <row r="36" spans="1:7" ht="15">
      <c r="A36" s="93">
        <v>33</v>
      </c>
      <c r="B36" s="94" t="s">
        <v>71</v>
      </c>
      <c r="C36" s="95">
        <v>34.313750573</v>
      </c>
      <c r="D36" s="95">
        <v>34.313750573</v>
      </c>
      <c r="E36" s="95">
        <v>40.211461243000002</v>
      </c>
      <c r="F36" s="95">
        <v>41.211461243000002</v>
      </c>
      <c r="G36" s="96" t="s">
        <v>316</v>
      </c>
    </row>
    <row r="37" spans="1:7" ht="15">
      <c r="A37" s="93">
        <v>34</v>
      </c>
      <c r="B37" s="94" t="s">
        <v>72</v>
      </c>
      <c r="C37" s="95">
        <v>0</v>
      </c>
      <c r="D37" s="95">
        <v>0</v>
      </c>
      <c r="E37" s="95"/>
      <c r="F37" s="95"/>
      <c r="G37" s="96" t="s">
        <v>317</v>
      </c>
    </row>
    <row r="38" spans="1:7" ht="15">
      <c r="A38" s="93">
        <v>35</v>
      </c>
      <c r="B38" s="94" t="s">
        <v>73</v>
      </c>
      <c r="C38" s="95"/>
      <c r="D38" s="95"/>
      <c r="E38" s="95"/>
      <c r="F38" s="95"/>
      <c r="G38" s="96" t="s">
        <v>73</v>
      </c>
    </row>
    <row r="39" spans="1:7" ht="15">
      <c r="A39" s="93">
        <v>36</v>
      </c>
      <c r="B39" s="94" t="s">
        <v>71</v>
      </c>
      <c r="C39" s="95">
        <v>0</v>
      </c>
      <c r="D39" s="95">
        <v>0</v>
      </c>
      <c r="E39" s="95"/>
      <c r="F39" s="95"/>
      <c r="G39" s="96" t="s">
        <v>316</v>
      </c>
    </row>
    <row r="40" spans="1:7" ht="15">
      <c r="A40" s="93">
        <v>37</v>
      </c>
      <c r="B40" s="94" t="s">
        <v>72</v>
      </c>
      <c r="C40" s="95">
        <v>0</v>
      </c>
      <c r="D40" s="95">
        <v>0</v>
      </c>
      <c r="E40" s="95"/>
      <c r="F40" s="95"/>
      <c r="G40" s="96" t="s">
        <v>317</v>
      </c>
    </row>
    <row r="41" spans="1:7" s="8" customFormat="1" ht="15">
      <c r="A41" s="98">
        <v>38</v>
      </c>
      <c r="B41" s="99" t="s">
        <v>74</v>
      </c>
      <c r="C41" s="100">
        <v>34.313750573</v>
      </c>
      <c r="D41" s="100">
        <v>34.313750573</v>
      </c>
      <c r="E41" s="100">
        <v>40.211461243000002</v>
      </c>
      <c r="F41" s="100">
        <v>40.211461243000002</v>
      </c>
      <c r="G41" s="101" t="s">
        <v>88</v>
      </c>
    </row>
    <row r="42" spans="1:7" ht="15">
      <c r="A42" s="93">
        <v>39</v>
      </c>
      <c r="B42" s="94" t="s">
        <v>39</v>
      </c>
      <c r="C42" s="95"/>
      <c r="D42" s="95"/>
      <c r="E42" s="95"/>
      <c r="F42" s="95"/>
      <c r="G42" s="142" t="s">
        <v>52</v>
      </c>
    </row>
    <row r="43" spans="1:7" ht="15">
      <c r="A43" s="93">
        <v>40</v>
      </c>
      <c r="B43" s="94" t="s">
        <v>338</v>
      </c>
      <c r="C43" s="95">
        <v>8.8726299999999991</v>
      </c>
      <c r="D43" s="95">
        <v>8.8726299999999991</v>
      </c>
      <c r="E43" s="95">
        <v>8.8726299999999991</v>
      </c>
      <c r="F43" s="95">
        <v>8.8726299999999991</v>
      </c>
      <c r="G43" s="142" t="s">
        <v>322</v>
      </c>
    </row>
    <row r="44" spans="1:7" ht="15">
      <c r="A44" s="93">
        <v>41</v>
      </c>
      <c r="B44" s="94" t="s">
        <v>337</v>
      </c>
      <c r="C44" s="95">
        <v>0</v>
      </c>
      <c r="D44" s="95">
        <v>0</v>
      </c>
      <c r="E44" s="95"/>
      <c r="F44" s="95"/>
      <c r="G44" s="142" t="s">
        <v>323</v>
      </c>
    </row>
    <row r="45" spans="1:7" ht="15">
      <c r="A45" s="93">
        <v>42</v>
      </c>
      <c r="B45" s="94" t="s">
        <v>42</v>
      </c>
      <c r="C45" s="95">
        <v>0</v>
      </c>
      <c r="D45" s="95">
        <v>0</v>
      </c>
      <c r="E45" s="95"/>
      <c r="F45" s="95"/>
      <c r="G45" s="142" t="s">
        <v>53</v>
      </c>
    </row>
    <row r="46" spans="1:7" ht="15">
      <c r="A46" s="93">
        <v>43</v>
      </c>
      <c r="B46" s="94" t="s">
        <v>43</v>
      </c>
      <c r="C46" s="95"/>
      <c r="D46" s="95"/>
      <c r="E46" s="95"/>
      <c r="F46" s="95"/>
      <c r="G46" s="142" t="s">
        <v>54</v>
      </c>
    </row>
    <row r="47" spans="1:7" ht="15">
      <c r="A47" s="93">
        <v>44</v>
      </c>
      <c r="B47" s="94" t="s">
        <v>335</v>
      </c>
      <c r="C47" s="95">
        <v>3.0637758000000001E-2</v>
      </c>
      <c r="D47" s="95">
        <v>3.0637758000000001E-2</v>
      </c>
      <c r="E47" s="95">
        <v>3.0637758000000001E-2</v>
      </c>
      <c r="F47" s="95">
        <v>3.0637758000000001E-2</v>
      </c>
      <c r="G47" s="142" t="s">
        <v>324</v>
      </c>
    </row>
    <row r="48" spans="1:7" s="8" customFormat="1" ht="15">
      <c r="A48" s="93">
        <v>45</v>
      </c>
      <c r="B48" s="94" t="s">
        <v>336</v>
      </c>
      <c r="C48" s="95">
        <v>0</v>
      </c>
      <c r="D48" s="95">
        <v>0</v>
      </c>
      <c r="E48" s="95"/>
      <c r="F48" s="95"/>
      <c r="G48" s="142" t="s">
        <v>325</v>
      </c>
    </row>
    <row r="49" spans="1:7" s="104" customFormat="1" ht="15">
      <c r="A49" s="93">
        <v>46</v>
      </c>
      <c r="B49" s="94" t="s">
        <v>295</v>
      </c>
      <c r="C49" s="95"/>
      <c r="D49" s="95"/>
      <c r="E49" s="95"/>
      <c r="F49" s="95"/>
      <c r="G49" s="142" t="s">
        <v>121</v>
      </c>
    </row>
    <row r="50" spans="1:7" ht="27.6" customHeight="1">
      <c r="A50" s="93">
        <v>47</v>
      </c>
      <c r="B50" s="94" t="s">
        <v>333</v>
      </c>
      <c r="C50" s="95">
        <v>0</v>
      </c>
      <c r="D50" s="95">
        <v>0</v>
      </c>
      <c r="E50" s="95">
        <v>-1.0335269579999999</v>
      </c>
      <c r="F50" s="95">
        <v>-1.0335269579999999</v>
      </c>
      <c r="G50" s="142" t="s">
        <v>326</v>
      </c>
    </row>
    <row r="51" spans="1:7" ht="15">
      <c r="A51" s="93">
        <v>48</v>
      </c>
      <c r="B51" s="94" t="s">
        <v>334</v>
      </c>
      <c r="C51" s="95">
        <v>0.103894484</v>
      </c>
      <c r="D51" s="95">
        <v>0.103894484</v>
      </c>
      <c r="E51" s="95">
        <v>4.2348603999999998E-2</v>
      </c>
      <c r="F51" s="95">
        <v>4.2348603999999998E-2</v>
      </c>
      <c r="G51" s="142" t="s">
        <v>327</v>
      </c>
    </row>
    <row r="52" spans="1:7" ht="15">
      <c r="A52" s="98">
        <v>49</v>
      </c>
      <c r="B52" s="99" t="s">
        <v>10</v>
      </c>
      <c r="C52" s="100">
        <v>9.0071622419999997</v>
      </c>
      <c r="D52" s="100">
        <v>9.0071622419999997</v>
      </c>
      <c r="E52" s="100">
        <f>SUM(E43:E51)</f>
        <v>7.9120894039999987</v>
      </c>
      <c r="F52" s="100">
        <f>SUM(F43:F51)</f>
        <v>7.9120894039999987</v>
      </c>
      <c r="G52" s="147" t="s">
        <v>8</v>
      </c>
    </row>
    <row r="53" spans="1:7" ht="30">
      <c r="A53" s="98">
        <v>50</v>
      </c>
      <c r="B53" s="102" t="s">
        <v>75</v>
      </c>
      <c r="C53" s="100">
        <v>46.700586244</v>
      </c>
      <c r="D53" s="100">
        <v>46.700586244</v>
      </c>
      <c r="E53" s="100">
        <f>E34+E41+E52</f>
        <v>52.167977875000005</v>
      </c>
      <c r="F53" s="100">
        <f>F34+F41+F52</f>
        <v>52.167977875000005</v>
      </c>
      <c r="G53" s="101" t="s">
        <v>90</v>
      </c>
    </row>
    <row r="54" spans="1:7" ht="27.75" customHeight="1"/>
    <row r="55" spans="1:7" ht="45">
      <c r="A55" s="37" t="s">
        <v>0</v>
      </c>
      <c r="B55" s="38" t="s">
        <v>128</v>
      </c>
      <c r="C55" s="37" t="s">
        <v>397</v>
      </c>
      <c r="D55" s="37" t="s">
        <v>408</v>
      </c>
      <c r="E55" s="37" t="s">
        <v>412</v>
      </c>
      <c r="F55" s="37" t="s">
        <v>425</v>
      </c>
      <c r="G55" s="38" t="s">
        <v>128</v>
      </c>
    </row>
    <row r="56" spans="1:7" s="8" customFormat="1" ht="15">
      <c r="A56" s="98">
        <v>1</v>
      </c>
      <c r="B56" s="99" t="s">
        <v>382</v>
      </c>
      <c r="C56" s="209">
        <f>C57/C58</f>
        <v>0.37024872756608646</v>
      </c>
      <c r="D56" s="209">
        <f>D57/D58</f>
        <v>0.37024872756608646</v>
      </c>
      <c r="E56" s="209">
        <f>E57/E58</f>
        <v>0.35780815657495829</v>
      </c>
      <c r="F56" s="209">
        <f>F57/F58</f>
        <v>0.34993520678785478</v>
      </c>
      <c r="G56" s="138" t="s">
        <v>387</v>
      </c>
    </row>
    <row r="57" spans="1:7" ht="15">
      <c r="A57" s="109"/>
      <c r="B57" s="94" t="s">
        <v>383</v>
      </c>
      <c r="C57" s="143">
        <f>C4+C6+C7+C8</f>
        <v>13.813174365</v>
      </c>
      <c r="D57" s="143">
        <f>D4+D6+D7+D8</f>
        <v>13.813174365</v>
      </c>
      <c r="E57" s="143">
        <f>E4+E6+E7+E8</f>
        <v>15.903781257000002</v>
      </c>
      <c r="F57" s="143">
        <f>F4+F6+F7+F8</f>
        <v>15.903781257000002</v>
      </c>
      <c r="G57" s="137" t="s">
        <v>388</v>
      </c>
    </row>
    <row r="58" spans="1:7" ht="15">
      <c r="A58" s="207"/>
      <c r="B58" s="94" t="s">
        <v>384</v>
      </c>
      <c r="C58" s="143">
        <f>C28+C29+C36+C39</f>
        <v>37.307824002000004</v>
      </c>
      <c r="D58" s="143">
        <f>D28+D29+D36+D39</f>
        <v>37.307824002000004</v>
      </c>
      <c r="E58" s="143">
        <f>E28+E29+E36+E39</f>
        <v>44.447788471999999</v>
      </c>
      <c r="F58" s="143">
        <f>F28+F29+F36+F39</f>
        <v>45.447788471999999</v>
      </c>
      <c r="G58" s="137" t="s">
        <v>389</v>
      </c>
    </row>
    <row r="59" spans="1:7" s="8" customFormat="1" ht="15">
      <c r="A59" s="98">
        <v>2</v>
      </c>
      <c r="B59" s="99" t="s">
        <v>385</v>
      </c>
      <c r="C59" s="209">
        <f t="shared" ref="C59:F59" si="0">C60/C61</f>
        <v>1.2389584517851731</v>
      </c>
      <c r="D59" s="209">
        <f t="shared" si="0"/>
        <v>1.2389584517851731</v>
      </c>
      <c r="E59" s="209">
        <f t="shared" si="0"/>
        <v>1.1787804894976774</v>
      </c>
      <c r="F59" s="209">
        <f t="shared" si="0"/>
        <v>1.1787804894976772</v>
      </c>
      <c r="G59" s="138" t="s">
        <v>390</v>
      </c>
    </row>
    <row r="60" spans="1:7" ht="15">
      <c r="A60" s="207"/>
      <c r="B60" s="94" t="s">
        <v>386</v>
      </c>
      <c r="C60" s="143">
        <f t="shared" ref="C60:D60" si="1">C27</f>
        <v>46.700586244</v>
      </c>
      <c r="D60" s="143">
        <f t="shared" si="1"/>
        <v>46.700586244</v>
      </c>
      <c r="E60" s="143">
        <f t="shared" ref="E60:F60" si="2">E27</f>
        <v>52.167977875000005</v>
      </c>
      <c r="F60" s="143">
        <f t="shared" si="2"/>
        <v>52.167977874999998</v>
      </c>
      <c r="G60" s="137" t="s">
        <v>6</v>
      </c>
    </row>
    <row r="61" spans="1:7" ht="27.9" customHeight="1">
      <c r="A61" s="207"/>
      <c r="B61" s="94" t="s">
        <v>393</v>
      </c>
      <c r="C61" s="143">
        <f>C34+C41</f>
        <v>37.693424002</v>
      </c>
      <c r="D61" s="143">
        <f>D34+D41</f>
        <v>37.693424002</v>
      </c>
      <c r="E61" s="143">
        <f>E34+E41</f>
        <v>44.255888471000006</v>
      </c>
      <c r="F61" s="143">
        <f>F34+F41</f>
        <v>44.255888471000006</v>
      </c>
      <c r="G61" s="137" t="s">
        <v>394</v>
      </c>
    </row>
  </sheetData>
  <mergeCells count="2">
    <mergeCell ref="A1:G1"/>
    <mergeCell ref="A2:G2"/>
  </mergeCells>
  <pageMargins left="1" right="1" top="1" bottom="1.46639015748032" header="1" footer="1"/>
  <pageSetup paperSize="9" scale="40" orientation="landscape" r:id="rId1"/>
  <headerFooter alignWithMargins="0">
    <oddFooter>&amp;L&amp;"Arial,Italic"&amp;8 Muhamad Maulana Yasin Jayawiguna:WA00810, 2/22/2016 2:09:12 PM 
&amp;"-,Regular"Hal:  1/ 1</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79998168889431442"/>
  </sheetPr>
  <dimension ref="A1:G29"/>
  <sheetViews>
    <sheetView workbookViewId="0">
      <selection sqref="A1:G1"/>
    </sheetView>
  </sheetViews>
  <sheetFormatPr defaultColWidth="9.109375" defaultRowHeight="13.8"/>
  <cols>
    <col min="1" max="1" width="3.88671875" style="149" bestFit="1" customWidth="1"/>
    <col min="2" max="2" width="48.88671875" style="153" customWidth="1"/>
    <col min="3" max="6" width="13.6640625" style="150" customWidth="1"/>
    <col min="7" max="7" width="45.88671875" style="153" customWidth="1"/>
    <col min="8" max="25" width="26.109375" style="149" customWidth="1"/>
    <col min="26" max="26" width="0" style="149" hidden="1" customWidth="1"/>
    <col min="27" max="27" width="21.44140625" style="149" customWidth="1"/>
    <col min="28" max="16384" width="9.109375" style="149"/>
  </cols>
  <sheetData>
    <row r="1" spans="1:7" s="92" customFormat="1" ht="20.25" customHeight="1">
      <c r="A1" s="251" t="s">
        <v>396</v>
      </c>
      <c r="B1" s="252"/>
      <c r="C1" s="252"/>
      <c r="D1" s="252"/>
      <c r="E1" s="252"/>
      <c r="F1" s="252"/>
      <c r="G1" s="253"/>
    </row>
    <row r="2" spans="1:7" s="92" customFormat="1" ht="20.25" customHeight="1">
      <c r="A2" s="254" t="s">
        <v>381</v>
      </c>
      <c r="B2" s="255"/>
      <c r="C2" s="255"/>
      <c r="D2" s="255"/>
      <c r="E2" s="255"/>
      <c r="F2" s="255"/>
      <c r="G2" s="256"/>
    </row>
    <row r="3" spans="1:7" s="7" customFormat="1" ht="45">
      <c r="A3" s="37" t="s">
        <v>0</v>
      </c>
      <c r="B3" s="37" t="s">
        <v>5</v>
      </c>
      <c r="C3" s="37" t="s">
        <v>397</v>
      </c>
      <c r="D3" s="37" t="s">
        <v>408</v>
      </c>
      <c r="E3" s="37" t="s">
        <v>412</v>
      </c>
      <c r="F3" s="37" t="s">
        <v>425</v>
      </c>
      <c r="G3" s="38" t="s">
        <v>128</v>
      </c>
    </row>
    <row r="4" spans="1:7" ht="15">
      <c r="A4" s="93">
        <v>1</v>
      </c>
      <c r="B4" s="102" t="s">
        <v>159</v>
      </c>
      <c r="C4" s="95"/>
      <c r="D4" s="95"/>
      <c r="E4" s="95"/>
      <c r="F4" s="95"/>
      <c r="G4" s="138" t="s">
        <v>298</v>
      </c>
    </row>
    <row r="5" spans="1:7" ht="15">
      <c r="A5" s="93">
        <v>2</v>
      </c>
      <c r="B5" s="154" t="s">
        <v>198</v>
      </c>
      <c r="C5" s="95">
        <v>2.0643985050000002</v>
      </c>
      <c r="D5" s="95">
        <v>2.0643985050000002</v>
      </c>
      <c r="E5" s="95">
        <v>1.0560243650000001</v>
      </c>
      <c r="F5" s="95">
        <v>1.0560243650000001</v>
      </c>
      <c r="G5" s="137" t="s">
        <v>236</v>
      </c>
    </row>
    <row r="6" spans="1:7" ht="15">
      <c r="A6" s="93">
        <v>3</v>
      </c>
      <c r="B6" s="154" t="s">
        <v>199</v>
      </c>
      <c r="C6" s="95">
        <v>0</v>
      </c>
      <c r="D6" s="95">
        <v>0</v>
      </c>
      <c r="E6" s="95">
        <v>0</v>
      </c>
      <c r="F6" s="95">
        <v>0</v>
      </c>
      <c r="G6" s="137" t="s">
        <v>238</v>
      </c>
    </row>
    <row r="7" spans="1:7" ht="15">
      <c r="A7" s="93">
        <v>4</v>
      </c>
      <c r="B7" s="154" t="s">
        <v>200</v>
      </c>
      <c r="C7" s="95">
        <v>0</v>
      </c>
      <c r="D7" s="95">
        <v>0</v>
      </c>
      <c r="E7" s="95">
        <v>0</v>
      </c>
      <c r="F7" s="95">
        <v>0</v>
      </c>
      <c r="G7" s="137" t="s">
        <v>237</v>
      </c>
    </row>
    <row r="8" spans="1:7" ht="15">
      <c r="A8" s="93">
        <v>5</v>
      </c>
      <c r="B8" s="154" t="s">
        <v>201</v>
      </c>
      <c r="C8" s="95">
        <v>4.3249920999999997E-2</v>
      </c>
      <c r="D8" s="95">
        <v>4.3249920999999997E-2</v>
      </c>
      <c r="E8" s="95">
        <v>2.6443393999999999E-2</v>
      </c>
      <c r="F8" s="95">
        <v>2.6443393999999999E-2</v>
      </c>
      <c r="G8" s="137" t="s">
        <v>239</v>
      </c>
    </row>
    <row r="9" spans="1:7" ht="15">
      <c r="A9" s="93">
        <v>6</v>
      </c>
      <c r="B9" s="154" t="s">
        <v>202</v>
      </c>
      <c r="C9" s="95">
        <v>0.26464541899999999</v>
      </c>
      <c r="D9" s="95">
        <v>0.26464541899999999</v>
      </c>
      <c r="E9" s="95">
        <v>0.18276208399999999</v>
      </c>
      <c r="F9" s="95">
        <v>0.18276208399999999</v>
      </c>
      <c r="G9" s="137" t="s">
        <v>240</v>
      </c>
    </row>
    <row r="10" spans="1:7" ht="15">
      <c r="A10" s="93">
        <v>7</v>
      </c>
      <c r="B10" s="154" t="s">
        <v>203</v>
      </c>
      <c r="C10" s="95">
        <v>0</v>
      </c>
      <c r="D10" s="95">
        <v>0</v>
      </c>
      <c r="E10" s="95">
        <v>0.47393997300000001</v>
      </c>
      <c r="F10" s="95">
        <v>0.47393997300000001</v>
      </c>
      <c r="G10" s="137" t="s">
        <v>241</v>
      </c>
    </row>
    <row r="11" spans="1:7" ht="15">
      <c r="A11" s="93">
        <v>8</v>
      </c>
      <c r="B11" s="154" t="s">
        <v>161</v>
      </c>
      <c r="C11" s="95">
        <v>0.57929188200000004</v>
      </c>
      <c r="D11" s="95">
        <v>0.57929188200000004</v>
      </c>
      <c r="E11" s="95"/>
      <c r="F11" s="95"/>
      <c r="G11" s="137" t="s">
        <v>225</v>
      </c>
    </row>
    <row r="12" spans="1:7" ht="15">
      <c r="A12" s="93">
        <v>9</v>
      </c>
      <c r="B12" s="155" t="s">
        <v>162</v>
      </c>
      <c r="C12" s="100">
        <v>2.9515857269999999</v>
      </c>
      <c r="D12" s="100">
        <v>2.9515857269999999</v>
      </c>
      <c r="E12" s="100">
        <f>SUM(E5:E11)</f>
        <v>1.739169816</v>
      </c>
      <c r="F12" s="100">
        <f>SUM(F5:F11)</f>
        <v>1.739169816</v>
      </c>
      <c r="G12" s="138" t="s">
        <v>226</v>
      </c>
    </row>
    <row r="13" spans="1:7" ht="15">
      <c r="A13" s="93">
        <v>10</v>
      </c>
      <c r="B13" s="102" t="s">
        <v>204</v>
      </c>
      <c r="C13" s="100">
        <v>0.59798095900000003</v>
      </c>
      <c r="D13" s="100">
        <v>0.59798095900000003</v>
      </c>
      <c r="E13" s="100">
        <v>0.43678569299999997</v>
      </c>
      <c r="F13" s="100">
        <v>0.43678569299999997</v>
      </c>
      <c r="G13" s="138" t="s">
        <v>328</v>
      </c>
    </row>
    <row r="14" spans="1:7" ht="30.9" customHeight="1">
      <c r="A14" s="93">
        <v>11</v>
      </c>
      <c r="B14" s="102" t="s">
        <v>205</v>
      </c>
      <c r="C14" s="100">
        <v>2.3536047679999998</v>
      </c>
      <c r="D14" s="100">
        <v>2.3536047679999998</v>
      </c>
      <c r="E14" s="100">
        <f>E12-E13</f>
        <v>1.3023841229999999</v>
      </c>
      <c r="F14" s="100">
        <f>F12-F13</f>
        <v>1.3023841229999999</v>
      </c>
      <c r="G14" s="138" t="s">
        <v>329</v>
      </c>
    </row>
    <row r="15" spans="1:7" ht="15">
      <c r="A15" s="93">
        <v>12</v>
      </c>
      <c r="B15" s="102" t="s">
        <v>206</v>
      </c>
      <c r="C15" s="95"/>
      <c r="D15" s="95"/>
      <c r="E15" s="95"/>
      <c r="F15" s="95"/>
      <c r="G15" s="138" t="s">
        <v>330</v>
      </c>
    </row>
    <row r="16" spans="1:7" ht="15">
      <c r="A16" s="93">
        <v>13</v>
      </c>
      <c r="B16" s="154" t="s">
        <v>207</v>
      </c>
      <c r="C16" s="95">
        <v>0</v>
      </c>
      <c r="D16" s="95">
        <v>0</v>
      </c>
      <c r="E16" s="95"/>
      <c r="F16" s="95"/>
      <c r="G16" s="137" t="s">
        <v>244</v>
      </c>
    </row>
    <row r="17" spans="1:7" ht="15">
      <c r="A17" s="93">
        <v>14</v>
      </c>
      <c r="B17" s="154" t="s">
        <v>167</v>
      </c>
      <c r="C17" s="95">
        <v>1.475864592</v>
      </c>
      <c r="D17" s="95">
        <v>1.475864592</v>
      </c>
      <c r="E17" s="95">
        <v>0.81827984499999995</v>
      </c>
      <c r="F17" s="95">
        <v>0.81827984499999995</v>
      </c>
      <c r="G17" s="137" t="s">
        <v>234</v>
      </c>
    </row>
    <row r="18" spans="1:7" ht="16.5" customHeight="1">
      <c r="A18" s="93">
        <v>15</v>
      </c>
      <c r="B18" s="154" t="s">
        <v>208</v>
      </c>
      <c r="C18" s="95">
        <v>0.22927398500000001</v>
      </c>
      <c r="D18" s="95">
        <v>0.22927398500000001</v>
      </c>
      <c r="E18" s="95">
        <v>0.101122858</v>
      </c>
      <c r="F18" s="95">
        <v>0.101122858</v>
      </c>
      <c r="G18" s="137" t="s">
        <v>232</v>
      </c>
    </row>
    <row r="19" spans="1:7" ht="18" customHeight="1">
      <c r="A19" s="93">
        <v>16</v>
      </c>
      <c r="B19" s="154" t="s">
        <v>209</v>
      </c>
      <c r="C19" s="95">
        <v>2.2000000000000001E-4</v>
      </c>
      <c r="D19" s="95">
        <v>2.2000000000000001E-4</v>
      </c>
      <c r="E19" s="95">
        <v>0.01</v>
      </c>
      <c r="F19" s="95">
        <v>0.01</v>
      </c>
      <c r="G19" s="137" t="s">
        <v>245</v>
      </c>
    </row>
    <row r="20" spans="1:7" ht="15">
      <c r="A20" s="93">
        <v>17</v>
      </c>
      <c r="B20" s="154" t="s">
        <v>168</v>
      </c>
      <c r="C20" s="95">
        <v>0.54435170700000002</v>
      </c>
      <c r="D20" s="95">
        <v>0.54435170700000002</v>
      </c>
      <c r="E20" s="95">
        <v>0.34863281600000001</v>
      </c>
      <c r="F20" s="95">
        <v>0.34863281600000001</v>
      </c>
      <c r="G20" s="137" t="s">
        <v>220</v>
      </c>
    </row>
    <row r="21" spans="1:7" ht="15">
      <c r="A21" s="93">
        <v>18</v>
      </c>
      <c r="B21" s="155" t="s">
        <v>169</v>
      </c>
      <c r="C21" s="100">
        <v>2.2497102839999998</v>
      </c>
      <c r="D21" s="100">
        <v>2.2497102839999998</v>
      </c>
      <c r="E21" s="100">
        <f>SUM(E16:E20)</f>
        <v>1.2780355189999999</v>
      </c>
      <c r="F21" s="100">
        <f>SUM(F16:F20)</f>
        <v>1.2780355189999999</v>
      </c>
      <c r="G21" s="138" t="s">
        <v>221</v>
      </c>
    </row>
    <row r="22" spans="1:7" ht="15">
      <c r="A22" s="93">
        <v>19</v>
      </c>
      <c r="B22" s="102" t="s">
        <v>296</v>
      </c>
      <c r="C22" s="100">
        <v>0.103894484</v>
      </c>
      <c r="D22" s="100">
        <v>0.103894484</v>
      </c>
      <c r="E22" s="100">
        <f>E14-E21</f>
        <v>2.4348604000000051E-2</v>
      </c>
      <c r="F22" s="100">
        <f>F14-F21</f>
        <v>2.4348604000000051E-2</v>
      </c>
      <c r="G22" s="138" t="s">
        <v>331</v>
      </c>
    </row>
    <row r="23" spans="1:7" ht="15">
      <c r="A23" s="93">
        <v>20</v>
      </c>
      <c r="B23" s="154" t="s">
        <v>171</v>
      </c>
      <c r="C23" s="95">
        <v>0</v>
      </c>
      <c r="D23" s="95">
        <v>0</v>
      </c>
      <c r="E23" s="95">
        <v>1.7999999999999999E-2</v>
      </c>
      <c r="F23" s="95">
        <v>1.7999999999999999E-2</v>
      </c>
      <c r="G23" s="137" t="s">
        <v>227</v>
      </c>
    </row>
    <row r="24" spans="1:7" ht="15">
      <c r="A24" s="93">
        <v>21</v>
      </c>
      <c r="B24" s="154" t="s">
        <v>172</v>
      </c>
      <c r="C24" s="95">
        <v>0</v>
      </c>
      <c r="D24" s="95">
        <v>0</v>
      </c>
      <c r="E24" s="95"/>
      <c r="F24" s="95"/>
      <c r="G24" s="137" t="s">
        <v>222</v>
      </c>
    </row>
    <row r="25" spans="1:7" ht="15">
      <c r="A25" s="93">
        <v>22</v>
      </c>
      <c r="B25" s="102" t="s">
        <v>178</v>
      </c>
      <c r="C25" s="100">
        <v>0.103894484</v>
      </c>
      <c r="D25" s="100">
        <v>0.103894484</v>
      </c>
      <c r="E25" s="100">
        <f>E22+E23-E24</f>
        <v>4.2348604000000054E-2</v>
      </c>
      <c r="F25" s="100">
        <f>F22+F23-F24</f>
        <v>4.2348604000000054E-2</v>
      </c>
      <c r="G25" s="138" t="s">
        <v>303</v>
      </c>
    </row>
    <row r="26" spans="1:7" ht="15">
      <c r="A26" s="93">
        <v>23</v>
      </c>
      <c r="B26" s="154" t="s">
        <v>174</v>
      </c>
      <c r="C26" s="95">
        <v>0</v>
      </c>
      <c r="D26" s="95">
        <v>0</v>
      </c>
      <c r="E26" s="95"/>
      <c r="F26" s="95"/>
      <c r="G26" s="137" t="s">
        <v>228</v>
      </c>
    </row>
    <row r="27" spans="1:7" s="151" customFormat="1" ht="15">
      <c r="A27" s="98">
        <v>24</v>
      </c>
      <c r="B27" s="102" t="s">
        <v>297</v>
      </c>
      <c r="C27" s="100">
        <v>0.103894484</v>
      </c>
      <c r="D27" s="100">
        <v>0.103894484</v>
      </c>
      <c r="E27" s="100">
        <f>E25-E26</f>
        <v>4.2348604000000054E-2</v>
      </c>
      <c r="F27" s="100">
        <f>F25-F26</f>
        <v>4.2348604000000054E-2</v>
      </c>
      <c r="G27" s="138" t="s">
        <v>332</v>
      </c>
    </row>
    <row r="28" spans="1:7">
      <c r="C28" s="217"/>
      <c r="D28" s="217"/>
      <c r="E28" s="217"/>
      <c r="F28" s="217"/>
    </row>
    <row r="29" spans="1:7">
      <c r="C29" s="217"/>
      <c r="D29" s="217"/>
      <c r="E29" s="217"/>
      <c r="F29" s="217"/>
    </row>
  </sheetData>
  <mergeCells count="2">
    <mergeCell ref="A1:G1"/>
    <mergeCell ref="A2:G2"/>
  </mergeCells>
  <pageMargins left="0.7" right="0.7" top="0.75" bottom="0.75" header="0.3" footer="0.3"/>
  <pageSetup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K43"/>
  <sheetViews>
    <sheetView workbookViewId="0"/>
  </sheetViews>
  <sheetFormatPr defaultColWidth="9.109375" defaultRowHeight="13.2"/>
  <cols>
    <col min="1" max="1" width="3.33203125" style="22" customWidth="1"/>
    <col min="2" max="2" width="3.33203125" style="5" customWidth="1"/>
    <col min="3" max="3" width="51.44140625" style="5" customWidth="1"/>
    <col min="4" max="4" width="5.88671875" style="5" customWidth="1"/>
    <col min="5" max="5" width="57.44140625" style="5" customWidth="1"/>
    <col min="6" max="16384" width="9.109375" style="5"/>
  </cols>
  <sheetData>
    <row r="1" spans="1:7">
      <c r="B1" s="14"/>
    </row>
    <row r="2" spans="1:7">
      <c r="B2" s="14"/>
    </row>
    <row r="3" spans="1:7">
      <c r="B3" s="14"/>
    </row>
    <row r="4" spans="1:7">
      <c r="B4" s="14"/>
    </row>
    <row r="5" spans="1:7">
      <c r="B5" s="14"/>
    </row>
    <row r="6" spans="1:7">
      <c r="B6" s="14"/>
    </row>
    <row r="7" spans="1:7">
      <c r="B7" s="14"/>
    </row>
    <row r="8" spans="1:7">
      <c r="B8" s="14"/>
    </row>
    <row r="9" spans="1:7">
      <c r="B9" s="14"/>
    </row>
    <row r="10" spans="1:7" s="47" customFormat="1" ht="20.399999999999999">
      <c r="A10" s="42"/>
      <c r="B10" s="43"/>
      <c r="C10" s="44" t="s">
        <v>212</v>
      </c>
      <c r="D10" s="45"/>
      <c r="E10" s="46" t="s">
        <v>213</v>
      </c>
    </row>
    <row r="11" spans="1:7">
      <c r="B11" s="14"/>
    </row>
    <row r="12" spans="1:7" ht="105">
      <c r="B12" s="14"/>
      <c r="C12" s="24" t="s">
        <v>417</v>
      </c>
      <c r="D12" s="4"/>
      <c r="E12" s="25" t="s">
        <v>418</v>
      </c>
      <c r="G12" s="16"/>
    </row>
    <row r="13" spans="1:7" ht="15">
      <c r="B13" s="14"/>
      <c r="C13" s="4"/>
      <c r="D13" s="4"/>
      <c r="E13" s="26"/>
    </row>
    <row r="14" spans="1:7" ht="78" customHeight="1">
      <c r="B14" s="14"/>
      <c r="C14" s="27" t="s">
        <v>419</v>
      </c>
      <c r="D14" s="26"/>
      <c r="E14" s="25" t="s">
        <v>420</v>
      </c>
    </row>
    <row r="15" spans="1:7" ht="17.25" customHeight="1">
      <c r="B15" s="14"/>
      <c r="C15" s="27"/>
      <c r="D15" s="26"/>
      <c r="E15" s="25"/>
    </row>
    <row r="16" spans="1:7" ht="113.25" customHeight="1">
      <c r="B16" s="14"/>
      <c r="C16" s="24" t="s">
        <v>358</v>
      </c>
      <c r="D16" s="26"/>
      <c r="E16" s="25" t="s">
        <v>359</v>
      </c>
    </row>
    <row r="17" spans="2:7" ht="15">
      <c r="B17" s="14"/>
      <c r="C17" s="24"/>
      <c r="D17" s="4"/>
      <c r="E17" s="25"/>
    </row>
    <row r="18" spans="2:7" ht="60">
      <c r="B18" s="14"/>
      <c r="C18" s="24" t="s">
        <v>360</v>
      </c>
      <c r="D18" s="4"/>
      <c r="E18" s="25" t="s">
        <v>361</v>
      </c>
      <c r="F18" s="18"/>
      <c r="G18" s="18"/>
    </row>
    <row r="19" spans="2:7" ht="15">
      <c r="B19" s="14"/>
      <c r="C19" s="24"/>
      <c r="D19" s="4"/>
      <c r="E19" s="28"/>
    </row>
    <row r="20" spans="2:7" ht="45">
      <c r="B20" s="14"/>
      <c r="C20" s="24" t="s">
        <v>214</v>
      </c>
      <c r="D20" s="4"/>
      <c r="E20" s="25" t="s">
        <v>216</v>
      </c>
    </row>
    <row r="21" spans="2:7" ht="15">
      <c r="B21" s="14"/>
      <c r="C21" s="4"/>
      <c r="D21" s="4"/>
      <c r="E21" s="4"/>
    </row>
    <row r="22" spans="2:7" ht="15">
      <c r="B22" s="14"/>
      <c r="C22" s="29" t="s">
        <v>2</v>
      </c>
      <c r="D22" s="30"/>
      <c r="E22" s="29" t="s">
        <v>1</v>
      </c>
    </row>
    <row r="23" spans="2:7" ht="30">
      <c r="B23" s="14"/>
      <c r="C23" s="31" t="s">
        <v>11</v>
      </c>
      <c r="D23" s="32"/>
      <c r="E23" s="33" t="s">
        <v>217</v>
      </c>
    </row>
    <row r="24" spans="2:7" ht="15">
      <c r="B24" s="14"/>
      <c r="C24" s="31"/>
      <c r="D24" s="4"/>
      <c r="E24" s="33"/>
    </row>
    <row r="25" spans="2:7" ht="15">
      <c r="B25" s="14"/>
      <c r="C25" s="32" t="s">
        <v>421</v>
      </c>
      <c r="D25" s="4"/>
      <c r="E25" s="273" t="s">
        <v>427</v>
      </c>
    </row>
    <row r="26" spans="2:7" ht="30">
      <c r="B26" s="14"/>
      <c r="C26" s="32" t="s">
        <v>424</v>
      </c>
      <c r="D26" s="4"/>
      <c r="E26" s="237" t="s">
        <v>423</v>
      </c>
    </row>
    <row r="27" spans="2:7" ht="15">
      <c r="B27" s="14"/>
      <c r="C27" s="32"/>
      <c r="D27" s="4"/>
      <c r="E27" s="32"/>
    </row>
    <row r="28" spans="2:7" ht="15">
      <c r="B28" s="14"/>
      <c r="C28" s="32" t="s">
        <v>422</v>
      </c>
      <c r="D28" s="4"/>
      <c r="E28" s="32" t="s">
        <v>422</v>
      </c>
    </row>
    <row r="29" spans="2:7" ht="15">
      <c r="B29" s="14"/>
      <c r="C29" s="31"/>
      <c r="D29" s="32"/>
      <c r="E29" s="33"/>
    </row>
    <row r="30" spans="2:7" ht="15">
      <c r="B30" s="14"/>
      <c r="C30" s="31"/>
      <c r="D30" s="32"/>
      <c r="E30" s="33"/>
    </row>
    <row r="31" spans="2:7" ht="15">
      <c r="B31" s="14"/>
      <c r="C31" s="4"/>
      <c r="D31" s="4"/>
      <c r="E31" s="4"/>
    </row>
    <row r="32" spans="2:7" ht="15">
      <c r="B32" s="14"/>
      <c r="C32" s="4"/>
      <c r="D32" s="4"/>
      <c r="E32" s="4"/>
    </row>
    <row r="33" spans="2:11" ht="15">
      <c r="B33" s="14"/>
      <c r="C33" s="4"/>
      <c r="D33" s="4"/>
      <c r="E33" s="4"/>
    </row>
    <row r="34" spans="2:11" ht="13.5" customHeight="1">
      <c r="B34" s="14"/>
      <c r="C34" s="245"/>
      <c r="D34" s="245"/>
      <c r="E34" s="245"/>
      <c r="F34" s="17"/>
      <c r="G34" s="17"/>
      <c r="H34" s="17"/>
      <c r="I34" s="17"/>
      <c r="J34" s="17"/>
      <c r="K34" s="17"/>
    </row>
    <row r="35" spans="2:11" ht="27" customHeight="1">
      <c r="B35" s="19"/>
      <c r="C35" s="246"/>
      <c r="D35" s="246"/>
      <c r="E35" s="246"/>
    </row>
    <row r="36" spans="2:11" ht="38.25" customHeight="1">
      <c r="B36" s="19"/>
      <c r="C36" s="246"/>
      <c r="D36" s="246"/>
      <c r="E36" s="246"/>
    </row>
    <row r="37" spans="2:11">
      <c r="B37" s="14"/>
    </row>
    <row r="38" spans="2:11">
      <c r="B38" s="14"/>
    </row>
    <row r="39" spans="2:11">
      <c r="B39" s="14"/>
    </row>
    <row r="40" spans="2:11">
      <c r="B40" s="14"/>
    </row>
    <row r="41" spans="2:11">
      <c r="B41" s="14"/>
      <c r="C41" s="20"/>
    </row>
    <row r="42" spans="2:11" ht="27" customHeight="1">
      <c r="B42" s="19"/>
      <c r="C42" s="244"/>
      <c r="D42" s="244"/>
      <c r="E42" s="244"/>
    </row>
    <row r="43" spans="2:11" ht="38.25" customHeight="1">
      <c r="B43" s="19"/>
      <c r="C43" s="244"/>
      <c r="D43" s="244"/>
      <c r="E43" s="244"/>
    </row>
  </sheetData>
  <mergeCells count="5">
    <mergeCell ref="C42:E42"/>
    <mergeCell ref="C43:E43"/>
    <mergeCell ref="C34:E34"/>
    <mergeCell ref="C35:E35"/>
    <mergeCell ref="C36:E36"/>
  </mergeCells>
  <pageMargins left="0.7" right="0.7" top="0.75" bottom="0.75" header="0.3" footer="0.3"/>
  <pageSetup paperSize="9" scale="7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79998168889431442"/>
  </sheetPr>
  <dimension ref="A1:J23"/>
  <sheetViews>
    <sheetView workbookViewId="0">
      <selection sqref="A1:J1"/>
    </sheetView>
  </sheetViews>
  <sheetFormatPr defaultColWidth="9.109375" defaultRowHeight="15"/>
  <cols>
    <col min="1" max="6" width="16.88671875" style="4" customWidth="1"/>
    <col min="7" max="7" width="23.109375" style="4" customWidth="1"/>
    <col min="8" max="9" width="16.88671875" style="4" customWidth="1"/>
    <col min="10" max="10" width="15.6640625" style="4" customWidth="1"/>
    <col min="11" max="16384" width="9.109375" style="4"/>
  </cols>
  <sheetData>
    <row r="1" spans="1:10" ht="20.399999999999999">
      <c r="A1" s="260" t="s">
        <v>406</v>
      </c>
      <c r="B1" s="261"/>
      <c r="C1" s="261"/>
      <c r="D1" s="261"/>
      <c r="E1" s="261"/>
      <c r="F1" s="261"/>
      <c r="G1" s="261"/>
      <c r="H1" s="261"/>
      <c r="I1" s="261"/>
      <c r="J1" s="262"/>
    </row>
    <row r="2" spans="1:10" ht="20.399999999999999">
      <c r="A2" s="263" t="s">
        <v>407</v>
      </c>
      <c r="B2" s="264"/>
      <c r="C2" s="264"/>
      <c r="D2" s="264"/>
      <c r="E2" s="264"/>
      <c r="F2" s="264"/>
      <c r="G2" s="264"/>
      <c r="H2" s="264"/>
      <c r="I2" s="264"/>
      <c r="J2" s="265"/>
    </row>
    <row r="3" spans="1:10" ht="30">
      <c r="A3" s="37" t="s">
        <v>458</v>
      </c>
      <c r="B3" s="161" t="s">
        <v>16</v>
      </c>
      <c r="C3" s="161" t="s">
        <v>17</v>
      </c>
      <c r="D3" s="161" t="s">
        <v>3</v>
      </c>
      <c r="E3" s="161" t="s">
        <v>69</v>
      </c>
      <c r="F3" s="161" t="s">
        <v>18</v>
      </c>
      <c r="G3" s="161" t="s">
        <v>19</v>
      </c>
      <c r="H3" s="161" t="s">
        <v>20</v>
      </c>
      <c r="I3" s="161" t="s">
        <v>320</v>
      </c>
      <c r="J3" s="38" t="s">
        <v>459</v>
      </c>
    </row>
    <row r="4" spans="1:10">
      <c r="A4" s="39" t="s">
        <v>287</v>
      </c>
      <c r="B4" s="203">
        <v>46.700586244</v>
      </c>
      <c r="C4" s="203">
        <v>3.3796734289999999</v>
      </c>
      <c r="D4" s="203">
        <v>9.0071622419999997</v>
      </c>
      <c r="E4" s="203">
        <v>34.313750573</v>
      </c>
      <c r="F4" s="203">
        <v>13.538782865</v>
      </c>
      <c r="G4" s="203">
        <v>32.383036918000002</v>
      </c>
      <c r="H4" s="203">
        <v>0.38500000000000001</v>
      </c>
      <c r="I4" s="203">
        <v>1.4811019110000001</v>
      </c>
      <c r="J4" s="40" t="s">
        <v>287</v>
      </c>
    </row>
    <row r="5" spans="1:10">
      <c r="A5" s="48" t="s">
        <v>143</v>
      </c>
      <c r="B5" s="205">
        <v>46.700586244</v>
      </c>
      <c r="C5" s="205">
        <v>3.3796734289999999</v>
      </c>
      <c r="D5" s="205">
        <v>9.0071622419999997</v>
      </c>
      <c r="E5" s="205">
        <v>34.313750573</v>
      </c>
      <c r="F5" s="205">
        <v>13.538782865</v>
      </c>
      <c r="G5" s="206">
        <v>32.383036918000002</v>
      </c>
      <c r="H5" s="205">
        <v>0.38500000000000001</v>
      </c>
      <c r="I5" s="205">
        <v>1.4811019110000001</v>
      </c>
      <c r="J5" s="49" t="s">
        <v>143</v>
      </c>
    </row>
    <row r="7" spans="1:10" ht="20.399999999999999">
      <c r="A7" s="260" t="s">
        <v>452</v>
      </c>
      <c r="B7" s="261"/>
      <c r="C7" s="261"/>
      <c r="D7" s="261"/>
      <c r="E7" s="261"/>
      <c r="F7" s="261"/>
      <c r="G7" s="261"/>
      <c r="H7" s="261"/>
      <c r="I7" s="261"/>
      <c r="J7" s="262"/>
    </row>
    <row r="8" spans="1:10" ht="20.399999999999999">
      <c r="A8" s="263" t="s">
        <v>453</v>
      </c>
      <c r="B8" s="264"/>
      <c r="C8" s="264"/>
      <c r="D8" s="264"/>
      <c r="E8" s="264"/>
      <c r="F8" s="264"/>
      <c r="G8" s="264"/>
      <c r="H8" s="264"/>
      <c r="I8" s="264"/>
      <c r="J8" s="265"/>
    </row>
    <row r="9" spans="1:10" ht="30">
      <c r="A9" s="37" t="s">
        <v>458</v>
      </c>
      <c r="B9" s="161" t="s">
        <v>16</v>
      </c>
      <c r="C9" s="161" t="s">
        <v>17</v>
      </c>
      <c r="D9" s="161" t="s">
        <v>3</v>
      </c>
      <c r="E9" s="161" t="s">
        <v>69</v>
      </c>
      <c r="F9" s="161" t="s">
        <v>18</v>
      </c>
      <c r="G9" s="161" t="s">
        <v>19</v>
      </c>
      <c r="H9" s="161" t="s">
        <v>20</v>
      </c>
      <c r="I9" s="161" t="s">
        <v>320</v>
      </c>
      <c r="J9" s="38" t="s">
        <v>459</v>
      </c>
    </row>
    <row r="10" spans="1:10">
      <c r="A10" s="39" t="s">
        <v>287</v>
      </c>
      <c r="B10" s="203">
        <v>46.700586244</v>
      </c>
      <c r="C10" s="203">
        <v>3.3796734289999999</v>
      </c>
      <c r="D10" s="203">
        <v>9.0071622419999997</v>
      </c>
      <c r="E10" s="203">
        <v>34.313750573</v>
      </c>
      <c r="F10" s="203">
        <v>13.538782865</v>
      </c>
      <c r="G10" s="203">
        <v>32.383036918000002</v>
      </c>
      <c r="H10" s="203">
        <v>0.38500000000000001</v>
      </c>
      <c r="I10" s="203">
        <v>1.4811019110000001</v>
      </c>
      <c r="J10" s="40" t="s">
        <v>287</v>
      </c>
    </row>
    <row r="11" spans="1:10">
      <c r="A11" s="48" t="s">
        <v>143</v>
      </c>
      <c r="B11" s="205">
        <v>46.700586244</v>
      </c>
      <c r="C11" s="205">
        <v>3.3796734289999999</v>
      </c>
      <c r="D11" s="205">
        <v>9.0071622419999997</v>
      </c>
      <c r="E11" s="205">
        <v>34.313750573</v>
      </c>
      <c r="F11" s="205">
        <v>13.538782865</v>
      </c>
      <c r="G11" s="206">
        <v>32.383036918000002</v>
      </c>
      <c r="H11" s="205">
        <v>0.38500000000000001</v>
      </c>
      <c r="I11" s="205">
        <v>1.4811019110000001</v>
      </c>
      <c r="J11" s="49" t="s">
        <v>143</v>
      </c>
    </row>
    <row r="13" spans="1:10" ht="20.399999999999999">
      <c r="A13" s="260" t="s">
        <v>454</v>
      </c>
      <c r="B13" s="261"/>
      <c r="C13" s="261"/>
      <c r="D13" s="261"/>
      <c r="E13" s="261"/>
      <c r="F13" s="261"/>
      <c r="G13" s="261"/>
      <c r="H13" s="261"/>
      <c r="I13" s="261"/>
      <c r="J13" s="262"/>
    </row>
    <row r="14" spans="1:10" ht="20.399999999999999">
      <c r="A14" s="263" t="s">
        <v>455</v>
      </c>
      <c r="B14" s="264"/>
      <c r="C14" s="264"/>
      <c r="D14" s="264"/>
      <c r="E14" s="264"/>
      <c r="F14" s="264"/>
      <c r="G14" s="264"/>
      <c r="H14" s="264"/>
      <c r="I14" s="264"/>
      <c r="J14" s="265"/>
    </row>
    <row r="15" spans="1:10" ht="30">
      <c r="A15" s="37" t="s">
        <v>458</v>
      </c>
      <c r="B15" s="161" t="s">
        <v>16</v>
      </c>
      <c r="C15" s="161" t="s">
        <v>17</v>
      </c>
      <c r="D15" s="161" t="s">
        <v>3</v>
      </c>
      <c r="E15" s="161" t="s">
        <v>69</v>
      </c>
      <c r="F15" s="161" t="s">
        <v>18</v>
      </c>
      <c r="G15" s="161" t="s">
        <v>19</v>
      </c>
      <c r="H15" s="161" t="s">
        <v>20</v>
      </c>
      <c r="I15" s="161" t="s">
        <v>320</v>
      </c>
      <c r="J15" s="38" t="s">
        <v>459</v>
      </c>
    </row>
    <row r="16" spans="1:10">
      <c r="A16" s="39" t="s">
        <v>287</v>
      </c>
      <c r="B16" s="203">
        <v>52.167977875000005</v>
      </c>
      <c r="C16" s="203">
        <v>4.044427228</v>
      </c>
      <c r="D16" s="203">
        <v>7.9120894039999987</v>
      </c>
      <c r="E16" s="203">
        <v>40.211461243000002</v>
      </c>
      <c r="F16" s="203">
        <v>15.694789956999999</v>
      </c>
      <c r="G16" s="203">
        <v>37.612195501999999</v>
      </c>
      <c r="H16" s="203">
        <v>-0.192500001</v>
      </c>
      <c r="I16" s="203">
        <v>0.92021719499999999</v>
      </c>
      <c r="J16" s="40" t="s">
        <v>287</v>
      </c>
    </row>
    <row r="17" spans="1:10">
      <c r="A17" s="48" t="s">
        <v>143</v>
      </c>
      <c r="B17" s="205">
        <f>B16</f>
        <v>52.167977875000005</v>
      </c>
      <c r="C17" s="205">
        <f t="shared" ref="C17:I17" si="0">C16</f>
        <v>4.044427228</v>
      </c>
      <c r="D17" s="205">
        <f t="shared" si="0"/>
        <v>7.9120894039999987</v>
      </c>
      <c r="E17" s="205">
        <f t="shared" si="0"/>
        <v>40.211461243000002</v>
      </c>
      <c r="F17" s="205">
        <f t="shared" si="0"/>
        <v>15.694789956999999</v>
      </c>
      <c r="G17" s="205">
        <f t="shared" si="0"/>
        <v>37.612195501999999</v>
      </c>
      <c r="H17" s="205">
        <f t="shared" si="0"/>
        <v>-0.192500001</v>
      </c>
      <c r="I17" s="205">
        <f t="shared" si="0"/>
        <v>0.92021719499999999</v>
      </c>
      <c r="J17" s="49" t="s">
        <v>143</v>
      </c>
    </row>
    <row r="19" spans="1:10" ht="20.399999999999999">
      <c r="A19" s="260" t="s">
        <v>456</v>
      </c>
      <c r="B19" s="261"/>
      <c r="C19" s="261"/>
      <c r="D19" s="261"/>
      <c r="E19" s="261"/>
      <c r="F19" s="261"/>
      <c r="G19" s="261"/>
      <c r="H19" s="261"/>
      <c r="I19" s="261"/>
      <c r="J19" s="262"/>
    </row>
    <row r="20" spans="1:10" ht="20.399999999999999">
      <c r="A20" s="263" t="s">
        <v>457</v>
      </c>
      <c r="B20" s="264"/>
      <c r="C20" s="264"/>
      <c r="D20" s="264"/>
      <c r="E20" s="264"/>
      <c r="F20" s="264"/>
      <c r="G20" s="264"/>
      <c r="H20" s="264"/>
      <c r="I20" s="264"/>
      <c r="J20" s="265"/>
    </row>
    <row r="21" spans="1:10" ht="30">
      <c r="A21" s="37" t="s">
        <v>458</v>
      </c>
      <c r="B21" s="161" t="s">
        <v>16</v>
      </c>
      <c r="C21" s="161" t="s">
        <v>17</v>
      </c>
      <c r="D21" s="161" t="s">
        <v>3</v>
      </c>
      <c r="E21" s="161" t="s">
        <v>69</v>
      </c>
      <c r="F21" s="161" t="s">
        <v>18</v>
      </c>
      <c r="G21" s="161" t="s">
        <v>19</v>
      </c>
      <c r="H21" s="161" t="s">
        <v>20</v>
      </c>
      <c r="I21" s="161" t="s">
        <v>320</v>
      </c>
      <c r="J21" s="38" t="s">
        <v>459</v>
      </c>
    </row>
    <row r="22" spans="1:10">
      <c r="A22" s="39" t="s">
        <v>287</v>
      </c>
      <c r="B22" s="203">
        <v>52.167977875000005</v>
      </c>
      <c r="C22" s="203">
        <v>4.044427228</v>
      </c>
      <c r="D22" s="203">
        <v>7.9120894039999987</v>
      </c>
      <c r="E22" s="203">
        <v>40.211461243000002</v>
      </c>
      <c r="F22" s="203">
        <v>15.694789956999999</v>
      </c>
      <c r="G22" s="203">
        <v>37.612195501999999</v>
      </c>
      <c r="H22" s="203">
        <v>-0.192500001</v>
      </c>
      <c r="I22" s="203">
        <v>0.92021719499999999</v>
      </c>
      <c r="J22" s="40" t="s">
        <v>287</v>
      </c>
    </row>
    <row r="23" spans="1:10">
      <c r="A23" s="48" t="s">
        <v>143</v>
      </c>
      <c r="B23" s="205">
        <f>B22</f>
        <v>52.167977875000005</v>
      </c>
      <c r="C23" s="205">
        <f t="shared" ref="C23:I23" si="1">C22</f>
        <v>4.044427228</v>
      </c>
      <c r="D23" s="205">
        <f t="shared" si="1"/>
        <v>7.9120894039999987</v>
      </c>
      <c r="E23" s="205">
        <f t="shared" si="1"/>
        <v>40.211461243000002</v>
      </c>
      <c r="F23" s="205">
        <f t="shared" si="1"/>
        <v>15.694789956999999</v>
      </c>
      <c r="G23" s="205">
        <f t="shared" si="1"/>
        <v>37.612195501999999</v>
      </c>
      <c r="H23" s="205">
        <f t="shared" si="1"/>
        <v>-0.192500001</v>
      </c>
      <c r="I23" s="205">
        <f t="shared" si="1"/>
        <v>0.92021719499999999</v>
      </c>
      <c r="J23" s="49" t="s">
        <v>143</v>
      </c>
    </row>
  </sheetData>
  <mergeCells count="8">
    <mergeCell ref="A1:J1"/>
    <mergeCell ref="A2:J2"/>
    <mergeCell ref="A19:J19"/>
    <mergeCell ref="A20:J20"/>
    <mergeCell ref="A13:J13"/>
    <mergeCell ref="A14:J14"/>
    <mergeCell ref="A7:J7"/>
    <mergeCell ref="A8:J8"/>
  </mergeCells>
  <pageMargins left="0.7" right="0.7" top="0.75" bottom="0.75" header="0.3" footer="0.3"/>
  <pageSetup paperSize="9" scale="47"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7" tint="0.79998168889431442"/>
  </sheetPr>
  <dimension ref="A9:G10"/>
  <sheetViews>
    <sheetView workbookViewId="0"/>
  </sheetViews>
  <sheetFormatPr defaultColWidth="8.88671875" defaultRowHeight="14.4"/>
  <cols>
    <col min="1" max="1" width="6.33203125" style="82" customWidth="1"/>
  </cols>
  <sheetData>
    <row r="9" spans="4:7" ht="15.6">
      <c r="D9" s="4" t="s">
        <v>14</v>
      </c>
      <c r="E9" s="4"/>
      <c r="F9" s="4"/>
      <c r="G9" s="4"/>
    </row>
    <row r="10" spans="4:7" ht="15.6">
      <c r="D10" s="67" t="s">
        <v>15</v>
      </c>
      <c r="E10" s="4"/>
      <c r="F10" s="4"/>
      <c r="G10" s="4"/>
    </row>
  </sheetData>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7" tint="0.79998168889431442"/>
  </sheetPr>
  <dimension ref="A1:E39"/>
  <sheetViews>
    <sheetView workbookViewId="0"/>
  </sheetViews>
  <sheetFormatPr defaultColWidth="9.109375" defaultRowHeight="13.8"/>
  <cols>
    <col min="1" max="1" width="6.44140625" style="50" customWidth="1"/>
    <col min="2" max="2" width="3.33203125" style="1" customWidth="1"/>
    <col min="3" max="3" width="41.44140625" style="1" customWidth="1"/>
    <col min="4" max="4" width="5.88671875" style="1" customWidth="1"/>
    <col min="5" max="5" width="44.44140625" style="1" customWidth="1"/>
    <col min="6" max="16384" width="9.109375" style="1"/>
  </cols>
  <sheetData>
    <row r="1" spans="2:5">
      <c r="B1" s="2"/>
    </row>
    <row r="2" spans="2:5">
      <c r="B2" s="2"/>
    </row>
    <row r="3" spans="2:5">
      <c r="B3" s="2"/>
    </row>
    <row r="4" spans="2:5">
      <c r="B4" s="2"/>
    </row>
    <row r="5" spans="2:5">
      <c r="B5" s="2"/>
    </row>
    <row r="6" spans="2:5">
      <c r="B6" s="2"/>
    </row>
    <row r="7" spans="2:5">
      <c r="B7" s="2"/>
    </row>
    <row r="8" spans="2:5">
      <c r="B8" s="2"/>
    </row>
    <row r="9" spans="2:5">
      <c r="B9" s="2"/>
    </row>
    <row r="10" spans="2:5" ht="15">
      <c r="B10" s="2"/>
      <c r="C10" s="51" t="s">
        <v>257</v>
      </c>
      <c r="D10" s="52" t="s">
        <v>215</v>
      </c>
      <c r="E10" s="53" t="s">
        <v>258</v>
      </c>
    </row>
    <row r="11" spans="2:5" ht="15">
      <c r="B11" s="2"/>
      <c r="C11" s="51" t="s">
        <v>259</v>
      </c>
      <c r="D11" s="52" t="s">
        <v>215</v>
      </c>
      <c r="E11" s="53" t="s">
        <v>92</v>
      </c>
    </row>
    <row r="12" spans="2:5" ht="15">
      <c r="B12" s="2"/>
      <c r="C12" s="51" t="s">
        <v>141</v>
      </c>
      <c r="D12" s="52" t="s">
        <v>215</v>
      </c>
      <c r="E12" s="53" t="s">
        <v>260</v>
      </c>
    </row>
    <row r="13" spans="2:5" ht="15">
      <c r="B13" s="2"/>
      <c r="C13" s="51" t="s">
        <v>261</v>
      </c>
      <c r="D13" s="52" t="s">
        <v>215</v>
      </c>
      <c r="E13" s="53" t="s">
        <v>93</v>
      </c>
    </row>
    <row r="14" spans="2:5" ht="15">
      <c r="B14" s="2"/>
      <c r="C14" s="51"/>
      <c r="D14" s="52"/>
      <c r="E14" s="53"/>
    </row>
    <row r="15" spans="2:5">
      <c r="B15" s="2"/>
      <c r="C15" s="9"/>
      <c r="D15" s="10"/>
      <c r="E15" s="11"/>
    </row>
    <row r="16" spans="2:5">
      <c r="B16" s="2"/>
      <c r="C16" s="9"/>
      <c r="D16" s="10"/>
      <c r="E16" s="11"/>
    </row>
    <row r="17" spans="2:5">
      <c r="B17" s="2"/>
      <c r="C17" s="9"/>
      <c r="D17" s="10"/>
      <c r="E17" s="11"/>
    </row>
    <row r="18" spans="2:5">
      <c r="B18" s="2"/>
      <c r="C18" s="9"/>
      <c r="D18" s="10"/>
      <c r="E18" s="11"/>
    </row>
    <row r="19" spans="2:5">
      <c r="B19" s="2"/>
      <c r="C19" s="9"/>
      <c r="D19" s="10"/>
      <c r="E19" s="11"/>
    </row>
    <row r="20" spans="2:5">
      <c r="B20" s="2"/>
      <c r="C20" s="9"/>
      <c r="D20" s="10"/>
      <c r="E20" s="11"/>
    </row>
    <row r="21" spans="2:5">
      <c r="B21" s="2"/>
      <c r="C21" s="9"/>
      <c r="D21" s="10"/>
      <c r="E21" s="11"/>
    </row>
    <row r="22" spans="2:5">
      <c r="B22" s="2"/>
      <c r="C22" s="9"/>
      <c r="D22" s="10"/>
      <c r="E22" s="11"/>
    </row>
    <row r="23" spans="2:5">
      <c r="B23" s="2"/>
      <c r="C23" s="9"/>
      <c r="D23" s="10"/>
      <c r="E23" s="11"/>
    </row>
    <row r="24" spans="2:5">
      <c r="B24" s="2"/>
      <c r="C24" s="12"/>
      <c r="D24" s="3"/>
      <c r="E24" s="13"/>
    </row>
    <row r="25" spans="2:5">
      <c r="B25" s="2"/>
      <c r="C25" s="12"/>
      <c r="D25" s="3"/>
      <c r="E25" s="13"/>
    </row>
    <row r="26" spans="2:5">
      <c r="B26" s="2"/>
      <c r="C26" s="12"/>
      <c r="D26" s="3"/>
      <c r="E26" s="13"/>
    </row>
    <row r="27" spans="2:5">
      <c r="B27" s="2"/>
    </row>
    <row r="28" spans="2:5">
      <c r="B28" s="2"/>
    </row>
    <row r="29" spans="2:5">
      <c r="B29" s="2"/>
    </row>
    <row r="30" spans="2:5" ht="42" customHeight="1">
      <c r="B30" s="2"/>
      <c r="C30" s="266"/>
      <c r="D30" s="266"/>
    </row>
    <row r="31" spans="2:5" ht="32.25" customHeight="1">
      <c r="B31" s="2"/>
      <c r="C31" s="267"/>
      <c r="D31" s="267"/>
    </row>
    <row r="32" spans="2:5">
      <c r="B32" s="2"/>
      <c r="C32" s="268"/>
      <c r="D32" s="268"/>
    </row>
    <row r="33" spans="2:2">
      <c r="B33" s="2"/>
    </row>
    <row r="34" spans="2:2">
      <c r="B34" s="2"/>
    </row>
    <row r="35" spans="2:2">
      <c r="B35" s="2"/>
    </row>
    <row r="36" spans="2:2">
      <c r="B36" s="2"/>
    </row>
    <row r="37" spans="2:2">
      <c r="B37" s="2"/>
    </row>
    <row r="38" spans="2:2">
      <c r="B38" s="2"/>
    </row>
    <row r="39" spans="2:2">
      <c r="B39" s="2"/>
    </row>
  </sheetData>
  <mergeCells count="3">
    <mergeCell ref="C30:D30"/>
    <mergeCell ref="C31:D31"/>
    <mergeCell ref="C32:D32"/>
  </mergeCells>
  <pageMargins left="0.7" right="0.7" top="0.75" bottom="0.75" header="0.3" footer="0.3"/>
  <pageSetup paperSize="9" scale="78"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7" tint="0.79998168889431442"/>
  </sheetPr>
  <dimension ref="A1:M32"/>
  <sheetViews>
    <sheetView workbookViewId="0"/>
  </sheetViews>
  <sheetFormatPr defaultColWidth="9.109375" defaultRowHeight="15"/>
  <cols>
    <col min="1" max="1" width="7.33203125" style="23" customWidth="1"/>
    <col min="2" max="2" width="3.33203125" style="4" customWidth="1"/>
    <col min="3" max="3" width="24.109375" style="4" bestFit="1" customWidth="1"/>
    <col min="4" max="4" width="50.6640625" style="4" customWidth="1"/>
    <col min="5" max="5" width="9.44140625" style="4" customWidth="1"/>
    <col min="6" max="7" width="5.109375" style="4" customWidth="1"/>
    <col min="8" max="8" width="23.33203125" style="4" bestFit="1" customWidth="1"/>
    <col min="9" max="9" width="50.6640625" style="4" customWidth="1"/>
    <col min="10" max="16384" width="9.109375" style="4"/>
  </cols>
  <sheetData>
    <row r="1" spans="2:13">
      <c r="B1" s="54"/>
      <c r="C1" s="55"/>
      <c r="D1" s="55"/>
      <c r="E1" s="56"/>
      <c r="G1" s="54"/>
      <c r="H1" s="55"/>
      <c r="I1" s="55"/>
      <c r="J1" s="56"/>
    </row>
    <row r="2" spans="2:13" ht="20.399999999999999">
      <c r="B2" s="57"/>
      <c r="C2" s="269" t="s">
        <v>13</v>
      </c>
      <c r="D2" s="269"/>
      <c r="E2" s="270"/>
      <c r="F2" s="77"/>
      <c r="G2" s="78"/>
      <c r="H2" s="271" t="s">
        <v>12</v>
      </c>
      <c r="I2" s="271"/>
      <c r="J2" s="272"/>
    </row>
    <row r="3" spans="2:13">
      <c r="B3" s="57"/>
      <c r="E3" s="58"/>
      <c r="G3" s="57"/>
      <c r="J3" s="58"/>
    </row>
    <row r="4" spans="2:13">
      <c r="B4" s="57"/>
      <c r="E4" s="58"/>
      <c r="G4" s="57"/>
      <c r="J4" s="58"/>
    </row>
    <row r="5" spans="2:13" ht="135.75" customHeight="1">
      <c r="B5" s="57"/>
      <c r="C5" s="29" t="s">
        <v>92</v>
      </c>
      <c r="D5" s="59" t="s">
        <v>129</v>
      </c>
      <c r="E5" s="60"/>
      <c r="F5" s="61"/>
      <c r="G5" s="62"/>
      <c r="H5" s="63" t="s">
        <v>93</v>
      </c>
      <c r="I5" s="64" t="s">
        <v>130</v>
      </c>
      <c r="J5" s="58"/>
    </row>
    <row r="6" spans="2:13">
      <c r="B6" s="57"/>
      <c r="C6" s="29"/>
      <c r="D6" s="61"/>
      <c r="E6" s="65"/>
      <c r="F6" s="61"/>
      <c r="G6" s="62"/>
      <c r="H6" s="63"/>
      <c r="I6" s="64"/>
      <c r="J6" s="58"/>
    </row>
    <row r="7" spans="2:13">
      <c r="B7" s="57"/>
      <c r="C7" s="29" t="s">
        <v>18</v>
      </c>
      <c r="D7" s="24" t="s">
        <v>94</v>
      </c>
      <c r="E7" s="66"/>
      <c r="F7" s="61"/>
      <c r="G7" s="62"/>
      <c r="H7" s="63" t="s">
        <v>101</v>
      </c>
      <c r="I7" s="64" t="s">
        <v>270</v>
      </c>
      <c r="J7" s="58"/>
    </row>
    <row r="8" spans="2:13">
      <c r="B8" s="57"/>
      <c r="D8" s="61"/>
      <c r="E8" s="65"/>
      <c r="F8" s="61"/>
      <c r="G8" s="62"/>
      <c r="H8" s="67"/>
      <c r="I8" s="64"/>
      <c r="J8" s="58"/>
    </row>
    <row r="9" spans="2:13" ht="30">
      <c r="B9" s="57"/>
      <c r="C9" s="29" t="s">
        <v>19</v>
      </c>
      <c r="D9" s="24" t="s">
        <v>95</v>
      </c>
      <c r="E9" s="66"/>
      <c r="F9" s="61"/>
      <c r="G9" s="62"/>
      <c r="H9" s="63" t="s">
        <v>102</v>
      </c>
      <c r="I9" s="64" t="s">
        <v>96</v>
      </c>
      <c r="J9" s="58"/>
    </row>
    <row r="10" spans="2:13">
      <c r="B10" s="57"/>
      <c r="C10" s="29"/>
      <c r="D10" s="24"/>
      <c r="E10" s="66"/>
      <c r="F10" s="61"/>
      <c r="G10" s="62"/>
      <c r="H10" s="63"/>
      <c r="I10" s="64"/>
      <c r="J10" s="58"/>
    </row>
    <row r="11" spans="2:13" ht="135">
      <c r="B11" s="57"/>
      <c r="C11" s="29" t="s">
        <v>69</v>
      </c>
      <c r="D11" s="24" t="s">
        <v>137</v>
      </c>
      <c r="E11" s="66"/>
      <c r="F11" s="61"/>
      <c r="G11" s="62"/>
      <c r="H11" s="63" t="s">
        <v>100</v>
      </c>
      <c r="I11" s="64" t="s">
        <v>138</v>
      </c>
      <c r="J11" s="58"/>
      <c r="M11" s="4" t="s">
        <v>262</v>
      </c>
    </row>
    <row r="12" spans="2:13">
      <c r="B12" s="57"/>
      <c r="D12" s="31"/>
      <c r="E12" s="68"/>
      <c r="F12" s="31"/>
      <c r="G12" s="69"/>
      <c r="H12" s="67"/>
      <c r="I12" s="64"/>
      <c r="J12" s="58"/>
    </row>
    <row r="13" spans="2:13" ht="45">
      <c r="B13" s="57"/>
      <c r="C13" s="29" t="s">
        <v>135</v>
      </c>
      <c r="D13" s="24" t="s">
        <v>97</v>
      </c>
      <c r="E13" s="66"/>
      <c r="F13" s="61"/>
      <c r="G13" s="62"/>
      <c r="H13" s="63" t="s">
        <v>136</v>
      </c>
      <c r="I13" s="64" t="s">
        <v>98</v>
      </c>
      <c r="J13" s="58"/>
    </row>
    <row r="14" spans="2:13">
      <c r="B14" s="57"/>
      <c r="E14" s="58"/>
      <c r="G14" s="57"/>
      <c r="H14" s="67"/>
      <c r="I14" s="64"/>
      <c r="J14" s="58"/>
    </row>
    <row r="15" spans="2:13" ht="75">
      <c r="B15" s="57"/>
      <c r="C15" s="29" t="s">
        <v>20</v>
      </c>
      <c r="D15" s="24" t="s">
        <v>131</v>
      </c>
      <c r="E15" s="66"/>
      <c r="F15" s="61"/>
      <c r="G15" s="62"/>
      <c r="H15" s="63" t="s">
        <v>103</v>
      </c>
      <c r="I15" s="64" t="s">
        <v>132</v>
      </c>
      <c r="J15" s="58"/>
    </row>
    <row r="16" spans="2:13" ht="15" customHeight="1">
      <c r="B16" s="57"/>
      <c r="E16" s="58"/>
      <c r="G16" s="57"/>
      <c r="H16" s="67"/>
      <c r="I16" s="64"/>
      <c r="J16" s="58"/>
    </row>
    <row r="17" spans="2:10">
      <c r="B17" s="70"/>
      <c r="C17" s="71"/>
      <c r="D17" s="72"/>
      <c r="E17" s="73"/>
      <c r="G17" s="70"/>
      <c r="H17" s="71"/>
      <c r="I17" s="74"/>
      <c r="J17" s="75"/>
    </row>
    <row r="18" spans="2:10" ht="15" customHeight="1"/>
    <row r="19" spans="2:10">
      <c r="C19" s="29"/>
      <c r="D19" s="31"/>
      <c r="E19" s="31"/>
      <c r="H19" s="29"/>
      <c r="I19" s="31"/>
    </row>
    <row r="20" spans="2:10" ht="18" customHeight="1"/>
    <row r="21" spans="2:10">
      <c r="C21" s="29"/>
      <c r="D21" s="31"/>
      <c r="E21" s="31"/>
      <c r="H21" s="29"/>
      <c r="I21" s="31"/>
    </row>
    <row r="22" spans="2:10" ht="22.5" customHeight="1"/>
    <row r="23" spans="2:10" ht="67.5" customHeight="1">
      <c r="C23" s="29"/>
      <c r="D23" s="31"/>
      <c r="E23" s="31"/>
      <c r="H23" s="29"/>
      <c r="I23" s="31"/>
    </row>
    <row r="24" spans="2:10" ht="15" customHeight="1"/>
    <row r="25" spans="2:10">
      <c r="C25" s="29"/>
      <c r="D25" s="76"/>
      <c r="E25" s="76"/>
      <c r="H25" s="29"/>
      <c r="I25" s="31"/>
    </row>
    <row r="26" spans="2:10" ht="15" customHeight="1"/>
    <row r="27" spans="2:10">
      <c r="C27" s="29"/>
      <c r="D27" s="76"/>
      <c r="E27" s="76"/>
      <c r="H27" s="29"/>
      <c r="I27" s="31"/>
    </row>
    <row r="28" spans="2:10" ht="15" customHeight="1">
      <c r="I28" s="31"/>
    </row>
    <row r="29" spans="2:10">
      <c r="C29" s="29"/>
      <c r="D29" s="76"/>
      <c r="E29" s="76"/>
      <c r="H29" s="29"/>
      <c r="I29" s="31"/>
    </row>
    <row r="30" spans="2:10" ht="15" customHeight="1"/>
    <row r="31" spans="2:10" ht="15" customHeight="1"/>
    <row r="32" spans="2:10" ht="15" customHeight="1"/>
  </sheetData>
  <mergeCells count="2">
    <mergeCell ref="C2:E2"/>
    <mergeCell ref="H2:J2"/>
  </mergeCells>
  <pageMargins left="0.7" right="0.7" top="0.75" bottom="0.75" header="0.3" footer="0.3"/>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sheetPr>
  <dimension ref="A9:M51"/>
  <sheetViews>
    <sheetView workbookViewId="0"/>
  </sheetViews>
  <sheetFormatPr defaultColWidth="9.109375" defaultRowHeight="15"/>
  <cols>
    <col min="1" max="1" width="5.88671875" style="85" customWidth="1"/>
    <col min="2" max="2" width="7.109375" style="84" customWidth="1"/>
    <col min="3" max="3" width="120.33203125" style="158" customWidth="1"/>
    <col min="4" max="4" width="5.88671875" style="86" customWidth="1"/>
    <col min="5" max="5" width="2.44140625" style="86" bestFit="1" customWidth="1"/>
    <col min="6" max="16384" width="9.109375" style="86"/>
  </cols>
  <sheetData>
    <row r="9" spans="2:6">
      <c r="B9" s="87">
        <v>1</v>
      </c>
      <c r="C9" s="157" t="s">
        <v>271</v>
      </c>
      <c r="F9" s="188"/>
    </row>
    <row r="10" spans="2:6">
      <c r="C10" s="157"/>
    </row>
    <row r="11" spans="2:6">
      <c r="B11" s="87">
        <v>2</v>
      </c>
      <c r="C11" s="157" t="s">
        <v>272</v>
      </c>
      <c r="F11" s="188"/>
    </row>
    <row r="12" spans="2:6">
      <c r="C12" s="157"/>
    </row>
    <row r="13" spans="2:6">
      <c r="B13" s="87">
        <v>3</v>
      </c>
      <c r="C13" s="157" t="s">
        <v>284</v>
      </c>
      <c r="F13" s="188"/>
    </row>
    <row r="14" spans="2:6">
      <c r="C14" s="157"/>
    </row>
    <row r="15" spans="2:6">
      <c r="B15" s="87">
        <v>4</v>
      </c>
      <c r="C15" s="157" t="s">
        <v>285</v>
      </c>
      <c r="F15" s="189"/>
    </row>
    <row r="16" spans="2:6">
      <c r="C16" s="157"/>
    </row>
    <row r="17" spans="2:13">
      <c r="B17" s="87">
        <v>5</v>
      </c>
      <c r="C17" s="157" t="s">
        <v>286</v>
      </c>
      <c r="D17" s="247"/>
      <c r="E17" s="247"/>
      <c r="F17" s="247"/>
      <c r="G17" s="247"/>
      <c r="H17" s="247"/>
      <c r="I17" s="247"/>
      <c r="J17" s="247"/>
      <c r="K17" s="247"/>
      <c r="L17" s="247"/>
      <c r="M17" s="247"/>
    </row>
    <row r="18" spans="2:13">
      <c r="C18" s="157"/>
      <c r="D18" s="248"/>
      <c r="E18" s="248"/>
      <c r="F18" s="248"/>
      <c r="G18" s="248"/>
      <c r="H18" s="248"/>
      <c r="I18" s="248"/>
      <c r="J18" s="248"/>
      <c r="K18" s="248"/>
      <c r="L18" s="248"/>
      <c r="M18" s="248"/>
    </row>
    <row r="19" spans="2:13">
      <c r="B19" s="87">
        <v>6</v>
      </c>
      <c r="C19" s="157" t="s">
        <v>273</v>
      </c>
      <c r="F19" s="188"/>
    </row>
    <row r="20" spans="2:13">
      <c r="C20" s="157"/>
    </row>
    <row r="21" spans="2:13">
      <c r="B21" s="87">
        <v>7</v>
      </c>
      <c r="C21" s="157" t="s">
        <v>280</v>
      </c>
      <c r="F21" s="188"/>
    </row>
    <row r="22" spans="2:13">
      <c r="C22" s="157"/>
    </row>
    <row r="23" spans="2:13">
      <c r="B23" s="87">
        <v>8</v>
      </c>
      <c r="C23" s="157" t="s">
        <v>281</v>
      </c>
      <c r="F23" s="188"/>
    </row>
    <row r="24" spans="2:13">
      <c r="C24" s="157"/>
    </row>
    <row r="25" spans="2:13" ht="30">
      <c r="B25" s="87">
        <v>9</v>
      </c>
      <c r="C25" s="157" t="s">
        <v>362</v>
      </c>
      <c r="F25" s="188"/>
    </row>
    <row r="26" spans="2:13">
      <c r="C26" s="157"/>
    </row>
    <row r="27" spans="2:13" ht="30">
      <c r="B27" s="87">
        <v>10</v>
      </c>
      <c r="C27" s="157" t="s">
        <v>363</v>
      </c>
      <c r="F27" s="188"/>
    </row>
    <row r="28" spans="2:13">
      <c r="C28" s="157"/>
    </row>
    <row r="29" spans="2:13" ht="30">
      <c r="B29" s="87">
        <v>11</v>
      </c>
      <c r="C29" s="157" t="s">
        <v>368</v>
      </c>
      <c r="F29" s="188"/>
    </row>
    <row r="30" spans="2:13">
      <c r="C30" s="157"/>
    </row>
    <row r="31" spans="2:13" ht="30">
      <c r="B31" s="87">
        <v>12</v>
      </c>
      <c r="C31" s="157" t="s">
        <v>364</v>
      </c>
      <c r="F31" s="188"/>
    </row>
    <row r="32" spans="2:13">
      <c r="C32" s="157"/>
    </row>
    <row r="33" spans="2:6" ht="30">
      <c r="B33" s="87">
        <v>13</v>
      </c>
      <c r="C33" s="157" t="s">
        <v>365</v>
      </c>
      <c r="F33" s="188"/>
    </row>
    <row r="34" spans="2:6">
      <c r="C34" s="157"/>
    </row>
    <row r="35" spans="2:6" ht="30">
      <c r="B35" s="87">
        <v>14</v>
      </c>
      <c r="C35" s="157" t="s">
        <v>369</v>
      </c>
      <c r="F35" s="188"/>
    </row>
    <row r="36" spans="2:6">
      <c r="C36" s="157"/>
    </row>
    <row r="37" spans="2:6" ht="30">
      <c r="B37" s="87">
        <v>15</v>
      </c>
      <c r="C37" s="157" t="s">
        <v>366</v>
      </c>
      <c r="F37" s="188"/>
    </row>
    <row r="38" spans="2:6">
      <c r="C38" s="157"/>
    </row>
    <row r="39" spans="2:6" ht="30">
      <c r="B39" s="87">
        <v>16</v>
      </c>
      <c r="C39" s="157" t="s">
        <v>367</v>
      </c>
      <c r="F39" s="188"/>
    </row>
    <row r="40" spans="2:6">
      <c r="C40" s="157"/>
    </row>
    <row r="41" spans="2:6" ht="30">
      <c r="B41" s="87">
        <v>17</v>
      </c>
      <c r="C41" s="157" t="s">
        <v>370</v>
      </c>
      <c r="F41" s="188"/>
    </row>
    <row r="43" spans="2:6">
      <c r="B43" s="87">
        <v>18</v>
      </c>
      <c r="C43" s="157" t="s">
        <v>371</v>
      </c>
    </row>
    <row r="44" spans="2:6">
      <c r="C44" s="157"/>
    </row>
    <row r="45" spans="2:6">
      <c r="B45" s="87">
        <v>19</v>
      </c>
      <c r="C45" s="157" t="s">
        <v>372</v>
      </c>
    </row>
    <row r="46" spans="2:6">
      <c r="C46" s="157"/>
    </row>
    <row r="47" spans="2:6" ht="30">
      <c r="B47" s="87">
        <v>20</v>
      </c>
      <c r="C47" s="157" t="s">
        <v>373</v>
      </c>
    </row>
    <row r="49" spans="2:6">
      <c r="B49" s="87">
        <v>21</v>
      </c>
      <c r="C49" s="158" t="s">
        <v>282</v>
      </c>
      <c r="F49" s="188"/>
    </row>
    <row r="51" spans="2:6">
      <c r="B51" s="87">
        <v>22</v>
      </c>
      <c r="C51" s="158" t="s">
        <v>283</v>
      </c>
      <c r="F51" s="188"/>
    </row>
  </sheetData>
  <mergeCells count="2">
    <mergeCell ref="D17:M17"/>
    <mergeCell ref="D18:M18"/>
  </mergeCells>
  <hyperlinks>
    <hyperlink ref="B9" location="Cover!A1" display="Cover!A1" xr:uid="{00000000-0004-0000-0200-000000000000}"/>
    <hyperlink ref="B11" location="Foreword!A1" display="Foreword!A1" xr:uid="{00000000-0004-0000-0200-000001000000}"/>
    <hyperlink ref="B13" location="'Table Of Content'!A1" display="'Table Of Content'!A1" xr:uid="{00000000-0004-0000-0200-000002000000}"/>
    <hyperlink ref="B15" location="'Number Entities'!A1" display="'Number Entities'!A1" xr:uid="{00000000-0004-0000-0200-000003000000}"/>
    <hyperlink ref="B17" location="'Number Entities By Province'!A1" display="'Number Entities By Province'!A1" xr:uid="{00000000-0004-0000-0200-000004000000}"/>
    <hyperlink ref="B19" location="'Assets By Province'!A1" display="'Assets By Province'!A1" xr:uid="{00000000-0004-0000-0200-000005000000}"/>
    <hyperlink ref="B21" location="Summary!A1" display="Summary!A1" xr:uid="{00000000-0004-0000-0200-000006000000}"/>
    <hyperlink ref="B23" location="'Summary by Province'!A1" display="'Summary by Province'!A1" xr:uid="{00000000-0004-0000-0200-000007000000}"/>
    <hyperlink ref="B25" location="'BS-MFI Cooperative Conv'!A1" display="'BS-MFI Cooperative Conv'!A1" xr:uid="{00000000-0004-0000-0200-000008000000}"/>
    <hyperlink ref="B27" location="'IS- MFI Cooperative Conv'!A1" display="'IS- MFI Cooperative Conv'!A1" xr:uid="{00000000-0004-0000-0200-000009000000}"/>
    <hyperlink ref="B29" location="'Sum by Prov. MFI Coop Conv'!A1" display="'Sum by Prov. MFI Coop Conv'!A1" xr:uid="{00000000-0004-0000-0200-00000A000000}"/>
    <hyperlink ref="B31" location="'BS - MFI Limit Comp Conv'!A1" display="'BS - MFI Limit Comp Conv'!A1" xr:uid="{00000000-0004-0000-0200-00000B000000}"/>
    <hyperlink ref="B33" location="'IS-MFI Limit Comp Conv'!A1" display="'IS-MFI Limit Comp Conv'!A1" xr:uid="{00000000-0004-0000-0200-00000C000000}"/>
    <hyperlink ref="B35" location="'Sum by Prov-MFI Limit Comp Conv'!A1" display="'Sum by Prov-MFI Limit Comp Conv'!A1" xr:uid="{00000000-0004-0000-0200-00000D000000}"/>
    <hyperlink ref="B37" location="'BS- MFI Cooperative Sharia'!A1" display="'BS- MFI Cooperative Sharia'!A1" xr:uid="{00000000-0004-0000-0200-00000E000000}"/>
    <hyperlink ref="B39" location="'IS- MFI Cooperative Sharia'!A1" display="'IS- MFI Cooperative Sharia'!A1" xr:uid="{00000000-0004-0000-0200-00000F000000}"/>
    <hyperlink ref="B41" location="'Sum by Prov- MFI Coop Sharia'!A1" display="'Sum by Prov- MFI Coop Sharia'!A1" xr:uid="{00000000-0004-0000-0200-000010000000}"/>
    <hyperlink ref="B49" location="Abbreviation!A1" display="Abbreviation!A1" xr:uid="{00000000-0004-0000-0200-000011000000}"/>
    <hyperlink ref="B51" location="Glossary!A1" display="Glossary!A1" xr:uid="{00000000-0004-0000-0200-000012000000}"/>
    <hyperlink ref="B43" location="'BS- MFI Limit Sharia'!A1" display="'BS- MFI Limit Sharia'!A1" xr:uid="{00000000-0004-0000-0200-000013000000}"/>
    <hyperlink ref="B45" location="'IS- MFI Limit Sharia'!A1" display="'IS- MFI Limit Sharia'!A1" xr:uid="{00000000-0004-0000-0200-000014000000}"/>
    <hyperlink ref="B47" location="'Sum by Prov- MFI Limit Sharia'!A1" display="'Sum by Prov- MFI Limit Sharia'!A1" xr:uid="{00000000-0004-0000-0200-000015000000}"/>
  </hyperlinks>
  <pageMargins left="0.7" right="0.7" top="0.75" bottom="0.75" header="0.3" footer="0.3"/>
  <pageSetup paperSize="9"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sheetPr>
  <dimension ref="A1:F10"/>
  <sheetViews>
    <sheetView workbookViewId="0">
      <selection sqref="A1:F1"/>
    </sheetView>
  </sheetViews>
  <sheetFormatPr defaultColWidth="9.109375" defaultRowHeight="13.8"/>
  <cols>
    <col min="1" max="1" width="19.88671875" style="128" customWidth="1"/>
    <col min="2" max="2" width="15.33203125" style="128" customWidth="1"/>
    <col min="3" max="3" width="12.44140625" style="128" customWidth="1"/>
    <col min="4" max="4" width="13.88671875" style="128" customWidth="1"/>
    <col min="5" max="5" width="12.44140625" style="128" customWidth="1"/>
    <col min="6" max="6" width="19.88671875" style="128" customWidth="1"/>
    <col min="7" max="16384" width="9.109375" style="128"/>
  </cols>
  <sheetData>
    <row r="1" spans="1:6" ht="20.399999999999999">
      <c r="A1" s="249" t="s">
        <v>278</v>
      </c>
      <c r="B1" s="249"/>
      <c r="C1" s="249"/>
      <c r="D1" s="249"/>
      <c r="E1" s="249"/>
      <c r="F1" s="249"/>
    </row>
    <row r="2" spans="1:6" ht="20.399999999999999">
      <c r="A2" s="250" t="s">
        <v>279</v>
      </c>
      <c r="B2" s="250"/>
      <c r="C2" s="250"/>
      <c r="D2" s="250"/>
      <c r="E2" s="250"/>
      <c r="F2" s="250"/>
    </row>
    <row r="3" spans="1:6" ht="45">
      <c r="A3" s="37" t="s">
        <v>127</v>
      </c>
      <c r="B3" s="37" t="s">
        <v>397</v>
      </c>
      <c r="C3" s="37" t="s">
        <v>408</v>
      </c>
      <c r="D3" s="37" t="s">
        <v>412</v>
      </c>
      <c r="E3" s="37" t="s">
        <v>425</v>
      </c>
      <c r="F3" s="38" t="s">
        <v>128</v>
      </c>
    </row>
    <row r="4" spans="1:6" ht="15">
      <c r="A4" s="125" t="s">
        <v>139</v>
      </c>
      <c r="B4" s="129">
        <f t="shared" ref="B4" si="0">SUM(B5:B6)</f>
        <v>157</v>
      </c>
      <c r="C4" s="129">
        <f t="shared" ref="C4:E4" si="1">SUM(C5:C6)</f>
        <v>161</v>
      </c>
      <c r="D4" s="129">
        <f t="shared" si="1"/>
        <v>154</v>
      </c>
      <c r="E4" s="129">
        <f t="shared" si="1"/>
        <v>162</v>
      </c>
      <c r="F4" s="130" t="s">
        <v>144</v>
      </c>
    </row>
    <row r="5" spans="1:6" ht="15">
      <c r="A5" s="121" t="s">
        <v>140</v>
      </c>
      <c r="B5" s="211">
        <v>100</v>
      </c>
      <c r="C5" s="211">
        <v>100</v>
      </c>
      <c r="D5" s="211">
        <v>92</v>
      </c>
      <c r="E5" s="211">
        <v>91</v>
      </c>
      <c r="F5" s="131" t="s">
        <v>145</v>
      </c>
    </row>
    <row r="6" spans="1:6" ht="15">
      <c r="A6" s="121" t="s">
        <v>141</v>
      </c>
      <c r="B6" s="211">
        <v>57</v>
      </c>
      <c r="C6" s="211">
        <v>61</v>
      </c>
      <c r="D6" s="211">
        <v>62</v>
      </c>
      <c r="E6" s="211">
        <v>71</v>
      </c>
      <c r="F6" s="131" t="s">
        <v>146</v>
      </c>
    </row>
    <row r="7" spans="1:6" ht="15">
      <c r="A7" s="125" t="s">
        <v>142</v>
      </c>
      <c r="B7" s="129">
        <f t="shared" ref="B7" si="2">SUM(B8:B9)</f>
        <v>81</v>
      </c>
      <c r="C7" s="129">
        <f t="shared" ref="C7:E7" si="3">SUM(C8:C9)</f>
        <v>81</v>
      </c>
      <c r="D7" s="129">
        <f t="shared" si="3"/>
        <v>81</v>
      </c>
      <c r="E7" s="129">
        <f t="shared" si="3"/>
        <v>80</v>
      </c>
      <c r="F7" s="130" t="s">
        <v>147</v>
      </c>
    </row>
    <row r="8" spans="1:6" ht="15">
      <c r="A8" s="121" t="s">
        <v>140</v>
      </c>
      <c r="B8" s="122">
        <v>80</v>
      </c>
      <c r="C8" s="122">
        <v>80</v>
      </c>
      <c r="D8" s="122">
        <v>80</v>
      </c>
      <c r="E8" s="122">
        <v>79</v>
      </c>
      <c r="F8" s="131" t="s">
        <v>145</v>
      </c>
    </row>
    <row r="9" spans="1:6" ht="15">
      <c r="A9" s="121" t="s">
        <v>141</v>
      </c>
      <c r="B9" s="124">
        <v>1</v>
      </c>
      <c r="C9" s="124">
        <v>1</v>
      </c>
      <c r="D9" s="124">
        <v>1</v>
      </c>
      <c r="E9" s="124">
        <v>1</v>
      </c>
      <c r="F9" s="131" t="s">
        <v>146</v>
      </c>
    </row>
    <row r="10" spans="1:6" ht="15">
      <c r="A10" s="125" t="s">
        <v>143</v>
      </c>
      <c r="B10" s="129">
        <f t="shared" ref="B10" si="4">B4+B7</f>
        <v>238</v>
      </c>
      <c r="C10" s="129">
        <f t="shared" ref="C10:E10" si="5">C4+C7</f>
        <v>242</v>
      </c>
      <c r="D10" s="129">
        <f t="shared" si="5"/>
        <v>235</v>
      </c>
      <c r="E10" s="129">
        <f t="shared" si="5"/>
        <v>242</v>
      </c>
      <c r="F10" s="130" t="s">
        <v>143</v>
      </c>
    </row>
  </sheetData>
  <mergeCells count="2">
    <mergeCell ref="A1:F1"/>
    <mergeCell ref="A2:F2"/>
  </mergeCells>
  <phoneticPr fontId="95" type="noConversion"/>
  <pageMargins left="0.7" right="0.7" top="0.75" bottom="0.75" header="0.3" footer="0.3"/>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sheetPr>
  <dimension ref="A1:G27"/>
  <sheetViews>
    <sheetView workbookViewId="0">
      <selection sqref="A1:F1"/>
    </sheetView>
  </sheetViews>
  <sheetFormatPr defaultColWidth="9.109375" defaultRowHeight="13.2"/>
  <cols>
    <col min="1" max="1" width="22.44140625" style="6" bestFit="1" customWidth="1"/>
    <col min="2" max="5" width="13.109375" style="6" customWidth="1"/>
    <col min="6" max="6" width="28.88671875" style="6" customWidth="1"/>
    <col min="7" max="7" width="19.44140625" style="6" bestFit="1" customWidth="1"/>
    <col min="8" max="16384" width="9.109375" style="6"/>
  </cols>
  <sheetData>
    <row r="1" spans="1:7" s="120" customFormat="1" ht="22.8">
      <c r="A1" s="251" t="s">
        <v>276</v>
      </c>
      <c r="B1" s="252"/>
      <c r="C1" s="252"/>
      <c r="D1" s="252"/>
      <c r="E1" s="252"/>
      <c r="F1" s="253"/>
    </row>
    <row r="2" spans="1:7" s="120" customFormat="1" ht="22.8">
      <c r="A2" s="254" t="s">
        <v>277</v>
      </c>
      <c r="B2" s="255"/>
      <c r="C2" s="255"/>
      <c r="D2" s="255"/>
      <c r="E2" s="255"/>
      <c r="F2" s="256"/>
    </row>
    <row r="3" spans="1:7" ht="45">
      <c r="A3" s="41" t="s">
        <v>127</v>
      </c>
      <c r="B3" s="37" t="s">
        <v>397</v>
      </c>
      <c r="C3" s="37" t="s">
        <v>408</v>
      </c>
      <c r="D3" s="37" t="s">
        <v>412</v>
      </c>
      <c r="E3" s="37" t="s">
        <v>425</v>
      </c>
      <c r="F3" s="38" t="s">
        <v>128</v>
      </c>
    </row>
    <row r="4" spans="1:7" ht="15">
      <c r="A4" s="121" t="s">
        <v>287</v>
      </c>
      <c r="B4" s="121">
        <v>2</v>
      </c>
      <c r="C4" s="121">
        <v>2</v>
      </c>
      <c r="D4" s="121">
        <v>2</v>
      </c>
      <c r="E4" s="121">
        <v>2</v>
      </c>
      <c r="F4" s="123" t="s">
        <v>287</v>
      </c>
      <c r="G4" s="180"/>
    </row>
    <row r="5" spans="1:7" ht="15">
      <c r="A5" s="121" t="s">
        <v>414</v>
      </c>
      <c r="B5" s="121"/>
      <c r="C5" s="121"/>
      <c r="D5" s="121">
        <v>1</v>
      </c>
      <c r="E5" s="121">
        <v>1</v>
      </c>
      <c r="F5" s="123" t="s">
        <v>414</v>
      </c>
      <c r="G5" s="180"/>
    </row>
    <row r="6" spans="1:7" ht="14.25" customHeight="1">
      <c r="A6" s="121" t="s">
        <v>151</v>
      </c>
      <c r="B6" s="121">
        <v>6</v>
      </c>
      <c r="C6" s="121">
        <v>6</v>
      </c>
      <c r="D6" s="121">
        <v>6</v>
      </c>
      <c r="E6" s="121">
        <v>6</v>
      </c>
      <c r="F6" s="123" t="s">
        <v>151</v>
      </c>
      <c r="G6" s="180"/>
    </row>
    <row r="7" spans="1:7" ht="14.25" customHeight="1">
      <c r="A7" s="121" t="s">
        <v>152</v>
      </c>
      <c r="B7" s="121">
        <v>3</v>
      </c>
      <c r="C7" s="121">
        <v>3</v>
      </c>
      <c r="D7" s="121">
        <v>2</v>
      </c>
      <c r="E7" s="121">
        <v>2</v>
      </c>
      <c r="F7" s="123" t="s">
        <v>152</v>
      </c>
      <c r="G7" s="180"/>
    </row>
    <row r="8" spans="1:7" ht="15" customHeight="1">
      <c r="A8" s="121" t="s">
        <v>288</v>
      </c>
      <c r="B8" s="121">
        <v>6</v>
      </c>
      <c r="C8" s="121">
        <v>6</v>
      </c>
      <c r="D8" s="121">
        <v>6</v>
      </c>
      <c r="E8" s="121">
        <v>6</v>
      </c>
      <c r="F8" s="123" t="s">
        <v>289</v>
      </c>
      <c r="G8" s="180"/>
    </row>
    <row r="9" spans="1:7" ht="15">
      <c r="A9" s="121" t="s">
        <v>355</v>
      </c>
      <c r="B9" s="121">
        <v>1</v>
      </c>
      <c r="C9" s="121">
        <v>1</v>
      </c>
      <c r="D9" s="121">
        <v>1</v>
      </c>
      <c r="E9" s="121">
        <v>1</v>
      </c>
      <c r="F9" s="123" t="s">
        <v>357</v>
      </c>
      <c r="G9" s="180"/>
    </row>
    <row r="10" spans="1:7" ht="14.25" customHeight="1">
      <c r="A10" s="121" t="s">
        <v>340</v>
      </c>
      <c r="B10" s="121">
        <v>1</v>
      </c>
      <c r="C10" s="121">
        <v>1</v>
      </c>
      <c r="D10" s="121">
        <v>1</v>
      </c>
      <c r="E10" s="121">
        <v>1</v>
      </c>
      <c r="F10" s="123" t="s">
        <v>340</v>
      </c>
      <c r="G10" s="180"/>
    </row>
    <row r="11" spans="1:7" ht="14.25" customHeight="1">
      <c r="A11" s="121" t="s">
        <v>149</v>
      </c>
      <c r="B11" s="121">
        <v>28</v>
      </c>
      <c r="C11" s="121">
        <v>28</v>
      </c>
      <c r="D11" s="121">
        <v>28</v>
      </c>
      <c r="E11" s="121">
        <v>27</v>
      </c>
      <c r="F11" s="123" t="s">
        <v>156</v>
      </c>
      <c r="G11" s="180"/>
    </row>
    <row r="12" spans="1:7" ht="14.25" customHeight="1">
      <c r="A12" s="121" t="s">
        <v>148</v>
      </c>
      <c r="B12" s="121">
        <v>118</v>
      </c>
      <c r="C12" s="121">
        <v>118</v>
      </c>
      <c r="D12" s="121">
        <v>111</v>
      </c>
      <c r="E12" s="121">
        <v>111</v>
      </c>
      <c r="F12" s="123" t="s">
        <v>155</v>
      </c>
      <c r="G12" s="180"/>
    </row>
    <row r="13" spans="1:7" ht="14.25" customHeight="1">
      <c r="A13" s="121" t="s">
        <v>150</v>
      </c>
      <c r="B13" s="121">
        <v>38</v>
      </c>
      <c r="C13" s="121">
        <v>42</v>
      </c>
      <c r="D13" s="121">
        <v>42</v>
      </c>
      <c r="E13" s="121">
        <v>50</v>
      </c>
      <c r="F13" s="123" t="s">
        <v>157</v>
      </c>
      <c r="G13" s="180"/>
    </row>
    <row r="14" spans="1:7" ht="14.25" customHeight="1">
      <c r="A14" s="121" t="s">
        <v>351</v>
      </c>
      <c r="B14" s="121">
        <v>1</v>
      </c>
      <c r="C14" s="121">
        <v>1</v>
      </c>
      <c r="D14" s="121">
        <v>1</v>
      </c>
      <c r="E14" s="121">
        <v>1</v>
      </c>
      <c r="F14" s="123" t="s">
        <v>352</v>
      </c>
      <c r="G14" s="180"/>
    </row>
    <row r="15" spans="1:7" ht="14.25" customHeight="1">
      <c r="A15" s="121" t="s">
        <v>247</v>
      </c>
      <c r="B15" s="121">
        <v>1</v>
      </c>
      <c r="C15" s="121">
        <v>1</v>
      </c>
      <c r="D15" s="121">
        <v>1</v>
      </c>
      <c r="E15" s="121">
        <v>1</v>
      </c>
      <c r="F15" s="123" t="s">
        <v>248</v>
      </c>
      <c r="G15" s="180"/>
    </row>
    <row r="16" spans="1:7" ht="14.25" customHeight="1">
      <c r="A16" s="121" t="s">
        <v>341</v>
      </c>
      <c r="B16" s="121">
        <v>1</v>
      </c>
      <c r="C16" s="121">
        <v>1</v>
      </c>
      <c r="D16" s="121">
        <v>1</v>
      </c>
      <c r="E16" s="121">
        <v>1</v>
      </c>
      <c r="F16" s="123" t="s">
        <v>343</v>
      </c>
      <c r="G16" s="180"/>
    </row>
    <row r="17" spans="1:7" ht="14.25" customHeight="1">
      <c r="A17" s="121" t="s">
        <v>153</v>
      </c>
      <c r="B17" s="121">
        <v>11</v>
      </c>
      <c r="C17" s="121">
        <v>11</v>
      </c>
      <c r="D17" s="121">
        <v>11</v>
      </c>
      <c r="E17" s="121">
        <v>11</v>
      </c>
      <c r="F17" s="123" t="s">
        <v>153</v>
      </c>
      <c r="G17" s="180"/>
    </row>
    <row r="18" spans="1:7" ht="14.25" customHeight="1">
      <c r="A18" s="121" t="s">
        <v>345</v>
      </c>
      <c r="B18" s="121">
        <v>1</v>
      </c>
      <c r="C18" s="121">
        <v>1</v>
      </c>
      <c r="D18" s="121">
        <v>1</v>
      </c>
      <c r="E18" s="121">
        <v>1</v>
      </c>
      <c r="F18" s="166" t="s">
        <v>345</v>
      </c>
      <c r="G18" s="180"/>
    </row>
    <row r="19" spans="1:7" ht="14.25" customHeight="1">
      <c r="A19" s="121" t="s">
        <v>154</v>
      </c>
      <c r="B19" s="121">
        <v>3</v>
      </c>
      <c r="C19" s="121">
        <v>3</v>
      </c>
      <c r="D19" s="121">
        <v>3</v>
      </c>
      <c r="E19" s="121">
        <v>3</v>
      </c>
      <c r="F19" s="123" t="s">
        <v>158</v>
      </c>
      <c r="G19" s="180"/>
    </row>
    <row r="20" spans="1:7" ht="14.25" customHeight="1">
      <c r="A20" s="121" t="s">
        <v>342</v>
      </c>
      <c r="B20" s="121">
        <v>1</v>
      </c>
      <c r="C20" s="121">
        <v>1</v>
      </c>
      <c r="D20" s="121">
        <v>1</v>
      </c>
      <c r="E20" s="121">
        <v>1</v>
      </c>
      <c r="F20" s="123" t="s">
        <v>342</v>
      </c>
      <c r="G20" s="180"/>
    </row>
    <row r="21" spans="1:7" ht="14.25" customHeight="1">
      <c r="A21" s="121" t="s">
        <v>346</v>
      </c>
      <c r="B21" s="121">
        <v>2</v>
      </c>
      <c r="C21" s="121">
        <v>2</v>
      </c>
      <c r="D21" s="121">
        <v>2</v>
      </c>
      <c r="E21" s="121">
        <v>2</v>
      </c>
      <c r="F21" s="166" t="s">
        <v>346</v>
      </c>
      <c r="G21" s="239"/>
    </row>
    <row r="22" spans="1:7" ht="14.25" customHeight="1">
      <c r="A22" s="121" t="s">
        <v>250</v>
      </c>
      <c r="B22" s="121">
        <v>1</v>
      </c>
      <c r="C22" s="121">
        <v>1</v>
      </c>
      <c r="D22" s="121">
        <v>1</v>
      </c>
      <c r="E22" s="121">
        <v>1</v>
      </c>
      <c r="F22" s="123" t="s">
        <v>252</v>
      </c>
      <c r="G22" s="239"/>
    </row>
    <row r="23" spans="1:7" ht="14.25" customHeight="1">
      <c r="A23" s="121" t="s">
        <v>292</v>
      </c>
      <c r="B23" s="121">
        <v>1</v>
      </c>
      <c r="C23" s="121">
        <v>1</v>
      </c>
      <c r="D23" s="121">
        <v>1</v>
      </c>
      <c r="E23" s="121">
        <v>1</v>
      </c>
      <c r="F23" s="123" t="s">
        <v>321</v>
      </c>
      <c r="G23" s="180"/>
    </row>
    <row r="24" spans="1:7" ht="14.25" customHeight="1">
      <c r="A24" s="121" t="s">
        <v>246</v>
      </c>
      <c r="B24" s="121">
        <v>8</v>
      </c>
      <c r="C24" s="121">
        <v>8</v>
      </c>
      <c r="D24" s="121">
        <v>8</v>
      </c>
      <c r="E24" s="121">
        <v>8</v>
      </c>
      <c r="F24" s="123" t="s">
        <v>249</v>
      </c>
      <c r="G24" s="180"/>
    </row>
    <row r="25" spans="1:7" ht="14.25" customHeight="1">
      <c r="A25" s="121" t="s">
        <v>349</v>
      </c>
      <c r="B25" s="121">
        <v>2</v>
      </c>
      <c r="C25" s="121">
        <v>2</v>
      </c>
      <c r="D25" s="121">
        <v>2</v>
      </c>
      <c r="E25" s="121">
        <v>2</v>
      </c>
      <c r="F25" s="123" t="s">
        <v>350</v>
      </c>
      <c r="G25" s="180"/>
    </row>
    <row r="26" spans="1:7" ht="15">
      <c r="A26" s="121" t="s">
        <v>251</v>
      </c>
      <c r="B26" s="121">
        <v>2</v>
      </c>
      <c r="C26" s="121">
        <v>2</v>
      </c>
      <c r="D26" s="121">
        <v>2</v>
      </c>
      <c r="E26" s="121">
        <v>2</v>
      </c>
      <c r="F26" s="123" t="s">
        <v>253</v>
      </c>
      <c r="G26" s="180"/>
    </row>
    <row r="27" spans="1:7" ht="15">
      <c r="A27" s="125" t="s">
        <v>143</v>
      </c>
      <c r="B27" s="126">
        <f>SUM(B4:B26)</f>
        <v>238</v>
      </c>
      <c r="C27" s="126">
        <f>SUM(C4:C26)</f>
        <v>242</v>
      </c>
      <c r="D27" s="126">
        <f>SUM(D4:D26)</f>
        <v>235</v>
      </c>
      <c r="E27" s="126">
        <f>SUM(E4:E26)</f>
        <v>242</v>
      </c>
      <c r="F27" s="127" t="s">
        <v>143</v>
      </c>
    </row>
  </sheetData>
  <mergeCells count="2">
    <mergeCell ref="A1:F1"/>
    <mergeCell ref="A2:F2"/>
  </mergeCells>
  <phoneticPr fontId="95" type="noConversion"/>
  <pageMargins left="0.7" right="0.7" top="0.75" bottom="0.75" header="0.3" footer="0.3"/>
  <pageSetup paperSize="9"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sheetPr>
  <dimension ref="A1:I48"/>
  <sheetViews>
    <sheetView workbookViewId="0">
      <selection sqref="A1:F1"/>
    </sheetView>
  </sheetViews>
  <sheetFormatPr defaultColWidth="9.109375" defaultRowHeight="13.2"/>
  <cols>
    <col min="1" max="1" width="22.44140625" style="6" bestFit="1" customWidth="1"/>
    <col min="2" max="3" width="12.88671875" style="6" bestFit="1" customWidth="1"/>
    <col min="4" max="5" width="12.88671875" style="6" customWidth="1"/>
    <col min="6" max="6" width="31.33203125" style="6" customWidth="1"/>
    <col min="7" max="7" width="15.88671875" style="6" bestFit="1" customWidth="1"/>
    <col min="8" max="8" width="14.44140625" style="6" bestFit="1" customWidth="1"/>
    <col min="9" max="16384" width="9.109375" style="6"/>
  </cols>
  <sheetData>
    <row r="1" spans="1:9" ht="20.399999999999999">
      <c r="A1" s="251" t="s">
        <v>263</v>
      </c>
      <c r="B1" s="252"/>
      <c r="C1" s="252"/>
      <c r="D1" s="252"/>
      <c r="E1" s="252"/>
      <c r="F1" s="253"/>
    </row>
    <row r="2" spans="1:9" ht="20.399999999999999">
      <c r="A2" s="250" t="s">
        <v>264</v>
      </c>
      <c r="B2" s="250"/>
      <c r="C2" s="250"/>
      <c r="D2" s="250"/>
      <c r="E2" s="250"/>
      <c r="F2" s="250"/>
    </row>
    <row r="3" spans="1:9" ht="45">
      <c r="A3" s="37" t="s">
        <v>458</v>
      </c>
      <c r="B3" s="37" t="s">
        <v>413</v>
      </c>
      <c r="C3" s="37" t="s">
        <v>408</v>
      </c>
      <c r="D3" s="37" t="s">
        <v>412</v>
      </c>
      <c r="E3" s="37" t="s">
        <v>426</v>
      </c>
      <c r="F3" s="38" t="s">
        <v>459</v>
      </c>
    </row>
    <row r="4" spans="1:9" ht="15">
      <c r="A4" s="165" t="s">
        <v>287</v>
      </c>
      <c r="B4" s="191">
        <v>50.932500727890002</v>
      </c>
      <c r="C4" s="191">
        <v>50.932500727890002</v>
      </c>
      <c r="D4" s="191">
        <v>56.365338084999998</v>
      </c>
      <c r="E4" s="191">
        <v>56.369012994410006</v>
      </c>
      <c r="F4" s="123" t="s">
        <v>287</v>
      </c>
      <c r="G4" s="226"/>
      <c r="H4" s="227"/>
    </row>
    <row r="5" spans="1:9" ht="15">
      <c r="A5" s="165" t="s">
        <v>414</v>
      </c>
      <c r="B5" s="191"/>
      <c r="C5" s="191"/>
      <c r="D5" s="191"/>
      <c r="E5" s="191">
        <v>6.3698850440000001</v>
      </c>
      <c r="F5" s="123" t="s">
        <v>414</v>
      </c>
      <c r="G5" s="226"/>
      <c r="H5" s="227"/>
    </row>
    <row r="6" spans="1:9" ht="15">
      <c r="A6" s="165" t="s">
        <v>151</v>
      </c>
      <c r="B6" s="191">
        <v>75.315503281999995</v>
      </c>
      <c r="C6" s="191">
        <v>75.794060182999999</v>
      </c>
      <c r="D6" s="191">
        <v>72.248186600050005</v>
      </c>
      <c r="E6" s="191">
        <v>68.723803858070013</v>
      </c>
      <c r="F6" s="123" t="s">
        <v>151</v>
      </c>
      <c r="G6" s="227"/>
      <c r="H6" s="227"/>
    </row>
    <row r="7" spans="1:9" ht="15">
      <c r="A7" s="165" t="s">
        <v>152</v>
      </c>
      <c r="B7" s="191">
        <v>27.917808789999999</v>
      </c>
      <c r="C7" s="191">
        <v>25.312096394000001</v>
      </c>
      <c r="D7" s="191">
        <v>23.313074753999999</v>
      </c>
      <c r="E7" s="191">
        <v>24.720048836</v>
      </c>
      <c r="F7" s="123" t="s">
        <v>152</v>
      </c>
      <c r="G7" s="227"/>
    </row>
    <row r="8" spans="1:9" ht="15">
      <c r="A8" s="165" t="s">
        <v>288</v>
      </c>
      <c r="B8" s="191">
        <v>24.738850756000001</v>
      </c>
      <c r="C8" s="191">
        <v>25.521163949999998</v>
      </c>
      <c r="D8" s="191">
        <v>25.153581668000001</v>
      </c>
      <c r="E8" s="191">
        <v>24.804376858000001</v>
      </c>
      <c r="F8" s="123" t="s">
        <v>289</v>
      </c>
      <c r="G8" s="227"/>
    </row>
    <row r="9" spans="1:9" ht="15">
      <c r="A9" s="165" t="s">
        <v>355</v>
      </c>
      <c r="B9" s="191">
        <v>4.0595981329999997</v>
      </c>
      <c r="C9" s="191">
        <v>4.0553631079999999</v>
      </c>
      <c r="D9" s="191">
        <v>4.0262156039999999</v>
      </c>
      <c r="E9" s="191">
        <v>4.0565361080000004</v>
      </c>
      <c r="F9" s="123" t="s">
        <v>357</v>
      </c>
      <c r="G9" s="227"/>
    </row>
    <row r="10" spans="1:9" ht="15">
      <c r="A10" s="165" t="s">
        <v>340</v>
      </c>
      <c r="B10" s="191">
        <v>4.2425407322900002</v>
      </c>
      <c r="C10" s="191">
        <v>4.2139806369999997</v>
      </c>
      <c r="D10" s="191">
        <v>4.2044405341400006</v>
      </c>
      <c r="E10" s="191">
        <v>4.1984435099999997</v>
      </c>
      <c r="F10" s="123" t="s">
        <v>340</v>
      </c>
      <c r="G10" s="227"/>
    </row>
    <row r="11" spans="1:9" ht="15">
      <c r="A11" s="165" t="s">
        <v>149</v>
      </c>
      <c r="B11" s="191">
        <v>344.56223427050998</v>
      </c>
      <c r="C11" s="191">
        <v>358.86369777951001</v>
      </c>
      <c r="D11" s="191">
        <v>352.16950693500002</v>
      </c>
      <c r="E11" s="191">
        <v>333.63706681423997</v>
      </c>
      <c r="F11" s="123" t="s">
        <v>156</v>
      </c>
      <c r="G11" s="234"/>
    </row>
    <row r="12" spans="1:9" ht="15">
      <c r="A12" s="165" t="s">
        <v>148</v>
      </c>
      <c r="B12" s="191">
        <v>600.39176175833495</v>
      </c>
      <c r="C12" s="191">
        <v>636.65416551223495</v>
      </c>
      <c r="D12" s="191">
        <v>594.53664687203991</v>
      </c>
      <c r="E12" s="191">
        <v>634.43894692642004</v>
      </c>
      <c r="F12" s="123" t="s">
        <v>155</v>
      </c>
      <c r="G12" s="227"/>
    </row>
    <row r="13" spans="1:9" ht="15">
      <c r="A13" s="165" t="s">
        <v>150</v>
      </c>
      <c r="B13" s="191">
        <v>212.12826183779001</v>
      </c>
      <c r="C13" s="191">
        <v>234.639903946</v>
      </c>
      <c r="D13" s="191">
        <v>233.73017291985002</v>
      </c>
      <c r="E13" s="191">
        <v>238.30138596345998</v>
      </c>
      <c r="F13" s="123" t="s">
        <v>157</v>
      </c>
      <c r="G13" s="227"/>
    </row>
    <row r="14" spans="1:9" ht="15">
      <c r="A14" s="165" t="s">
        <v>351</v>
      </c>
      <c r="B14" s="191">
        <v>4.2369581939999996</v>
      </c>
      <c r="C14" s="191">
        <v>4.2369581939999996</v>
      </c>
      <c r="D14" s="191">
        <v>4.2455666259999996</v>
      </c>
      <c r="E14" s="191">
        <v>4.2422476309999997</v>
      </c>
      <c r="F14" s="123" t="s">
        <v>352</v>
      </c>
      <c r="G14" s="227"/>
    </row>
    <row r="15" spans="1:9" ht="15">
      <c r="A15" s="165" t="s">
        <v>247</v>
      </c>
      <c r="B15" s="191">
        <v>0</v>
      </c>
      <c r="C15" s="191">
        <v>3.400877033</v>
      </c>
      <c r="D15" s="191">
        <v>3.220962525</v>
      </c>
      <c r="E15" s="191">
        <v>3.5346612720000001</v>
      </c>
      <c r="F15" s="123" t="s">
        <v>248</v>
      </c>
      <c r="G15" s="227"/>
      <c r="I15" s="164"/>
    </row>
    <row r="16" spans="1:9" ht="15">
      <c r="A16" s="165" t="s">
        <v>341</v>
      </c>
      <c r="B16" s="191">
        <v>4.2662888140000002</v>
      </c>
      <c r="C16" s="191">
        <v>4.2662888140000002</v>
      </c>
      <c r="D16" s="191">
        <v>4.2167036287200004</v>
      </c>
      <c r="E16" s="191">
        <v>4.1975068325700002</v>
      </c>
      <c r="F16" s="123" t="s">
        <v>343</v>
      </c>
      <c r="G16" s="227"/>
      <c r="I16" s="164"/>
    </row>
    <row r="17" spans="1:9" ht="15">
      <c r="A17" s="165" t="s">
        <v>153</v>
      </c>
      <c r="B17" s="191">
        <v>35.725904706999998</v>
      </c>
      <c r="C17" s="191">
        <v>35.158083171000001</v>
      </c>
      <c r="D17" s="191">
        <v>37.088763995240001</v>
      </c>
      <c r="E17" s="191">
        <v>37.1671933155</v>
      </c>
      <c r="F17" s="123" t="s">
        <v>153</v>
      </c>
      <c r="G17" s="227"/>
      <c r="I17" s="164"/>
    </row>
    <row r="18" spans="1:9" ht="15">
      <c r="A18" s="165" t="s">
        <v>345</v>
      </c>
      <c r="B18" s="191">
        <v>4.2572573370000004</v>
      </c>
      <c r="C18" s="191">
        <v>4.2572573370000004</v>
      </c>
      <c r="D18" s="191">
        <v>4.2708222512900003</v>
      </c>
      <c r="E18" s="191">
        <v>4.2732416469999999</v>
      </c>
      <c r="F18" s="123" t="s">
        <v>345</v>
      </c>
      <c r="G18" s="227"/>
      <c r="I18" s="164"/>
    </row>
    <row r="19" spans="1:9" s="190" customFormat="1" ht="15">
      <c r="A19" s="165" t="s">
        <v>348</v>
      </c>
      <c r="B19" s="191">
        <v>1.419554735</v>
      </c>
      <c r="C19" s="191">
        <v>5.9254390539999999</v>
      </c>
      <c r="D19" s="191">
        <v>5.8151604166700004</v>
      </c>
      <c r="E19" s="191">
        <v>6.0471000760599996</v>
      </c>
      <c r="F19" s="123" t="s">
        <v>158</v>
      </c>
      <c r="G19" s="227"/>
      <c r="I19" s="164"/>
    </row>
    <row r="20" spans="1:9" s="190" customFormat="1" ht="15">
      <c r="A20" s="165" t="s">
        <v>342</v>
      </c>
      <c r="B20" s="191">
        <v>4.3044326479999997</v>
      </c>
      <c r="C20" s="191">
        <v>4.3044326479999997</v>
      </c>
      <c r="D20" s="191">
        <v>4.3112872626199996</v>
      </c>
      <c r="E20" s="191">
        <v>4.3220668093199999</v>
      </c>
      <c r="F20" s="123" t="s">
        <v>342</v>
      </c>
      <c r="G20" s="227"/>
      <c r="I20" s="164"/>
    </row>
    <row r="21" spans="1:9" ht="15">
      <c r="A21" s="165" t="s">
        <v>346</v>
      </c>
      <c r="B21" s="191">
        <v>8.5239644499999994</v>
      </c>
      <c r="C21" s="191">
        <v>8.2800279250000006</v>
      </c>
      <c r="D21" s="191">
        <v>8.2404269881100003</v>
      </c>
      <c r="E21" s="191">
        <v>8.3067087350000008</v>
      </c>
      <c r="F21" s="123" t="s">
        <v>346</v>
      </c>
      <c r="G21" s="227"/>
      <c r="I21" s="212"/>
    </row>
    <row r="22" spans="1:9" ht="15">
      <c r="A22" s="165" t="s">
        <v>250</v>
      </c>
      <c r="B22" s="191">
        <v>0.16601806999999999</v>
      </c>
      <c r="C22" s="191">
        <v>0.17283427000000001</v>
      </c>
      <c r="D22" s="191">
        <v>0.17029801999999999</v>
      </c>
      <c r="E22" s="191">
        <v>0.17287442</v>
      </c>
      <c r="F22" s="123" t="s">
        <v>252</v>
      </c>
      <c r="G22" s="227"/>
      <c r="I22" s="164"/>
    </row>
    <row r="23" spans="1:9" ht="15">
      <c r="A23" s="165" t="s">
        <v>292</v>
      </c>
      <c r="B23" s="191">
        <v>4.433281633</v>
      </c>
      <c r="C23" s="191">
        <v>4.433281633</v>
      </c>
      <c r="D23" s="191">
        <v>4.4022664636500002</v>
      </c>
      <c r="E23" s="191">
        <v>4.4121139344799998</v>
      </c>
      <c r="F23" s="123" t="s">
        <v>321</v>
      </c>
      <c r="G23" s="227"/>
      <c r="I23" s="164"/>
    </row>
    <row r="24" spans="1:9" ht="15">
      <c r="A24" s="165" t="s">
        <v>246</v>
      </c>
      <c r="B24" s="191">
        <v>6.9386212120000001</v>
      </c>
      <c r="C24" s="191">
        <v>6.9495199699999999</v>
      </c>
      <c r="D24" s="191">
        <v>6.9226707406700001</v>
      </c>
      <c r="E24" s="191">
        <v>7.0168870449999998</v>
      </c>
      <c r="F24" s="123" t="s">
        <v>249</v>
      </c>
      <c r="G24" s="227"/>
      <c r="I24" s="164"/>
    </row>
    <row r="25" spans="1:9" ht="15">
      <c r="A25" s="165" t="s">
        <v>349</v>
      </c>
      <c r="B25" s="191">
        <v>8.2676053659999997</v>
      </c>
      <c r="C25" s="191">
        <v>8.2667063909999996</v>
      </c>
      <c r="D25" s="191">
        <v>8.2624818092800005</v>
      </c>
      <c r="E25" s="191">
        <v>8.2822686152799996</v>
      </c>
      <c r="F25" s="123" t="s">
        <v>350</v>
      </c>
      <c r="G25" s="227"/>
      <c r="I25" s="164"/>
    </row>
    <row r="26" spans="1:9" ht="15">
      <c r="A26" s="165" t="s">
        <v>251</v>
      </c>
      <c r="B26" s="191">
        <v>9.5148002910000002</v>
      </c>
      <c r="C26" s="191">
        <v>9.6730848280000004</v>
      </c>
      <c r="D26" s="191">
        <v>9.779664425</v>
      </c>
      <c r="E26" s="191">
        <v>8.4371859800499998</v>
      </c>
      <c r="F26" s="123" t="s">
        <v>253</v>
      </c>
      <c r="G26" s="180"/>
      <c r="I26" s="164"/>
    </row>
    <row r="27" spans="1:9" ht="15">
      <c r="A27" s="125" t="s">
        <v>143</v>
      </c>
      <c r="B27" s="210">
        <f>SUM(B4:B26)</f>
        <v>1436.3437477448151</v>
      </c>
      <c r="C27" s="210">
        <f>SUM(C4:C26)</f>
        <v>1515.3117235056352</v>
      </c>
      <c r="D27" s="210">
        <f>SUM(D4:D26)</f>
        <v>1466.6942391243299</v>
      </c>
      <c r="E27" s="210">
        <f>SUM(E4:E26)</f>
        <v>1496.0315632258598</v>
      </c>
      <c r="F27" s="127" t="s">
        <v>143</v>
      </c>
      <c r="G27" s="180"/>
    </row>
    <row r="28" spans="1:9" ht="15">
      <c r="B28" s="214"/>
      <c r="C28" s="214"/>
      <c r="D28" s="214"/>
      <c r="E28" s="214"/>
    </row>
    <row r="29" spans="1:9" ht="14.4">
      <c r="G29" s="180"/>
    </row>
    <row r="30" spans="1:9" ht="14.4">
      <c r="C30" s="230"/>
      <c r="D30" s="230"/>
      <c r="E30" s="230"/>
      <c r="G30" s="180"/>
    </row>
    <row r="31" spans="1:9" ht="14.4">
      <c r="G31" s="180"/>
    </row>
    <row r="32" spans="1:9" ht="14.4">
      <c r="G32" s="180"/>
    </row>
    <row r="33" spans="7:7" ht="14.4">
      <c r="G33" s="180"/>
    </row>
    <row r="34" spans="7:7" ht="14.4">
      <c r="G34" s="180"/>
    </row>
    <row r="35" spans="7:7" ht="14.4">
      <c r="G35" s="180"/>
    </row>
    <row r="36" spans="7:7" ht="14.4">
      <c r="G36" s="180"/>
    </row>
    <row r="37" spans="7:7" ht="14.4">
      <c r="G37" s="180"/>
    </row>
    <row r="38" spans="7:7" ht="14.4">
      <c r="G38" s="180"/>
    </row>
    <row r="39" spans="7:7" ht="14.4">
      <c r="G39" s="180"/>
    </row>
    <row r="40" spans="7:7" ht="14.4">
      <c r="G40" s="180"/>
    </row>
    <row r="41" spans="7:7" ht="14.4">
      <c r="G41" s="180"/>
    </row>
    <row r="42" spans="7:7" ht="14.4">
      <c r="G42" s="180"/>
    </row>
    <row r="43" spans="7:7" ht="14.4">
      <c r="G43" s="180"/>
    </row>
    <row r="44" spans="7:7" ht="14.4">
      <c r="G44" s="180"/>
    </row>
    <row r="45" spans="7:7" ht="14.4">
      <c r="G45" s="180"/>
    </row>
    <row r="46" spans="7:7" ht="14.4">
      <c r="G46" s="180"/>
    </row>
    <row r="47" spans="7:7" ht="14.4">
      <c r="G47" s="180"/>
    </row>
    <row r="48" spans="7:7" ht="14.4">
      <c r="G48" s="180"/>
    </row>
  </sheetData>
  <mergeCells count="2">
    <mergeCell ref="A1:F1"/>
    <mergeCell ref="A2:F2"/>
  </mergeCells>
  <pageMargins left="0.7" right="0.7" top="0.75" bottom="0.75" header="0.3" footer="0.3"/>
  <pageSetup paperSize="9" scale="7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sheetPr>
  <dimension ref="A1:J23"/>
  <sheetViews>
    <sheetView view="pageBreakPreview" zoomScale="60" zoomScaleNormal="70" workbookViewId="0">
      <selection sqref="A1:F1"/>
    </sheetView>
  </sheetViews>
  <sheetFormatPr defaultColWidth="9.109375" defaultRowHeight="13.2"/>
  <cols>
    <col min="1" max="1" width="42.6640625" style="6" customWidth="1"/>
    <col min="2" max="5" width="16" style="6" customWidth="1"/>
    <col min="6" max="6" width="42.6640625" style="6" customWidth="1"/>
    <col min="7" max="7" width="10" style="6" bestFit="1" customWidth="1"/>
    <col min="8" max="8" width="12.33203125" style="6" bestFit="1" customWidth="1"/>
    <col min="9" max="16384" width="9.109375" style="6"/>
  </cols>
  <sheetData>
    <row r="1" spans="1:10" ht="20.399999999999999">
      <c r="A1" s="249" t="s">
        <v>274</v>
      </c>
      <c r="B1" s="249"/>
      <c r="C1" s="249"/>
      <c r="D1" s="249"/>
      <c r="E1" s="249"/>
      <c r="F1" s="249"/>
    </row>
    <row r="2" spans="1:10" ht="20.399999999999999">
      <c r="A2" s="250" t="s">
        <v>275</v>
      </c>
      <c r="B2" s="250"/>
      <c r="C2" s="250"/>
      <c r="D2" s="250"/>
      <c r="E2" s="250"/>
      <c r="F2" s="250"/>
    </row>
    <row r="3" spans="1:10" ht="45">
      <c r="A3" s="37" t="s">
        <v>127</v>
      </c>
      <c r="B3" s="37" t="s">
        <v>397</v>
      </c>
      <c r="C3" s="37" t="s">
        <v>408</v>
      </c>
      <c r="D3" s="37" t="s">
        <v>412</v>
      </c>
      <c r="E3" s="37" t="s">
        <v>425</v>
      </c>
      <c r="F3" s="38" t="s">
        <v>128</v>
      </c>
    </row>
    <row r="4" spans="1:10" ht="15">
      <c r="A4" s="133" t="s">
        <v>16</v>
      </c>
      <c r="B4" s="192">
        <v>1436.3437477448149</v>
      </c>
      <c r="C4" s="192">
        <v>1515.3117235056347</v>
      </c>
      <c r="D4" s="192">
        <v>1466.6942391243299</v>
      </c>
      <c r="E4" s="192">
        <v>1496.0315632258598</v>
      </c>
      <c r="F4" s="134" t="s">
        <v>99</v>
      </c>
      <c r="G4" s="219"/>
      <c r="H4" s="135"/>
      <c r="I4" s="132"/>
      <c r="J4" s="135"/>
    </row>
    <row r="5" spans="1:10" ht="15">
      <c r="A5" s="133" t="s">
        <v>17</v>
      </c>
      <c r="B5" s="192">
        <v>586.62681586766996</v>
      </c>
      <c r="C5" s="192">
        <v>629.35860507448001</v>
      </c>
      <c r="D5" s="192">
        <v>605.96322678154991</v>
      </c>
      <c r="E5" s="192">
        <v>633.76261820483012</v>
      </c>
      <c r="F5" s="134" t="s">
        <v>91</v>
      </c>
      <c r="G5" s="163"/>
      <c r="H5" s="135"/>
      <c r="I5" s="132"/>
      <c r="J5" s="135"/>
    </row>
    <row r="6" spans="1:10" ht="15">
      <c r="A6" s="133" t="s">
        <v>3</v>
      </c>
      <c r="B6" s="192">
        <v>658.67758839527494</v>
      </c>
      <c r="C6" s="192">
        <v>679.28643067129508</v>
      </c>
      <c r="D6" s="192">
        <v>662.00995302823026</v>
      </c>
      <c r="E6" s="192">
        <v>657.69031935407997</v>
      </c>
      <c r="F6" s="134" t="s">
        <v>52</v>
      </c>
      <c r="G6" s="219"/>
      <c r="H6" s="135"/>
      <c r="I6" s="132"/>
      <c r="J6" s="135"/>
    </row>
    <row r="7" spans="1:10" ht="15">
      <c r="A7" s="133" t="s">
        <v>69</v>
      </c>
      <c r="B7" s="192">
        <v>191.03934348186999</v>
      </c>
      <c r="C7" s="192">
        <v>206.66667968085997</v>
      </c>
      <c r="D7" s="192">
        <v>198.72083470271002</v>
      </c>
      <c r="E7" s="192">
        <v>204.57986766939001</v>
      </c>
      <c r="F7" s="134" t="s">
        <v>100</v>
      </c>
      <c r="G7" s="163"/>
      <c r="H7" s="135"/>
      <c r="I7" s="132"/>
      <c r="J7" s="135"/>
    </row>
    <row r="8" spans="1:10" ht="15">
      <c r="A8" s="133" t="s">
        <v>18</v>
      </c>
      <c r="B8" s="192">
        <v>472.61399144731007</v>
      </c>
      <c r="C8" s="192">
        <v>522.26169410394004</v>
      </c>
      <c r="D8" s="192">
        <v>430.08577189824007</v>
      </c>
      <c r="E8" s="192">
        <v>470.93647301639004</v>
      </c>
      <c r="F8" s="134" t="s">
        <v>101</v>
      </c>
      <c r="G8" s="163"/>
      <c r="H8" s="135"/>
      <c r="I8" s="232"/>
      <c r="J8" s="135"/>
    </row>
    <row r="9" spans="1:10" ht="15">
      <c r="A9" s="133" t="s">
        <v>19</v>
      </c>
      <c r="B9" s="192">
        <v>909.67941527719995</v>
      </c>
      <c r="C9" s="192">
        <v>945.63382420519997</v>
      </c>
      <c r="D9" s="192">
        <v>984.69618822823998</v>
      </c>
      <c r="E9" s="192">
        <v>1001.2394143612399</v>
      </c>
      <c r="F9" s="134" t="s">
        <v>102</v>
      </c>
      <c r="G9" s="135"/>
      <c r="H9" s="135"/>
      <c r="I9" s="233"/>
    </row>
    <row r="10" spans="1:10" ht="15">
      <c r="A10" s="133" t="s">
        <v>20</v>
      </c>
      <c r="B10" s="192">
        <v>43.523523279999999</v>
      </c>
      <c r="C10" s="192">
        <v>38.958601133000002</v>
      </c>
      <c r="D10" s="192">
        <v>54.396423835999997</v>
      </c>
      <c r="E10" s="192">
        <v>50.293771387</v>
      </c>
      <c r="F10" s="134" t="s">
        <v>103</v>
      </c>
      <c r="G10" s="135"/>
      <c r="H10" s="135"/>
      <c r="I10" s="132"/>
    </row>
    <row r="11" spans="1:10" ht="15">
      <c r="A11" s="133" t="s">
        <v>135</v>
      </c>
      <c r="B11" s="192">
        <v>500.42249925239003</v>
      </c>
      <c r="C11" s="192">
        <v>548.16680272937003</v>
      </c>
      <c r="D11" s="192">
        <v>503.40045941317999</v>
      </c>
      <c r="E11" s="192">
        <v>532.59308245539</v>
      </c>
      <c r="F11" s="134" t="s">
        <v>136</v>
      </c>
      <c r="G11" s="135"/>
      <c r="H11" s="135"/>
      <c r="I11" s="132"/>
    </row>
    <row r="12" spans="1:10" ht="21.75" customHeight="1">
      <c r="A12" s="182"/>
      <c r="B12" s="132"/>
      <c r="C12" s="132"/>
      <c r="D12" s="132"/>
      <c r="E12" s="132"/>
      <c r="H12" s="135"/>
      <c r="I12" s="132"/>
    </row>
    <row r="13" spans="1:10" ht="45">
      <c r="A13" s="38" t="s">
        <v>128</v>
      </c>
      <c r="B13" s="37" t="s">
        <v>397</v>
      </c>
      <c r="C13" s="37" t="s">
        <v>408</v>
      </c>
      <c r="D13" s="37" t="s">
        <v>412</v>
      </c>
      <c r="E13" s="37" t="s">
        <v>425</v>
      </c>
      <c r="F13" s="38" t="s">
        <v>128</v>
      </c>
      <c r="H13" s="135"/>
      <c r="I13" s="132"/>
    </row>
    <row r="14" spans="1:10" ht="15">
      <c r="A14" s="94" t="s">
        <v>382</v>
      </c>
      <c r="B14" s="208">
        <f>B15/B16</f>
        <v>0.75229012330512457</v>
      </c>
      <c r="C14" s="208">
        <f>C15/C16</f>
        <v>0.75386678921114114</v>
      </c>
      <c r="D14" s="208">
        <f>D15/D16</f>
        <v>0.67996105703208864</v>
      </c>
      <c r="E14" s="208">
        <f>E15/E16</f>
        <v>0.70144139687311169</v>
      </c>
      <c r="F14" s="137" t="s">
        <v>387</v>
      </c>
      <c r="H14" s="135"/>
      <c r="I14" s="132"/>
    </row>
    <row r="15" spans="1:10" ht="15">
      <c r="A15" s="94" t="s">
        <v>383</v>
      </c>
      <c r="B15" s="143">
        <f>'BS-MFI Cooperative Conv'!C36+'BS - MFI Limit Comp Conv'!C39+'BS- MFI Cooperative Sharia'!C53+'BS- MFI Limit Sharia'!C57</f>
        <v>504.730956230365</v>
      </c>
      <c r="C15" s="143">
        <f>'BS-MFI Cooperative Conv'!D36+'BS - MFI Limit Comp Conv'!D39+'BS- MFI Cooperative Sharia'!D53+'BS- MFI Limit Sharia'!D57</f>
        <v>549.84806682699502</v>
      </c>
      <c r="D15" s="143">
        <f>'BS-MFI Cooperative Conv'!E36+'BS - MFI Limit Comp Conv'!E39+'BS- MFI Cooperative Sharia'!E53+'BS- MFI Limit Sharia'!E57</f>
        <v>463.20420350819995</v>
      </c>
      <c r="E15" s="143">
        <f>'BS-MFI Cooperative Conv'!F36+'BS - MFI Limit Comp Conv'!F39+'BS- MFI Cooperative Sharia'!F53+'BS- MFI Limit Sharia'!F57</f>
        <v>501.01652088044</v>
      </c>
      <c r="F15" s="137" t="s">
        <v>388</v>
      </c>
      <c r="G15" s="135"/>
      <c r="H15" s="135"/>
      <c r="I15" s="233"/>
    </row>
    <row r="16" spans="1:10" ht="15">
      <c r="A16" s="94" t="s">
        <v>384</v>
      </c>
      <c r="B16" s="143">
        <f>'BS-MFI Cooperative Conv'!C37+'BS - MFI Limit Comp Conv'!C40+'BS- MFI Cooperative Sharia'!C54+'BS- MFI Limit Sharia'!C58</f>
        <v>670.92593747325986</v>
      </c>
      <c r="C16" s="143">
        <f>'BS-MFI Cooperative Conv'!D37+'BS - MFI Limit Comp Conv'!D40+'BS- MFI Cooperative Sharia'!D54+'BS- MFI Limit Sharia'!D58</f>
        <v>729.37032735234993</v>
      </c>
      <c r="D16" s="143">
        <f>'BS-MFI Cooperative Conv'!E37+'BS - MFI Limit Comp Conv'!E40+'BS- MFI Cooperative Sharia'!E54+'BS- MFI Limit Sharia'!E58</f>
        <v>681.22166514948003</v>
      </c>
      <c r="E16" s="143">
        <f>'BS-MFI Cooperative Conv'!F37+'BS - MFI Limit Comp Conv'!F40+'BS- MFI Cooperative Sharia'!F54+'BS- MFI Limit Sharia'!F58</f>
        <v>714.26711214062004</v>
      </c>
      <c r="F16" s="137" t="s">
        <v>389</v>
      </c>
      <c r="H16" s="135"/>
      <c r="I16" s="132"/>
    </row>
    <row r="17" spans="1:9" ht="15">
      <c r="A17" s="94" t="s">
        <v>385</v>
      </c>
      <c r="B17" s="208">
        <f>B18/B19</f>
        <v>1.8469927365056105</v>
      </c>
      <c r="C17" s="208">
        <f>C18/C19</f>
        <v>1.8125190124471962</v>
      </c>
      <c r="D17" s="208">
        <f>D18/D19</f>
        <v>1.8226957750585684</v>
      </c>
      <c r="E17" s="208">
        <f>E18/E19</f>
        <v>1.7845112092414168</v>
      </c>
      <c r="F17" s="137" t="s">
        <v>390</v>
      </c>
      <c r="H17" s="135"/>
      <c r="I17" s="132"/>
    </row>
    <row r="18" spans="1:9" ht="15">
      <c r="A18" s="94" t="s">
        <v>386</v>
      </c>
      <c r="B18" s="143">
        <f>B4</f>
        <v>1436.3437477448149</v>
      </c>
      <c r="C18" s="143">
        <f>C4</f>
        <v>1515.3117235056347</v>
      </c>
      <c r="D18" s="143">
        <f>D4</f>
        <v>1466.6942391243299</v>
      </c>
      <c r="E18" s="143">
        <f>E4</f>
        <v>1496.0315632258598</v>
      </c>
      <c r="F18" s="137" t="s">
        <v>6</v>
      </c>
      <c r="H18" s="135"/>
      <c r="I18" s="132"/>
    </row>
    <row r="19" spans="1:9" ht="15">
      <c r="A19" s="94" t="s">
        <v>393</v>
      </c>
      <c r="B19" s="143">
        <f>B5+B7</f>
        <v>777.66615934953995</v>
      </c>
      <c r="C19" s="143">
        <f>C5+C7</f>
        <v>836.02528475533995</v>
      </c>
      <c r="D19" s="143">
        <f>D5+D7</f>
        <v>804.68406148425993</v>
      </c>
      <c r="E19" s="143">
        <f>E5+E7</f>
        <v>838.34248587422007</v>
      </c>
      <c r="F19" s="137" t="s">
        <v>395</v>
      </c>
      <c r="H19" s="135"/>
      <c r="I19" s="132"/>
    </row>
    <row r="20" spans="1:9">
      <c r="H20" s="135"/>
      <c r="I20" s="132"/>
    </row>
    <row r="21" spans="1:9">
      <c r="H21" s="135"/>
      <c r="I21" s="132"/>
    </row>
    <row r="22" spans="1:9">
      <c r="H22" s="135"/>
      <c r="I22" s="132"/>
    </row>
    <row r="23" spans="1:9">
      <c r="B23" s="132"/>
      <c r="C23" s="132"/>
      <c r="D23" s="132"/>
      <c r="E23" s="132"/>
      <c r="H23" s="135"/>
      <c r="I23" s="132"/>
    </row>
  </sheetData>
  <mergeCells count="2">
    <mergeCell ref="A1:F1"/>
    <mergeCell ref="A2:F2"/>
  </mergeCells>
  <pageMargins left="0.7" right="0.7" top="0.75" bottom="0.75" header="0.3" footer="0.3"/>
  <pageSetup paperSize="9" scale="5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79998168889431442"/>
  </sheetPr>
  <dimension ref="A1:K113"/>
  <sheetViews>
    <sheetView workbookViewId="0">
      <selection sqref="A1:J1"/>
    </sheetView>
  </sheetViews>
  <sheetFormatPr defaultColWidth="9.109375" defaultRowHeight="15"/>
  <cols>
    <col min="1" max="1" width="27.33203125" style="183" customWidth="1"/>
    <col min="2" max="4" width="17" style="183" customWidth="1"/>
    <col min="5" max="5" width="18.88671875" style="183" customWidth="1"/>
    <col min="6" max="6" width="18.33203125" style="183" customWidth="1"/>
    <col min="7" max="7" width="17.6640625" style="184" customWidth="1"/>
    <col min="8" max="8" width="18.88671875" style="183" customWidth="1"/>
    <col min="9" max="9" width="17.88671875" style="183" customWidth="1"/>
    <col min="10" max="10" width="29.33203125" style="183" customWidth="1"/>
    <col min="11" max="12" width="18" style="183" bestFit="1" customWidth="1"/>
    <col min="13" max="13" width="21.33203125" style="183" customWidth="1"/>
    <col min="14" max="14" width="17.6640625" style="183" bestFit="1" customWidth="1"/>
    <col min="15" max="16" width="15" style="183" customWidth="1"/>
    <col min="17" max="16384" width="9.109375" style="183"/>
  </cols>
  <sheetData>
    <row r="1" spans="1:10" s="169" customFormat="1" ht="20.399999999999999">
      <c r="A1" s="251" t="s">
        <v>398</v>
      </c>
      <c r="B1" s="252"/>
      <c r="C1" s="252"/>
      <c r="D1" s="252"/>
      <c r="E1" s="252"/>
      <c r="F1" s="252"/>
      <c r="G1" s="252"/>
      <c r="H1" s="252"/>
      <c r="I1" s="252"/>
      <c r="J1" s="253"/>
    </row>
    <row r="2" spans="1:10" s="169" customFormat="1" ht="20.399999999999999">
      <c r="A2" s="254" t="s">
        <v>399</v>
      </c>
      <c r="B2" s="255"/>
      <c r="C2" s="255"/>
      <c r="D2" s="255"/>
      <c r="E2" s="255"/>
      <c r="F2" s="255"/>
      <c r="G2" s="255"/>
      <c r="H2" s="255"/>
      <c r="I2" s="255"/>
      <c r="J2" s="256"/>
    </row>
    <row r="3" spans="1:10" s="169" customFormat="1" ht="30">
      <c r="A3" s="37" t="s">
        <v>458</v>
      </c>
      <c r="B3" s="161" t="s">
        <v>16</v>
      </c>
      <c r="C3" s="161" t="s">
        <v>17</v>
      </c>
      <c r="D3" s="161" t="s">
        <v>3</v>
      </c>
      <c r="E3" s="161" t="s">
        <v>69</v>
      </c>
      <c r="F3" s="161" t="s">
        <v>18</v>
      </c>
      <c r="G3" s="161" t="s">
        <v>19</v>
      </c>
      <c r="H3" s="161" t="s">
        <v>20</v>
      </c>
      <c r="I3" s="161" t="s">
        <v>320</v>
      </c>
      <c r="J3" s="38" t="s">
        <v>459</v>
      </c>
    </row>
    <row r="4" spans="1:10" s="169" customFormat="1">
      <c r="A4" s="173" t="s">
        <v>287</v>
      </c>
      <c r="B4" s="97">
        <v>50.932500727890002</v>
      </c>
      <c r="C4" s="97">
        <v>3.3815609289999999</v>
      </c>
      <c r="D4" s="97">
        <v>13.237189225889999</v>
      </c>
      <c r="E4" s="97">
        <v>34.313750573</v>
      </c>
      <c r="F4" s="97">
        <v>17.346460047889998</v>
      </c>
      <c r="G4" s="97">
        <v>32.573602917999999</v>
      </c>
      <c r="H4" s="97">
        <v>0.38500000000000001</v>
      </c>
      <c r="I4" s="97">
        <v>1.4811034110000001</v>
      </c>
      <c r="J4" s="168" t="s">
        <v>287</v>
      </c>
    </row>
    <row r="5" spans="1:10" s="169" customFormat="1">
      <c r="A5" s="173" t="s">
        <v>151</v>
      </c>
      <c r="B5" s="97">
        <v>75.315503281999995</v>
      </c>
      <c r="C5" s="97">
        <v>24.076765167000001</v>
      </c>
      <c r="D5" s="97">
        <v>51.238738114999997</v>
      </c>
      <c r="E5" s="97">
        <v>0</v>
      </c>
      <c r="F5" s="97">
        <v>14.740582406</v>
      </c>
      <c r="G5" s="97">
        <v>50.591133263000003</v>
      </c>
      <c r="H5" s="97">
        <v>6.5661496269999997</v>
      </c>
      <c r="I5" s="97">
        <v>15.859343107000001</v>
      </c>
      <c r="J5" s="168" t="s">
        <v>151</v>
      </c>
    </row>
    <row r="6" spans="1:10" s="169" customFormat="1">
      <c r="A6" s="173" t="s">
        <v>152</v>
      </c>
      <c r="B6" s="97">
        <v>27.917808789999999</v>
      </c>
      <c r="C6" s="97">
        <v>14.025578645</v>
      </c>
      <c r="D6" s="97">
        <v>7.8785853970000002</v>
      </c>
      <c r="E6" s="97">
        <v>6.0136447479999999</v>
      </c>
      <c r="F6" s="97">
        <v>11.426782277999999</v>
      </c>
      <c r="G6" s="97">
        <v>14.422150775</v>
      </c>
      <c r="H6" s="97">
        <v>0</v>
      </c>
      <c r="I6" s="97">
        <v>14.001081781</v>
      </c>
      <c r="J6" s="168" t="s">
        <v>152</v>
      </c>
    </row>
    <row r="7" spans="1:10" s="169" customFormat="1" ht="30">
      <c r="A7" s="173" t="s">
        <v>409</v>
      </c>
      <c r="B7" s="97">
        <v>24.738850756000001</v>
      </c>
      <c r="C7" s="97">
        <v>5.6632079070000003</v>
      </c>
      <c r="D7" s="97">
        <v>19.075642849000001</v>
      </c>
      <c r="E7" s="97">
        <v>0</v>
      </c>
      <c r="F7" s="97">
        <v>16.639324885000001</v>
      </c>
      <c r="G7" s="97">
        <v>6.0677045999999999</v>
      </c>
      <c r="H7" s="97">
        <v>0</v>
      </c>
      <c r="I7" s="97">
        <v>5.5162823870000004</v>
      </c>
      <c r="J7" s="168" t="s">
        <v>289</v>
      </c>
    </row>
    <row r="8" spans="1:10" s="169" customFormat="1">
      <c r="A8" s="165" t="s">
        <v>355</v>
      </c>
      <c r="B8" s="97">
        <v>4.0595981329999997</v>
      </c>
      <c r="C8" s="97">
        <v>3.0000100000000001</v>
      </c>
      <c r="D8" s="97">
        <v>1.0595881330000001</v>
      </c>
      <c r="E8" s="97">
        <v>0</v>
      </c>
      <c r="F8" s="97">
        <v>3.833601142</v>
      </c>
      <c r="G8" s="97">
        <v>0.16689999999999999</v>
      </c>
      <c r="H8" s="97">
        <v>3</v>
      </c>
      <c r="I8" s="97">
        <v>1.0000000000000001E-5</v>
      </c>
      <c r="J8" s="168" t="s">
        <v>357</v>
      </c>
    </row>
    <row r="9" spans="1:10" s="169" customFormat="1">
      <c r="A9" s="173" t="s">
        <v>340</v>
      </c>
      <c r="B9" s="97">
        <v>4.2425407322900002</v>
      </c>
      <c r="C9" s="97">
        <v>3.9999999999999998E-6</v>
      </c>
      <c r="D9" s="97">
        <v>4.2425367322899996</v>
      </c>
      <c r="E9" s="97">
        <v>0</v>
      </c>
      <c r="F9" s="97">
        <v>3.8394109836100001</v>
      </c>
      <c r="G9" s="97">
        <v>0.19931499999999999</v>
      </c>
      <c r="H9" s="97">
        <v>0</v>
      </c>
      <c r="I9" s="97">
        <v>3.9999999999999998E-6</v>
      </c>
      <c r="J9" s="168" t="s">
        <v>340</v>
      </c>
    </row>
    <row r="10" spans="1:10" s="169" customFormat="1">
      <c r="A10" s="173" t="s">
        <v>149</v>
      </c>
      <c r="B10" s="97">
        <v>344.56223427050998</v>
      </c>
      <c r="C10" s="97">
        <v>205.80516220317003</v>
      </c>
      <c r="D10" s="97">
        <v>128.95463812634</v>
      </c>
      <c r="E10" s="97">
        <v>9.8024339410000003</v>
      </c>
      <c r="F10" s="97">
        <v>73.715988048279996</v>
      </c>
      <c r="G10" s="97">
        <v>244.47203239500001</v>
      </c>
      <c r="H10" s="97">
        <v>5.8887938330000003</v>
      </c>
      <c r="I10" s="97">
        <v>190.95438296939002</v>
      </c>
      <c r="J10" s="168" t="s">
        <v>156</v>
      </c>
    </row>
    <row r="11" spans="1:10" s="169" customFormat="1">
      <c r="A11" s="173" t="s">
        <v>410</v>
      </c>
      <c r="B11" s="97">
        <v>600.39176175833495</v>
      </c>
      <c r="C11" s="97">
        <v>258.13289562749998</v>
      </c>
      <c r="D11" s="97">
        <v>202.31412106196498</v>
      </c>
      <c r="E11" s="97">
        <v>139.94474506886999</v>
      </c>
      <c r="F11" s="97">
        <v>187.04596057952998</v>
      </c>
      <c r="G11" s="97">
        <v>405.62226451420003</v>
      </c>
      <c r="H11" s="97">
        <v>11.934172863000001</v>
      </c>
      <c r="I11" s="97">
        <v>223.45716067399999</v>
      </c>
      <c r="J11" s="168" t="s">
        <v>155</v>
      </c>
    </row>
    <row r="12" spans="1:10" s="169" customFormat="1">
      <c r="A12" s="173" t="s">
        <v>150</v>
      </c>
      <c r="B12" s="97">
        <v>212.12826183779001</v>
      </c>
      <c r="C12" s="97">
        <v>42.677718288999998</v>
      </c>
      <c r="D12" s="97">
        <v>168.90353886678997</v>
      </c>
      <c r="E12" s="97">
        <v>0.54700468199999996</v>
      </c>
      <c r="F12" s="97">
        <v>89.638943237999996</v>
      </c>
      <c r="G12" s="97">
        <v>122.10664544300001</v>
      </c>
      <c r="H12" s="97">
        <v>6.4429999999999999E-3</v>
      </c>
      <c r="I12" s="97">
        <v>36.349487353999997</v>
      </c>
      <c r="J12" s="168" t="s">
        <v>157</v>
      </c>
    </row>
    <row r="13" spans="1:10" s="169" customFormat="1">
      <c r="A13" s="165" t="s">
        <v>351</v>
      </c>
      <c r="B13" s="225">
        <v>4.2369581939999996</v>
      </c>
      <c r="C13" s="225">
        <v>1.0499999999999999E-5</v>
      </c>
      <c r="D13" s="225">
        <v>4.2369476940000004</v>
      </c>
      <c r="E13" s="225">
        <v>0</v>
      </c>
      <c r="F13" s="225">
        <v>3.7020183270000002</v>
      </c>
      <c r="G13" s="225">
        <v>0.26774500000000001</v>
      </c>
      <c r="H13" s="225">
        <v>0</v>
      </c>
      <c r="I13" s="225">
        <v>1.0499999999999999E-5</v>
      </c>
      <c r="J13" s="168" t="s">
        <v>352</v>
      </c>
    </row>
    <row r="14" spans="1:10" s="169" customFormat="1">
      <c r="A14" s="173" t="s">
        <v>341</v>
      </c>
      <c r="B14" s="97">
        <v>4.2662888140000002</v>
      </c>
      <c r="C14" s="97">
        <v>1.6662494E-2</v>
      </c>
      <c r="D14" s="97">
        <v>4.24962632</v>
      </c>
      <c r="E14" s="97">
        <v>0</v>
      </c>
      <c r="F14" s="97">
        <v>3.9158457379999998</v>
      </c>
      <c r="G14" s="97">
        <v>0.137795</v>
      </c>
      <c r="H14" s="97">
        <v>0</v>
      </c>
      <c r="I14" s="97">
        <v>1.42E-5</v>
      </c>
      <c r="J14" s="168" t="s">
        <v>343</v>
      </c>
    </row>
    <row r="15" spans="1:10" s="169" customFormat="1">
      <c r="A15" s="173" t="s">
        <v>347</v>
      </c>
      <c r="B15" s="97">
        <v>35.725904706999998</v>
      </c>
      <c r="C15" s="97">
        <v>24.316824198999999</v>
      </c>
      <c r="D15" s="97">
        <v>11.309080507999999</v>
      </c>
      <c r="E15" s="97">
        <v>0.1</v>
      </c>
      <c r="F15" s="97">
        <v>10.723485597</v>
      </c>
      <c r="G15" s="97">
        <v>23.706902640999999</v>
      </c>
      <c r="H15" s="97">
        <v>12.682963957</v>
      </c>
      <c r="I15" s="97">
        <v>10.472737209</v>
      </c>
      <c r="J15" s="168" t="s">
        <v>153</v>
      </c>
    </row>
    <row r="16" spans="1:10" s="169" customFormat="1">
      <c r="A16" s="165" t="s">
        <v>345</v>
      </c>
      <c r="B16" s="225">
        <v>4.2572573370000004</v>
      </c>
      <c r="C16" s="225">
        <v>1.2085E-4</v>
      </c>
      <c r="D16" s="225">
        <v>4.2571364870000004</v>
      </c>
      <c r="E16" s="225">
        <v>0</v>
      </c>
      <c r="F16" s="225">
        <v>3.8825504569999998</v>
      </c>
      <c r="G16" s="225">
        <v>0.15046000000000001</v>
      </c>
      <c r="H16" s="225">
        <v>0</v>
      </c>
      <c r="I16" s="225">
        <v>1.0085E-4</v>
      </c>
      <c r="J16" s="168" t="s">
        <v>345</v>
      </c>
    </row>
    <row r="17" spans="1:11" s="169" customFormat="1">
      <c r="A17" s="173" t="s">
        <v>348</v>
      </c>
      <c r="B17" s="97">
        <v>1.419554735</v>
      </c>
      <c r="C17" s="97">
        <v>0.58027245599999999</v>
      </c>
      <c r="D17" s="97">
        <v>0.83928227899999996</v>
      </c>
      <c r="E17" s="97">
        <v>0</v>
      </c>
      <c r="F17" s="97">
        <v>0.29838761699999999</v>
      </c>
      <c r="G17" s="97">
        <v>1.1126859499999999</v>
      </c>
      <c r="H17" s="97">
        <v>0</v>
      </c>
      <c r="I17" s="97">
        <v>0.52440381300000005</v>
      </c>
      <c r="J17" s="168" t="s">
        <v>158</v>
      </c>
    </row>
    <row r="18" spans="1:11" s="169" customFormat="1">
      <c r="A18" s="173" t="s">
        <v>342</v>
      </c>
      <c r="B18" s="95">
        <v>4.3044326479999997</v>
      </c>
      <c r="C18" s="95">
        <v>1.0315000000000001E-3</v>
      </c>
      <c r="D18" s="95">
        <v>4.3034011479999998</v>
      </c>
      <c r="E18" s="95">
        <v>0</v>
      </c>
      <c r="F18" s="95">
        <v>3.9262241910000002</v>
      </c>
      <c r="G18" s="95">
        <v>0.13816600000000001</v>
      </c>
      <c r="H18" s="95">
        <v>0</v>
      </c>
      <c r="I18" s="95">
        <v>3.15E-5</v>
      </c>
      <c r="J18" s="168" t="s">
        <v>342</v>
      </c>
    </row>
    <row r="19" spans="1:11" s="169" customFormat="1">
      <c r="A19" s="165" t="s">
        <v>346</v>
      </c>
      <c r="B19" s="225">
        <v>8.5239644499999994</v>
      </c>
      <c r="C19" s="225">
        <v>1.3499999999999999E-5</v>
      </c>
      <c r="D19" s="225">
        <v>8.5239509499999997</v>
      </c>
      <c r="E19" s="225">
        <v>0</v>
      </c>
      <c r="F19" s="225">
        <v>7.8799082829999998</v>
      </c>
      <c r="G19" s="225">
        <v>0.12230000000000001</v>
      </c>
      <c r="H19" s="225">
        <v>0</v>
      </c>
      <c r="I19" s="225">
        <v>1.3499999999999999E-5</v>
      </c>
      <c r="J19" s="168" t="s">
        <v>346</v>
      </c>
    </row>
    <row r="20" spans="1:11" s="169" customFormat="1">
      <c r="A20" s="173" t="s">
        <v>250</v>
      </c>
      <c r="B20" s="97">
        <v>0.16601806999999999</v>
      </c>
      <c r="C20" s="97">
        <v>2.5760000000000002E-2</v>
      </c>
      <c r="D20" s="97">
        <v>0.14025807000000001</v>
      </c>
      <c r="E20" s="97">
        <v>0</v>
      </c>
      <c r="F20" s="97">
        <v>6.2491946999999999E-2</v>
      </c>
      <c r="G20" s="97">
        <v>4.0500000000000001E-2</v>
      </c>
      <c r="H20" s="97">
        <v>0</v>
      </c>
      <c r="I20" s="97">
        <v>2.5760000000000002E-2</v>
      </c>
      <c r="J20" s="168" t="s">
        <v>252</v>
      </c>
    </row>
    <row r="21" spans="1:11" s="169" customFormat="1">
      <c r="A21" s="173" t="s">
        <v>292</v>
      </c>
      <c r="B21" s="97">
        <v>4.433281633</v>
      </c>
      <c r="C21" s="97">
        <v>2.0119999999999999E-3</v>
      </c>
      <c r="D21" s="97">
        <v>4.4312696330000003</v>
      </c>
      <c r="E21" s="97">
        <v>0</v>
      </c>
      <c r="F21" s="97">
        <v>4.0448384529999997</v>
      </c>
      <c r="G21" s="97">
        <v>0.17808750000000001</v>
      </c>
      <c r="H21" s="97">
        <v>0</v>
      </c>
      <c r="I21" s="97">
        <v>1.2E-5</v>
      </c>
      <c r="J21" s="168" t="s">
        <v>321</v>
      </c>
    </row>
    <row r="22" spans="1:11" s="169" customFormat="1">
      <c r="A22" s="173" t="s">
        <v>246</v>
      </c>
      <c r="B22" s="97">
        <v>6.9386212120000001</v>
      </c>
      <c r="C22" s="97">
        <v>0.76535175499999997</v>
      </c>
      <c r="D22" s="97">
        <v>5.8555049879999999</v>
      </c>
      <c r="E22" s="97">
        <v>0.31776446899999999</v>
      </c>
      <c r="F22" s="97">
        <v>3.8621406930000002</v>
      </c>
      <c r="G22" s="97">
        <v>2.8969889260000001</v>
      </c>
      <c r="H22" s="97">
        <v>0.06</v>
      </c>
      <c r="I22" s="97">
        <v>0.65522005500000002</v>
      </c>
      <c r="J22" s="168" t="s">
        <v>249</v>
      </c>
    </row>
    <row r="23" spans="1:11" s="169" customFormat="1">
      <c r="A23" s="165" t="s">
        <v>349</v>
      </c>
      <c r="B23" s="225">
        <v>8.2676053659999997</v>
      </c>
      <c r="C23" s="225">
        <v>3.00066101</v>
      </c>
      <c r="D23" s="225">
        <v>5.2669443559999998</v>
      </c>
      <c r="E23" s="225">
        <v>0</v>
      </c>
      <c r="F23" s="225">
        <v>7.7590422459999999</v>
      </c>
      <c r="G23" s="225">
        <v>0.17125000000000001</v>
      </c>
      <c r="H23" s="225">
        <v>3</v>
      </c>
      <c r="I23" s="225">
        <v>5.8600999999999998E-4</v>
      </c>
      <c r="J23" s="168" t="s">
        <v>350</v>
      </c>
    </row>
    <row r="24" spans="1:11" s="169" customFormat="1">
      <c r="A24" s="173" t="s">
        <v>251</v>
      </c>
      <c r="B24" s="97">
        <v>9.5148002910000002</v>
      </c>
      <c r="C24" s="97">
        <v>1.1551928359999999</v>
      </c>
      <c r="D24" s="97">
        <v>8.3596074550000008</v>
      </c>
      <c r="E24" s="97">
        <v>0</v>
      </c>
      <c r="F24" s="97">
        <v>4.3300042899999998</v>
      </c>
      <c r="G24" s="97">
        <v>4.5347853520000001</v>
      </c>
      <c r="H24" s="97">
        <v>0</v>
      </c>
      <c r="I24" s="97">
        <v>1.124753932</v>
      </c>
      <c r="J24" s="168" t="s">
        <v>253</v>
      </c>
    </row>
    <row r="25" spans="1:11" s="169" customFormat="1">
      <c r="A25" s="174" t="s">
        <v>143</v>
      </c>
      <c r="B25" s="116">
        <v>1436.3437477448149</v>
      </c>
      <c r="C25" s="116">
        <v>586.62681586767008</v>
      </c>
      <c r="D25" s="116">
        <v>658.67758839527494</v>
      </c>
      <c r="E25" s="116">
        <v>191.03934348186999</v>
      </c>
      <c r="F25" s="116">
        <v>472.61399144730996</v>
      </c>
      <c r="G25" s="116">
        <v>909.67941527719995</v>
      </c>
      <c r="H25" s="116">
        <v>43.523523279999999</v>
      </c>
      <c r="I25" s="116">
        <v>500.42249925239003</v>
      </c>
      <c r="J25" s="185" t="s">
        <v>143</v>
      </c>
    </row>
    <row r="26" spans="1:11" s="169" customFormat="1"/>
    <row r="27" spans="1:11" s="169" customFormat="1"/>
    <row r="28" spans="1:11" s="169" customFormat="1"/>
    <row r="29" spans="1:11" s="169" customFormat="1" ht="20.399999999999999">
      <c r="A29" s="251" t="s">
        <v>428</v>
      </c>
      <c r="B29" s="252"/>
      <c r="C29" s="252"/>
      <c r="D29" s="252"/>
      <c r="E29" s="252"/>
      <c r="F29" s="252"/>
      <c r="G29" s="252"/>
      <c r="H29" s="252"/>
      <c r="I29" s="252"/>
      <c r="J29" s="253"/>
    </row>
    <row r="30" spans="1:11" s="169" customFormat="1" ht="20.399999999999999">
      <c r="A30" s="254" t="s">
        <v>429</v>
      </c>
      <c r="B30" s="255"/>
      <c r="C30" s="255"/>
      <c r="D30" s="255"/>
      <c r="E30" s="255"/>
      <c r="F30" s="255"/>
      <c r="G30" s="255"/>
      <c r="H30" s="255"/>
      <c r="I30" s="255"/>
      <c r="J30" s="256"/>
    </row>
    <row r="31" spans="1:11" s="169" customFormat="1" ht="30">
      <c r="A31" s="37" t="s">
        <v>458</v>
      </c>
      <c r="B31" s="161" t="s">
        <v>16</v>
      </c>
      <c r="C31" s="161" t="s">
        <v>17</v>
      </c>
      <c r="D31" s="161" t="s">
        <v>3</v>
      </c>
      <c r="E31" s="161" t="s">
        <v>69</v>
      </c>
      <c r="F31" s="161" t="s">
        <v>18</v>
      </c>
      <c r="G31" s="161" t="s">
        <v>19</v>
      </c>
      <c r="H31" s="161" t="s">
        <v>20</v>
      </c>
      <c r="I31" s="161" t="s">
        <v>320</v>
      </c>
      <c r="J31" s="38" t="s">
        <v>459</v>
      </c>
    </row>
    <row r="32" spans="1:11" s="169" customFormat="1">
      <c r="A32" s="173" t="s">
        <v>287</v>
      </c>
      <c r="B32" s="97">
        <v>50.932500727890002</v>
      </c>
      <c r="C32" s="97">
        <v>3.3815609289999999</v>
      </c>
      <c r="D32" s="97">
        <v>13.237189225889999</v>
      </c>
      <c r="E32" s="97">
        <v>34.313750573</v>
      </c>
      <c r="F32" s="97">
        <v>17.346460047889998</v>
      </c>
      <c r="G32" s="97">
        <v>32.573602917999999</v>
      </c>
      <c r="H32" s="97">
        <v>0.38500000000000001</v>
      </c>
      <c r="I32" s="97">
        <v>1.4811034110000001</v>
      </c>
      <c r="J32" s="168" t="s">
        <v>287</v>
      </c>
      <c r="K32" s="186"/>
    </row>
    <row r="33" spans="1:11" s="169" customFormat="1">
      <c r="A33" s="173" t="s">
        <v>151</v>
      </c>
      <c r="B33" s="97">
        <v>75.794060182999999</v>
      </c>
      <c r="C33" s="97">
        <v>24.336655172</v>
      </c>
      <c r="D33" s="97">
        <v>51.457405010999999</v>
      </c>
      <c r="E33" s="97">
        <v>0</v>
      </c>
      <c r="F33" s="97">
        <v>15.500590314</v>
      </c>
      <c r="G33" s="97">
        <v>50.341470000000001</v>
      </c>
      <c r="H33" s="97">
        <v>5.5942343230000002</v>
      </c>
      <c r="I33" s="97">
        <v>17.299636254999999</v>
      </c>
      <c r="J33" s="168" t="s">
        <v>151</v>
      </c>
      <c r="K33" s="186"/>
    </row>
    <row r="34" spans="1:11" s="169" customFormat="1">
      <c r="A34" s="173" t="s">
        <v>152</v>
      </c>
      <c r="B34" s="97">
        <v>25.312096394000001</v>
      </c>
      <c r="C34" s="97">
        <v>10.286279645</v>
      </c>
      <c r="D34" s="97">
        <v>7.8704517430000003</v>
      </c>
      <c r="E34" s="97">
        <v>7.1553650060000002</v>
      </c>
      <c r="F34" s="97">
        <v>9.0618989130000003</v>
      </c>
      <c r="G34" s="97">
        <v>14.439681021</v>
      </c>
      <c r="H34" s="97">
        <v>0</v>
      </c>
      <c r="I34" s="97">
        <v>10.136278541999999</v>
      </c>
      <c r="J34" s="168" t="s">
        <v>152</v>
      </c>
      <c r="K34" s="186"/>
    </row>
    <row r="35" spans="1:11" s="169" customFormat="1" ht="30">
      <c r="A35" s="173" t="s">
        <v>411</v>
      </c>
      <c r="B35" s="97">
        <v>25.521163949999998</v>
      </c>
      <c r="C35" s="97">
        <v>6.2184166679999997</v>
      </c>
      <c r="D35" s="97">
        <v>19.302747280999998</v>
      </c>
      <c r="E35" s="97">
        <v>0</v>
      </c>
      <c r="F35" s="97">
        <v>16.640605171000001</v>
      </c>
      <c r="G35" s="97">
        <v>6.4977444000000002</v>
      </c>
      <c r="H35" s="97">
        <v>0</v>
      </c>
      <c r="I35" s="97">
        <v>6.1570630680000002</v>
      </c>
      <c r="J35" s="168" t="s">
        <v>289</v>
      </c>
      <c r="K35" s="186"/>
    </row>
    <row r="36" spans="1:11" s="169" customFormat="1">
      <c r="A36" s="165" t="s">
        <v>355</v>
      </c>
      <c r="B36" s="97">
        <v>4.0553631079999999</v>
      </c>
      <c r="C36" s="97">
        <v>3.0000100000000001</v>
      </c>
      <c r="D36" s="97">
        <v>1.055353108</v>
      </c>
      <c r="E36" s="97">
        <v>0</v>
      </c>
      <c r="F36" s="97">
        <v>3.6517096840000001</v>
      </c>
      <c r="G36" s="97">
        <v>0.35071000000000002</v>
      </c>
      <c r="H36" s="97">
        <v>3</v>
      </c>
      <c r="I36" s="97">
        <v>1.0000000000000001E-5</v>
      </c>
      <c r="J36" s="168" t="s">
        <v>357</v>
      </c>
      <c r="K36" s="186"/>
    </row>
    <row r="37" spans="1:11" s="169" customFormat="1">
      <c r="A37" s="173" t="s">
        <v>340</v>
      </c>
      <c r="B37" s="97">
        <v>4.2139806369999997</v>
      </c>
      <c r="C37" s="97">
        <v>3.9999999999999998E-6</v>
      </c>
      <c r="D37" s="97">
        <v>4.213976637</v>
      </c>
      <c r="E37" s="97">
        <v>0</v>
      </c>
      <c r="F37" s="97">
        <v>3.7576088560000001</v>
      </c>
      <c r="G37" s="97">
        <v>0.30872500000000003</v>
      </c>
      <c r="H37" s="97">
        <v>0</v>
      </c>
      <c r="I37" s="97">
        <v>3.9999999999999998E-6</v>
      </c>
      <c r="J37" s="168" t="s">
        <v>340</v>
      </c>
      <c r="K37" s="186"/>
    </row>
    <row r="38" spans="1:11" s="169" customFormat="1">
      <c r="A38" s="173" t="s">
        <v>149</v>
      </c>
      <c r="B38" s="97">
        <v>358.86369777951001</v>
      </c>
      <c r="C38" s="97">
        <v>222.94445212317001</v>
      </c>
      <c r="D38" s="97">
        <v>125.38712946833999</v>
      </c>
      <c r="E38" s="97">
        <v>10.532116188</v>
      </c>
      <c r="F38" s="97">
        <v>82.164511959280006</v>
      </c>
      <c r="G38" s="97">
        <v>252.561010452</v>
      </c>
      <c r="H38" s="97">
        <v>5.2267330589999998</v>
      </c>
      <c r="I38" s="97">
        <v>208.69893013839001</v>
      </c>
      <c r="J38" s="168" t="s">
        <v>156</v>
      </c>
      <c r="K38" s="186"/>
    </row>
    <row r="39" spans="1:11" s="169" customFormat="1">
      <c r="A39" s="173" t="s">
        <v>410</v>
      </c>
      <c r="B39" s="97">
        <v>636.65416551223495</v>
      </c>
      <c r="C39" s="97">
        <v>279.18460542230997</v>
      </c>
      <c r="D39" s="97">
        <v>203.59085391606496</v>
      </c>
      <c r="E39" s="97">
        <v>153.87870617386002</v>
      </c>
      <c r="F39" s="97">
        <v>216.72026780476997</v>
      </c>
      <c r="G39" s="97">
        <v>416.3044748332</v>
      </c>
      <c r="H39" s="97">
        <v>10.799134566999999</v>
      </c>
      <c r="I39" s="97">
        <v>246.28197102498001</v>
      </c>
      <c r="J39" s="168" t="s">
        <v>155</v>
      </c>
      <c r="K39" s="186"/>
    </row>
    <row r="40" spans="1:11" s="169" customFormat="1">
      <c r="A40" s="173" t="s">
        <v>150</v>
      </c>
      <c r="B40" s="97">
        <v>234.639903946</v>
      </c>
      <c r="C40" s="97">
        <v>50.624519114999998</v>
      </c>
      <c r="D40" s="97">
        <v>183.64640756</v>
      </c>
      <c r="E40" s="97">
        <v>0.368977271</v>
      </c>
      <c r="F40" s="97">
        <v>100.64033433500001</v>
      </c>
      <c r="G40" s="97">
        <v>135.101585822</v>
      </c>
      <c r="H40" s="97">
        <v>0.1</v>
      </c>
      <c r="I40" s="97">
        <v>43.876463016000002</v>
      </c>
      <c r="J40" s="168" t="s">
        <v>157</v>
      </c>
      <c r="K40" s="186"/>
    </row>
    <row r="41" spans="1:11" s="169" customFormat="1">
      <c r="A41" s="165" t="s">
        <v>351</v>
      </c>
      <c r="B41" s="97">
        <v>4.2369581939999996</v>
      </c>
      <c r="C41" s="97">
        <v>1.0499999999999999E-5</v>
      </c>
      <c r="D41" s="97">
        <v>4.2369476940000004</v>
      </c>
      <c r="E41" s="97">
        <v>0</v>
      </c>
      <c r="F41" s="97">
        <v>3.7020183270000002</v>
      </c>
      <c r="G41" s="97">
        <v>0.26774500000000001</v>
      </c>
      <c r="H41" s="97">
        <v>0</v>
      </c>
      <c r="I41" s="97">
        <v>1.0499999999999999E-5</v>
      </c>
      <c r="J41" s="168" t="s">
        <v>352</v>
      </c>
      <c r="K41" s="186"/>
    </row>
    <row r="42" spans="1:11" s="169" customFormat="1">
      <c r="A42" s="169" t="s">
        <v>247</v>
      </c>
      <c r="B42" s="97">
        <v>3.400877033</v>
      </c>
      <c r="C42" s="97">
        <v>1.739262954</v>
      </c>
      <c r="D42" s="97">
        <v>1.661614079</v>
      </c>
      <c r="E42" s="97">
        <v>0</v>
      </c>
      <c r="F42" s="97">
        <v>0.43422259400000002</v>
      </c>
      <c r="G42" s="97">
        <v>2.8365937670000001</v>
      </c>
      <c r="H42" s="97">
        <v>0.57517789399999997</v>
      </c>
      <c r="I42" s="97">
        <v>1.0959060169999999</v>
      </c>
      <c r="J42" s="168" t="s">
        <v>248</v>
      </c>
      <c r="K42" s="186"/>
    </row>
    <row r="43" spans="1:11" s="169" customFormat="1">
      <c r="A43" s="173" t="s">
        <v>341</v>
      </c>
      <c r="B43" s="97">
        <v>4.2662888140000002</v>
      </c>
      <c r="C43" s="97">
        <v>1.6662494E-2</v>
      </c>
      <c r="D43" s="97">
        <v>4.24962632</v>
      </c>
      <c r="E43" s="97">
        <v>0</v>
      </c>
      <c r="F43" s="97">
        <v>3.9158457379999998</v>
      </c>
      <c r="G43" s="97">
        <v>0.137795</v>
      </c>
      <c r="H43" s="97">
        <v>0</v>
      </c>
      <c r="I43" s="97">
        <v>1.42E-5</v>
      </c>
      <c r="J43" s="168" t="s">
        <v>343</v>
      </c>
      <c r="K43" s="186"/>
    </row>
    <row r="44" spans="1:11" s="169" customFormat="1">
      <c r="A44" s="173" t="s">
        <v>153</v>
      </c>
      <c r="B44" s="97">
        <v>35.158083171000001</v>
      </c>
      <c r="C44" s="97">
        <v>21.929492303</v>
      </c>
      <c r="D44" s="97">
        <v>13.128590787</v>
      </c>
      <c r="E44" s="97">
        <v>0.1</v>
      </c>
      <c r="F44" s="97">
        <v>9.4802754569999994</v>
      </c>
      <c r="G44" s="97">
        <v>23.339604877999999</v>
      </c>
      <c r="H44" s="97">
        <v>10.21832129</v>
      </c>
      <c r="I44" s="97">
        <v>10.650483258</v>
      </c>
      <c r="J44" s="168" t="s">
        <v>153</v>
      </c>
      <c r="K44" s="186"/>
    </row>
    <row r="45" spans="1:11" s="169" customFormat="1">
      <c r="A45" s="165" t="s">
        <v>345</v>
      </c>
      <c r="B45" s="97">
        <v>4.2572573370000004</v>
      </c>
      <c r="C45" s="97">
        <v>1.2085E-4</v>
      </c>
      <c r="D45" s="97">
        <v>4.2571364870000004</v>
      </c>
      <c r="E45" s="97">
        <v>0</v>
      </c>
      <c r="F45" s="97">
        <v>3.8825504569999998</v>
      </c>
      <c r="G45" s="97">
        <v>0.15046000000000001</v>
      </c>
      <c r="H45" s="97">
        <v>0</v>
      </c>
      <c r="I45" s="97">
        <v>1.0085E-4</v>
      </c>
      <c r="J45" s="168" t="s">
        <v>345</v>
      </c>
      <c r="K45" s="186"/>
    </row>
    <row r="46" spans="1:11" s="169" customFormat="1">
      <c r="A46" s="173" t="s">
        <v>348</v>
      </c>
      <c r="B46" s="97">
        <v>5.9254390539999999</v>
      </c>
      <c r="C46" s="97">
        <v>0.776043131</v>
      </c>
      <c r="D46" s="97">
        <v>5.1493879260000002</v>
      </c>
      <c r="E46" s="97">
        <v>0</v>
      </c>
      <c r="F46" s="97">
        <v>3.7898939619999998</v>
      </c>
      <c r="G46" s="97">
        <v>1.87106145</v>
      </c>
      <c r="H46" s="97">
        <v>0</v>
      </c>
      <c r="I46" s="97">
        <v>0.72192663099999999</v>
      </c>
      <c r="J46" s="168" t="s">
        <v>158</v>
      </c>
      <c r="K46" s="186"/>
    </row>
    <row r="47" spans="1:11" s="169" customFormat="1">
      <c r="A47" s="173" t="s">
        <v>342</v>
      </c>
      <c r="B47" s="97">
        <v>4.3044326479999997</v>
      </c>
      <c r="C47" s="97">
        <v>1.0315000000000001E-3</v>
      </c>
      <c r="D47" s="97">
        <v>4.3034011479999998</v>
      </c>
      <c r="E47" s="97">
        <v>0</v>
      </c>
      <c r="F47" s="97">
        <v>3.9262241910000002</v>
      </c>
      <c r="G47" s="97">
        <v>0.13816600000000001</v>
      </c>
      <c r="H47" s="97">
        <v>0</v>
      </c>
      <c r="I47" s="97">
        <v>3.15E-5</v>
      </c>
      <c r="J47" s="168" t="s">
        <v>342</v>
      </c>
      <c r="K47" s="186"/>
    </row>
    <row r="48" spans="1:11" s="169" customFormat="1">
      <c r="A48" s="165" t="s">
        <v>346</v>
      </c>
      <c r="B48" s="97">
        <v>8.2800279250000006</v>
      </c>
      <c r="C48" s="97">
        <v>1.3499999999999999E-5</v>
      </c>
      <c r="D48" s="97">
        <v>8.2800144249999992</v>
      </c>
      <c r="E48" s="97">
        <v>0</v>
      </c>
      <c r="F48" s="97">
        <v>7.816091203</v>
      </c>
      <c r="G48" s="97">
        <v>8.9340000000000003E-2</v>
      </c>
      <c r="H48" s="97">
        <v>0</v>
      </c>
      <c r="I48" s="97">
        <v>1.3499999999999999E-5</v>
      </c>
      <c r="J48" s="168" t="s">
        <v>346</v>
      </c>
      <c r="K48" s="186"/>
    </row>
    <row r="49" spans="1:11" s="169" customFormat="1">
      <c r="A49" s="173" t="s">
        <v>250</v>
      </c>
      <c r="B49" s="97">
        <v>0.17283427000000001</v>
      </c>
      <c r="C49" s="97">
        <v>2.9645000000000001E-2</v>
      </c>
      <c r="D49" s="97">
        <v>0.14318927000000001</v>
      </c>
      <c r="E49" s="97">
        <v>0</v>
      </c>
      <c r="F49" s="97">
        <v>4.2491947000000002E-2</v>
      </c>
      <c r="G49" s="97">
        <v>8.3500000000000005E-2</v>
      </c>
      <c r="H49" s="97">
        <v>0</v>
      </c>
      <c r="I49" s="97">
        <v>2.9645000000000001E-2</v>
      </c>
      <c r="J49" s="168" t="s">
        <v>252</v>
      </c>
      <c r="K49" s="186"/>
    </row>
    <row r="50" spans="1:11" s="169" customFormat="1">
      <c r="A50" s="173" t="s">
        <v>292</v>
      </c>
      <c r="B50" s="97">
        <v>4.433281633</v>
      </c>
      <c r="C50" s="97">
        <v>2.0119999999999999E-3</v>
      </c>
      <c r="D50" s="97">
        <v>4.4312696330000003</v>
      </c>
      <c r="E50" s="97">
        <v>0</v>
      </c>
      <c r="F50" s="97">
        <v>4.0448384529999997</v>
      </c>
      <c r="G50" s="97">
        <v>0.17808750000000001</v>
      </c>
      <c r="H50" s="97">
        <v>0</v>
      </c>
      <c r="I50" s="97">
        <v>1.2E-5</v>
      </c>
      <c r="J50" s="168" t="s">
        <v>321</v>
      </c>
      <c r="K50" s="186"/>
    </row>
    <row r="51" spans="1:11" s="169" customFormat="1">
      <c r="A51" s="173" t="s">
        <v>246</v>
      </c>
      <c r="B51" s="97">
        <v>6.9495199699999999</v>
      </c>
      <c r="C51" s="97">
        <v>0.78247171800000004</v>
      </c>
      <c r="D51" s="97">
        <v>5.8492837829999997</v>
      </c>
      <c r="E51" s="97">
        <v>0.31776446899999999</v>
      </c>
      <c r="F51" s="97">
        <v>3.878455889</v>
      </c>
      <c r="G51" s="97">
        <v>2.9222739259999999</v>
      </c>
      <c r="H51" s="97">
        <v>0.06</v>
      </c>
      <c r="I51" s="97">
        <v>0.66524001799999999</v>
      </c>
      <c r="J51" s="168" t="s">
        <v>249</v>
      </c>
      <c r="K51" s="186"/>
    </row>
    <row r="52" spans="1:11" s="169" customFormat="1">
      <c r="A52" s="165" t="s">
        <v>349</v>
      </c>
      <c r="B52" s="97">
        <v>8.2667063909999996</v>
      </c>
      <c r="C52" s="97">
        <v>3.0067317130000002</v>
      </c>
      <c r="D52" s="97">
        <v>5.2599746779999998</v>
      </c>
      <c r="E52" s="97">
        <v>0</v>
      </c>
      <c r="F52" s="97">
        <v>7.4314889749999997</v>
      </c>
      <c r="G52" s="97">
        <v>0.45136999999999999</v>
      </c>
      <c r="H52" s="97">
        <v>3</v>
      </c>
      <c r="I52" s="97">
        <v>4.3671299999999998E-4</v>
      </c>
      <c r="J52" s="168" t="s">
        <v>350</v>
      </c>
      <c r="K52" s="186"/>
    </row>
    <row r="53" spans="1:11" s="169" customFormat="1">
      <c r="A53" s="165" t="s">
        <v>251</v>
      </c>
      <c r="B53" s="97">
        <v>9.6730848280000004</v>
      </c>
      <c r="C53" s="97">
        <v>1.098604337</v>
      </c>
      <c r="D53" s="97">
        <v>8.5744804909999992</v>
      </c>
      <c r="E53" s="97">
        <v>0</v>
      </c>
      <c r="F53" s="97">
        <v>4.4333098260000003</v>
      </c>
      <c r="G53" s="97">
        <v>4.6888222380000002</v>
      </c>
      <c r="H53" s="97">
        <v>0</v>
      </c>
      <c r="I53" s="97">
        <v>1.0715230870000001</v>
      </c>
      <c r="J53" s="168" t="s">
        <v>253</v>
      </c>
      <c r="K53" s="186"/>
    </row>
    <row r="54" spans="1:11" s="169" customFormat="1">
      <c r="A54" s="174" t="s">
        <v>143</v>
      </c>
      <c r="B54" s="116">
        <f>SUM(B32:B53)</f>
        <v>1515.3117235056352</v>
      </c>
      <c r="C54" s="116">
        <f t="shared" ref="C54:I54" si="0">SUM(C32:C53)</f>
        <v>629.35860507448001</v>
      </c>
      <c r="D54" s="116">
        <f t="shared" si="0"/>
        <v>679.28643067129519</v>
      </c>
      <c r="E54" s="116">
        <f t="shared" si="0"/>
        <v>206.66667968086003</v>
      </c>
      <c r="F54" s="116">
        <f t="shared" si="0"/>
        <v>522.26169410394004</v>
      </c>
      <c r="G54" s="116">
        <f t="shared" si="0"/>
        <v>945.63382420519974</v>
      </c>
      <c r="H54" s="116">
        <f t="shared" si="0"/>
        <v>38.958601133000002</v>
      </c>
      <c r="I54" s="116">
        <f t="shared" si="0"/>
        <v>548.16680272936981</v>
      </c>
      <c r="J54" s="185" t="s">
        <v>143</v>
      </c>
    </row>
    <row r="55" spans="1:11" s="169" customFormat="1">
      <c r="C55" s="240"/>
      <c r="D55" s="240"/>
      <c r="E55" s="240"/>
      <c r="F55" s="240"/>
      <c r="G55" s="240"/>
      <c r="H55" s="240"/>
      <c r="I55" s="240"/>
    </row>
    <row r="56" spans="1:11" s="169" customFormat="1"/>
    <row r="57" spans="1:11" s="169" customFormat="1">
      <c r="A57" s="117"/>
    </row>
    <row r="58" spans="1:11" s="169" customFormat="1" ht="20.399999999999999">
      <c r="A58" s="251" t="s">
        <v>430</v>
      </c>
      <c r="B58" s="252"/>
      <c r="C58" s="252"/>
      <c r="D58" s="252"/>
      <c r="E58" s="252"/>
      <c r="F58" s="252"/>
      <c r="G58" s="252"/>
      <c r="H58" s="252"/>
      <c r="I58" s="252"/>
      <c r="J58" s="253"/>
    </row>
    <row r="59" spans="1:11" s="169" customFormat="1" ht="20.399999999999999">
      <c r="A59" s="254" t="s">
        <v>431</v>
      </c>
      <c r="B59" s="255"/>
      <c r="C59" s="255"/>
      <c r="D59" s="255"/>
      <c r="E59" s="255"/>
      <c r="F59" s="255"/>
      <c r="G59" s="255"/>
      <c r="H59" s="255"/>
      <c r="I59" s="255"/>
      <c r="J59" s="256"/>
    </row>
    <row r="60" spans="1:11" s="169" customFormat="1" ht="30">
      <c r="A60" s="37" t="s">
        <v>458</v>
      </c>
      <c r="B60" s="161" t="s">
        <v>16</v>
      </c>
      <c r="C60" s="161" t="s">
        <v>17</v>
      </c>
      <c r="D60" s="161" t="s">
        <v>3</v>
      </c>
      <c r="E60" s="161" t="s">
        <v>69</v>
      </c>
      <c r="F60" s="161" t="s">
        <v>18</v>
      </c>
      <c r="G60" s="161" t="s">
        <v>19</v>
      </c>
      <c r="H60" s="161" t="s">
        <v>20</v>
      </c>
      <c r="I60" s="161" t="s">
        <v>320</v>
      </c>
      <c r="J60" s="38" t="s">
        <v>459</v>
      </c>
    </row>
    <row r="61" spans="1:11" s="169" customFormat="1">
      <c r="A61" s="173" t="s">
        <v>287</v>
      </c>
      <c r="B61" s="97">
        <v>56.365338084999998</v>
      </c>
      <c r="C61" s="97">
        <v>4.0463247280000001</v>
      </c>
      <c r="D61" s="97">
        <v>12.107552114000001</v>
      </c>
      <c r="E61" s="97">
        <v>40.211461243000002</v>
      </c>
      <c r="F61" s="97">
        <v>19.319892428999999</v>
      </c>
      <c r="G61" s="97">
        <v>37.977315502000003</v>
      </c>
      <c r="H61" s="97">
        <v>-0.192500001</v>
      </c>
      <c r="I61" s="97">
        <v>0.92022869500000004</v>
      </c>
      <c r="J61" s="168" t="s">
        <v>287</v>
      </c>
    </row>
    <row r="62" spans="1:11" s="169" customFormat="1">
      <c r="A62" s="173" t="s">
        <v>151</v>
      </c>
      <c r="B62" s="97">
        <v>72.248186600050005</v>
      </c>
      <c r="C62" s="97">
        <v>22.101794899000001</v>
      </c>
      <c r="D62" s="97">
        <v>50.14639170105</v>
      </c>
      <c r="E62" s="97">
        <v>0</v>
      </c>
      <c r="F62" s="97">
        <v>13.843648945130001</v>
      </c>
      <c r="G62" s="97">
        <v>48.124535164000001</v>
      </c>
      <c r="H62" s="97">
        <v>6.2800841680000001</v>
      </c>
      <c r="I62" s="97">
        <v>14.599642368</v>
      </c>
      <c r="J62" s="168" t="s">
        <v>151</v>
      </c>
    </row>
    <row r="63" spans="1:11" s="169" customFormat="1">
      <c r="A63" s="173" t="s">
        <v>152</v>
      </c>
      <c r="B63" s="97">
        <v>23.313074753999999</v>
      </c>
      <c r="C63" s="97">
        <v>8.7330523190000005</v>
      </c>
      <c r="D63" s="97">
        <v>7.5953253260000002</v>
      </c>
      <c r="E63" s="97">
        <v>6.9846971089999998</v>
      </c>
      <c r="F63" s="97">
        <v>6.5089484820000001</v>
      </c>
      <c r="G63" s="97">
        <v>14.718584093</v>
      </c>
      <c r="H63" s="97">
        <v>0</v>
      </c>
      <c r="I63" s="97">
        <v>8.7094964180000005</v>
      </c>
      <c r="J63" s="168" t="s">
        <v>152</v>
      </c>
    </row>
    <row r="64" spans="1:11" s="169" customFormat="1" ht="30">
      <c r="A64" s="173" t="s">
        <v>354</v>
      </c>
      <c r="B64" s="97">
        <v>25.153581668000001</v>
      </c>
      <c r="C64" s="97">
        <v>6.0117445060000003</v>
      </c>
      <c r="D64" s="97">
        <v>19.141837162000002</v>
      </c>
      <c r="E64" s="97">
        <v>0</v>
      </c>
      <c r="F64" s="97">
        <v>15.990652171000001</v>
      </c>
      <c r="G64" s="97">
        <v>7.0336103000000003</v>
      </c>
      <c r="H64" s="97">
        <v>0</v>
      </c>
      <c r="I64" s="97">
        <v>5.7676423310000002</v>
      </c>
      <c r="J64" s="168" t="s">
        <v>289</v>
      </c>
    </row>
    <row r="65" spans="1:10" s="169" customFormat="1">
      <c r="A65" s="165" t="s">
        <v>355</v>
      </c>
      <c r="B65" s="97">
        <v>4.0262156039999999</v>
      </c>
      <c r="C65" s="97">
        <v>3.0000100000000001</v>
      </c>
      <c r="D65" s="97">
        <v>1.026205604</v>
      </c>
      <c r="E65" s="97">
        <v>0</v>
      </c>
      <c r="F65" s="97">
        <v>3.5465693470000001</v>
      </c>
      <c r="G65" s="97">
        <v>0.43064999999999998</v>
      </c>
      <c r="H65" s="97">
        <v>3</v>
      </c>
      <c r="I65" s="97">
        <v>1.0000000000000001E-5</v>
      </c>
      <c r="J65" s="168" t="s">
        <v>357</v>
      </c>
    </row>
    <row r="66" spans="1:10" s="169" customFormat="1">
      <c r="A66" s="173" t="s">
        <v>340</v>
      </c>
      <c r="B66" s="97">
        <v>4.2044405341400006</v>
      </c>
      <c r="C66" s="97">
        <v>3.9999999999999998E-6</v>
      </c>
      <c r="D66" s="97">
        <v>4.2044365341400001</v>
      </c>
      <c r="E66" s="97">
        <v>0</v>
      </c>
      <c r="F66" s="97">
        <v>3.6409553884600001</v>
      </c>
      <c r="G66" s="97">
        <v>0.40831499999999998</v>
      </c>
      <c r="H66" s="97">
        <v>0</v>
      </c>
      <c r="I66" s="97">
        <v>3.9999999999999998E-6</v>
      </c>
      <c r="J66" s="168" t="s">
        <v>340</v>
      </c>
    </row>
    <row r="67" spans="1:10" s="169" customFormat="1">
      <c r="A67" s="173" t="s">
        <v>149</v>
      </c>
      <c r="B67" s="97">
        <v>352.16950693500002</v>
      </c>
      <c r="C67" s="97">
        <v>222.414413174</v>
      </c>
      <c r="D67" s="97">
        <v>118.849504103</v>
      </c>
      <c r="E67" s="97">
        <v>10.905589658</v>
      </c>
      <c r="F67" s="97">
        <v>66.277028407000003</v>
      </c>
      <c r="G67" s="97">
        <v>254.49883980999999</v>
      </c>
      <c r="H67" s="97">
        <v>9.3499092370000003</v>
      </c>
      <c r="I67" s="97">
        <v>200.28127091900001</v>
      </c>
      <c r="J67" s="168" t="s">
        <v>156</v>
      </c>
    </row>
    <row r="68" spans="1:10" s="169" customFormat="1">
      <c r="A68" s="173" t="s">
        <v>148</v>
      </c>
      <c r="B68" s="97">
        <v>594.53664687203991</v>
      </c>
      <c r="C68" s="97">
        <v>258.51661711753002</v>
      </c>
      <c r="D68" s="97">
        <v>195.74140677695999</v>
      </c>
      <c r="E68" s="97">
        <v>140.27847798071002</v>
      </c>
      <c r="F68" s="97">
        <v>159.24065163015999</v>
      </c>
      <c r="G68" s="97">
        <v>434.34474512999998</v>
      </c>
      <c r="H68" s="97">
        <v>19.421155347999999</v>
      </c>
      <c r="I68" s="97">
        <v>224.47773301107998</v>
      </c>
      <c r="J68" s="168" t="s">
        <v>155</v>
      </c>
    </row>
    <row r="69" spans="1:10" s="169" customFormat="1">
      <c r="A69" s="173" t="s">
        <v>150</v>
      </c>
      <c r="B69" s="97">
        <v>233.73017291985002</v>
      </c>
      <c r="C69" s="97">
        <v>49.348154759000003</v>
      </c>
      <c r="D69" s="97">
        <v>184.14140944885</v>
      </c>
      <c r="E69" s="97">
        <v>0.240608712</v>
      </c>
      <c r="F69" s="97">
        <v>85.814677843929999</v>
      </c>
      <c r="G69" s="97">
        <v>147.63751985100001</v>
      </c>
      <c r="H69" s="97">
        <v>0.80005000000000004</v>
      </c>
      <c r="I69" s="97">
        <v>34.829537741000003</v>
      </c>
      <c r="J69" s="168" t="s">
        <v>157</v>
      </c>
    </row>
    <row r="70" spans="1:10" s="169" customFormat="1">
      <c r="A70" s="165" t="s">
        <v>351</v>
      </c>
      <c r="B70" s="97">
        <v>4.2455666259999996</v>
      </c>
      <c r="C70" s="97">
        <v>1.0499999999999999E-5</v>
      </c>
      <c r="D70" s="97">
        <v>4.2455561260000003</v>
      </c>
      <c r="E70" s="97">
        <v>0</v>
      </c>
      <c r="F70" s="97">
        <v>3.701970679</v>
      </c>
      <c r="G70" s="97">
        <v>0.24954999999999999</v>
      </c>
      <c r="H70" s="97">
        <v>0</v>
      </c>
      <c r="I70" s="97">
        <v>1.0499999999999999E-5</v>
      </c>
      <c r="J70" s="168" t="s">
        <v>352</v>
      </c>
    </row>
    <row r="71" spans="1:10" s="169" customFormat="1">
      <c r="A71" s="169" t="s">
        <v>247</v>
      </c>
      <c r="B71" s="97">
        <v>3.220962525</v>
      </c>
      <c r="C71" s="97">
        <v>1.782273242</v>
      </c>
      <c r="D71" s="97">
        <v>1.4386892840000001</v>
      </c>
      <c r="E71" s="97">
        <v>0</v>
      </c>
      <c r="F71" s="97">
        <v>3.6966803999999999E-2</v>
      </c>
      <c r="G71" s="97">
        <v>3.1581490620000001</v>
      </c>
      <c r="H71" s="97">
        <v>0.57517789399999997</v>
      </c>
      <c r="I71" s="97">
        <v>1.1114428510000001</v>
      </c>
      <c r="J71" s="168" t="s">
        <v>248</v>
      </c>
    </row>
    <row r="72" spans="1:10" s="169" customFormat="1">
      <c r="A72" s="173" t="s">
        <v>341</v>
      </c>
      <c r="B72" s="97">
        <v>4.2167036287200004</v>
      </c>
      <c r="C72" s="97">
        <v>1.6682494199999998E-2</v>
      </c>
      <c r="D72" s="97">
        <v>4.20002113452</v>
      </c>
      <c r="E72" s="97">
        <v>0</v>
      </c>
      <c r="F72" s="97">
        <v>3.8008352755199999</v>
      </c>
      <c r="G72" s="97">
        <v>0.224575</v>
      </c>
      <c r="H72" s="97">
        <v>0</v>
      </c>
      <c r="I72" s="97">
        <v>2.4199999999999999E-5</v>
      </c>
      <c r="J72" s="168" t="s">
        <v>343</v>
      </c>
    </row>
    <row r="73" spans="1:10" s="169" customFormat="1">
      <c r="A73" s="173" t="s">
        <v>153</v>
      </c>
      <c r="B73" s="97">
        <v>37.088763995240001</v>
      </c>
      <c r="C73" s="97">
        <v>24.209078192</v>
      </c>
      <c r="D73" s="97">
        <v>12.77968580324</v>
      </c>
      <c r="E73" s="97">
        <v>0.1</v>
      </c>
      <c r="F73" s="97">
        <v>9.5253829106300003</v>
      </c>
      <c r="G73" s="97">
        <v>25.229797749239999</v>
      </c>
      <c r="H73" s="97">
        <v>12.16254719</v>
      </c>
      <c r="I73" s="97">
        <v>10.099274864</v>
      </c>
      <c r="J73" s="168" t="s">
        <v>153</v>
      </c>
    </row>
    <row r="74" spans="1:10" s="169" customFormat="1">
      <c r="A74" s="165" t="s">
        <v>345</v>
      </c>
      <c r="B74" s="97">
        <v>4.2708222512900003</v>
      </c>
      <c r="C74" s="97">
        <v>1.2085E-4</v>
      </c>
      <c r="D74" s="97">
        <v>4.2707014012900002</v>
      </c>
      <c r="E74" s="97">
        <v>0</v>
      </c>
      <c r="F74" s="97">
        <v>3.8750958067300001</v>
      </c>
      <c r="G74" s="97">
        <v>0.15185999999999999</v>
      </c>
      <c r="H74" s="97">
        <v>0</v>
      </c>
      <c r="I74" s="97">
        <v>1.0085E-4</v>
      </c>
      <c r="J74" s="168" t="s">
        <v>345</v>
      </c>
    </row>
    <row r="75" spans="1:10" s="169" customFormat="1">
      <c r="A75" s="173" t="s">
        <v>348</v>
      </c>
      <c r="B75" s="97">
        <v>5.8151604166700004</v>
      </c>
      <c r="C75" s="97">
        <v>0.62039878100000001</v>
      </c>
      <c r="D75" s="97">
        <v>5.1947536406700001</v>
      </c>
      <c r="E75" s="97">
        <v>0</v>
      </c>
      <c r="F75" s="97">
        <v>3.6516604158299999</v>
      </c>
      <c r="G75" s="97">
        <v>1.7501281</v>
      </c>
      <c r="H75" s="97">
        <v>0</v>
      </c>
      <c r="I75" s="97">
        <v>0.61325639300000001</v>
      </c>
      <c r="J75" s="168" t="s">
        <v>158</v>
      </c>
    </row>
    <row r="76" spans="1:10" s="169" customFormat="1">
      <c r="A76" s="173" t="s">
        <v>342</v>
      </c>
      <c r="B76" s="97">
        <v>4.3112872626199996</v>
      </c>
      <c r="C76" s="97">
        <v>3.15E-5</v>
      </c>
      <c r="D76" s="97">
        <v>4.3112557626200001</v>
      </c>
      <c r="E76" s="97">
        <v>0</v>
      </c>
      <c r="F76" s="97">
        <v>3.98336292227</v>
      </c>
      <c r="G76" s="97">
        <v>0.16542599999999999</v>
      </c>
      <c r="H76" s="97">
        <v>0</v>
      </c>
      <c r="I76" s="97">
        <v>3.15E-5</v>
      </c>
      <c r="J76" s="168" t="s">
        <v>342</v>
      </c>
    </row>
    <row r="77" spans="1:10" s="169" customFormat="1">
      <c r="A77" s="165" t="s">
        <v>346</v>
      </c>
      <c r="B77" s="97">
        <v>8.2404269881100003</v>
      </c>
      <c r="C77" s="97">
        <v>1.3499999999999999E-5</v>
      </c>
      <c r="D77" s="97">
        <v>8.2404134881100006</v>
      </c>
      <c r="E77" s="97">
        <v>0</v>
      </c>
      <c r="F77" s="97">
        <v>7.8086371668099996</v>
      </c>
      <c r="G77" s="97">
        <v>7.0040000000000005E-2</v>
      </c>
      <c r="H77" s="97">
        <v>0</v>
      </c>
      <c r="I77" s="97">
        <v>1.3499999999999999E-5</v>
      </c>
      <c r="J77" s="168" t="s">
        <v>346</v>
      </c>
    </row>
    <row r="78" spans="1:10" s="169" customFormat="1">
      <c r="A78" s="173" t="s">
        <v>250</v>
      </c>
      <c r="B78" s="97">
        <v>0.17029801999999999</v>
      </c>
      <c r="C78" s="97">
        <v>3.0818999999999999E-2</v>
      </c>
      <c r="D78" s="97">
        <v>0.13947902000000001</v>
      </c>
      <c r="E78" s="97">
        <v>0</v>
      </c>
      <c r="F78" s="97">
        <v>1.7491947000000001E-2</v>
      </c>
      <c r="G78" s="97">
        <v>6.88E-2</v>
      </c>
      <c r="H78" s="97">
        <v>0</v>
      </c>
      <c r="I78" s="97">
        <v>3.0818999999999999E-2</v>
      </c>
      <c r="J78" s="168" t="s">
        <v>252</v>
      </c>
    </row>
    <row r="79" spans="1:10" s="169" customFormat="1">
      <c r="A79" s="173" t="s">
        <v>292</v>
      </c>
      <c r="B79" s="97">
        <v>4.4022664636500002</v>
      </c>
      <c r="C79" s="97">
        <v>2.0119999999999999E-3</v>
      </c>
      <c r="D79" s="97">
        <v>4.4002544636499996</v>
      </c>
      <c r="E79" s="97">
        <v>0</v>
      </c>
      <c r="F79" s="97">
        <v>4.0456243727699999</v>
      </c>
      <c r="G79" s="97">
        <v>0.19133749999999999</v>
      </c>
      <c r="H79" s="97">
        <v>0</v>
      </c>
      <c r="I79" s="97">
        <v>1.2E-5</v>
      </c>
      <c r="J79" s="168" t="s">
        <v>321</v>
      </c>
    </row>
    <row r="80" spans="1:10" s="169" customFormat="1">
      <c r="A80" s="173" t="s">
        <v>246</v>
      </c>
      <c r="B80" s="97">
        <v>6.9226707406700001</v>
      </c>
      <c r="C80" s="97">
        <v>1.0925252758200001</v>
      </c>
      <c r="D80" s="97">
        <v>5.8300738438500002</v>
      </c>
      <c r="E80" s="97">
        <v>0</v>
      </c>
      <c r="F80" s="97">
        <v>3.955390945</v>
      </c>
      <c r="G80" s="97">
        <v>2.7815583080000001</v>
      </c>
      <c r="H80" s="97">
        <v>0</v>
      </c>
      <c r="I80" s="97">
        <v>0.96390432110000002</v>
      </c>
      <c r="J80" s="168" t="s">
        <v>249</v>
      </c>
    </row>
    <row r="81" spans="1:10" s="169" customFormat="1">
      <c r="A81" s="165" t="s">
        <v>349</v>
      </c>
      <c r="B81" s="97">
        <v>8.2624818092800005</v>
      </c>
      <c r="C81" s="97">
        <v>3.0012317130000001</v>
      </c>
      <c r="D81" s="97">
        <v>5.2612500962799995</v>
      </c>
      <c r="E81" s="97">
        <v>0</v>
      </c>
      <c r="F81" s="97">
        <v>7.3452196939999999</v>
      </c>
      <c r="G81" s="97">
        <v>0.54522999999999999</v>
      </c>
      <c r="H81" s="97">
        <v>3</v>
      </c>
      <c r="I81" s="97">
        <v>4.3671299999999998E-4</v>
      </c>
      <c r="J81" s="168" t="s">
        <v>350</v>
      </c>
    </row>
    <row r="82" spans="1:10" s="169" customFormat="1">
      <c r="A82" s="165" t="s">
        <v>251</v>
      </c>
      <c r="B82" s="97">
        <v>9.779664425</v>
      </c>
      <c r="C82" s="97">
        <v>1.035914231</v>
      </c>
      <c r="D82" s="97">
        <v>8.7437501940000004</v>
      </c>
      <c r="E82" s="97">
        <v>0</v>
      </c>
      <c r="F82" s="97">
        <v>4.1551083149999997</v>
      </c>
      <c r="G82" s="97">
        <v>4.9356216589999997</v>
      </c>
      <c r="H82" s="97">
        <v>0</v>
      </c>
      <c r="I82" s="97">
        <v>0.99556723800000002</v>
      </c>
      <c r="J82" s="168" t="s">
        <v>253</v>
      </c>
    </row>
    <row r="83" spans="1:10" s="169" customFormat="1">
      <c r="A83" s="174" t="s">
        <v>143</v>
      </c>
      <c r="B83" s="116">
        <f>SUM(B61:B82)</f>
        <v>1466.6942391243299</v>
      </c>
      <c r="C83" s="116">
        <f t="shared" ref="C83:I83" si="1">SUM(C61:C82)</f>
        <v>605.96322678155002</v>
      </c>
      <c r="D83" s="116">
        <f t="shared" si="1"/>
        <v>662.00995302822992</v>
      </c>
      <c r="E83" s="116">
        <f t="shared" si="1"/>
        <v>198.72083470271002</v>
      </c>
      <c r="F83" s="116">
        <f t="shared" si="1"/>
        <v>430.0857718982399</v>
      </c>
      <c r="G83" s="116">
        <f t="shared" si="1"/>
        <v>984.69618822823998</v>
      </c>
      <c r="H83" s="116">
        <f t="shared" si="1"/>
        <v>54.396423835999997</v>
      </c>
      <c r="I83" s="116">
        <f t="shared" si="1"/>
        <v>503.40045941317999</v>
      </c>
      <c r="J83" s="185" t="s">
        <v>143</v>
      </c>
    </row>
    <row r="87" spans="1:10" ht="20.399999999999999">
      <c r="A87" s="251" t="s">
        <v>432</v>
      </c>
      <c r="B87" s="252"/>
      <c r="C87" s="252"/>
      <c r="D87" s="252"/>
      <c r="E87" s="252"/>
      <c r="F87" s="252"/>
      <c r="G87" s="252"/>
      <c r="H87" s="252"/>
      <c r="I87" s="252"/>
      <c r="J87" s="253"/>
    </row>
    <row r="88" spans="1:10" ht="20.399999999999999">
      <c r="A88" s="254" t="s">
        <v>433</v>
      </c>
      <c r="B88" s="255"/>
      <c r="C88" s="255"/>
      <c r="D88" s="255"/>
      <c r="E88" s="255"/>
      <c r="F88" s="255"/>
      <c r="G88" s="255"/>
      <c r="H88" s="255"/>
      <c r="I88" s="255"/>
      <c r="J88" s="256"/>
    </row>
    <row r="89" spans="1:10" ht="30">
      <c r="A89" s="37" t="s">
        <v>458</v>
      </c>
      <c r="B89" s="161" t="s">
        <v>16</v>
      </c>
      <c r="C89" s="161" t="s">
        <v>17</v>
      </c>
      <c r="D89" s="161" t="s">
        <v>3</v>
      </c>
      <c r="E89" s="161" t="s">
        <v>69</v>
      </c>
      <c r="F89" s="161" t="s">
        <v>18</v>
      </c>
      <c r="G89" s="161" t="s">
        <v>19</v>
      </c>
      <c r="H89" s="161" t="s">
        <v>20</v>
      </c>
      <c r="I89" s="161" t="s">
        <v>320</v>
      </c>
      <c r="J89" s="38" t="s">
        <v>459</v>
      </c>
    </row>
    <row r="90" spans="1:10">
      <c r="A90" s="136" t="s">
        <v>287</v>
      </c>
      <c r="B90" s="97">
        <v>56.369012994410006</v>
      </c>
      <c r="C90" s="97">
        <v>4.0463247280000001</v>
      </c>
      <c r="D90" s="97">
        <v>12.111227023410001</v>
      </c>
      <c r="E90" s="97">
        <v>40.211461243000002</v>
      </c>
      <c r="F90" s="97">
        <v>19.327591650839999</v>
      </c>
      <c r="G90" s="97">
        <v>37.940645502000002</v>
      </c>
      <c r="H90" s="97">
        <v>-0.192500001</v>
      </c>
      <c r="I90" s="97">
        <v>0.92022869500000004</v>
      </c>
      <c r="J90" s="168" t="s">
        <v>287</v>
      </c>
    </row>
    <row r="91" spans="1:10">
      <c r="A91" s="136" t="s">
        <v>414</v>
      </c>
      <c r="B91" s="97">
        <v>6.3698850440000001</v>
      </c>
      <c r="C91" s="97">
        <v>5.5767294610000002</v>
      </c>
      <c r="D91" s="97">
        <v>0.793155583</v>
      </c>
      <c r="E91" s="97">
        <v>0</v>
      </c>
      <c r="F91" s="97">
        <v>1.2995171270000001</v>
      </c>
      <c r="G91" s="97">
        <v>3.3913570000000002</v>
      </c>
      <c r="H91" s="97">
        <v>0.12</v>
      </c>
      <c r="I91" s="97">
        <v>5.4377744610000001</v>
      </c>
      <c r="J91" s="131" t="s">
        <v>414</v>
      </c>
    </row>
    <row r="92" spans="1:10">
      <c r="A92" s="136" t="s">
        <v>151</v>
      </c>
      <c r="B92" s="97">
        <v>68.723803858070013</v>
      </c>
      <c r="C92" s="97">
        <v>23.411363597000001</v>
      </c>
      <c r="D92" s="97">
        <v>45.312440261070002</v>
      </c>
      <c r="E92" s="97">
        <v>0</v>
      </c>
      <c r="F92" s="97">
        <v>13.28441227111</v>
      </c>
      <c r="G92" s="97">
        <v>49.114169596000004</v>
      </c>
      <c r="H92" s="97">
        <v>6.7490829259999998</v>
      </c>
      <c r="I92" s="97">
        <v>14.801735556000001</v>
      </c>
      <c r="J92" s="168" t="s">
        <v>151</v>
      </c>
    </row>
    <row r="93" spans="1:10">
      <c r="A93" s="136" t="s">
        <v>152</v>
      </c>
      <c r="B93" s="97">
        <v>24.720048836</v>
      </c>
      <c r="C93" s="97">
        <v>13.029058672</v>
      </c>
      <c r="D93" s="97">
        <v>4.3701519449999999</v>
      </c>
      <c r="E93" s="97">
        <v>7.3208382189999996</v>
      </c>
      <c r="F93" s="97">
        <v>10.765570903</v>
      </c>
      <c r="G93" s="97">
        <v>14.206841622000001</v>
      </c>
      <c r="H93" s="97">
        <v>0</v>
      </c>
      <c r="I93" s="97">
        <v>13.011094056999999</v>
      </c>
      <c r="J93" s="168" t="s">
        <v>152</v>
      </c>
    </row>
    <row r="94" spans="1:10" ht="30">
      <c r="A94" s="136" t="s">
        <v>354</v>
      </c>
      <c r="B94" s="97">
        <v>24.804376858000001</v>
      </c>
      <c r="C94" s="97">
        <v>5.479046447</v>
      </c>
      <c r="D94" s="97">
        <v>19.325330410999999</v>
      </c>
      <c r="E94" s="97">
        <v>0</v>
      </c>
      <c r="F94" s="97">
        <v>16.356854956999999</v>
      </c>
      <c r="G94" s="97">
        <v>6.7398128000000002</v>
      </c>
      <c r="H94" s="97">
        <v>0</v>
      </c>
      <c r="I94" s="97">
        <v>5.2336827719999999</v>
      </c>
      <c r="J94" s="168" t="s">
        <v>289</v>
      </c>
    </row>
    <row r="95" spans="1:10">
      <c r="A95" s="165" t="s">
        <v>355</v>
      </c>
      <c r="B95" s="97">
        <v>4.0565361080000004</v>
      </c>
      <c r="C95" s="97">
        <v>3.0000100000000001</v>
      </c>
      <c r="D95" s="97">
        <v>1.0565261079999999</v>
      </c>
      <c r="E95" s="97">
        <v>0</v>
      </c>
      <c r="F95" s="97">
        <v>3.445476481</v>
      </c>
      <c r="G95" s="97">
        <v>0.55684999999999996</v>
      </c>
      <c r="H95" s="97">
        <v>3</v>
      </c>
      <c r="I95" s="97">
        <v>1.0000000000000001E-5</v>
      </c>
      <c r="J95" s="168" t="s">
        <v>357</v>
      </c>
    </row>
    <row r="96" spans="1:10">
      <c r="A96" s="136" t="s">
        <v>340</v>
      </c>
      <c r="B96" s="97">
        <v>4.1984435099999997</v>
      </c>
      <c r="C96" s="97">
        <v>3.9999999999999998E-6</v>
      </c>
      <c r="D96" s="97">
        <v>4.19843951</v>
      </c>
      <c r="E96" s="97">
        <v>0</v>
      </c>
      <c r="F96" s="97">
        <v>3.7339989991599998</v>
      </c>
      <c r="G96" s="97">
        <v>0.31640499999999999</v>
      </c>
      <c r="H96" s="97">
        <v>0</v>
      </c>
      <c r="I96" s="97">
        <v>3.9999999999999998E-6</v>
      </c>
      <c r="J96" s="168" t="s">
        <v>340</v>
      </c>
    </row>
    <row r="97" spans="1:10">
      <c r="A97" s="136" t="s">
        <v>149</v>
      </c>
      <c r="B97" s="97">
        <v>333.63706681423997</v>
      </c>
      <c r="C97" s="97">
        <v>215.711637389</v>
      </c>
      <c r="D97" s="97">
        <v>106.84017246524</v>
      </c>
      <c r="E97" s="97">
        <v>11.085256960000001</v>
      </c>
      <c r="F97" s="97">
        <v>66.13449898831</v>
      </c>
      <c r="G97" s="97">
        <v>252.852908767</v>
      </c>
      <c r="H97" s="97">
        <v>8.9736479039999999</v>
      </c>
      <c r="I97" s="97">
        <v>197.41880193700001</v>
      </c>
      <c r="J97" s="168" t="s">
        <v>156</v>
      </c>
    </row>
    <row r="98" spans="1:10">
      <c r="A98" s="136" t="s">
        <v>148</v>
      </c>
      <c r="B98" s="97">
        <v>634.43894692642004</v>
      </c>
      <c r="C98" s="97">
        <v>287.88702213967997</v>
      </c>
      <c r="D98" s="97">
        <v>201.23579843533003</v>
      </c>
      <c r="E98" s="97">
        <v>145.31737635139001</v>
      </c>
      <c r="F98" s="97">
        <v>189.09814220989003</v>
      </c>
      <c r="G98" s="97">
        <v>447.21274129</v>
      </c>
      <c r="H98" s="97">
        <v>16.110171374</v>
      </c>
      <c r="I98" s="97">
        <v>249.76095230848998</v>
      </c>
      <c r="J98" s="168" t="s">
        <v>155</v>
      </c>
    </row>
    <row r="99" spans="1:10">
      <c r="A99" s="136" t="s">
        <v>150</v>
      </c>
      <c r="B99" s="97">
        <v>238.30138596345998</v>
      </c>
      <c r="C99" s="97">
        <v>44.792062473000001</v>
      </c>
      <c r="D99" s="97">
        <v>192.9643885939</v>
      </c>
      <c r="E99" s="97">
        <v>0.544934896</v>
      </c>
      <c r="F99" s="97">
        <v>92.042319359559997</v>
      </c>
      <c r="G99" s="97">
        <v>148.87296569899999</v>
      </c>
      <c r="H99" s="97">
        <v>1.1506160000000001</v>
      </c>
      <c r="I99" s="97">
        <v>31.719836787999999</v>
      </c>
      <c r="J99" s="168" t="s">
        <v>157</v>
      </c>
    </row>
    <row r="100" spans="1:10">
      <c r="A100" s="121" t="s">
        <v>351</v>
      </c>
      <c r="B100" s="97">
        <v>4.2422476309999997</v>
      </c>
      <c r="C100" s="97">
        <v>3.3050000000000001E-4</v>
      </c>
      <c r="D100" s="97">
        <v>4.2419171310000001</v>
      </c>
      <c r="E100" s="97">
        <v>0</v>
      </c>
      <c r="F100" s="97">
        <v>3.7019328840000001</v>
      </c>
      <c r="G100" s="97">
        <v>0.23088500000000001</v>
      </c>
      <c r="H100" s="97">
        <v>0</v>
      </c>
      <c r="I100" s="97">
        <v>1.0499999999999999E-5</v>
      </c>
      <c r="J100" s="168" t="s">
        <v>352</v>
      </c>
    </row>
    <row r="101" spans="1:10">
      <c r="A101" s="183" t="s">
        <v>247</v>
      </c>
      <c r="B101" s="97">
        <v>3.5346612720000001</v>
      </c>
      <c r="C101" s="97">
        <v>1.8096584060000001</v>
      </c>
      <c r="D101" s="97">
        <v>1.7250028660000001</v>
      </c>
      <c r="E101" s="97">
        <v>0</v>
      </c>
      <c r="F101" s="97">
        <v>2.4669091000000001E-2</v>
      </c>
      <c r="G101" s="97">
        <v>3.489956807</v>
      </c>
      <c r="H101" s="97">
        <v>0.57517789399999997</v>
      </c>
      <c r="I101" s="97">
        <v>1.1375780150000001</v>
      </c>
      <c r="J101" s="168" t="s">
        <v>248</v>
      </c>
    </row>
    <row r="102" spans="1:10">
      <c r="A102" s="136" t="s">
        <v>341</v>
      </c>
      <c r="B102" s="97">
        <v>4.1975068325700002</v>
      </c>
      <c r="C102" s="97">
        <v>1.6684814820000001E-2</v>
      </c>
      <c r="D102" s="97">
        <v>4.1808220177499997</v>
      </c>
      <c r="E102" s="97">
        <v>0</v>
      </c>
      <c r="F102" s="97">
        <v>3.70234953217</v>
      </c>
      <c r="G102" s="97">
        <v>0.257795</v>
      </c>
      <c r="H102" s="97">
        <v>0</v>
      </c>
      <c r="I102" s="97">
        <v>2.4199999999999999E-5</v>
      </c>
      <c r="J102" s="168" t="s">
        <v>343</v>
      </c>
    </row>
    <row r="103" spans="1:10">
      <c r="A103" s="136" t="s">
        <v>153</v>
      </c>
      <c r="B103" s="97">
        <v>37.1671933155</v>
      </c>
      <c r="C103" s="97">
        <v>23.489161328000002</v>
      </c>
      <c r="D103" s="97">
        <v>13.578031987499999</v>
      </c>
      <c r="E103" s="97">
        <v>0.1</v>
      </c>
      <c r="F103" s="97">
        <v>8.9786311788899997</v>
      </c>
      <c r="G103" s="97">
        <v>26.215600912239999</v>
      </c>
      <c r="H103" s="97">
        <v>10.807575290000001</v>
      </c>
      <c r="I103" s="97">
        <v>10.767921157</v>
      </c>
      <c r="J103" s="168" t="s">
        <v>153</v>
      </c>
    </row>
    <row r="104" spans="1:10">
      <c r="A104" s="121" t="s">
        <v>345</v>
      </c>
      <c r="B104" s="97">
        <v>4.2732416469999999</v>
      </c>
      <c r="C104" s="97">
        <v>1.2085E-4</v>
      </c>
      <c r="D104" s="97">
        <v>4.2731207970199998</v>
      </c>
      <c r="E104" s="97">
        <v>0</v>
      </c>
      <c r="F104" s="97">
        <v>3.8937413940000001</v>
      </c>
      <c r="G104" s="97">
        <v>0.11648</v>
      </c>
      <c r="H104" s="97">
        <v>0</v>
      </c>
      <c r="I104" s="97">
        <v>1.0085E-4</v>
      </c>
      <c r="J104" s="168" t="s">
        <v>345</v>
      </c>
    </row>
    <row r="105" spans="1:10">
      <c r="A105" s="136" t="s">
        <v>348</v>
      </c>
      <c r="B105" s="97">
        <v>6.0471000760599996</v>
      </c>
      <c r="C105" s="97">
        <v>0.78635458599999997</v>
      </c>
      <c r="D105" s="97">
        <v>5.2607374930599997</v>
      </c>
      <c r="E105" s="97">
        <v>0</v>
      </c>
      <c r="F105" s="97">
        <v>3.7818198432199996</v>
      </c>
      <c r="G105" s="97">
        <v>1.9061049999999999</v>
      </c>
      <c r="H105" s="97">
        <v>0</v>
      </c>
      <c r="I105" s="97">
        <v>0.77411219799999997</v>
      </c>
      <c r="J105" s="168" t="s">
        <v>158</v>
      </c>
    </row>
    <row r="106" spans="1:10">
      <c r="A106" s="136" t="s">
        <v>342</v>
      </c>
      <c r="B106" s="97">
        <v>4.3220668093199999</v>
      </c>
      <c r="C106" s="97">
        <v>3.15E-5</v>
      </c>
      <c r="D106" s="97">
        <v>4.3220353093199995</v>
      </c>
      <c r="E106" s="97">
        <v>0</v>
      </c>
      <c r="F106" s="97">
        <v>3.9483436200999997</v>
      </c>
      <c r="G106" s="97">
        <v>0.22237599999999999</v>
      </c>
      <c r="H106" s="97">
        <v>0</v>
      </c>
      <c r="I106" s="97">
        <v>3.15E-5</v>
      </c>
      <c r="J106" s="168" t="s">
        <v>342</v>
      </c>
    </row>
    <row r="107" spans="1:10">
      <c r="A107" s="121" t="s">
        <v>346</v>
      </c>
      <c r="B107" s="97">
        <v>8.3067087350000008</v>
      </c>
      <c r="C107" s="97">
        <v>1.3499999999999999E-5</v>
      </c>
      <c r="D107" s="97">
        <v>8.3066952349999994</v>
      </c>
      <c r="E107" s="97">
        <v>0</v>
      </c>
      <c r="F107" s="97">
        <v>7.8563637159999997</v>
      </c>
      <c r="G107" s="97">
        <v>2.8660000000000001E-2</v>
      </c>
      <c r="H107" s="97">
        <v>0</v>
      </c>
      <c r="I107" s="97">
        <v>1.3499999999999999E-5</v>
      </c>
      <c r="J107" s="168" t="s">
        <v>346</v>
      </c>
    </row>
    <row r="108" spans="1:10">
      <c r="A108" s="136" t="s">
        <v>250</v>
      </c>
      <c r="B108" s="97">
        <v>0.17287442</v>
      </c>
      <c r="C108" s="97">
        <v>3.1779000000000002E-2</v>
      </c>
      <c r="D108" s="97">
        <v>0.14109542</v>
      </c>
      <c r="E108" s="97">
        <v>0</v>
      </c>
      <c r="F108" s="97">
        <v>3.5991947000000003E-2</v>
      </c>
      <c r="G108" s="97">
        <v>8.5300000000000001E-2</v>
      </c>
      <c r="H108" s="97">
        <v>0</v>
      </c>
      <c r="I108" s="97">
        <v>3.1779000000000002E-2</v>
      </c>
      <c r="J108" s="168" t="s">
        <v>252</v>
      </c>
    </row>
    <row r="109" spans="1:10">
      <c r="A109" s="136" t="s">
        <v>292</v>
      </c>
      <c r="B109" s="97">
        <v>4.4121139344799998</v>
      </c>
      <c r="C109" s="97">
        <v>2.0119999999999999E-3</v>
      </c>
      <c r="D109" s="97">
        <v>4.4101019344800001</v>
      </c>
      <c r="E109" s="97">
        <v>0</v>
      </c>
      <c r="F109" s="97">
        <v>4.0458787190400001</v>
      </c>
      <c r="G109" s="97">
        <v>0.20352500000000001</v>
      </c>
      <c r="H109" s="97">
        <v>0</v>
      </c>
      <c r="I109" s="97">
        <v>1.2E-5</v>
      </c>
      <c r="J109" s="168" t="s">
        <v>321</v>
      </c>
    </row>
    <row r="110" spans="1:10">
      <c r="A110" s="136" t="s">
        <v>246</v>
      </c>
      <c r="B110" s="97">
        <v>7.0168870449999998</v>
      </c>
      <c r="C110" s="97">
        <v>1.074813767</v>
      </c>
      <c r="D110" s="97">
        <v>5.9420732779999996</v>
      </c>
      <c r="E110" s="97">
        <v>0</v>
      </c>
      <c r="F110" s="97">
        <v>3.9158671229999999</v>
      </c>
      <c r="G110" s="97">
        <v>2.92814014</v>
      </c>
      <c r="H110" s="97">
        <v>0</v>
      </c>
      <c r="I110" s="97">
        <v>0.97513417400000002</v>
      </c>
      <c r="J110" s="168" t="s">
        <v>249</v>
      </c>
    </row>
    <row r="111" spans="1:10">
      <c r="A111" s="121" t="s">
        <v>349</v>
      </c>
      <c r="B111" s="97">
        <v>8.2822686152799996</v>
      </c>
      <c r="C111" s="97">
        <v>3.0017942130000002</v>
      </c>
      <c r="D111" s="97">
        <v>5.2804744022799994</v>
      </c>
      <c r="E111" s="97">
        <v>0</v>
      </c>
      <c r="F111" s="97">
        <v>7.4376239990000004</v>
      </c>
      <c r="G111" s="97">
        <v>0.46983000000000003</v>
      </c>
      <c r="H111" s="97">
        <v>3</v>
      </c>
      <c r="I111" s="97">
        <v>1.4212999999999999E-5</v>
      </c>
      <c r="J111" s="168" t="s">
        <v>350</v>
      </c>
    </row>
    <row r="112" spans="1:10">
      <c r="A112" s="121" t="s">
        <v>251</v>
      </c>
      <c r="B112" s="97">
        <v>8.4371859800499998</v>
      </c>
      <c r="C112" s="97">
        <v>0.61660483332999994</v>
      </c>
      <c r="D112" s="97">
        <v>7.8205811467199995</v>
      </c>
      <c r="E112" s="97">
        <v>0</v>
      </c>
      <c r="F112" s="97">
        <v>4.1248770220999997</v>
      </c>
      <c r="G112" s="97">
        <v>3.8800632259999999</v>
      </c>
      <c r="H112" s="97">
        <v>0</v>
      </c>
      <c r="I112" s="97">
        <v>0.60223057390000001</v>
      </c>
      <c r="J112" s="168" t="s">
        <v>253</v>
      </c>
    </row>
    <row r="113" spans="1:10">
      <c r="A113" s="125" t="s">
        <v>143</v>
      </c>
      <c r="B113" s="116">
        <f>SUM(B90:B112)</f>
        <v>1496.0315632258598</v>
      </c>
      <c r="C113" s="116">
        <f t="shared" ref="C113:I113" si="2">SUM(C90:C112)</f>
        <v>633.76261820483023</v>
      </c>
      <c r="D113" s="116">
        <f t="shared" si="2"/>
        <v>657.69031935408009</v>
      </c>
      <c r="E113" s="116">
        <f t="shared" si="2"/>
        <v>204.57986766939001</v>
      </c>
      <c r="F113" s="116">
        <f t="shared" si="2"/>
        <v>470.93647301638998</v>
      </c>
      <c r="G113" s="116">
        <f t="shared" si="2"/>
        <v>1001.2394143612399</v>
      </c>
      <c r="H113" s="116">
        <f t="shared" si="2"/>
        <v>50.293771387</v>
      </c>
      <c r="I113" s="116">
        <f t="shared" si="2"/>
        <v>532.59308245539</v>
      </c>
      <c r="J113" s="185" t="s">
        <v>143</v>
      </c>
    </row>
  </sheetData>
  <mergeCells count="8">
    <mergeCell ref="A1:J1"/>
    <mergeCell ref="A2:J2"/>
    <mergeCell ref="A87:J87"/>
    <mergeCell ref="A88:J88"/>
    <mergeCell ref="A58:J58"/>
    <mergeCell ref="A59:J59"/>
    <mergeCell ref="A29:J29"/>
    <mergeCell ref="A30:J30"/>
  </mergeCells>
  <pageMargins left="0.7" right="0.7" top="0.75" bottom="0.75" header="0.3" footer="0.3"/>
  <pageSetup scale="2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79998168889431442"/>
  </sheetPr>
  <dimension ref="A1:AJ40"/>
  <sheetViews>
    <sheetView topLeftCell="C14" zoomScale="85" zoomScaleNormal="85" workbookViewId="0">
      <selection activeCell="F36" sqref="F36"/>
    </sheetView>
  </sheetViews>
  <sheetFormatPr defaultColWidth="5.88671875" defaultRowHeight="13.2"/>
  <cols>
    <col min="1" max="1" width="5" style="109" customWidth="1"/>
    <col min="2" max="2" width="38.33203125" style="7" bestFit="1" customWidth="1"/>
    <col min="3" max="3" width="17.88671875" style="7" customWidth="1"/>
    <col min="4" max="4" width="19.33203125" style="7" customWidth="1"/>
    <col min="5" max="5" width="19.5546875" style="7" customWidth="1"/>
    <col min="6" max="6" width="18.109375" style="7" customWidth="1"/>
    <col min="7" max="7" width="44.33203125" style="112" customWidth="1"/>
    <col min="8" max="8" width="17" style="7" bestFit="1" customWidth="1"/>
    <col min="9" max="9" width="9.109375" style="7" bestFit="1" customWidth="1"/>
    <col min="10" max="10" width="7.44140625" style="7" customWidth="1"/>
    <col min="11" max="11" width="5.6640625" style="7" customWidth="1"/>
    <col min="12" max="12" width="5.88671875" style="7" customWidth="1"/>
    <col min="13" max="16384" width="5.88671875" style="7"/>
  </cols>
  <sheetData>
    <row r="1" spans="1:36" s="106" customFormat="1" ht="20.399999999999999">
      <c r="A1" s="251" t="s">
        <v>290</v>
      </c>
      <c r="B1" s="252"/>
      <c r="C1" s="252"/>
      <c r="D1" s="252"/>
      <c r="E1" s="252"/>
      <c r="F1" s="252"/>
      <c r="G1" s="253"/>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row>
    <row r="2" spans="1:36" s="106" customFormat="1" ht="20.399999999999999">
      <c r="A2" s="257" t="s">
        <v>374</v>
      </c>
      <c r="B2" s="258"/>
      <c r="C2" s="258"/>
      <c r="D2" s="258"/>
      <c r="E2" s="258"/>
      <c r="F2" s="258"/>
      <c r="G2" s="25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row>
    <row r="3" spans="1:36" s="160" customFormat="1" ht="45">
      <c r="A3" s="37" t="s">
        <v>0</v>
      </c>
      <c r="B3" s="37" t="s">
        <v>5</v>
      </c>
      <c r="C3" s="37" t="s">
        <v>397</v>
      </c>
      <c r="D3" s="37" t="s">
        <v>408</v>
      </c>
      <c r="E3" s="37" t="s">
        <v>412</v>
      </c>
      <c r="F3" s="37" t="s">
        <v>425</v>
      </c>
      <c r="G3" s="38" t="s">
        <v>128</v>
      </c>
    </row>
    <row r="4" spans="1:36" ht="15">
      <c r="A4" s="93">
        <v>1</v>
      </c>
      <c r="B4" s="94" t="s">
        <v>21</v>
      </c>
      <c r="C4" s="95">
        <v>5.6475961790550002</v>
      </c>
      <c r="D4" s="95">
        <v>5.5458862330550005</v>
      </c>
      <c r="E4" s="95">
        <v>6.0561115010100002</v>
      </c>
      <c r="F4" s="95">
        <v>5.0069777460100005</v>
      </c>
      <c r="G4" s="137" t="s">
        <v>46</v>
      </c>
      <c r="H4" s="193"/>
      <c r="I4" s="107"/>
      <c r="J4" s="107"/>
    </row>
    <row r="5" spans="1:36" ht="15">
      <c r="A5" s="93">
        <v>2</v>
      </c>
      <c r="B5" s="94" t="s">
        <v>22</v>
      </c>
      <c r="C5" s="95"/>
      <c r="D5" s="95"/>
      <c r="E5" s="95"/>
      <c r="F5" s="95"/>
      <c r="G5" s="137" t="s">
        <v>101</v>
      </c>
      <c r="H5" s="193"/>
      <c r="I5" s="107"/>
      <c r="J5" s="107"/>
    </row>
    <row r="6" spans="1:36" ht="15">
      <c r="A6" s="93">
        <v>3</v>
      </c>
      <c r="B6" s="94" t="s">
        <v>23</v>
      </c>
      <c r="C6" s="95">
        <v>18.309104112499998</v>
      </c>
      <c r="D6" s="95">
        <v>19.4534713585</v>
      </c>
      <c r="E6" s="95">
        <v>16.588832430739998</v>
      </c>
      <c r="F6" s="95">
        <v>16.1839343511</v>
      </c>
      <c r="G6" s="137" t="s">
        <v>104</v>
      </c>
      <c r="H6" s="193"/>
      <c r="I6" s="107"/>
      <c r="J6" s="107"/>
    </row>
    <row r="7" spans="1:36" ht="15">
      <c r="A7" s="93">
        <v>4</v>
      </c>
      <c r="B7" s="94" t="s">
        <v>24</v>
      </c>
      <c r="C7" s="95">
        <v>1.878203587</v>
      </c>
      <c r="D7" s="95">
        <v>1.8782708690000001</v>
      </c>
      <c r="E7" s="95">
        <v>1.8773429639999999</v>
      </c>
      <c r="F7" s="95">
        <v>1.864342833</v>
      </c>
      <c r="G7" s="137" t="s">
        <v>105</v>
      </c>
      <c r="H7" s="193"/>
      <c r="I7" s="107"/>
      <c r="J7" s="107"/>
    </row>
    <row r="8" spans="1:36" ht="15">
      <c r="A8" s="93">
        <v>5</v>
      </c>
      <c r="B8" s="94" t="s">
        <v>25</v>
      </c>
      <c r="C8" s="95">
        <v>1.4999999999999999E-2</v>
      </c>
      <c r="D8" s="95">
        <v>1.4999999999999999E-2</v>
      </c>
      <c r="E8" s="95">
        <v>1.4999999999999999E-2</v>
      </c>
      <c r="F8" s="95">
        <v>1.4999999999999999E-2</v>
      </c>
      <c r="G8" s="137" t="s">
        <v>106</v>
      </c>
      <c r="H8" s="193"/>
      <c r="I8" s="107"/>
      <c r="J8" s="107"/>
    </row>
    <row r="9" spans="1:36" ht="15">
      <c r="A9" s="93">
        <v>6</v>
      </c>
      <c r="B9" s="94" t="s">
        <v>26</v>
      </c>
      <c r="C9" s="95"/>
      <c r="D9" s="95"/>
      <c r="E9" s="95"/>
      <c r="F9" s="95"/>
      <c r="G9" s="137" t="s">
        <v>102</v>
      </c>
      <c r="H9" s="193"/>
      <c r="I9" s="107"/>
      <c r="J9" s="107"/>
    </row>
    <row r="10" spans="1:36" ht="15">
      <c r="A10" s="93">
        <v>7</v>
      </c>
      <c r="B10" s="94" t="s">
        <v>27</v>
      </c>
      <c r="C10" s="95">
        <v>93.669010865999994</v>
      </c>
      <c r="D10" s="95">
        <v>95.311160745999999</v>
      </c>
      <c r="E10" s="95">
        <v>93.738313581</v>
      </c>
      <c r="F10" s="95">
        <v>99.778335231</v>
      </c>
      <c r="G10" s="137" t="s">
        <v>114</v>
      </c>
      <c r="H10" s="193"/>
      <c r="I10" s="107"/>
      <c r="J10" s="107"/>
    </row>
    <row r="11" spans="1:36" ht="15">
      <c r="A11" s="93">
        <v>8</v>
      </c>
      <c r="B11" s="94" t="s">
        <v>28</v>
      </c>
      <c r="C11" s="95">
        <v>0.27844200000000002</v>
      </c>
      <c r="D11" s="95">
        <v>0.27444200000000002</v>
      </c>
      <c r="E11" s="95">
        <v>0.42464200000000002</v>
      </c>
      <c r="F11" s="95">
        <v>0.16769999999999999</v>
      </c>
      <c r="G11" s="137" t="s">
        <v>108</v>
      </c>
      <c r="H11" s="193"/>
      <c r="I11" s="107"/>
      <c r="J11" s="107"/>
    </row>
    <row r="12" spans="1:36" ht="15">
      <c r="A12" s="93">
        <v>9</v>
      </c>
      <c r="B12" s="94" t="s">
        <v>29</v>
      </c>
      <c r="C12" s="95">
        <v>-6.2643606719999996</v>
      </c>
      <c r="D12" s="95">
        <v>-5.1071026499999999</v>
      </c>
      <c r="E12" s="95">
        <v>-5.7153899279999996</v>
      </c>
      <c r="F12" s="95">
        <v>-5.3915619369999996</v>
      </c>
      <c r="G12" s="137" t="s">
        <v>47</v>
      </c>
      <c r="H12" s="193"/>
      <c r="I12" s="107"/>
      <c r="J12" s="107"/>
    </row>
    <row r="13" spans="1:36" ht="15">
      <c r="A13" s="93">
        <v>10</v>
      </c>
      <c r="B13" s="94" t="s">
        <v>30</v>
      </c>
      <c r="C13" s="95">
        <v>9.0923673189900001</v>
      </c>
      <c r="D13" s="95">
        <v>9.74420433499</v>
      </c>
      <c r="E13" s="95">
        <v>14.269014585000001</v>
      </c>
      <c r="F13" s="95">
        <v>9.4716095189999994</v>
      </c>
      <c r="G13" s="137" t="s">
        <v>48</v>
      </c>
      <c r="H13" s="193"/>
      <c r="I13" s="107"/>
      <c r="J13" s="107"/>
    </row>
    <row r="14" spans="1:36" ht="15">
      <c r="A14" s="93">
        <v>11</v>
      </c>
      <c r="B14" s="94" t="s">
        <v>31</v>
      </c>
      <c r="C14" s="95">
        <v>-3.6871555489999999</v>
      </c>
      <c r="D14" s="95">
        <v>-3.8330892699999999</v>
      </c>
      <c r="E14" s="95">
        <v>-4.3541546172900008</v>
      </c>
      <c r="F14" s="95">
        <v>-3.5020771466700005</v>
      </c>
      <c r="G14" s="137" t="s">
        <v>49</v>
      </c>
      <c r="H14" s="193"/>
      <c r="I14" s="107"/>
      <c r="J14" s="107"/>
    </row>
    <row r="15" spans="1:36" ht="15">
      <c r="A15" s="93">
        <v>12</v>
      </c>
      <c r="B15" s="94" t="s">
        <v>32</v>
      </c>
      <c r="C15" s="95">
        <v>1.719620116</v>
      </c>
      <c r="D15" s="95">
        <v>1.6792423329999999</v>
      </c>
      <c r="E15" s="95">
        <v>1.5481964589999999</v>
      </c>
      <c r="F15" s="95">
        <v>5.5858970273299997</v>
      </c>
      <c r="G15" s="137" t="s">
        <v>50</v>
      </c>
      <c r="H15" s="193"/>
      <c r="I15" s="107"/>
      <c r="J15" s="107"/>
    </row>
    <row r="16" spans="1:36" s="8" customFormat="1" ht="15">
      <c r="A16" s="98">
        <v>13</v>
      </c>
      <c r="B16" s="99" t="s">
        <v>33</v>
      </c>
      <c r="C16" s="100">
        <v>120.657827958545</v>
      </c>
      <c r="D16" s="100">
        <f>SUM(D4:D15)</f>
        <v>124.961485954545</v>
      </c>
      <c r="E16" s="100">
        <f>SUM(E4:E15)</f>
        <v>124.44790897546001</v>
      </c>
      <c r="F16" s="100">
        <v>129.18040762377001</v>
      </c>
      <c r="G16" s="138" t="s">
        <v>6</v>
      </c>
      <c r="H16" s="194"/>
      <c r="I16" s="107"/>
      <c r="J16" s="108"/>
    </row>
    <row r="17" spans="1:10" ht="15">
      <c r="A17" s="93">
        <v>14</v>
      </c>
      <c r="B17" s="94" t="s">
        <v>34</v>
      </c>
      <c r="C17" s="95">
        <v>0.23248287400000001</v>
      </c>
      <c r="D17" s="95">
        <v>0.26585435499999999</v>
      </c>
      <c r="E17" s="95">
        <v>0.63866199700000004</v>
      </c>
      <c r="F17" s="95">
        <v>0.68244545899999998</v>
      </c>
      <c r="G17" s="137" t="s">
        <v>51</v>
      </c>
      <c r="H17" s="193"/>
      <c r="I17" s="107"/>
      <c r="J17" s="107"/>
    </row>
    <row r="18" spans="1:10" ht="15">
      <c r="A18" s="93">
        <v>15</v>
      </c>
      <c r="B18" s="94" t="s">
        <v>35</v>
      </c>
      <c r="C18" s="95"/>
      <c r="D18" s="95"/>
      <c r="G18" s="137" t="s">
        <v>109</v>
      </c>
      <c r="H18" s="193"/>
      <c r="I18" s="107"/>
      <c r="J18" s="107"/>
    </row>
    <row r="19" spans="1:10" ht="15">
      <c r="A19" s="93">
        <v>16</v>
      </c>
      <c r="B19" s="94" t="s">
        <v>36</v>
      </c>
      <c r="C19" s="95">
        <v>42.079125888</v>
      </c>
      <c r="D19" s="95">
        <v>42.621506525000001</v>
      </c>
      <c r="E19" s="95">
        <v>40.028064145000002</v>
      </c>
      <c r="F19" s="95">
        <v>40.683465939900003</v>
      </c>
      <c r="G19" s="137" t="s">
        <v>110</v>
      </c>
      <c r="H19" s="193"/>
      <c r="I19" s="107"/>
      <c r="J19" s="107"/>
    </row>
    <row r="20" spans="1:10" ht="15">
      <c r="A20" s="93">
        <v>17</v>
      </c>
      <c r="B20" s="94" t="s">
        <v>37</v>
      </c>
      <c r="C20" s="95">
        <v>16.906141988000002</v>
      </c>
      <c r="D20" s="95">
        <v>17.436276675999999</v>
      </c>
      <c r="E20" s="95">
        <v>17.396588296000001</v>
      </c>
      <c r="F20" s="95">
        <v>18.712241879</v>
      </c>
      <c r="G20" s="137" t="s">
        <v>111</v>
      </c>
      <c r="H20" s="193"/>
      <c r="I20" s="107"/>
      <c r="J20" s="107"/>
    </row>
    <row r="21" spans="1:10" ht="15">
      <c r="A21" s="93">
        <v>18</v>
      </c>
      <c r="B21" s="94" t="s">
        <v>20</v>
      </c>
      <c r="C21" s="95">
        <v>10.949823267999999</v>
      </c>
      <c r="D21" s="95">
        <v>8.3697646470000002</v>
      </c>
      <c r="E21" s="95">
        <v>14.928233634</v>
      </c>
      <c r="F21" s="95">
        <v>9.0283563840000003</v>
      </c>
      <c r="G21" s="137" t="s">
        <v>103</v>
      </c>
      <c r="H21" s="193"/>
      <c r="I21" s="107"/>
      <c r="J21" s="107"/>
    </row>
    <row r="22" spans="1:10" ht="15">
      <c r="A22" s="93">
        <v>19</v>
      </c>
      <c r="B22" s="94" t="s">
        <v>38</v>
      </c>
      <c r="C22" s="95">
        <v>3.6026065302399997</v>
      </c>
      <c r="D22" s="95">
        <v>5.8362813152399999</v>
      </c>
      <c r="E22" s="95">
        <v>3.6530248009999999</v>
      </c>
      <c r="F22" s="95">
        <v>10.561605875430001</v>
      </c>
      <c r="G22" s="137" t="s">
        <v>87</v>
      </c>
      <c r="H22" s="193"/>
      <c r="I22" s="107"/>
      <c r="J22" s="107"/>
    </row>
    <row r="23" spans="1:10" ht="15">
      <c r="A23" s="98">
        <v>20</v>
      </c>
      <c r="B23" s="99" t="s">
        <v>4</v>
      </c>
      <c r="C23" s="100">
        <v>73.770180548239992</v>
      </c>
      <c r="D23" s="100">
        <v>74.529683518240006</v>
      </c>
      <c r="E23" s="100">
        <v>76.644572873000001</v>
      </c>
      <c r="F23" s="100">
        <v>79.668115537329996</v>
      </c>
      <c r="G23" s="138" t="s">
        <v>7</v>
      </c>
      <c r="H23" s="193"/>
      <c r="I23" s="107"/>
      <c r="J23" s="107"/>
    </row>
    <row r="24" spans="1:10" ht="15">
      <c r="A24" s="93">
        <v>21</v>
      </c>
      <c r="B24" s="94" t="s">
        <v>39</v>
      </c>
      <c r="C24" s="95"/>
      <c r="D24" s="95"/>
      <c r="E24" s="95"/>
      <c r="F24" s="95"/>
      <c r="G24" s="137" t="s">
        <v>52</v>
      </c>
      <c r="H24" s="193"/>
      <c r="I24" s="107"/>
      <c r="J24" s="107"/>
    </row>
    <row r="25" spans="1:10" ht="15">
      <c r="A25" s="93">
        <v>22</v>
      </c>
      <c r="B25" s="94" t="s">
        <v>40</v>
      </c>
      <c r="C25" s="95">
        <v>2.7974669599999999</v>
      </c>
      <c r="D25" s="95">
        <v>2.8247894599999999</v>
      </c>
      <c r="E25" s="95">
        <v>3.74252166</v>
      </c>
      <c r="F25" s="95">
        <v>3.3807105499999999</v>
      </c>
      <c r="G25" s="137" t="s">
        <v>112</v>
      </c>
      <c r="H25" s="193"/>
      <c r="I25" s="107"/>
      <c r="J25" s="107"/>
    </row>
    <row r="26" spans="1:10" ht="15">
      <c r="A26" s="93">
        <v>23</v>
      </c>
      <c r="B26" s="94" t="s">
        <v>41</v>
      </c>
      <c r="C26" s="95">
        <v>7.1420986021650004</v>
      </c>
      <c r="D26" s="95">
        <v>7.2799463421650001</v>
      </c>
      <c r="E26" s="95">
        <v>7.9515332079999999</v>
      </c>
      <c r="F26" s="95">
        <v>6.9483363760000003</v>
      </c>
      <c r="G26" s="137" t="s">
        <v>113</v>
      </c>
      <c r="H26" s="193"/>
      <c r="I26" s="107"/>
      <c r="J26" s="107"/>
    </row>
    <row r="27" spans="1:10" ht="15">
      <c r="A27" s="93">
        <v>24</v>
      </c>
      <c r="B27" s="94" t="s">
        <v>42</v>
      </c>
      <c r="C27" s="95">
        <v>14.068702104</v>
      </c>
      <c r="D27" s="95">
        <v>14.722702103</v>
      </c>
      <c r="E27" s="95">
        <v>16.496265996999998</v>
      </c>
      <c r="F27" s="95">
        <v>16.230267137999999</v>
      </c>
      <c r="G27" s="137" t="s">
        <v>53</v>
      </c>
      <c r="H27" s="193"/>
      <c r="I27" s="107"/>
      <c r="J27" s="107"/>
    </row>
    <row r="28" spans="1:10" ht="15">
      <c r="A28" s="93">
        <v>25</v>
      </c>
      <c r="B28" s="94" t="s">
        <v>43</v>
      </c>
      <c r="C28" s="95">
        <v>22.928961486650003</v>
      </c>
      <c r="D28" s="95">
        <v>22.89801484865</v>
      </c>
      <c r="E28" s="95">
        <v>20.316921904720001</v>
      </c>
      <c r="F28" s="95">
        <v>21.228105552440002</v>
      </c>
      <c r="G28" s="137" t="s">
        <v>54</v>
      </c>
      <c r="H28" s="193"/>
      <c r="I28" s="107"/>
      <c r="J28" s="107"/>
    </row>
    <row r="29" spans="1:10" ht="15">
      <c r="A29" s="93">
        <v>26</v>
      </c>
      <c r="B29" s="94" t="s">
        <v>44</v>
      </c>
      <c r="C29" s="95">
        <v>-4.9581742509999992E-2</v>
      </c>
      <c r="D29" s="95">
        <v>2.7063496014899999</v>
      </c>
      <c r="E29" s="95">
        <v>-0.70412328826000004</v>
      </c>
      <c r="F29" s="95">
        <v>1.72487247</v>
      </c>
      <c r="G29" s="137" t="s">
        <v>55</v>
      </c>
      <c r="H29" s="193"/>
      <c r="I29" s="107"/>
      <c r="J29" s="107"/>
    </row>
    <row r="30" spans="1:10" ht="15">
      <c r="A30" s="98">
        <v>27</v>
      </c>
      <c r="B30" s="99" t="s">
        <v>10</v>
      </c>
      <c r="C30" s="100">
        <v>46.887647410305</v>
      </c>
      <c r="D30" s="100">
        <v>50.431802355305003</v>
      </c>
      <c r="E30" s="100">
        <v>47.803119481460001</v>
      </c>
      <c r="F30" s="100">
        <v>49.512292086440006</v>
      </c>
      <c r="G30" s="138" t="s">
        <v>8</v>
      </c>
      <c r="H30" s="193"/>
      <c r="I30" s="107"/>
      <c r="J30" s="107"/>
    </row>
    <row r="31" spans="1:10" s="8" customFormat="1" ht="15">
      <c r="A31" s="98">
        <v>28</v>
      </c>
      <c r="B31" s="99" t="s">
        <v>45</v>
      </c>
      <c r="C31" s="100">
        <v>120.657827958545</v>
      </c>
      <c r="D31" s="100">
        <f>D23+D30</f>
        <v>124.961485873545</v>
      </c>
      <c r="E31" s="100">
        <f>E23+E30</f>
        <v>124.44769235446</v>
      </c>
      <c r="F31" s="100">
        <v>129.18040762377001</v>
      </c>
      <c r="G31" s="138" t="s">
        <v>9</v>
      </c>
      <c r="H31" s="224"/>
      <c r="I31" s="224"/>
      <c r="J31" s="224"/>
    </row>
    <row r="32" spans="1:10">
      <c r="C32" s="213"/>
      <c r="D32" s="228"/>
      <c r="E32" s="228"/>
      <c r="F32" s="228"/>
      <c r="G32" s="111"/>
    </row>
    <row r="33" spans="1:7" ht="14.4">
      <c r="A33" s="117"/>
      <c r="B33" s="179"/>
    </row>
    <row r="34" spans="1:7" ht="45">
      <c r="A34" s="37" t="s">
        <v>0</v>
      </c>
      <c r="B34" s="38" t="s">
        <v>128</v>
      </c>
      <c r="C34" s="37" t="s">
        <v>397</v>
      </c>
      <c r="D34" s="37" t="s">
        <v>408</v>
      </c>
      <c r="E34" s="37" t="s">
        <v>412</v>
      </c>
      <c r="F34" s="37" t="s">
        <v>425</v>
      </c>
      <c r="G34" s="38" t="s">
        <v>128</v>
      </c>
    </row>
    <row r="35" spans="1:7" ht="15">
      <c r="A35" s="93">
        <v>1</v>
      </c>
      <c r="B35" s="94" t="s">
        <v>382</v>
      </c>
      <c r="C35" s="208">
        <f>C36/C37</f>
        <v>0.43652289307112868</v>
      </c>
      <c r="D35" s="208">
        <f>D36/D37</f>
        <v>0.44580581593061053</v>
      </c>
      <c r="E35" s="208">
        <f>E36/E37</f>
        <v>0.42259535359372069</v>
      </c>
      <c r="F35" s="208">
        <f>F36/F37</f>
        <v>0.38400406256489394</v>
      </c>
      <c r="G35" s="137" t="s">
        <v>387</v>
      </c>
    </row>
    <row r="36" spans="1:7" ht="15">
      <c r="B36" s="94" t="s">
        <v>383</v>
      </c>
      <c r="C36" s="143">
        <f>C4+C6+C7+C8</f>
        <v>25.849903878555001</v>
      </c>
      <c r="D36" s="143">
        <f>D4+D6+D7+D8</f>
        <v>26.892628460555002</v>
      </c>
      <c r="E36" s="143">
        <f>E4+E6+E7+E8</f>
        <v>24.53728689575</v>
      </c>
      <c r="F36" s="143">
        <f>F4+F6+F7+F8</f>
        <v>23.07025493011</v>
      </c>
      <c r="G36" s="137" t="s">
        <v>388</v>
      </c>
    </row>
    <row r="37" spans="1:7" ht="15">
      <c r="A37" s="207"/>
      <c r="B37" s="94" t="s">
        <v>384</v>
      </c>
      <c r="C37" s="143">
        <f>C17+C19+C20</f>
        <v>59.21775075</v>
      </c>
      <c r="D37" s="143">
        <f>D17+D19+D20</f>
        <v>60.323637556000001</v>
      </c>
      <c r="E37" s="143">
        <f>E17+E19+E20</f>
        <v>58.063314438000006</v>
      </c>
      <c r="F37" s="143">
        <f>F17+F19+F20</f>
        <v>60.0781532779</v>
      </c>
      <c r="G37" s="137" t="s">
        <v>389</v>
      </c>
    </row>
    <row r="38" spans="1:7" ht="15">
      <c r="A38" s="93">
        <v>2</v>
      </c>
      <c r="B38" s="94" t="s">
        <v>385</v>
      </c>
      <c r="C38" s="208">
        <f>C39/C40</f>
        <v>1.6355907910465817</v>
      </c>
      <c r="D38" s="208">
        <f>D39/D40</f>
        <v>1.6766673364977134</v>
      </c>
      <c r="E38" s="208">
        <f>E39/E40</f>
        <v>1.6237015135001156</v>
      </c>
      <c r="F38" s="208">
        <f>F39/F40</f>
        <v>1.6214819034252177</v>
      </c>
      <c r="G38" s="137" t="s">
        <v>390</v>
      </c>
    </row>
    <row r="39" spans="1:7" ht="15">
      <c r="A39" s="207"/>
      <c r="B39" s="94" t="s">
        <v>386</v>
      </c>
      <c r="C39" s="143">
        <f>C16</f>
        <v>120.657827958545</v>
      </c>
      <c r="D39" s="143">
        <f>D16</f>
        <v>124.961485954545</v>
      </c>
      <c r="E39" s="143">
        <f>E16</f>
        <v>124.44790897546001</v>
      </c>
      <c r="F39" s="143">
        <f>F16</f>
        <v>129.18040762377001</v>
      </c>
      <c r="G39" s="137" t="s">
        <v>6</v>
      </c>
    </row>
    <row r="40" spans="1:7" ht="15">
      <c r="A40" s="207"/>
      <c r="B40" s="94" t="s">
        <v>392</v>
      </c>
      <c r="C40" s="143">
        <f>C23</f>
        <v>73.770180548239992</v>
      </c>
      <c r="D40" s="143">
        <f>D23</f>
        <v>74.529683518240006</v>
      </c>
      <c r="E40" s="143">
        <f>E23</f>
        <v>76.644572873000001</v>
      </c>
      <c r="F40" s="143">
        <f>F23</f>
        <v>79.668115537329996</v>
      </c>
      <c r="G40" s="137" t="s">
        <v>391</v>
      </c>
    </row>
  </sheetData>
  <mergeCells count="2">
    <mergeCell ref="A2:G2"/>
    <mergeCell ref="A1:G1"/>
  </mergeCells>
  <pageMargins left="1" right="1" top="1" bottom="1.46639015748032" header="1" footer="1"/>
  <pageSetup paperSize="9" scale="59" orientation="landscape" r:id="rId1"/>
  <headerFooter alignWithMargins="0">
    <oddFooter>&amp;L&amp;"Arial,Italic"&amp;8 Muhamad Maulana Yasin Jayawiguna:WA00810, 2/22/2016 1:13:44 PM 
&amp;"-,Regular"Hal:  1/ 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21D074E561E1A4F8541854ED8ADC063" ma:contentTypeVersion="1" ma:contentTypeDescription="Create a new document." ma:contentTypeScope="" ma:versionID="363a0113561362fecc3873171ce55b75">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3C701D5-D952-475D-A9CA-5F939EC6616F}">
  <ds:schemaRefs>
    <ds:schemaRef ds:uri="http://schemas.microsoft.com/sharepoint/v3/contenttype/forms"/>
  </ds:schemaRefs>
</ds:datastoreItem>
</file>

<file path=customXml/itemProps2.xml><?xml version="1.0" encoding="utf-8"?>
<ds:datastoreItem xmlns:ds="http://schemas.openxmlformats.org/officeDocument/2006/customXml" ds:itemID="{3E18FFAC-0E07-4410-83C6-4C85472018A2}"/>
</file>

<file path=customXml/itemProps3.xml><?xml version="1.0" encoding="utf-8"?>
<ds:datastoreItem xmlns:ds="http://schemas.openxmlformats.org/officeDocument/2006/customXml" ds:itemID="{69A823FB-D16E-4F84-B028-6BD1447EE45E}">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22</vt:i4>
      </vt:variant>
    </vt:vector>
  </HeadingPairs>
  <TitlesOfParts>
    <vt:vector size="45" baseType="lpstr">
      <vt:lpstr>Cover</vt:lpstr>
      <vt:lpstr>Foreword</vt:lpstr>
      <vt:lpstr>Table Of Content</vt:lpstr>
      <vt:lpstr>Number Entities</vt:lpstr>
      <vt:lpstr>Number Entities By Province</vt:lpstr>
      <vt:lpstr>Assets By Province</vt:lpstr>
      <vt:lpstr>Summary</vt:lpstr>
      <vt:lpstr>Summary by Province</vt:lpstr>
      <vt:lpstr>BS-MFI Cooperative Conv</vt:lpstr>
      <vt:lpstr>IS- MFI Cooperative Conv</vt:lpstr>
      <vt:lpstr>Sum by Prov. MFI Coop Conv</vt:lpstr>
      <vt:lpstr>BS - MFI Limit Comp Conv</vt:lpstr>
      <vt:lpstr>IS-MFI Limit Comp Conv</vt:lpstr>
      <vt:lpstr>Sum by Prov-MFI Limit Comp Conv</vt:lpstr>
      <vt:lpstr>BS- MFI Cooperative Sharia</vt:lpstr>
      <vt:lpstr>IS- MFI Cooperative Sharia</vt:lpstr>
      <vt:lpstr>Sum by Prov- MFI Coop Sharia</vt:lpstr>
      <vt:lpstr>BS- MFI Limit Sharia</vt:lpstr>
      <vt:lpstr>IS- MFI Limit Sharia</vt:lpstr>
      <vt:lpstr>Sum by Prov- MFI Limit Sharia</vt:lpstr>
      <vt:lpstr>===</vt:lpstr>
      <vt:lpstr>Abbreviation</vt:lpstr>
      <vt:lpstr>Glossary</vt:lpstr>
      <vt:lpstr>Abbreviation!Print_Area</vt:lpstr>
      <vt:lpstr>'Assets By Province'!Print_Area</vt:lpstr>
      <vt:lpstr>'BS - MFI Limit Comp Conv'!Print_Area</vt:lpstr>
      <vt:lpstr>'BS- MFI Cooperative Sharia'!Print_Area</vt:lpstr>
      <vt:lpstr>'BS- MFI Limit Sharia'!Print_Area</vt:lpstr>
      <vt:lpstr>'BS-MFI Cooperative Conv'!Print_Area</vt:lpstr>
      <vt:lpstr>Cover!Print_Area</vt:lpstr>
      <vt:lpstr>Foreword!Print_Area</vt:lpstr>
      <vt:lpstr>Glossary!Print_Area</vt:lpstr>
      <vt:lpstr>'IS- MFI Cooperative Conv'!Print_Area</vt:lpstr>
      <vt:lpstr>'IS- MFI Cooperative Sharia'!Print_Area</vt:lpstr>
      <vt:lpstr>'IS- MFI Limit Sharia'!Print_Area</vt:lpstr>
      <vt:lpstr>'IS-MFI Limit Comp Conv'!Print_Area</vt:lpstr>
      <vt:lpstr>'Number Entities'!Print_Area</vt:lpstr>
      <vt:lpstr>'Number Entities By Province'!Print_Area</vt:lpstr>
      <vt:lpstr>'Sum by Prov- MFI Coop Sharia'!Print_Area</vt:lpstr>
      <vt:lpstr>'Sum by Prov- MFI Limit Sharia'!Print_Area</vt:lpstr>
      <vt:lpstr>'Sum by Prov. MFI Coop Conv'!Print_Area</vt:lpstr>
      <vt:lpstr>'Sum by Prov-MFI Limit Comp Conv'!Print_Area</vt:lpstr>
      <vt:lpstr>Summary!Print_Area</vt:lpstr>
      <vt:lpstr>'Summary by Province'!Print_Area</vt:lpstr>
      <vt:lpstr>'Table Of Content'!Print_Area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Noviyanto Utomo</dc:creator>
  <cp:lastModifiedBy>Amanda Beta</cp:lastModifiedBy>
  <cp:lastPrinted>2021-02-25T07:26:43Z</cp:lastPrinted>
  <dcterms:created xsi:type="dcterms:W3CDTF">2016-02-23T06:03:52Z</dcterms:created>
  <dcterms:modified xsi:type="dcterms:W3CDTF">2023-11-30T05:47:08Z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0x010100921D074E561E1A4F8541854ED8ADC063</vt:lpwstr>
  </property>
</Properties>
</file>