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style2.xml" ContentType="application/vnd.ms-office.chartsty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chart2.xml" ContentType="application/vnd.openxmlformats-officedocument.drawingml.chart+xml"/>
  <Override PartName="/xl/charts/colors2.xml" ContentType="application/vnd.ms-office.chartcolor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olors1.xml" ContentType="application/vnd.ms-office.chartcolorstyle+xml"/>
  <Override PartName="/xl/charts/style1.xml" ContentType="application/vnd.ms-office.chart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730" windowHeight="11760" activeTab="1"/>
  </bookViews>
  <sheets>
    <sheet name="data aset IKNB" sheetId="2" r:id="rId1"/>
    <sheet name="Pelaku IKNB" sheetId="3" r:id="rId2"/>
  </sheets>
  <externalReferences>
    <externalReference r:id="rId3"/>
    <externalReference r:id="rId4"/>
  </externalReferences>
  <definedNames>
    <definedName name="_xlnm.Print_Area" localSheetId="0">'data aset IKNB'!$B$1:$K$39</definedName>
    <definedName name="_xlnm.Print_Area" localSheetId="1">'Pelaku IKNB'!$B$1:$E$37</definedName>
  </definedNames>
  <calcPr calcId="162913"/>
</workbook>
</file>

<file path=xl/calcChain.xml><?xml version="1.0" encoding="utf-8"?>
<calcChain xmlns="http://schemas.openxmlformats.org/spreadsheetml/2006/main">
  <c r="K33" i="2" l="1"/>
  <c r="J33" i="2"/>
  <c r="I33" i="2"/>
  <c r="K32" i="2"/>
  <c r="J32" i="2"/>
  <c r="I32" i="2"/>
  <c r="D33" i="2"/>
  <c r="C33" i="2"/>
  <c r="E32" i="2"/>
  <c r="C13" i="2"/>
  <c r="D13" i="2"/>
  <c r="C7" i="2" l="1"/>
  <c r="C28" i="2"/>
  <c r="D21" i="2"/>
  <c r="C21" i="2"/>
  <c r="D17" i="2"/>
  <c r="C17" i="2"/>
  <c r="E22" i="3"/>
  <c r="E21" i="3"/>
  <c r="D20" i="3"/>
  <c r="C20" i="3"/>
  <c r="E20" i="3" s="1"/>
  <c r="E19" i="3"/>
  <c r="E18" i="3"/>
  <c r="E17" i="3"/>
  <c r="E16" i="3"/>
  <c r="D16" i="3"/>
  <c r="C16" i="3"/>
  <c r="E11" i="2" l="1"/>
  <c r="E10" i="2"/>
  <c r="E9" i="2"/>
  <c r="E8" i="2"/>
  <c r="E32" i="3" l="1"/>
  <c r="C4" i="3" l="1"/>
  <c r="I5" i="2"/>
  <c r="D27" i="3" l="1"/>
  <c r="C6" i="3"/>
  <c r="E27" i="2" l="1"/>
  <c r="E26" i="2"/>
  <c r="E25" i="2"/>
  <c r="E24" i="2"/>
  <c r="E31" i="2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I9" i="2"/>
  <c r="J9" i="2"/>
  <c r="I10" i="2"/>
  <c r="J10" i="2"/>
  <c r="I11" i="2"/>
  <c r="J11" i="2"/>
  <c r="J12" i="2"/>
  <c r="J8" i="2"/>
  <c r="I8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8" i="2" s="1"/>
  <c r="E20" i="2"/>
  <c r="E19" i="2"/>
  <c r="E18" i="2"/>
  <c r="D7" i="2"/>
  <c r="E17" i="2" l="1"/>
  <c r="J21" i="2" l="1"/>
  <c r="K17" i="2" l="1"/>
  <c r="K28" i="2"/>
  <c r="E31" i="3"/>
  <c r="E29" i="3"/>
  <c r="E30" i="3"/>
  <c r="E28" i="3"/>
  <c r="C27" i="3"/>
  <c r="E27" i="3" s="1"/>
  <c r="E23" i="3"/>
  <c r="E24" i="3"/>
  <c r="E25" i="3"/>
  <c r="E26" i="3"/>
  <c r="E14" i="3"/>
  <c r="E15" i="3"/>
  <c r="E13" i="3"/>
  <c r="D12" i="3"/>
  <c r="C12" i="3"/>
  <c r="E8" i="3"/>
  <c r="E9" i="3"/>
  <c r="E10" i="3"/>
  <c r="E11" i="3"/>
  <c r="E7" i="3"/>
  <c r="D6" i="3"/>
  <c r="C33" i="3" l="1"/>
  <c r="D33" i="3"/>
  <c r="E6" i="3"/>
  <c r="E12" i="3"/>
  <c r="E33" i="3" l="1"/>
  <c r="E23" i="2"/>
  <c r="I23" i="2"/>
  <c r="K23" i="2" s="1"/>
  <c r="I12" i="2" l="1"/>
  <c r="E7" i="2" l="1"/>
  <c r="K12" i="2"/>
  <c r="I7" i="2"/>
  <c r="K7" i="2" l="1"/>
  <c r="E15" i="2" l="1"/>
  <c r="I15" i="2"/>
  <c r="K15" i="2" s="1"/>
  <c r="E14" i="2"/>
  <c r="I14" i="2"/>
  <c r="E16" i="2"/>
  <c r="I16" i="2"/>
  <c r="K16" i="2" s="1"/>
  <c r="E13" i="2" l="1"/>
  <c r="E33" i="2"/>
  <c r="I13" i="2"/>
  <c r="K13" i="2" s="1"/>
  <c r="K14" i="2"/>
  <c r="E22" i="2" l="1"/>
  <c r="E21" i="2" s="1"/>
  <c r="I22" i="2"/>
  <c r="K22" i="2" s="1"/>
  <c r="I21" i="2" l="1"/>
  <c r="K21" i="2" l="1"/>
</calcChain>
</file>

<file path=xl/sharedStrings.xml><?xml version="1.0" encoding="utf-8"?>
<sst xmlns="http://schemas.openxmlformats.org/spreadsheetml/2006/main" count="107" uniqueCount="48">
  <si>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</si>
  <si>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</si>
  <si>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</si>
  <si>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</si>
  <si>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</si>
  <si>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</si>
  <si>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</si>
  <si>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</si>
  <si>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</si>
  <si>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</si>
  <si>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</si>
  <si>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</si>
  <si>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</si>
  <si>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</si>
  <si>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</si>
  <si>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</si>
  <si>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</si>
  <si>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</si>
  <si>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</si>
  <si>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</si>
  <si>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</si>
  <si>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</si>
  <si>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</si>
  <si>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</si>
  <si>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</si>
  <si>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</si>
  <si>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</si>
  <si>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</si>
  <si>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</si>
  <si>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</si>
  <si>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</si>
  <si>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</si>
  <si>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</si>
  <si>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</si>
  <si>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</si>
  <si>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</si>
  <si>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</si>
  <si>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</si>
  <si>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</si>
  <si>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</si>
  <si>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</si>
  <si>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</si>
  <si>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</si>
  <si>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triliun Rp</t>
  </si>
  <si>
    <t>Data aset Jasa Penunjang menggunakan data Semester I 2019.</t>
  </si>
  <si>
    <t>Fintech</t>
  </si>
  <si>
    <t>Data aset LKM menggunakan data Kuartal II 2019.</t>
  </si>
  <si>
    <t>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</si>
</sst>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_-;\-* #,##0_-;_-* &quot;-&quot;_-;_-@_-"/>
    <numFmt numFmtId="167" formatCode="_-* #,##0.00_-;\-* #,##0.00_-;_-* &quot;-&quot;??_-;_-@_-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&quot;Rp&quot;#,##0.00;[Red]\-&quot;Rp&quot;#,##0.00"/>
    <numFmt numFmtId="184" formatCode="_(* #,##0.0_);_(* \(#,##0.0\);_(* &quot;-&quot;?_);_(@_)"/>
    <numFmt numFmtId="185" formatCode="General\ &quot;bulan &quot;"/>
    <numFmt numFmtId="186" formatCode="d\-mmm\-yyyy"/>
    <numFmt numFmtId="187" formatCode="d"/>
    <numFmt numFmtId="188" formatCode="#,##0;[Red]#,##0"/>
    <numFmt numFmtId="189" formatCode="_([$Rp-421]* #,##0_);_([$Rp-421]* \(#,##0\);_([$Rp-421]* &quot;-&quot;_);_(@_)"/>
    <numFmt numFmtId="190" formatCode="0_);\(0\)"/>
  </numFmts>
  <fonts count="6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name val="Calibri"/>
      <family val="2"/>
      <charset val="1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70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164" fontId="2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4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9" fontId="3" fillId="0" borderId="0"/>
    <xf numFmtId="180" fontId="3" fillId="3" borderId="0" applyNumberFormat="0" applyBorder="0" applyAlignment="0" applyProtection="0"/>
    <xf numFmtId="180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80" fontId="7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7" fillId="0" borderId="0" applyFont="0" applyFill="0" applyBorder="0" applyAlignment="0" applyProtection="0"/>
    <xf numFmtId="14" fontId="30" fillId="0" borderId="0"/>
    <xf numFmtId="189" fontId="43" fillId="0" borderId="0">
      <protection locked="0"/>
    </xf>
    <xf numFmtId="189" fontId="44" fillId="0" borderId="0">
      <protection locked="0"/>
    </xf>
    <xf numFmtId="189" fontId="44" fillId="0" borderId="0">
      <protection locked="0"/>
    </xf>
    <xf numFmtId="189" fontId="44" fillId="0" borderId="0">
      <protection locked="0"/>
    </xf>
    <xf numFmtId="189" fontId="43" fillId="0" borderId="0">
      <protection locked="0"/>
    </xf>
    <xf numFmtId="189" fontId="43" fillId="0" borderId="0">
      <protection locked="0"/>
    </xf>
    <xf numFmtId="189" fontId="45" fillId="0" borderId="0">
      <protection locked="0"/>
    </xf>
    <xf numFmtId="10" fontId="30" fillId="15" borderId="2" applyNumberFormat="0" applyBorder="0" applyAlignment="0" applyProtection="0"/>
    <xf numFmtId="189" fontId="25" fillId="0" borderId="0"/>
    <xf numFmtId="190" fontId="1" fillId="0" borderId="0"/>
    <xf numFmtId="189" fontId="1" fillId="0" borderId="0"/>
    <xf numFmtId="189" fontId="1" fillId="0" borderId="0"/>
    <xf numFmtId="190" fontId="1" fillId="0" borderId="0"/>
    <xf numFmtId="0" fontId="7" fillId="0" borderId="0"/>
    <xf numFmtId="189" fontId="1" fillId="0" borderId="0"/>
    <xf numFmtId="189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90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90" fontId="7" fillId="0" borderId="0"/>
    <xf numFmtId="189" fontId="7" fillId="0" borderId="0"/>
    <xf numFmtId="189" fontId="1" fillId="0" borderId="0"/>
    <xf numFmtId="189" fontId="1" fillId="0" borderId="0"/>
    <xf numFmtId="167" fontId="1" fillId="0" borderId="0"/>
    <xf numFmtId="189" fontId="7" fillId="0" borderId="0"/>
    <xf numFmtId="189" fontId="7" fillId="0" borderId="0"/>
    <xf numFmtId="190" fontId="1" fillId="0" borderId="0"/>
    <xf numFmtId="189" fontId="1" fillId="0" borderId="0"/>
    <xf numFmtId="189" fontId="1" fillId="0" borderId="0"/>
    <xf numFmtId="9" fontId="7" fillId="0" borderId="0" applyFont="0" applyFill="0" applyBorder="0" applyAlignment="0" applyProtection="0"/>
    <xf numFmtId="189" fontId="36" fillId="0" borderId="2">
      <alignment horizontal="center"/>
    </xf>
    <xf numFmtId="189" fontId="36" fillId="0" borderId="0">
      <alignment horizontal="center" vertical="center"/>
    </xf>
    <xf numFmtId="189" fontId="37" fillId="7" borderId="0" applyNumberFormat="0" applyFill="0">
      <alignment horizontal="left" vertical="center"/>
    </xf>
    <xf numFmtId="166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7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6" fontId="46" fillId="0" borderId="0" applyFont="0" applyFill="0" applyBorder="0" applyAlignment="0" applyProtection="0"/>
    <xf numFmtId="0" fontId="46" fillId="0" borderId="0">
      <alignment vertical="center"/>
    </xf>
    <xf numFmtId="167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85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41" fontId="50" fillId="8" borderId="2" xfId="845" applyFont="1" applyFill="1" applyBorder="1" applyAlignment="1">
      <alignment horizontal="right" vertical="center"/>
    </xf>
    <xf numFmtId="41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0" fontId="47" fillId="0" borderId="13" xfId="0" applyFont="1" applyBorder="1" applyAlignment="1">
      <alignment vertical="center"/>
    </xf>
    <xf numFmtId="41" fontId="51" fillId="0" borderId="2" xfId="845" applyNumberFormat="1" applyFont="1" applyBorder="1" applyAlignment="1">
      <alignment horizontal="right" vertical="center"/>
    </xf>
    <xf numFmtId="41" fontId="51" fillId="0" borderId="20" xfId="845" applyFont="1" applyBorder="1" applyAlignment="1">
      <alignment horizontal="right" vertical="center"/>
    </xf>
    <xf numFmtId="41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41" fontId="50" fillId="4" borderId="17" xfId="845" applyFont="1" applyFill="1" applyBorder="1" applyAlignment="1">
      <alignment vertical="center"/>
    </xf>
    <xf numFmtId="41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43" fontId="54" fillId="8" borderId="2" xfId="2" applyNumberFormat="1" applyFont="1" applyFill="1" applyBorder="1"/>
    <xf numFmtId="182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2" fontId="52" fillId="0" borderId="20" xfId="2" applyNumberFormat="1" applyFont="1" applyBorder="1" applyAlignment="1">
      <alignment horizontal="right"/>
    </xf>
    <xf numFmtId="0" fontId="52" fillId="0" borderId="0" xfId="0" applyFont="1" applyFill="1"/>
    <xf numFmtId="43" fontId="47" fillId="0" borderId="2" xfId="0" applyNumberFormat="1" applyFont="1" applyFill="1" applyBorder="1"/>
    <xf numFmtId="182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182" fontId="47" fillId="0" borderId="2" xfId="845" applyNumberFormat="1" applyFont="1" applyFill="1" applyBorder="1"/>
    <xf numFmtId="43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43" fontId="49" fillId="9" borderId="2" xfId="0" applyNumberFormat="1" applyFont="1" applyFill="1" applyBorder="1"/>
    <xf numFmtId="182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4" fontId="49" fillId="4" borderId="18" xfId="0" applyNumberFormat="1" applyFont="1" applyFill="1" applyBorder="1" applyAlignment="1">
      <alignment horizontal="right"/>
    </xf>
    <xf numFmtId="43" fontId="47" fillId="0" borderId="0" xfId="0" applyNumberFormat="1" applyFont="1"/>
    <xf numFmtId="43" fontId="47" fillId="0" borderId="0" xfId="1" applyFont="1" applyFill="1"/>
    <xf numFmtId="182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43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41" fontId="51" fillId="0" borderId="2" xfId="845" applyNumberFormat="1" applyFont="1" applyBorder="1" applyAlignment="1"/>
    <xf numFmtId="41" fontId="49" fillId="8" borderId="2" xfId="845" applyFont="1" applyFill="1" applyBorder="1" applyAlignment="1"/>
    <xf numFmtId="41" fontId="50" fillId="8" borderId="2" xfId="845" applyFont="1" applyFill="1" applyBorder="1" applyAlignment="1"/>
    <xf numFmtId="41" fontId="59" fillId="0" borderId="2" xfId="845" applyFont="1" applyFill="1" applyBorder="1" applyAlignment="1"/>
    <xf numFmtId="0" fontId="54" fillId="8" borderId="22" xfId="0" applyFont="1" applyFill="1" applyBorder="1"/>
    <xf numFmtId="41" fontId="59" fillId="0" borderId="2" xfId="845" applyFont="1" applyFill="1" applyBorder="1" applyAlignment="1">
      <alignment horizontal="right"/>
    </xf>
    <xf numFmtId="1" fontId="59" fillId="8" borderId="2" xfId="845" applyNumberFormat="1" applyFont="1" applyFill="1" applyBorder="1" applyAlignment="1">
      <alignment horizontal="right" vertical="center"/>
    </xf>
    <xf numFmtId="1" fontId="59" fillId="8" borderId="20" xfId="845" applyNumberFormat="1" applyFont="1" applyFill="1" applyBorder="1" applyAlignment="1">
      <alignment horizontal="right" vertical="center"/>
    </xf>
    <xf numFmtId="1" fontId="59" fillId="0" borderId="2" xfId="845" applyNumberFormat="1" applyFont="1" applyFill="1" applyBorder="1" applyAlignment="1">
      <alignment horizontal="right" vertical="center"/>
    </xf>
    <xf numFmtId="1" fontId="59" fillId="0" borderId="20" xfId="845" applyNumberFormat="1" applyFont="1" applyFill="1" applyBorder="1" applyAlignment="1">
      <alignment horizontal="right" vertical="center"/>
    </xf>
    <xf numFmtId="41" fontId="51" fillId="0" borderId="2" xfId="845" applyFont="1" applyBorder="1" applyAlignment="1">
      <alignment horizontal="right"/>
    </xf>
    <xf numFmtId="41" fontId="51" fillId="0" borderId="2" xfId="845" applyNumberFormat="1" applyFont="1" applyBorder="1" applyAlignment="1">
      <alignment horizontal="right"/>
    </xf>
    <xf numFmtId="43" fontId="54" fillId="8" borderId="25" xfId="2" applyNumberFormat="1" applyFont="1" applyFill="1" applyBorder="1"/>
    <xf numFmtId="2" fontId="54" fillId="9" borderId="26" xfId="2" applyNumberFormat="1" applyFont="1" applyFill="1" applyBorder="1" applyAlignment="1">
      <alignment horizontal="right"/>
    </xf>
    <xf numFmtId="182" fontId="47" fillId="0" borderId="2" xfId="845" applyNumberFormat="1" applyFont="1" applyFill="1" applyBorder="1" applyAlignment="1">
      <alignment vertical="center"/>
    </xf>
    <xf numFmtId="182" fontId="47" fillId="0" borderId="24" xfId="845" applyNumberFormat="1" applyFont="1" applyFill="1" applyBorder="1" applyAlignment="1">
      <alignment vertical="center"/>
    </xf>
    <xf numFmtId="43" fontId="47" fillId="0" borderId="2" xfId="1" applyFont="1" applyBorder="1" applyAlignment="1">
      <alignment horizontal="right" vertical="center"/>
    </xf>
    <xf numFmtId="0" fontId="47" fillId="0" borderId="2" xfId="0" applyFont="1" applyBorder="1" applyAlignment="1">
      <alignment horizontal="right" vertical="center"/>
    </xf>
    <xf numFmtId="182" fontId="47" fillId="0" borderId="20" xfId="845" applyNumberFormat="1" applyFont="1" applyFill="1" applyBorder="1" applyAlignment="1">
      <alignment vertical="center"/>
    </xf>
    <xf numFmtId="43" fontId="54" fillId="8" borderId="20" xfId="2" applyNumberFormat="1" applyFont="1" applyFill="1" applyBorder="1"/>
    <xf numFmtId="182" fontId="52" fillId="0" borderId="2" xfId="845" applyNumberFormat="1" applyFont="1" applyFill="1" applyBorder="1" applyAlignment="1">
      <alignment horizontal="right" vertical="center"/>
    </xf>
    <xf numFmtId="0" fontId="54" fillId="8" borderId="23" xfId="0" applyFont="1" applyFill="1" applyBorder="1" applyAlignment="1">
      <alignment vertical="top"/>
    </xf>
    <xf numFmtId="43" fontId="54" fillId="8" borderId="27" xfId="2" applyNumberFormat="1" applyFont="1" applyFill="1" applyBorder="1"/>
    <xf numFmtId="182" fontId="54" fillId="18" borderId="18" xfId="845" applyNumberFormat="1" applyFont="1" applyFill="1" applyBorder="1" applyAlignment="1">
      <alignment horizontal="right"/>
    </xf>
    <xf numFmtId="0" fontId="57" fillId="16" borderId="0" xfId="0" applyFont="1" applyFill="1" applyAlignment="1">
      <alignment horizontal="center"/>
    </xf>
    <xf numFmtId="43" fontId="56" fillId="17" borderId="14" xfId="1" applyFont="1" applyFill="1" applyBorder="1" applyAlignment="1">
      <alignment horizontal="center" vertical="center"/>
    </xf>
    <xf numFmtId="43" fontId="56" fillId="17" borderId="13" xfId="1" applyFont="1" applyFill="1" applyBorder="1" applyAlignment="1">
      <alignment horizontal="center" vertical="center"/>
    </xf>
    <xf numFmtId="181" fontId="56" fillId="17" borderId="19" xfId="1" quotePrefix="1" applyNumberFormat="1" applyFont="1" applyFill="1" applyBorder="1" applyAlignment="1">
      <alignment horizontal="center" vertical="center"/>
    </xf>
    <xf numFmtId="181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Aset IKNB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[2]Sept!$A$11</c:f>
              <c:strCache>
                <c:ptCount val="1"/>
                <c:pt idx="0">
                  <c:v>Konv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EE-47D4-BB87-52E164DD672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EE-47D4-BB87-52E164DD672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EE-47D4-BB87-52E164DD672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EE-47D4-BB87-52E164DD672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EE-47D4-BB87-52E164DD672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EE-47D4-BB87-52E164DD672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EE-47D4-BB87-52E164DD672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EE-47D4-BB87-52E164DD672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EE-47D4-BB87-52E164DD672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EE-47D4-BB87-52E164DD67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[2]Sept!$G$10:$S$10</c:f>
              <c:numCache>
                <c:formatCode>mmm\-yy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f>[2]Sept!$G$11:$S$11</c:f>
              <c:numCache>
                <c:formatCode>0.00</c:formatCode>
                <c:ptCount val="13"/>
                <c:pt idx="0">
                  <c:v>2211.2078918147299</c:v>
                </c:pt>
                <c:pt idx="1">
                  <c:v>2207.7676734394881</c:v>
                </c:pt>
                <c:pt idx="2">
                  <c:v>2222.4777002236565</c:v>
                </c:pt>
                <c:pt idx="3">
                  <c:v>2255.1718847016837</c:v>
                </c:pt>
                <c:pt idx="4">
                  <c:v>2283.5358325709694</c:v>
                </c:pt>
                <c:pt idx="5">
                  <c:v>2289.8066591118527</c:v>
                </c:pt>
                <c:pt idx="6">
                  <c:v>2315.3831599254509</c:v>
                </c:pt>
                <c:pt idx="7">
                  <c:v>2323.0395199139766</c:v>
                </c:pt>
                <c:pt idx="8">
                  <c:v>2338.0069541492016</c:v>
                </c:pt>
                <c:pt idx="9">
                  <c:v>2370.1279017256074</c:v>
                </c:pt>
                <c:pt idx="10">
                  <c:v>2380.9265569941676</c:v>
                </c:pt>
                <c:pt idx="11">
                  <c:v>2392.4764811322457</c:v>
                </c:pt>
                <c:pt idx="12">
                  <c:v>2399.2137598101417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7EE-47D4-BB87-52E164DD672D}"/>
            </c:ext>
          </c:extLst>
        </c:ser>
        <c:ser>
          <c:idx val="2"/>
          <c:order val="2"/>
          <c:tx>
            <c:strRef>
              <c:f>[2]Sept!$A$13</c:f>
              <c:strCache>
                <c:ptCount val="1"/>
                <c:pt idx="0">
                  <c:v>TOTAL</c:v>
                </c:pt>
              </c:strCache>
            </c:strRef>
          </c:tx>
          <c:spPr>
            <a:ln w="4762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EE-47D4-BB87-52E164DD672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EE-47D4-BB87-52E164DD672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EE-47D4-BB87-52E164DD672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7EE-47D4-BB87-52E164DD672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EE-47D4-BB87-52E164DD672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7EE-47D4-BB87-52E164DD672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7EE-47D4-BB87-52E164DD672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7EE-47D4-BB87-52E164DD672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7EE-47D4-BB87-52E164DD672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7EE-47D4-BB87-52E164DD67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[2]Sept!$G$10:$S$10</c:f>
              <c:numCache>
                <c:formatCode>mmm\-yy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f>[2]Sept!$G$13:$S$13</c:f>
              <c:numCache>
                <c:formatCode>0.00</c:formatCode>
                <c:ptCount val="13"/>
                <c:pt idx="0">
                  <c:v>2311.1464815690351</c:v>
                </c:pt>
                <c:pt idx="1">
                  <c:v>2307.5091625737205</c:v>
                </c:pt>
                <c:pt idx="2">
                  <c:v>2321.180104760012</c:v>
                </c:pt>
                <c:pt idx="3">
                  <c:v>2352.2868936210116</c:v>
                </c:pt>
                <c:pt idx="4">
                  <c:v>2383.8361549059578</c:v>
                </c:pt>
                <c:pt idx="5">
                  <c:v>2389.5361170639735</c:v>
                </c:pt>
                <c:pt idx="6">
                  <c:v>2418.7387383305004</c:v>
                </c:pt>
                <c:pt idx="7">
                  <c:v>2424.3602589144357</c:v>
                </c:pt>
                <c:pt idx="8">
                  <c:v>2438.5328955411592</c:v>
                </c:pt>
                <c:pt idx="9">
                  <c:v>2472.1910734735411</c:v>
                </c:pt>
                <c:pt idx="10">
                  <c:v>2482.7980360408942</c:v>
                </c:pt>
                <c:pt idx="11">
                  <c:v>2495.9934017216183</c:v>
                </c:pt>
                <c:pt idx="12">
                  <c:v>2503.3873995052663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7EE-47D4-BB87-52E164DD67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5010424"/>
        <c:axId val="465010752"/>
      </c:lineChart>
      <c:lineChart>
        <c:grouping val="standard"/>
        <c:varyColors val="0"/>
        <c:ser>
          <c:idx val="1"/>
          <c:order val="1"/>
          <c:tx>
            <c:strRef>
              <c:f>[2]Sept!$A$12</c:f>
              <c:strCache>
                <c:ptCount val="1"/>
                <c:pt idx="0">
                  <c:v>Syariah (RHS)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7EE-47D4-BB87-52E164DD672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7EE-47D4-BB87-52E164DD672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7EE-47D4-BB87-52E164DD672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7EE-47D4-BB87-52E164DD672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7EE-47D4-BB87-52E164DD672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7EE-47D4-BB87-52E164DD672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7EE-47D4-BB87-52E164DD672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7EE-47D4-BB87-52E164DD672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7EE-47D4-BB87-52E164DD672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7EE-47D4-BB87-52E164DD67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[2]Sept!$G$10:$S$10</c:f>
              <c:numCache>
                <c:formatCode>mmm\-yy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f>[2]Sept!$G$12:$S$12</c:f>
              <c:numCache>
                <c:formatCode>0.00</c:formatCode>
                <c:ptCount val="13"/>
                <c:pt idx="0">
                  <c:v>99.938589754305752</c:v>
                </c:pt>
                <c:pt idx="1">
                  <c:v>99.741489134232552</c:v>
                </c:pt>
                <c:pt idx="2">
                  <c:v>98.7024045363558</c:v>
                </c:pt>
                <c:pt idx="3">
                  <c:v>97.115008919328162</c:v>
                </c:pt>
                <c:pt idx="4">
                  <c:v>100.30032233498862</c:v>
                </c:pt>
                <c:pt idx="5">
                  <c:v>99.729457952120725</c:v>
                </c:pt>
                <c:pt idx="6">
                  <c:v>103.35557840504976</c:v>
                </c:pt>
                <c:pt idx="7">
                  <c:v>101.32073900045923</c:v>
                </c:pt>
                <c:pt idx="8">
                  <c:v>100.52594139195735</c:v>
                </c:pt>
                <c:pt idx="9">
                  <c:v>102.06317174793354</c:v>
                </c:pt>
                <c:pt idx="10">
                  <c:v>101.87147904672656</c:v>
                </c:pt>
                <c:pt idx="11">
                  <c:v>103.51692058937293</c:v>
                </c:pt>
                <c:pt idx="12">
                  <c:v>104.17363969512456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47EE-47D4-BB87-52E164DD67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0827520"/>
        <c:axId val="260822928"/>
      </c:lineChart>
      <c:dateAx>
        <c:axId val="465010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65010752"/>
        <c:crosses val="autoZero"/>
        <c:auto val="1"/>
        <c:lblOffset val="100"/>
        <c:baseTimeUnit val="months"/>
      </c:dateAx>
      <c:valAx>
        <c:axId val="465010752"/>
        <c:scaling>
          <c:orientation val="minMax"/>
          <c:max val="2600"/>
          <c:min val="2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65010424"/>
        <c:crosses val="autoZero"/>
        <c:crossBetween val="between"/>
        <c:majorUnit val="100"/>
      </c:valAx>
      <c:valAx>
        <c:axId val="260822928"/>
        <c:scaling>
          <c:orientation val="minMax"/>
          <c:max val="200"/>
          <c:min val="95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60827520"/>
        <c:crosses val="max"/>
        <c:crossBetween val="between"/>
      </c:valAx>
      <c:dateAx>
        <c:axId val="2608275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6082292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Pelaku IKNB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[2]Sept!$A$17</c:f>
              <c:strCache>
                <c:ptCount val="1"/>
                <c:pt idx="0">
                  <c:v>Konv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27-4D82-9785-D02B0ED368C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27-4D82-9785-D02B0ED368C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27-4D82-9785-D02B0ED368C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27-4D82-9785-D02B0ED368C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27-4D82-9785-D02B0ED368C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27-4D82-9785-D02B0ED368C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27-4D82-9785-D02B0ED368C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27-4D82-9785-D02B0ED368C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27-4D82-9785-D02B0ED368C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27-4D82-9785-D02B0ED368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[2]Sept!$G$16:$S$16</c:f>
              <c:numCache>
                <c:formatCode>mmm\-yy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f>[2]Sept!$G$17:$S$17</c:f>
              <c:numCache>
                <c:formatCode>General</c:formatCode>
                <c:ptCount val="13"/>
                <c:pt idx="0">
                  <c:v>1145</c:v>
                </c:pt>
                <c:pt idx="1">
                  <c:v>1152</c:v>
                </c:pt>
                <c:pt idx="2">
                  <c:v>1161</c:v>
                </c:pt>
                <c:pt idx="3">
                  <c:v>1169</c:v>
                </c:pt>
                <c:pt idx="4">
                  <c:v>1162</c:v>
                </c:pt>
                <c:pt idx="5">
                  <c:v>1167</c:v>
                </c:pt>
                <c:pt idx="6">
                  <c:v>1169</c:v>
                </c:pt>
                <c:pt idx="7">
                  <c:v>1177</c:v>
                </c:pt>
                <c:pt idx="8">
                  <c:v>1181</c:v>
                </c:pt>
                <c:pt idx="9">
                  <c:v>1184</c:v>
                </c:pt>
                <c:pt idx="10">
                  <c:v>1182</c:v>
                </c:pt>
                <c:pt idx="11">
                  <c:v>1175</c:v>
                </c:pt>
                <c:pt idx="12">
                  <c:v>1178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427-4D82-9785-D02B0ED368C5}"/>
            </c:ext>
          </c:extLst>
        </c:ser>
        <c:ser>
          <c:idx val="2"/>
          <c:order val="2"/>
          <c:tx>
            <c:strRef>
              <c:f>[2]Sept!$A$19</c:f>
              <c:strCache>
                <c:ptCount val="1"/>
                <c:pt idx="0">
                  <c:v>TOTAL</c:v>
                </c:pt>
              </c:strCache>
            </c:strRef>
          </c:tx>
          <c:spPr>
            <a:ln w="4762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27-4D82-9785-D02B0ED368C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27-4D82-9785-D02B0ED368C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27-4D82-9785-D02B0ED368C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427-4D82-9785-D02B0ED368C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27-4D82-9785-D02B0ED368C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427-4D82-9785-D02B0ED368C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27-4D82-9785-D02B0ED368C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427-4D82-9785-D02B0ED368C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27-4D82-9785-D02B0ED368C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427-4D82-9785-D02B0ED368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[2]Sept!$G$16:$S$16</c:f>
              <c:numCache>
                <c:formatCode>mmm\-yy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f>[2]Sept!$G$19:$S$19</c:f>
              <c:numCache>
                <c:formatCode>General</c:formatCode>
                <c:ptCount val="13"/>
                <c:pt idx="0">
                  <c:v>1226</c:v>
                </c:pt>
                <c:pt idx="1">
                  <c:v>1235</c:v>
                </c:pt>
                <c:pt idx="2">
                  <c:v>1247</c:v>
                </c:pt>
                <c:pt idx="3">
                  <c:v>1260</c:v>
                </c:pt>
                <c:pt idx="4">
                  <c:v>1255</c:v>
                </c:pt>
                <c:pt idx="5">
                  <c:v>1262</c:v>
                </c:pt>
                <c:pt idx="6">
                  <c:v>1266</c:v>
                </c:pt>
                <c:pt idx="7">
                  <c:v>1280</c:v>
                </c:pt>
                <c:pt idx="8">
                  <c:v>1284</c:v>
                </c:pt>
                <c:pt idx="9">
                  <c:v>1290</c:v>
                </c:pt>
                <c:pt idx="10">
                  <c:v>1288</c:v>
                </c:pt>
                <c:pt idx="11">
                  <c:v>1283</c:v>
                </c:pt>
                <c:pt idx="12">
                  <c:v>1287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427-4D82-9785-D02B0ED368C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73124192"/>
        <c:axId val="573122880"/>
      </c:lineChart>
      <c:lineChart>
        <c:grouping val="standard"/>
        <c:varyColors val="0"/>
        <c:ser>
          <c:idx val="1"/>
          <c:order val="1"/>
          <c:tx>
            <c:strRef>
              <c:f>[2]Sept!$A$18</c:f>
              <c:strCache>
                <c:ptCount val="1"/>
                <c:pt idx="0">
                  <c:v>Syariah (RHS)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427-4D82-9785-D02B0ED368C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427-4D82-9785-D02B0ED368C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427-4D82-9785-D02B0ED368C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427-4D82-9785-D02B0ED368C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427-4D82-9785-D02B0ED368C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427-4D82-9785-D02B0ED368C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427-4D82-9785-D02B0ED368C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427-4D82-9785-D02B0ED368C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427-4D82-9785-D02B0ED368C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427-4D82-9785-D02B0ED368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[2]Sept!$G$16:$S$16</c:f>
              <c:numCache>
                <c:formatCode>mmm\-yy</c:formatCode>
                <c:ptCount val="13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</c:numCache>
            </c:numRef>
          </c:cat>
          <c:val>
            <c:numRef>
              <c:f>[2]Sept!$G$18:$S$18</c:f>
              <c:numCache>
                <c:formatCode>General</c:formatCode>
                <c:ptCount val="13"/>
                <c:pt idx="0">
                  <c:v>81</c:v>
                </c:pt>
                <c:pt idx="1">
                  <c:v>83</c:v>
                </c:pt>
                <c:pt idx="2">
                  <c:v>86</c:v>
                </c:pt>
                <c:pt idx="3">
                  <c:v>91</c:v>
                </c:pt>
                <c:pt idx="4">
                  <c:v>93</c:v>
                </c:pt>
                <c:pt idx="5">
                  <c:v>95</c:v>
                </c:pt>
                <c:pt idx="6">
                  <c:v>97</c:v>
                </c:pt>
                <c:pt idx="7">
                  <c:v>103</c:v>
                </c:pt>
                <c:pt idx="8">
                  <c:v>103</c:v>
                </c:pt>
                <c:pt idx="9">
                  <c:v>106</c:v>
                </c:pt>
                <c:pt idx="10">
                  <c:v>106</c:v>
                </c:pt>
                <c:pt idx="11">
                  <c:v>108</c:v>
                </c:pt>
                <c:pt idx="12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6427-4D82-9785-D02B0ED368C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050392"/>
        <c:axId val="192050064"/>
      </c:lineChart>
      <c:dateAx>
        <c:axId val="573124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573122880"/>
        <c:crosses val="autoZero"/>
        <c:auto val="1"/>
        <c:lblOffset val="100"/>
        <c:baseTimeUnit val="months"/>
      </c:dateAx>
      <c:valAx>
        <c:axId val="573122880"/>
        <c:scaling>
          <c:orientation val="minMax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573124192"/>
        <c:crosses val="autoZero"/>
        <c:crossBetween val="between"/>
      </c:valAx>
      <c:valAx>
        <c:axId val="192050064"/>
        <c:scaling>
          <c:orientation val="minMax"/>
          <c:max val="20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92050392"/>
        <c:crosses val="max"/>
        <c:crossBetween val="between"/>
      </c:valAx>
      <c:dateAx>
        <c:axId val="19205039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9205006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7</xdr:col>
      <xdr:colOff>1100140</xdr:colOff>
      <xdr:row>59</xdr:row>
      <xdr:rowOff>38100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16</xdr:col>
      <xdr:colOff>276755</xdr:colOff>
      <xdr:row>22</xdr:row>
      <xdr:rowOff>185738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KASI\_PUBLIKASI%20IKNB\1BULANAN\_PUBLIKASI%20WEBSITE\PW%202019\09.%20PW%20September%202019\08.%20IKNB\kk%20publikasi%20website%20OJ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UBLIKASI\_PUBLIKASI%20IKNB\1BULANAN\_PUBLIKASI%20WEBSITE\PW%202019\09.%20PW%20September%202019\08.%20IKNB\kk%20publikasi%20website%20OJ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 - Pelaku"/>
      <sheetName val="Input - ASET (Triliun Rp)"/>
      <sheetName val="juni"/>
      <sheetName val="Sept"/>
    </sheetNames>
    <sheetDataSet>
      <sheetData sheetId="0"/>
      <sheetData sheetId="1"/>
      <sheetData sheetId="2"/>
      <sheetData sheetId="3"/>
      <sheetData sheetId="4">
        <row r="10">
          <cell r="G10">
            <v>43344</v>
          </cell>
          <cell r="H10">
            <v>43374</v>
          </cell>
          <cell r="I10">
            <v>43405</v>
          </cell>
          <cell r="J10">
            <v>43435</v>
          </cell>
          <cell r="K10">
            <v>43466</v>
          </cell>
          <cell r="L10">
            <v>43497</v>
          </cell>
          <cell r="M10">
            <v>43525</v>
          </cell>
          <cell r="N10">
            <v>43556</v>
          </cell>
          <cell r="O10">
            <v>43586</v>
          </cell>
          <cell r="P10">
            <v>43617</v>
          </cell>
          <cell r="Q10">
            <v>43647</v>
          </cell>
          <cell r="R10">
            <v>43678</v>
          </cell>
          <cell r="S10">
            <v>43709</v>
          </cell>
        </row>
        <row r="11">
          <cell r="A11" t="str">
            <v>Konv</v>
          </cell>
          <cell r="G11">
            <v>2211.2078918147299</v>
          </cell>
          <cell r="H11">
            <v>2207.7676734394881</v>
          </cell>
          <cell r="I11">
            <v>2222.4777002236565</v>
          </cell>
          <cell r="J11">
            <v>2255.1718847016837</v>
          </cell>
          <cell r="K11">
            <v>2283.5358325709694</v>
          </cell>
          <cell r="L11">
            <v>2289.8066591118527</v>
          </cell>
          <cell r="M11">
            <v>2315.3831599254509</v>
          </cell>
          <cell r="N11">
            <v>2323.0395199139766</v>
          </cell>
          <cell r="O11">
            <v>2338.0069541492016</v>
          </cell>
          <cell r="P11">
            <v>2370.1279017256074</v>
          </cell>
          <cell r="Q11">
            <v>2380.9265569941676</v>
          </cell>
          <cell r="R11">
            <v>2392.4764811322457</v>
          </cell>
          <cell r="S11">
            <v>2399.2137598101417</v>
          </cell>
        </row>
        <row r="12">
          <cell r="A12" t="str">
            <v>Syariah (RHS)</v>
          </cell>
          <cell r="G12">
            <v>99.938589754305752</v>
          </cell>
          <cell r="H12">
            <v>99.741489134232552</v>
          </cell>
          <cell r="I12">
            <v>98.7024045363558</v>
          </cell>
          <cell r="J12">
            <v>97.115008919328162</v>
          </cell>
          <cell r="K12">
            <v>100.30032233498862</v>
          </cell>
          <cell r="L12">
            <v>99.729457952120725</v>
          </cell>
          <cell r="M12">
            <v>103.35557840504976</v>
          </cell>
          <cell r="N12">
            <v>101.32073900045923</v>
          </cell>
          <cell r="O12">
            <v>100.52594139195735</v>
          </cell>
          <cell r="P12">
            <v>102.06317174793354</v>
          </cell>
          <cell r="Q12">
            <v>101.87147904672656</v>
          </cell>
          <cell r="R12">
            <v>103.51692058937293</v>
          </cell>
          <cell r="S12">
            <v>104.17363969512456</v>
          </cell>
        </row>
        <row r="13">
          <cell r="A13" t="str">
            <v>TOTAL</v>
          </cell>
          <cell r="G13">
            <v>2311.1464815690351</v>
          </cell>
          <cell r="H13">
            <v>2307.5091625737205</v>
          </cell>
          <cell r="I13">
            <v>2321.180104760012</v>
          </cell>
          <cell r="J13">
            <v>2352.2868936210116</v>
          </cell>
          <cell r="K13">
            <v>2383.8361549059578</v>
          </cell>
          <cell r="L13">
            <v>2389.5361170639735</v>
          </cell>
          <cell r="M13">
            <v>2418.7387383305004</v>
          </cell>
          <cell r="N13">
            <v>2424.3602589144357</v>
          </cell>
          <cell r="O13">
            <v>2438.5328955411592</v>
          </cell>
          <cell r="P13">
            <v>2472.1910734735411</v>
          </cell>
          <cell r="Q13">
            <v>2482.7980360408942</v>
          </cell>
          <cell r="R13">
            <v>2495.9934017216183</v>
          </cell>
          <cell r="S13">
            <v>2503.3873995052663</v>
          </cell>
        </row>
        <row r="16">
          <cell r="G16">
            <v>43344</v>
          </cell>
          <cell r="H16">
            <v>43374</v>
          </cell>
          <cell r="I16">
            <v>43405</v>
          </cell>
          <cell r="J16">
            <v>43435</v>
          </cell>
          <cell r="K16">
            <v>43466</v>
          </cell>
          <cell r="L16">
            <v>43497</v>
          </cell>
          <cell r="M16">
            <v>43525</v>
          </cell>
          <cell r="N16">
            <v>43556</v>
          </cell>
          <cell r="O16">
            <v>43586</v>
          </cell>
          <cell r="P16">
            <v>43617</v>
          </cell>
          <cell r="Q16">
            <v>43647</v>
          </cell>
          <cell r="R16">
            <v>43678</v>
          </cell>
          <cell r="S16">
            <v>43709</v>
          </cell>
        </row>
        <row r="17">
          <cell r="A17" t="str">
            <v>Konv</v>
          </cell>
          <cell r="G17">
            <v>1145</v>
          </cell>
          <cell r="H17">
            <v>1152</v>
          </cell>
          <cell r="I17">
            <v>1161</v>
          </cell>
          <cell r="J17">
            <v>1169</v>
          </cell>
          <cell r="K17">
            <v>1162</v>
          </cell>
          <cell r="L17">
            <v>1167</v>
          </cell>
          <cell r="M17">
            <v>1169</v>
          </cell>
          <cell r="N17">
            <v>1177</v>
          </cell>
          <cell r="O17">
            <v>1181</v>
          </cell>
          <cell r="P17">
            <v>1184</v>
          </cell>
          <cell r="Q17">
            <v>1182</v>
          </cell>
          <cell r="R17">
            <v>1175</v>
          </cell>
          <cell r="S17">
            <v>1178</v>
          </cell>
        </row>
        <row r="18">
          <cell r="A18" t="str">
            <v>Syariah (RHS)</v>
          </cell>
          <cell r="G18">
            <v>81</v>
          </cell>
          <cell r="H18">
            <v>83</v>
          </cell>
          <cell r="I18">
            <v>86</v>
          </cell>
          <cell r="J18">
            <v>91</v>
          </cell>
          <cell r="K18">
            <v>93</v>
          </cell>
          <cell r="L18">
            <v>95</v>
          </cell>
          <cell r="M18">
            <v>97</v>
          </cell>
          <cell r="N18">
            <v>103</v>
          </cell>
          <cell r="O18">
            <v>103</v>
          </cell>
          <cell r="P18">
            <v>106</v>
          </cell>
          <cell r="Q18">
            <v>106</v>
          </cell>
          <cell r="R18">
            <v>108</v>
          </cell>
          <cell r="S18">
            <v>109</v>
          </cell>
        </row>
        <row r="19">
          <cell r="A19" t="str">
            <v>TOTAL</v>
          </cell>
          <cell r="G19">
            <v>1226</v>
          </cell>
          <cell r="H19">
            <v>1235</v>
          </cell>
          <cell r="I19">
            <v>1247</v>
          </cell>
          <cell r="J19">
            <v>1260</v>
          </cell>
          <cell r="K19">
            <v>1255</v>
          </cell>
          <cell r="L19">
            <v>1262</v>
          </cell>
          <cell r="M19">
            <v>1266</v>
          </cell>
          <cell r="N19">
            <v>1280</v>
          </cell>
          <cell r="O19">
            <v>1284</v>
          </cell>
          <cell r="P19">
            <v>1290</v>
          </cell>
          <cell r="Q19">
            <v>1288</v>
          </cell>
          <cell r="R19">
            <v>1283</v>
          </cell>
          <cell r="S19">
            <v>1287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 - Pelaku"/>
      <sheetName val="Input - ASET (Triliun Rp)"/>
      <sheetName val="juni"/>
      <sheetName val="Sept"/>
    </sheetNames>
    <sheetDataSet>
      <sheetData sheetId="0"/>
      <sheetData sheetId="1"/>
      <sheetData sheetId="2"/>
      <sheetData sheetId="3"/>
      <sheetData sheetId="4">
        <row r="10">
          <cell r="G10">
            <v>43344</v>
          </cell>
          <cell r="H10">
            <v>43374</v>
          </cell>
          <cell r="I10">
            <v>43405</v>
          </cell>
          <cell r="J10">
            <v>43435</v>
          </cell>
          <cell r="K10">
            <v>43466</v>
          </cell>
          <cell r="L10">
            <v>43497</v>
          </cell>
          <cell r="M10">
            <v>43525</v>
          </cell>
          <cell r="N10">
            <v>43556</v>
          </cell>
          <cell r="O10">
            <v>43586</v>
          </cell>
          <cell r="P10">
            <v>43617</v>
          </cell>
          <cell r="Q10">
            <v>43647</v>
          </cell>
          <cell r="R10">
            <v>43678</v>
          </cell>
          <cell r="S10">
            <v>43709</v>
          </cell>
        </row>
        <row r="11">
          <cell r="A11" t="str">
            <v>Konv</v>
          </cell>
          <cell r="G11">
            <v>2211.2078918147299</v>
          </cell>
          <cell r="H11">
            <v>2207.7676734394881</v>
          </cell>
          <cell r="I11">
            <v>2222.4777002236565</v>
          </cell>
          <cell r="J11">
            <v>2255.1718847016837</v>
          </cell>
          <cell r="K11">
            <v>2283.5358325709694</v>
          </cell>
          <cell r="L11">
            <v>2289.8066591118527</v>
          </cell>
          <cell r="M11">
            <v>2315.3831599254509</v>
          </cell>
          <cell r="N11">
            <v>2323.0395199139766</v>
          </cell>
          <cell r="O11">
            <v>2338.0069541492016</v>
          </cell>
          <cell r="P11">
            <v>2370.1279017256074</v>
          </cell>
          <cell r="Q11">
            <v>2380.9265569941676</v>
          </cell>
          <cell r="R11">
            <v>2392.4764811322457</v>
          </cell>
          <cell r="S11">
            <v>2399.2137598101417</v>
          </cell>
        </row>
        <row r="12">
          <cell r="A12" t="str">
            <v>Syariah (RHS)</v>
          </cell>
          <cell r="G12">
            <v>99.938589754305752</v>
          </cell>
          <cell r="H12">
            <v>99.741489134232552</v>
          </cell>
          <cell r="I12">
            <v>98.7024045363558</v>
          </cell>
          <cell r="J12">
            <v>97.115008919328162</v>
          </cell>
          <cell r="K12">
            <v>100.30032233498862</v>
          </cell>
          <cell r="L12">
            <v>99.729457952120725</v>
          </cell>
          <cell r="M12">
            <v>103.35557840504976</v>
          </cell>
          <cell r="N12">
            <v>101.32073900045923</v>
          </cell>
          <cell r="O12">
            <v>100.52594139195735</v>
          </cell>
          <cell r="P12">
            <v>102.06317174793354</v>
          </cell>
          <cell r="Q12">
            <v>101.87147904672656</v>
          </cell>
          <cell r="R12">
            <v>103.51692058937293</v>
          </cell>
          <cell r="S12">
            <v>104.17363969512456</v>
          </cell>
        </row>
        <row r="13">
          <cell r="A13" t="str">
            <v>TOTAL</v>
          </cell>
          <cell r="G13">
            <v>2311.1464815690351</v>
          </cell>
          <cell r="H13">
            <v>2307.5091625737205</v>
          </cell>
          <cell r="I13">
            <v>2321.180104760012</v>
          </cell>
          <cell r="J13">
            <v>2352.2868936210116</v>
          </cell>
          <cell r="K13">
            <v>2383.8361549059578</v>
          </cell>
          <cell r="L13">
            <v>2389.5361170639735</v>
          </cell>
          <cell r="M13">
            <v>2418.7387383305004</v>
          </cell>
          <cell r="N13">
            <v>2424.3602589144357</v>
          </cell>
          <cell r="O13">
            <v>2438.5328955411592</v>
          </cell>
          <cell r="P13">
            <v>2472.1910734735411</v>
          </cell>
          <cell r="Q13">
            <v>2482.7980360408942</v>
          </cell>
          <cell r="R13">
            <v>2495.9934017216183</v>
          </cell>
          <cell r="S13">
            <v>2503.3873995052663</v>
          </cell>
        </row>
        <row r="16">
          <cell r="G16">
            <v>43344</v>
          </cell>
          <cell r="H16">
            <v>43374</v>
          </cell>
          <cell r="I16">
            <v>43405</v>
          </cell>
          <cell r="J16">
            <v>43435</v>
          </cell>
          <cell r="K16">
            <v>43466</v>
          </cell>
          <cell r="L16">
            <v>43497</v>
          </cell>
          <cell r="M16">
            <v>43525</v>
          </cell>
          <cell r="N16">
            <v>43556</v>
          </cell>
          <cell r="O16">
            <v>43586</v>
          </cell>
          <cell r="P16">
            <v>43617</v>
          </cell>
          <cell r="Q16">
            <v>43647</v>
          </cell>
          <cell r="R16">
            <v>43678</v>
          </cell>
          <cell r="S16">
            <v>43709</v>
          </cell>
        </row>
        <row r="17">
          <cell r="A17" t="str">
            <v>Konv</v>
          </cell>
          <cell r="G17">
            <v>1145</v>
          </cell>
          <cell r="H17">
            <v>1152</v>
          </cell>
          <cell r="I17">
            <v>1161</v>
          </cell>
          <cell r="J17">
            <v>1169</v>
          </cell>
          <cell r="K17">
            <v>1162</v>
          </cell>
          <cell r="L17">
            <v>1167</v>
          </cell>
          <cell r="M17">
            <v>1169</v>
          </cell>
          <cell r="N17">
            <v>1177</v>
          </cell>
          <cell r="O17">
            <v>1181</v>
          </cell>
          <cell r="P17">
            <v>1184</v>
          </cell>
          <cell r="Q17">
            <v>1182</v>
          </cell>
          <cell r="R17">
            <v>1175</v>
          </cell>
          <cell r="S17">
            <v>1178</v>
          </cell>
        </row>
        <row r="18">
          <cell r="A18" t="str">
            <v>Syariah (RHS)</v>
          </cell>
          <cell r="G18">
            <v>81</v>
          </cell>
          <cell r="H18">
            <v>83</v>
          </cell>
          <cell r="I18">
            <v>86</v>
          </cell>
          <cell r="J18">
            <v>91</v>
          </cell>
          <cell r="K18">
            <v>93</v>
          </cell>
          <cell r="L18">
            <v>95</v>
          </cell>
          <cell r="M18">
            <v>97</v>
          </cell>
          <cell r="N18">
            <v>103</v>
          </cell>
          <cell r="O18">
            <v>103</v>
          </cell>
          <cell r="P18">
            <v>106</v>
          </cell>
          <cell r="Q18">
            <v>106</v>
          </cell>
          <cell r="R18">
            <v>108</v>
          </cell>
          <cell r="S18">
            <v>109</v>
          </cell>
        </row>
        <row r="19">
          <cell r="A19" t="str">
            <v>TOTAL</v>
          </cell>
          <cell r="G19">
            <v>1226</v>
          </cell>
          <cell r="H19">
            <v>1235</v>
          </cell>
          <cell r="I19">
            <v>1247</v>
          </cell>
          <cell r="J19">
            <v>1260</v>
          </cell>
          <cell r="K19">
            <v>1255</v>
          </cell>
          <cell r="L19">
            <v>1262</v>
          </cell>
          <cell r="M19">
            <v>1266</v>
          </cell>
          <cell r="N19">
            <v>1280</v>
          </cell>
          <cell r="O19">
            <v>1284</v>
          </cell>
          <cell r="P19">
            <v>1290</v>
          </cell>
          <cell r="Q19">
            <v>1288</v>
          </cell>
          <cell r="R19">
            <v>1283</v>
          </cell>
          <cell r="S19">
            <v>1287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showGridLines="0" topLeftCell="A40" zoomScale="85" zoomScaleNormal="85" workbookViewId="0">
      <selection activeCell="F36" sqref="F36"/>
    </sheetView>
  </sheetViews>
  <sheetFormatPr defaultRowHeight="15"/>
  <cols>
    <col min="1" max="1" width="11.5703125" style="1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1" bestFit="1" customWidth="1"/>
    <col min="7" max="7" width="9.140625" style="1" customWidth="1"/>
    <col min="8" max="8" width="28.42578125" style="1" customWidth="1"/>
    <col min="9" max="9" width="17.5703125" style="1" customWidth="1"/>
    <col min="10" max="10" width="16.5703125" style="1" customWidth="1"/>
    <col min="11" max="11" width="19" style="1" customWidth="1"/>
    <col min="12" max="16384" width="9.140625" style="1"/>
  </cols>
  <sheetData>
    <row r="2" spans="2:11" s="46" customFormat="1" ht="18.75">
      <c r="B2" s="78" t="s">
        <v>35</v>
      </c>
      <c r="C2" s="78"/>
      <c r="D2" s="78"/>
      <c r="E2" s="78"/>
      <c r="H2" s="78" t="s">
        <v>35</v>
      </c>
      <c r="I2" s="78"/>
      <c r="J2" s="78"/>
      <c r="K2" s="78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38</v>
      </c>
    </row>
    <row r="5" spans="2:11" s="17" customFormat="1">
      <c r="B5" s="79" t="s">
        <v>1</v>
      </c>
      <c r="C5" s="81" t="s">
        <v>47</v>
      </c>
      <c r="D5" s="82"/>
      <c r="E5" s="83" t="s">
        <v>28</v>
      </c>
      <c r="H5" s="79" t="s">
        <v>1</v>
      </c>
      <c r="I5" s="81" t="str">
        <f>C5</f>
        <v>September 2019</v>
      </c>
      <c r="J5" s="82"/>
      <c r="K5" s="83" t="s">
        <v>28</v>
      </c>
    </row>
    <row r="6" spans="2:11" s="17" customFormat="1">
      <c r="B6" s="80"/>
      <c r="C6" s="42" t="s">
        <v>34</v>
      </c>
      <c r="D6" s="42" t="s">
        <v>2</v>
      </c>
      <c r="E6" s="84"/>
      <c r="H6" s="80"/>
      <c r="I6" s="42" t="s">
        <v>34</v>
      </c>
      <c r="J6" s="42" t="s">
        <v>2</v>
      </c>
      <c r="K6" s="84"/>
    </row>
    <row r="7" spans="2:11" s="17" customFormat="1">
      <c r="B7" s="18" t="s">
        <v>3</v>
      </c>
      <c r="C7" s="19">
        <f>SUM(C8:C12)</f>
        <v>1289.2713649190673</v>
      </c>
      <c r="D7" s="19">
        <f>SUM(D8:D12)</f>
        <v>44.411196610979999</v>
      </c>
      <c r="E7" s="20">
        <f>C7+D7</f>
        <v>1333.6825615300472</v>
      </c>
      <c r="F7" s="21"/>
      <c r="G7" s="21"/>
      <c r="H7" s="18" t="s">
        <v>3</v>
      </c>
      <c r="I7" s="19">
        <f>SUM(I8:I12)</f>
        <v>1289271.3649190671</v>
      </c>
      <c r="J7" s="19">
        <f>SUM(J8:J12)</f>
        <v>44411.196610979998</v>
      </c>
      <c r="K7" s="20">
        <f>I7+J7</f>
        <v>1333682.5615300471</v>
      </c>
    </row>
    <row r="8" spans="2:11">
      <c r="B8" s="43" t="s">
        <v>4</v>
      </c>
      <c r="C8" s="68">
        <v>539.31830149697976</v>
      </c>
      <c r="D8" s="68">
        <v>36.672693461880002</v>
      </c>
      <c r="E8" s="69">
        <f t="shared" ref="E8:E11" si="0">C8+D8</f>
        <v>575.9909949588598</v>
      </c>
      <c r="F8" s="24"/>
      <c r="G8" s="24"/>
      <c r="H8" s="22" t="s">
        <v>4</v>
      </c>
      <c r="I8" s="25">
        <f>C8*1000</f>
        <v>539318.30149697978</v>
      </c>
      <c r="J8" s="25">
        <f>D8*1000</f>
        <v>36672.693461880001</v>
      </c>
      <c r="K8" s="26">
        <f>SUM(I8:J8)</f>
        <v>575990.99495885975</v>
      </c>
    </row>
    <row r="9" spans="2:11">
      <c r="B9" s="43" t="s">
        <v>5</v>
      </c>
      <c r="C9" s="68">
        <v>153.95042897976006</v>
      </c>
      <c r="D9" s="68">
        <v>5.786452594980001</v>
      </c>
      <c r="E9" s="69">
        <f t="shared" si="0"/>
        <v>159.73688157474007</v>
      </c>
      <c r="F9" s="24"/>
      <c r="G9" s="24"/>
      <c r="H9" s="22" t="s">
        <v>5</v>
      </c>
      <c r="I9" s="25">
        <f t="shared" ref="I9:J14" si="1">C9*1000</f>
        <v>153950.42897976006</v>
      </c>
      <c r="J9" s="25">
        <f t="shared" ref="J9:J12" si="2">D9*1000</f>
        <v>5786.4525949800009</v>
      </c>
      <c r="K9" s="26">
        <f t="shared" ref="K9:K12" si="3">SUM(I9:J9)</f>
        <v>159736.88157474005</v>
      </c>
    </row>
    <row r="10" spans="2:11">
      <c r="B10" s="43" t="s">
        <v>6</v>
      </c>
      <c r="C10" s="68">
        <v>25.008000248079998</v>
      </c>
      <c r="D10" s="68">
        <v>1.9520505541199999</v>
      </c>
      <c r="E10" s="72">
        <f t="shared" si="0"/>
        <v>26.960050802199998</v>
      </c>
      <c r="F10" s="24"/>
      <c r="G10" s="24"/>
      <c r="H10" s="22" t="s">
        <v>6</v>
      </c>
      <c r="I10" s="25">
        <f t="shared" si="1"/>
        <v>25008.000248079999</v>
      </c>
      <c r="J10" s="25">
        <f t="shared" si="2"/>
        <v>1952.05055412</v>
      </c>
      <c r="K10" s="26">
        <f t="shared" si="3"/>
        <v>26960.050802199999</v>
      </c>
    </row>
    <row r="11" spans="2:11">
      <c r="B11" s="43" t="s">
        <v>7</v>
      </c>
      <c r="C11" s="68">
        <v>132.59223285996001</v>
      </c>
      <c r="D11" s="68">
        <v>0</v>
      </c>
      <c r="E11" s="72">
        <f t="shared" si="0"/>
        <v>132.59223285996001</v>
      </c>
      <c r="F11" s="24"/>
      <c r="G11" s="24"/>
      <c r="H11" s="22" t="s">
        <v>7</v>
      </c>
      <c r="I11" s="25">
        <f t="shared" si="1"/>
        <v>132592.23285996</v>
      </c>
      <c r="J11" s="25">
        <f t="shared" si="2"/>
        <v>0</v>
      </c>
      <c r="K11" s="26">
        <f t="shared" si="3"/>
        <v>132592.23285996</v>
      </c>
    </row>
    <row r="12" spans="2:11">
      <c r="B12" s="44" t="s">
        <v>8</v>
      </c>
      <c r="C12" s="74">
        <v>438.40240133428745</v>
      </c>
      <c r="D12" s="74">
        <v>0</v>
      </c>
      <c r="E12" s="23">
        <v>433.92664039585759</v>
      </c>
      <c r="F12" s="24"/>
      <c r="G12" s="24"/>
      <c r="H12" s="27" t="s">
        <v>8</v>
      </c>
      <c r="I12" s="25">
        <f t="shared" si="1"/>
        <v>438402.40133428742</v>
      </c>
      <c r="J12" s="25">
        <f t="shared" si="2"/>
        <v>0</v>
      </c>
      <c r="K12" s="26">
        <f t="shared" si="3"/>
        <v>438402.40133428742</v>
      </c>
    </row>
    <row r="13" spans="2:11" s="17" customFormat="1">
      <c r="B13" s="58" t="s">
        <v>9</v>
      </c>
      <c r="C13" s="19">
        <f>SUM(C14:C16)</f>
        <v>590.15266282440587</v>
      </c>
      <c r="D13" s="19">
        <f t="shared" ref="D13:E13" si="4">SUM(D14:D16)</f>
        <v>27.01011585674577</v>
      </c>
      <c r="E13" s="73">
        <f t="shared" si="4"/>
        <v>617.16277868115162</v>
      </c>
      <c r="F13" s="21"/>
      <c r="G13" s="21"/>
      <c r="H13" s="18" t="s">
        <v>9</v>
      </c>
      <c r="I13" s="19">
        <f>SUM(I14:I16)</f>
        <v>590152.66282440582</v>
      </c>
      <c r="J13" s="19">
        <f>SUM(J14:J16)</f>
        <v>27010.115856745768</v>
      </c>
      <c r="K13" s="20">
        <f>I13+J13</f>
        <v>617162.77868115157</v>
      </c>
    </row>
    <row r="14" spans="2:11">
      <c r="B14" s="44" t="s">
        <v>25</v>
      </c>
      <c r="C14" s="70">
        <v>496.52234627260793</v>
      </c>
      <c r="D14" s="70">
        <v>20.207667919797</v>
      </c>
      <c r="E14" s="23">
        <f t="shared" ref="E14:E33" si="5">C14+D14</f>
        <v>516.73001419240495</v>
      </c>
      <c r="F14" s="29"/>
      <c r="G14" s="24"/>
      <c r="H14" s="27" t="s">
        <v>25</v>
      </c>
      <c r="I14" s="25">
        <f t="shared" si="1"/>
        <v>496522.34627260792</v>
      </c>
      <c r="J14" s="25">
        <f t="shared" si="1"/>
        <v>20207.667919797001</v>
      </c>
      <c r="K14" s="26">
        <f>SUM(I14:J14)</f>
        <v>516730.01419240492</v>
      </c>
    </row>
    <row r="15" spans="2:11">
      <c r="B15" s="44" t="s">
        <v>10</v>
      </c>
      <c r="C15" s="70">
        <v>13.967346582602353</v>
      </c>
      <c r="D15" s="70">
        <v>2.3565534079170902</v>
      </c>
      <c r="E15" s="23">
        <f t="shared" si="5"/>
        <v>16.323899990519443</v>
      </c>
      <c r="F15" s="24"/>
      <c r="G15" s="24"/>
      <c r="H15" s="27" t="s">
        <v>10</v>
      </c>
      <c r="I15" s="25">
        <f t="shared" ref="I15:J20" si="6">C15*1000</f>
        <v>13967.346582602353</v>
      </c>
      <c r="J15" s="25">
        <f t="shared" ref="J15:J16" si="7">D15*1000</f>
        <v>2356.5534079170902</v>
      </c>
      <c r="K15" s="26">
        <f t="shared" ref="K15:K16" si="8">SUM(I15:J15)</f>
        <v>16323.899990519443</v>
      </c>
    </row>
    <row r="16" spans="2:11">
      <c r="B16" s="44" t="s">
        <v>26</v>
      </c>
      <c r="C16" s="70">
        <v>79.662969969195601</v>
      </c>
      <c r="D16" s="70">
        <v>4.4458945290316789</v>
      </c>
      <c r="E16" s="23">
        <f t="shared" si="5"/>
        <v>84.108864498227277</v>
      </c>
      <c r="F16" s="29"/>
      <c r="G16" s="29"/>
      <c r="H16" s="27" t="s">
        <v>26</v>
      </c>
      <c r="I16" s="25">
        <f t="shared" si="6"/>
        <v>79662.969969195605</v>
      </c>
      <c r="J16" s="25">
        <f t="shared" si="7"/>
        <v>4445.8945290316788</v>
      </c>
      <c r="K16" s="26">
        <f t="shared" si="8"/>
        <v>84108.864498227282</v>
      </c>
    </row>
    <row r="17" spans="2:11" s="17" customFormat="1">
      <c r="B17" s="58" t="s">
        <v>11</v>
      </c>
      <c r="C17" s="19">
        <f t="shared" ref="C17:E17" si="9">SUM(C18:C20)</f>
        <v>284.69926543822265</v>
      </c>
      <c r="D17" s="19">
        <f t="shared" si="9"/>
        <v>4.1271105595721789</v>
      </c>
      <c r="E17" s="73">
        <f t="shared" si="9"/>
        <v>288.8263759977948</v>
      </c>
      <c r="F17" s="21"/>
      <c r="G17" s="21"/>
      <c r="H17" s="18" t="s">
        <v>11</v>
      </c>
      <c r="I17" s="19">
        <f>SUM(I18:I20)</f>
        <v>284699.26543822262</v>
      </c>
      <c r="J17" s="19">
        <f>SUM(J18:J20)</f>
        <v>4127.1105595721783</v>
      </c>
      <c r="K17" s="20">
        <f>I17+J17</f>
        <v>288826.37599779479</v>
      </c>
    </row>
    <row r="18" spans="2:11">
      <c r="B18" s="44" t="s">
        <v>12</v>
      </c>
      <c r="C18" s="70">
        <v>158.85862694033921</v>
      </c>
      <c r="D18" s="70">
        <v>0.32379290209</v>
      </c>
      <c r="E18" s="23">
        <f t="shared" si="5"/>
        <v>159.1824198424292</v>
      </c>
      <c r="F18" s="24"/>
      <c r="G18" s="24"/>
      <c r="H18" s="27" t="s">
        <v>12</v>
      </c>
      <c r="I18" s="25">
        <f t="shared" si="6"/>
        <v>158858.62694033919</v>
      </c>
      <c r="J18" s="25">
        <f t="shared" si="6"/>
        <v>323.79290208999998</v>
      </c>
      <c r="K18" s="26">
        <f>SUM(I18:J18)</f>
        <v>159182.4198424292</v>
      </c>
    </row>
    <row r="19" spans="2:11">
      <c r="B19" s="44" t="s">
        <v>13</v>
      </c>
      <c r="C19" s="70">
        <v>34.794578614103003</v>
      </c>
      <c r="D19" s="70">
        <v>0.113706524133</v>
      </c>
      <c r="E19" s="23">
        <f t="shared" si="5"/>
        <v>34.908285138236003</v>
      </c>
      <c r="F19" s="24"/>
      <c r="G19" s="24"/>
      <c r="H19" s="27" t="s">
        <v>13</v>
      </c>
      <c r="I19" s="25">
        <f t="shared" si="6"/>
        <v>34794.578614103004</v>
      </c>
      <c r="J19" s="25">
        <f t="shared" si="6"/>
        <v>113.706524133</v>
      </c>
      <c r="K19" s="26">
        <f t="shared" ref="K19:K20" si="10">SUM(I19:J19)</f>
        <v>34908.285138236002</v>
      </c>
    </row>
    <row r="20" spans="2:11">
      <c r="B20" s="44" t="s">
        <v>14</v>
      </c>
      <c r="C20" s="70">
        <v>91.046059883780444</v>
      </c>
      <c r="D20" s="70">
        <v>3.6896111333491786</v>
      </c>
      <c r="E20" s="23">
        <f t="shared" si="5"/>
        <v>94.735671017129619</v>
      </c>
      <c r="F20" s="24"/>
      <c r="G20" s="24"/>
      <c r="H20" s="27" t="s">
        <v>14</v>
      </c>
      <c r="I20" s="25">
        <f t="shared" si="6"/>
        <v>91046.059883780443</v>
      </c>
      <c r="J20" s="25">
        <f t="shared" si="6"/>
        <v>3689.6111333491785</v>
      </c>
      <c r="K20" s="26">
        <f t="shared" si="10"/>
        <v>94735.671017129614</v>
      </c>
    </row>
    <row r="21" spans="2:11" s="17" customFormat="1">
      <c r="B21" s="58" t="s">
        <v>15</v>
      </c>
      <c r="C21" s="19">
        <f>SUM(C22:C27)</f>
        <v>219.97030628140206</v>
      </c>
      <c r="D21" s="19">
        <f>SUM(D22:D27)</f>
        <v>28.155349452131162</v>
      </c>
      <c r="E21" s="73">
        <f t="shared" ref="E21" si="11">SUM(E22:E27)</f>
        <v>248.12565573353319</v>
      </c>
      <c r="F21" s="21"/>
      <c r="G21" s="21"/>
      <c r="H21" s="18" t="s">
        <v>15</v>
      </c>
      <c r="I21" s="19">
        <f>SUM(I22:I27)</f>
        <v>219970.30628140204</v>
      </c>
      <c r="J21" s="19">
        <f>SUM(J22:J27)</f>
        <v>28155.349452131159</v>
      </c>
      <c r="K21" s="20">
        <f>I21+J21</f>
        <v>248125.6557335332</v>
      </c>
    </row>
    <row r="22" spans="2:11">
      <c r="B22" s="44" t="s">
        <v>27</v>
      </c>
      <c r="C22" s="70">
        <v>103.45218075852122</v>
      </c>
      <c r="D22" s="70">
        <v>14.437370379687284</v>
      </c>
      <c r="E22" s="23">
        <f t="shared" si="5"/>
        <v>117.8895511382085</v>
      </c>
      <c r="F22" s="29"/>
      <c r="G22" s="24"/>
      <c r="H22" s="27" t="s">
        <v>27</v>
      </c>
      <c r="I22" s="25">
        <f t="shared" ref="I22" si="12">C22*1000</f>
        <v>103452.18075852122</v>
      </c>
      <c r="J22" s="25">
        <f t="shared" ref="J22" si="13">D22*1000</f>
        <v>14437.370379687283</v>
      </c>
      <c r="K22" s="26">
        <f>SUM(I22:J22)</f>
        <v>117889.55113820851</v>
      </c>
    </row>
    <row r="23" spans="2:11">
      <c r="B23" s="44" t="s">
        <v>29</v>
      </c>
      <c r="C23" s="70">
        <v>49.045961962297667</v>
      </c>
      <c r="D23" s="70">
        <v>10.200812759933081</v>
      </c>
      <c r="E23" s="23">
        <f t="shared" si="5"/>
        <v>59.246774722230747</v>
      </c>
      <c r="F23" s="29"/>
      <c r="G23" s="24"/>
      <c r="H23" s="27" t="s">
        <v>29</v>
      </c>
      <c r="I23" s="25">
        <f t="shared" ref="I23:I25" si="14">C23*1000</f>
        <v>49045.961962297668</v>
      </c>
      <c r="J23" s="25">
        <f t="shared" ref="J23:J25" si="15">D23*1000</f>
        <v>10200.81275993308</v>
      </c>
      <c r="K23" s="26">
        <f t="shared" ref="K23:K27" si="16">SUM(I23:J23)</f>
        <v>59246.774722230752</v>
      </c>
    </row>
    <row r="24" spans="2:11">
      <c r="B24" s="44" t="s">
        <v>16</v>
      </c>
      <c r="C24" s="70">
        <v>19.413894487552014</v>
      </c>
      <c r="D24" s="70">
        <v>1.947196596410794</v>
      </c>
      <c r="E24" s="23">
        <f t="shared" si="5"/>
        <v>21.361091083962808</v>
      </c>
      <c r="F24" s="29"/>
      <c r="G24" s="24"/>
      <c r="H24" s="27" t="s">
        <v>16</v>
      </c>
      <c r="I24" s="25">
        <f t="shared" si="14"/>
        <v>19413.894487552014</v>
      </c>
      <c r="J24" s="25">
        <f t="shared" si="15"/>
        <v>1947.196596410794</v>
      </c>
      <c r="K24" s="26">
        <f t="shared" si="16"/>
        <v>21361.091083962809</v>
      </c>
    </row>
    <row r="25" spans="2:11">
      <c r="B25" s="44" t="s">
        <v>17</v>
      </c>
      <c r="C25" s="70">
        <v>23.201295283900006</v>
      </c>
      <c r="D25" s="70">
        <v>1.5699697160999999</v>
      </c>
      <c r="E25" s="23">
        <f t="shared" si="5"/>
        <v>24.771265000000007</v>
      </c>
      <c r="F25" s="24"/>
      <c r="G25" s="24"/>
      <c r="H25" s="27" t="s">
        <v>17</v>
      </c>
      <c r="I25" s="25">
        <f t="shared" si="14"/>
        <v>23201.295283900006</v>
      </c>
      <c r="J25" s="25">
        <f t="shared" si="15"/>
        <v>1569.9697160999999</v>
      </c>
      <c r="K25" s="26">
        <f t="shared" si="16"/>
        <v>24771.265000000007</v>
      </c>
    </row>
    <row r="26" spans="2:11">
      <c r="B26" s="44" t="s">
        <v>18</v>
      </c>
      <c r="C26" s="70">
        <v>21.604741214019999</v>
      </c>
      <c r="D26" s="70">
        <v>0</v>
      </c>
      <c r="E26" s="23">
        <f>C26+D26</f>
        <v>21.604741214019999</v>
      </c>
      <c r="F26" s="24"/>
      <c r="G26" s="24"/>
      <c r="H26" s="27" t="s">
        <v>18</v>
      </c>
      <c r="I26" s="25">
        <f>C26*1000</f>
        <v>21604.741214019999</v>
      </c>
      <c r="J26" s="25">
        <f>D26*1000</f>
        <v>0</v>
      </c>
      <c r="K26" s="26">
        <f t="shared" si="16"/>
        <v>21604.741214019999</v>
      </c>
    </row>
    <row r="27" spans="2:11">
      <c r="B27" s="44" t="s">
        <v>19</v>
      </c>
      <c r="C27" s="70">
        <v>3.2522325751111203</v>
      </c>
      <c r="D27" s="70">
        <v>0</v>
      </c>
      <c r="E27" s="23">
        <f>C27+D27</f>
        <v>3.2522325751111203</v>
      </c>
      <c r="F27" s="24"/>
      <c r="G27" s="24"/>
      <c r="H27" s="27" t="s">
        <v>19</v>
      </c>
      <c r="I27" s="25">
        <f>C27*1000</f>
        <v>3252.2325751111202</v>
      </c>
      <c r="J27" s="25">
        <f>D27*1000</f>
        <v>0</v>
      </c>
      <c r="K27" s="26">
        <f t="shared" si="16"/>
        <v>3252.2325751111202</v>
      </c>
    </row>
    <row r="28" spans="2:11" s="17" customFormat="1">
      <c r="B28" s="58" t="s">
        <v>20</v>
      </c>
      <c r="C28" s="19">
        <f>SUM(C29:C30)</f>
        <v>12.02</v>
      </c>
      <c r="D28" s="19">
        <v>0</v>
      </c>
      <c r="E28" s="73">
        <f>SUM(E29:E30)</f>
        <v>12.02</v>
      </c>
      <c r="F28" s="21"/>
      <c r="G28" s="21"/>
      <c r="H28" s="18" t="s">
        <v>20</v>
      </c>
      <c r="I28" s="19">
        <f>SUM(I29:I30)</f>
        <v>12020</v>
      </c>
      <c r="J28" s="19">
        <f>SUM(J29:J30)</f>
        <v>0</v>
      </c>
      <c r="K28" s="20">
        <f>I28+J28</f>
        <v>12020</v>
      </c>
    </row>
    <row r="29" spans="2:11">
      <c r="B29" s="44" t="s">
        <v>21</v>
      </c>
      <c r="C29" s="71">
        <v>7.76</v>
      </c>
      <c r="D29" s="10">
        <v>0</v>
      </c>
      <c r="E29" s="23">
        <f t="shared" si="5"/>
        <v>7.76</v>
      </c>
      <c r="F29" s="24"/>
      <c r="G29" s="24"/>
      <c r="H29" s="27" t="s">
        <v>21</v>
      </c>
      <c r="I29" s="25">
        <f t="shared" ref="I29" si="17">C29*1000</f>
        <v>7760</v>
      </c>
      <c r="J29" s="25">
        <f t="shared" ref="J29" si="18">D29*1000</f>
        <v>0</v>
      </c>
      <c r="K29" s="26">
        <f>SUM(I29:J29)</f>
        <v>7760</v>
      </c>
    </row>
    <row r="30" spans="2:11">
      <c r="B30" s="44" t="s">
        <v>22</v>
      </c>
      <c r="C30" s="71">
        <v>4.26</v>
      </c>
      <c r="D30" s="28">
        <v>0</v>
      </c>
      <c r="E30" s="23">
        <f t="shared" si="5"/>
        <v>4.26</v>
      </c>
      <c r="F30" s="24"/>
      <c r="G30" s="24"/>
      <c r="H30" s="27" t="s">
        <v>22</v>
      </c>
      <c r="I30" s="25">
        <f t="shared" ref="I30" si="19">C30*1000</f>
        <v>4260</v>
      </c>
      <c r="J30" s="25">
        <f t="shared" ref="J30" si="20">D30*1000</f>
        <v>0</v>
      </c>
      <c r="K30" s="26">
        <f>SUM(I30:J30)</f>
        <v>4260</v>
      </c>
    </row>
    <row r="31" spans="2:11">
      <c r="B31" s="30" t="s">
        <v>23</v>
      </c>
      <c r="C31" s="66">
        <v>0.51686858684361714</v>
      </c>
      <c r="D31" s="66">
        <v>0.40288159127445</v>
      </c>
      <c r="E31" s="67">
        <f t="shared" si="5"/>
        <v>0.91975017811806714</v>
      </c>
      <c r="F31" s="21"/>
      <c r="G31" s="24"/>
      <c r="H31" s="30" t="s">
        <v>23</v>
      </c>
      <c r="I31" s="31">
        <f t="shared" ref="I31:I32" si="21">C31*1000</f>
        <v>516.86858684361709</v>
      </c>
      <c r="J31" s="31">
        <f t="shared" ref="J31:J32" si="22">D31*1000</f>
        <v>402.88159127444999</v>
      </c>
      <c r="K31" s="32">
        <f>SUM(I31:J31)</f>
        <v>919.75017811806708</v>
      </c>
    </row>
    <row r="32" spans="2:11">
      <c r="B32" s="75" t="s">
        <v>45</v>
      </c>
      <c r="C32" s="76">
        <v>2.5832917602001362</v>
      </c>
      <c r="D32" s="76">
        <v>6.6985624421000006E-2</v>
      </c>
      <c r="E32" s="67">
        <f t="shared" si="5"/>
        <v>2.6502773846211363</v>
      </c>
      <c r="F32" s="21"/>
      <c r="G32" s="24"/>
      <c r="H32" s="75" t="s">
        <v>45</v>
      </c>
      <c r="I32" s="31">
        <f t="shared" si="21"/>
        <v>2583.2917602001362</v>
      </c>
      <c r="J32" s="31">
        <f t="shared" si="22"/>
        <v>66.985624421000011</v>
      </c>
      <c r="K32" s="32">
        <f>SUM(I32:J32)</f>
        <v>2650.2773846211362</v>
      </c>
    </row>
    <row r="33" spans="1:11" ht="15.75" thickBot="1">
      <c r="B33" s="33" t="s">
        <v>24</v>
      </c>
      <c r="C33" s="34">
        <f>C21+C17+C13+C7+C31+C28+C32</f>
        <v>2399.2137598101417</v>
      </c>
      <c r="D33" s="34">
        <f>D21+D17+D13+D7+D31+D28+D32</f>
        <v>104.17363969512456</v>
      </c>
      <c r="E33" s="35">
        <f t="shared" si="5"/>
        <v>2503.3873995052663</v>
      </c>
      <c r="F33" s="17"/>
      <c r="H33" s="33" t="s">
        <v>24</v>
      </c>
      <c r="I33" s="34">
        <f>I21+I17+I13+I7+I31+I28+I32</f>
        <v>2399213.7598101418</v>
      </c>
      <c r="J33" s="34">
        <f>J21+J17+J13+J7+J31+J28+J32</f>
        <v>104173.63969512454</v>
      </c>
      <c r="K33" s="77">
        <f>SUM(I33:J33)</f>
        <v>2503387.3995052665</v>
      </c>
    </row>
    <row r="34" spans="1:11">
      <c r="B34" s="3"/>
      <c r="C34" s="3"/>
      <c r="D34" s="3"/>
      <c r="E34" s="36"/>
      <c r="K34" s="37"/>
    </row>
    <row r="35" spans="1:11">
      <c r="B35" s="45" t="s">
        <v>40</v>
      </c>
    </row>
    <row r="36" spans="1:11">
      <c r="B36" s="45" t="s">
        <v>46</v>
      </c>
      <c r="I36" s="38"/>
      <c r="J36" s="38"/>
      <c r="K36" s="38"/>
    </row>
    <row r="37" spans="1:11">
      <c r="B37" s="45" t="s">
        <v>44</v>
      </c>
    </row>
    <row r="39" spans="1:11">
      <c r="A39" s="39"/>
      <c r="B39" s="40"/>
      <c r="H39" s="39" t="s">
        <v>43</v>
      </c>
    </row>
    <row r="40" spans="1:11">
      <c r="A40" s="39"/>
      <c r="B40" s="40"/>
    </row>
    <row r="41" spans="1:11">
      <c r="A41" s="39"/>
      <c r="B41" s="40"/>
    </row>
    <row r="42" spans="1:11">
      <c r="A42" s="39"/>
      <c r="B42" s="40"/>
    </row>
    <row r="43" spans="1:11">
      <c r="A43" s="39"/>
      <c r="B43" s="40"/>
    </row>
    <row r="44" spans="1:11">
      <c r="A44" s="39"/>
      <c r="B44" s="41"/>
      <c r="C44" s="40"/>
      <c r="D44" s="40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D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7"/>
  <sheetViews>
    <sheetView showGridLines="0" tabSelected="1" zoomScale="90" zoomScaleNormal="90" workbookViewId="0">
      <selection activeCell="I27" sqref="I27"/>
    </sheetView>
  </sheetViews>
  <sheetFormatPr defaultRowHeight="15"/>
  <cols>
    <col min="1" max="1" width="9.140625" style="1"/>
    <col min="2" max="2" width="45" style="2" customWidth="1"/>
    <col min="3" max="3" width="15.5703125" style="2" bestFit="1" customWidth="1"/>
    <col min="4" max="4" width="15.7109375" style="2" customWidth="1"/>
    <col min="5" max="5" width="10.7109375" style="2" bestFit="1" customWidth="1"/>
    <col min="6" max="6" width="4" style="1" customWidth="1"/>
    <col min="7" max="88" width="9.140625" style="1"/>
    <col min="89" max="16384" width="9.140625" style="2"/>
  </cols>
  <sheetData>
    <row r="1" spans="1:88" s="47" customFormat="1" ht="18.75">
      <c r="A1" s="46"/>
      <c r="B1" s="78" t="s">
        <v>36</v>
      </c>
      <c r="C1" s="78"/>
      <c r="D1" s="78"/>
      <c r="E1" s="78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</row>
    <row r="2" spans="1:88" s="47" customFormat="1" ht="18.75">
      <c r="A2" s="46"/>
      <c r="B2" s="78" t="s">
        <v>37</v>
      </c>
      <c r="C2" s="78"/>
      <c r="D2" s="78"/>
      <c r="E2" s="78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</row>
    <row r="3" spans="1:88" ht="15.75" thickBot="1">
      <c r="B3" s="3"/>
      <c r="C3" s="3"/>
      <c r="D3" s="3"/>
      <c r="E3" s="4"/>
    </row>
    <row r="4" spans="1:88">
      <c r="B4" s="79" t="s">
        <v>1</v>
      </c>
      <c r="C4" s="81" t="str">
        <f>'data aset IKNB'!C5:D5</f>
        <v>September 2019</v>
      </c>
      <c r="D4" s="82"/>
      <c r="E4" s="83" t="s">
        <v>28</v>
      </c>
    </row>
    <row r="5" spans="1:88">
      <c r="B5" s="80"/>
      <c r="C5" s="42" t="s">
        <v>34</v>
      </c>
      <c r="D5" s="42" t="s">
        <v>39</v>
      </c>
      <c r="E5" s="84"/>
    </row>
    <row r="6" spans="1:88" s="8" customFormat="1">
      <c r="A6" s="1"/>
      <c r="B6" s="5" t="s">
        <v>3</v>
      </c>
      <c r="C6" s="6">
        <f>SUM(C7:C11)</f>
        <v>138</v>
      </c>
      <c r="D6" s="6">
        <f>SUM(D7:D11)</f>
        <v>13</v>
      </c>
      <c r="E6" s="7">
        <f t="shared" ref="E6:E11" si="0">C6+D6</f>
        <v>151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9" t="s">
        <v>4</v>
      </c>
      <c r="C7" s="54">
        <v>53</v>
      </c>
      <c r="D7" s="54">
        <v>7</v>
      </c>
      <c r="E7" s="11">
        <f t="shared" si="0"/>
        <v>60</v>
      </c>
    </row>
    <row r="8" spans="1:88">
      <c r="B8" s="50" t="s">
        <v>5</v>
      </c>
      <c r="C8" s="54">
        <v>74</v>
      </c>
      <c r="D8" s="54">
        <v>5</v>
      </c>
      <c r="E8" s="11">
        <f t="shared" si="0"/>
        <v>79</v>
      </c>
    </row>
    <row r="9" spans="1:88">
      <c r="B9" s="50" t="s">
        <v>6</v>
      </c>
      <c r="C9" s="54">
        <v>6</v>
      </c>
      <c r="D9" s="54">
        <v>1</v>
      </c>
      <c r="E9" s="11">
        <f t="shared" si="0"/>
        <v>7</v>
      </c>
    </row>
    <row r="10" spans="1:88">
      <c r="B10" s="50" t="s">
        <v>7</v>
      </c>
      <c r="C10" s="54">
        <v>3</v>
      </c>
      <c r="D10" s="54">
        <v>0</v>
      </c>
      <c r="E10" s="11">
        <f t="shared" si="0"/>
        <v>3</v>
      </c>
    </row>
    <row r="11" spans="1:88">
      <c r="B11" s="50" t="s">
        <v>8</v>
      </c>
      <c r="C11" s="54">
        <v>2</v>
      </c>
      <c r="D11" s="54">
        <v>0</v>
      </c>
      <c r="E11" s="11">
        <f t="shared" si="0"/>
        <v>2</v>
      </c>
    </row>
    <row r="12" spans="1:88" s="8" customFormat="1">
      <c r="A12" s="1"/>
      <c r="B12" s="51" t="s">
        <v>9</v>
      </c>
      <c r="C12" s="55">
        <f>SUM(C13:C15)</f>
        <v>238</v>
      </c>
      <c r="D12" s="55">
        <f>SUM(D13:D15)</f>
        <v>8</v>
      </c>
      <c r="E12" s="7">
        <f>D12+C12</f>
        <v>246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52" t="s">
        <v>25</v>
      </c>
      <c r="C13" s="57">
        <v>179</v>
      </c>
      <c r="D13" s="57">
        <v>4</v>
      </c>
      <c r="E13" s="11">
        <f>C13+D13</f>
        <v>183</v>
      </c>
    </row>
    <row r="14" spans="1:88">
      <c r="B14" s="52" t="s">
        <v>10</v>
      </c>
      <c r="C14" s="59">
        <v>57</v>
      </c>
      <c r="D14" s="59">
        <v>4</v>
      </c>
      <c r="E14" s="11">
        <f>C14+D14</f>
        <v>61</v>
      </c>
    </row>
    <row r="15" spans="1:88">
      <c r="B15" s="52" t="s">
        <v>26</v>
      </c>
      <c r="C15" s="59">
        <v>2</v>
      </c>
      <c r="D15" s="59">
        <v>0</v>
      </c>
      <c r="E15" s="11">
        <f>C15+D15</f>
        <v>2</v>
      </c>
    </row>
    <row r="16" spans="1:88" s="8" customFormat="1">
      <c r="A16" s="1"/>
      <c r="B16" s="53" t="s">
        <v>11</v>
      </c>
      <c r="C16" s="60">
        <f>SUM(C17:C19)</f>
        <v>225</v>
      </c>
      <c r="D16" s="60">
        <f>SUM(D17:D19)</f>
        <v>3</v>
      </c>
      <c r="E16" s="61">
        <f t="shared" ref="E16:E22" si="1">C16+D16</f>
        <v>228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50" t="s">
        <v>12</v>
      </c>
      <c r="C17" s="62">
        <v>159</v>
      </c>
      <c r="D17" s="62">
        <v>1</v>
      </c>
      <c r="E17" s="63">
        <f t="shared" si="1"/>
        <v>160</v>
      </c>
    </row>
    <row r="18" spans="1:88">
      <c r="B18" s="50" t="s">
        <v>13</v>
      </c>
      <c r="C18" s="62">
        <v>41</v>
      </c>
      <c r="D18" s="62">
        <v>1</v>
      </c>
      <c r="E18" s="63">
        <f t="shared" si="1"/>
        <v>42</v>
      </c>
    </row>
    <row r="19" spans="1:88">
      <c r="B19" s="50" t="s">
        <v>14</v>
      </c>
      <c r="C19" s="62">
        <v>25</v>
      </c>
      <c r="D19" s="62">
        <v>1</v>
      </c>
      <c r="E19" s="63">
        <f t="shared" si="1"/>
        <v>26</v>
      </c>
    </row>
    <row r="20" spans="1:88" s="8" customFormat="1">
      <c r="A20" s="1"/>
      <c r="B20" s="51" t="s">
        <v>15</v>
      </c>
      <c r="C20" s="60">
        <f>SUM(C21:C26)</f>
        <v>98</v>
      </c>
      <c r="D20" s="60">
        <f>SUM(D21:D26)</f>
        <v>5</v>
      </c>
      <c r="E20" s="61">
        <f t="shared" si="1"/>
        <v>103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50" t="s">
        <v>27</v>
      </c>
      <c r="C21" s="62">
        <v>1</v>
      </c>
      <c r="D21" s="62">
        <v>0</v>
      </c>
      <c r="E21" s="63">
        <f t="shared" si="1"/>
        <v>1</v>
      </c>
    </row>
    <row r="22" spans="1:88">
      <c r="B22" s="50" t="s">
        <v>29</v>
      </c>
      <c r="C22" s="62">
        <v>74</v>
      </c>
      <c r="D22" s="62">
        <v>3</v>
      </c>
      <c r="E22" s="63">
        <f t="shared" si="1"/>
        <v>77</v>
      </c>
    </row>
    <row r="23" spans="1:88">
      <c r="B23" s="50" t="s">
        <v>16</v>
      </c>
      <c r="C23" s="64">
        <v>20</v>
      </c>
      <c r="D23" s="64">
        <v>2</v>
      </c>
      <c r="E23" s="12">
        <f t="shared" ref="E23:E32" si="2">C23+D23</f>
        <v>22</v>
      </c>
    </row>
    <row r="24" spans="1:88">
      <c r="B24" s="50" t="s">
        <v>17</v>
      </c>
      <c r="C24" s="65">
        <v>1</v>
      </c>
      <c r="D24" s="65">
        <v>0</v>
      </c>
      <c r="E24" s="12">
        <f t="shared" si="2"/>
        <v>1</v>
      </c>
    </row>
    <row r="25" spans="1:88">
      <c r="B25" s="50" t="s">
        <v>18</v>
      </c>
      <c r="C25" s="54">
        <v>1</v>
      </c>
      <c r="D25" s="54">
        <v>0</v>
      </c>
      <c r="E25" s="12">
        <f t="shared" si="2"/>
        <v>1</v>
      </c>
    </row>
    <row r="26" spans="1:88">
      <c r="B26" s="50" t="s">
        <v>19</v>
      </c>
      <c r="C26" s="54">
        <v>1</v>
      </c>
      <c r="D26" s="54">
        <v>0</v>
      </c>
      <c r="E26" s="12">
        <f t="shared" si="2"/>
        <v>1</v>
      </c>
    </row>
    <row r="27" spans="1:88" s="8" customFormat="1">
      <c r="A27" s="1"/>
      <c r="B27" s="51" t="s">
        <v>30</v>
      </c>
      <c r="C27" s="56">
        <f>SUM(C28:C30)</f>
        <v>235</v>
      </c>
      <c r="D27" s="56">
        <f>SUM(D28:D30)</f>
        <v>0</v>
      </c>
      <c r="E27" s="7">
        <f t="shared" si="2"/>
        <v>235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>
      <c r="B28" s="50" t="s">
        <v>31</v>
      </c>
      <c r="C28" s="57">
        <v>165</v>
      </c>
      <c r="D28" s="57">
        <v>0</v>
      </c>
      <c r="E28" s="11">
        <f t="shared" si="2"/>
        <v>165</v>
      </c>
    </row>
    <row r="29" spans="1:88">
      <c r="B29" s="50" t="s">
        <v>32</v>
      </c>
      <c r="C29" s="57">
        <v>43</v>
      </c>
      <c r="D29" s="57">
        <v>0</v>
      </c>
      <c r="E29" s="11">
        <f t="shared" si="2"/>
        <v>43</v>
      </c>
    </row>
    <row r="30" spans="1:88">
      <c r="B30" s="50" t="s">
        <v>33</v>
      </c>
      <c r="C30" s="57">
        <v>27</v>
      </c>
      <c r="D30" s="57">
        <v>0</v>
      </c>
      <c r="E30" s="11">
        <f t="shared" si="2"/>
        <v>27</v>
      </c>
    </row>
    <row r="31" spans="1:88" s="8" customFormat="1">
      <c r="A31" s="1"/>
      <c r="B31" s="5" t="s">
        <v>23</v>
      </c>
      <c r="C31" s="6">
        <v>125</v>
      </c>
      <c r="D31" s="6">
        <v>72</v>
      </c>
      <c r="E31" s="7">
        <f t="shared" si="2"/>
        <v>197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s="8" customFormat="1">
      <c r="A32" s="1"/>
      <c r="B32" s="49" t="s">
        <v>42</v>
      </c>
      <c r="C32" s="6">
        <v>119</v>
      </c>
      <c r="D32" s="6">
        <v>8</v>
      </c>
      <c r="E32" s="7">
        <f t="shared" si="2"/>
        <v>127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2:5" ht="15.75" thickBot="1">
      <c r="B33" s="13" t="s">
        <v>24</v>
      </c>
      <c r="C33" s="14">
        <f>C20+C16+C12+C6+C31+C27+C32</f>
        <v>1178</v>
      </c>
      <c r="D33" s="14">
        <f t="shared" ref="D33:E33" si="3">D20+D16+D12+D6+D31+D27+D32</f>
        <v>109</v>
      </c>
      <c r="E33" s="14">
        <f t="shared" si="3"/>
        <v>1287</v>
      </c>
    </row>
    <row r="34" spans="2:5">
      <c r="E34" s="15"/>
    </row>
    <row r="35" spans="2:5">
      <c r="B35" s="48" t="s">
        <v>40</v>
      </c>
    </row>
    <row r="36" spans="2:5">
      <c r="B36" s="16" t="s">
        <v>41</v>
      </c>
    </row>
    <row r="37" spans="2:5">
      <c r="B37" s="16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56A0152-0441-41F0-9283-8D510477E671}"/>
</file>

<file path=customXml/itemProps2.xml><?xml version="1.0" encoding="utf-8"?>
<ds:datastoreItem xmlns:ds="http://schemas.openxmlformats.org/officeDocument/2006/customXml" ds:itemID="{865198D1-A83C-4D2C-A431-04DBF7328FE2}"/>
</file>

<file path=customXml/itemProps3.xml><?xml version="1.0" encoding="utf-8"?>
<ds:datastoreItem xmlns:ds="http://schemas.openxmlformats.org/officeDocument/2006/customXml" ds:itemID="{B45694FC-977E-4BD8-B59B-4887EFE99B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2019-10-29T04:25:15Z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