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250" yWindow="690" windowWidth="10245" windowHeight="10920" activeTab="1"/>
  </bookViews>
  <sheets>
    <sheet name="data aset IKNB" sheetId="2" r:id="rId1"/>
    <sheet name="Pelaku IKNB" sheetId="3" r:id="rId2"/>
  </sheets>
  <definedNames>
    <definedName name="_xlnm.Print_Area" localSheetId="0">'data aset IKNB'!$B$2:$K$60</definedName>
    <definedName name="_xlnm.Print_Area" localSheetId="1">'Pelaku IKNB'!$B$1:$U$39</definedName>
  </definedNames>
  <calcPr calcId="152511"/>
</workbook>
</file>

<file path=xl/calcChain.xml><?xml version="1.0" encoding="utf-8"?>
<calcChain xmlns="http://schemas.openxmlformats.org/spreadsheetml/2006/main">
  <c r="J12" i="2" l="1"/>
  <c r="I12" i="2"/>
  <c r="J11" i="2"/>
  <c r="I11" i="2"/>
  <c r="J10" i="2"/>
  <c r="I10" i="2"/>
  <c r="J9" i="2"/>
  <c r="I9" i="2"/>
  <c r="J8" i="2"/>
  <c r="I8" i="2"/>
  <c r="E16" i="2" l="1"/>
  <c r="E15" i="2"/>
  <c r="E14" i="2"/>
  <c r="D22" i="3" l="1"/>
  <c r="D33" i="3"/>
  <c r="E27" i="2" l="1"/>
  <c r="E26" i="2"/>
  <c r="E25" i="2"/>
  <c r="E24" i="2"/>
  <c r="E23" i="2"/>
  <c r="C7" i="2"/>
  <c r="D7" i="2"/>
  <c r="C28" i="2" l="1"/>
  <c r="C17" i="2"/>
  <c r="D13" i="2"/>
  <c r="C13" i="2" l="1"/>
  <c r="D17" i="2"/>
  <c r="E13" i="2" l="1"/>
  <c r="K16" i="2"/>
  <c r="K15" i="2"/>
  <c r="K14" i="2"/>
  <c r="K13" i="2" l="1"/>
  <c r="E32" i="2"/>
  <c r="C36" i="3" l="1"/>
  <c r="D36" i="3"/>
  <c r="C33" i="3" l="1"/>
  <c r="D20" i="3" l="1"/>
  <c r="C20" i="3" l="1"/>
  <c r="E12" i="2" l="1"/>
  <c r="E24" i="3" l="1"/>
  <c r="E23" i="3"/>
  <c r="E38" i="3"/>
  <c r="E37" i="3"/>
  <c r="E35" i="3" l="1"/>
  <c r="E34" i="3"/>
  <c r="J32" i="2" l="1"/>
  <c r="I32" i="2"/>
  <c r="K32" i="2" l="1"/>
  <c r="D21" i="2"/>
  <c r="E22" i="3"/>
  <c r="E21" i="3"/>
  <c r="E19" i="3"/>
  <c r="E18" i="3"/>
  <c r="E17" i="3"/>
  <c r="D16" i="3"/>
  <c r="C16" i="3"/>
  <c r="E16" i="3" l="1"/>
  <c r="E20" i="3"/>
  <c r="E11" i="2"/>
  <c r="E10" i="2"/>
  <c r="E9" i="2"/>
  <c r="E8" i="2"/>
  <c r="E36" i="3" l="1"/>
  <c r="C4" i="3" l="1"/>
  <c r="I5" i="2"/>
  <c r="D29" i="3" l="1"/>
  <c r="C6" i="3"/>
  <c r="E31" i="2" l="1"/>
  <c r="J31" i="2" l="1"/>
  <c r="I31" i="2"/>
  <c r="I30" i="2"/>
  <c r="J30" i="2"/>
  <c r="J29" i="2"/>
  <c r="I29" i="2"/>
  <c r="J23" i="2"/>
  <c r="I24" i="2"/>
  <c r="J24" i="2"/>
  <c r="I25" i="2"/>
  <c r="J25" i="2"/>
  <c r="I26" i="2"/>
  <c r="J26" i="2"/>
  <c r="I27" i="2"/>
  <c r="J27" i="2"/>
  <c r="J22" i="2"/>
  <c r="J18" i="2"/>
  <c r="J19" i="2"/>
  <c r="J20" i="2"/>
  <c r="I19" i="2"/>
  <c r="I20" i="2"/>
  <c r="I18" i="2"/>
  <c r="J15" i="2"/>
  <c r="J16" i="2"/>
  <c r="J14" i="2"/>
  <c r="K11" i="2" l="1"/>
  <c r="K10" i="2"/>
  <c r="K9" i="2"/>
  <c r="K8" i="2"/>
  <c r="J7" i="2"/>
  <c r="K31" i="2"/>
  <c r="K30" i="2"/>
  <c r="K29" i="2"/>
  <c r="J28" i="2"/>
  <c r="I28" i="2"/>
  <c r="K27" i="2"/>
  <c r="K26" i="2"/>
  <c r="K25" i="2"/>
  <c r="K24" i="2"/>
  <c r="K20" i="2"/>
  <c r="K19" i="2"/>
  <c r="K18" i="2"/>
  <c r="J17" i="2"/>
  <c r="I17" i="2"/>
  <c r="J13" i="2"/>
  <c r="E30" i="2" l="1"/>
  <c r="E29" i="2"/>
  <c r="E20" i="2"/>
  <c r="E19" i="2"/>
  <c r="E18" i="2"/>
  <c r="D33" i="2"/>
  <c r="E28" i="2" l="1"/>
  <c r="E17" i="2"/>
  <c r="J21" i="2" l="1"/>
  <c r="J33" i="2" s="1"/>
  <c r="K17" i="2" l="1"/>
  <c r="K28" i="2"/>
  <c r="E33" i="3"/>
  <c r="E31" i="3"/>
  <c r="E32" i="3"/>
  <c r="E30" i="3"/>
  <c r="C29" i="3"/>
  <c r="E29" i="3" s="1"/>
  <c r="E25" i="3"/>
  <c r="E26" i="3"/>
  <c r="E27" i="3"/>
  <c r="E28" i="3"/>
  <c r="E14" i="3"/>
  <c r="E15" i="3"/>
  <c r="E13" i="3"/>
  <c r="D12" i="3"/>
  <c r="C12" i="3"/>
  <c r="E8" i="3"/>
  <c r="E9" i="3"/>
  <c r="E10" i="3"/>
  <c r="E11" i="3"/>
  <c r="E7" i="3"/>
  <c r="D6" i="3"/>
  <c r="E12" i="3" l="1"/>
  <c r="C39" i="3"/>
  <c r="D39" i="3"/>
  <c r="E6" i="3"/>
  <c r="E39" i="3" s="1"/>
  <c r="I23" i="2" l="1"/>
  <c r="K23" i="2" s="1"/>
  <c r="E7" i="2" l="1"/>
  <c r="K12" i="2"/>
  <c r="I7" i="2"/>
  <c r="K7" i="2" l="1"/>
  <c r="I15" i="2" l="1"/>
  <c r="I14" i="2"/>
  <c r="I16" i="2"/>
  <c r="I13" i="2" l="1"/>
  <c r="E21" i="2" l="1"/>
  <c r="C21" i="2"/>
  <c r="C33" i="2" s="1"/>
  <c r="E33" i="2" s="1"/>
  <c r="E22" i="2"/>
  <c r="I22" i="2"/>
  <c r="I21" i="2" s="1"/>
  <c r="K22" i="2" l="1"/>
  <c r="K21" i="2"/>
  <c r="I33" i="2"/>
  <c r="K33" i="2" s="1"/>
</calcChain>
</file>

<file path=xl/sharedStrings.xml><?xml version="1.0" encoding="utf-8"?>
<sst xmlns="http://schemas.openxmlformats.org/spreadsheetml/2006/main" count="113" uniqueCount="53">
  <si>
    <t>dalam triliun Rp</t>
  </si>
  <si>
    <t>Komponen</t>
  </si>
  <si>
    <t>Syariah</t>
  </si>
  <si>
    <t>Asuransi</t>
  </si>
  <si>
    <t>Asuransi Jiwa</t>
  </si>
  <si>
    <t>Asuransi Umum</t>
  </si>
  <si>
    <t>Reasuransi</t>
  </si>
  <si>
    <t>Asuransi Wajib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</si>
  <si>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</si>
  <si>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</si>
  <si>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</si>
  <si>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</si>
  <si>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</si>
  <si>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</si>
  <si>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</si>
  <si>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</si>
  <si>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</si>
  <si>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</si>
  <si>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</si>
  <si>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</si>
  <si>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Jasa Penunjang</t>
  </si>
  <si>
    <t>Pialang Asuransi</t>
  </si>
  <si>
    <t>Pialang Reasuransi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</si>
  <si>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</si>
  <si>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</si>
  <si>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</si>
  <si>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</si>
  <si>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</si>
  <si>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</si>
  <si>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2. Pergadaian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</si>
  <si>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</si>
  <si>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</si>
  <si>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</si>
  <si>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</si>
  <si>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</si>
  <si>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dalam miliar Rp</t>
  </si>
  <si>
    <t>Syariah*</t>
  </si>
  <si>
    <t>Keterangan :</t>
  </si>
  <si>
    <t>*Data Full Fledge Syariah</t>
  </si>
  <si>
    <t xml:space="preserve">Fintech </t>
  </si>
  <si>
    <t>triliun Rp</t>
  </si>
  <si>
    <t>Fintech</t>
  </si>
  <si>
    <t>Berizin</t>
  </si>
  <si>
    <t>Terdaftar</t>
  </si>
  <si>
    <t>Izin Penuh</t>
  </si>
  <si>
    <t>Izin Bersyarat</t>
  </si>
  <si>
    <t>Terdaftar dan sedang memproses izin</t>
  </si>
  <si>
    <t xml:space="preserve">1. Perusahaan Pialang Asuransi </t>
  </si>
  <si>
    <t>2. Perusahaan Pialang Reasuransi</t>
  </si>
  <si>
    <t>3. Perusahaan Penilai Kerugian Asuransi</t>
  </si>
  <si>
    <t>Data aset Jasa Penunjang menggunakan data Semester I 2020</t>
  </si>
  <si>
    <t>Data aset LKM menggunakan data Kuartal II 2020.</t>
  </si>
  <si>
    <t>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</si>
</sst>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8" formatCode="&quot;Rp&quot;#,##0.00;[Red]\-&quot;Rp&quot;#,##0.00"/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.00_-;\-&quot;$&quot;* #,##0.00_-;_-&quot;$&quot;* &quot;-&quot;??_-;_-@_-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  <numFmt numFmtId="190" formatCode="#,##0.00;\(#,##0.00\)"/>
  </numFmts>
  <fonts count="6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sz val="9"/>
      <color rgb="FF000000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"/>
      <scheme val="minor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260">
    <xf numFmtId="0" fontId="0" fillId="0" borderId="0"/>
    <xf numFmtId="167" fontId="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5" fillId="0" borderId="0"/>
    <xf numFmtId="0" fontId="7" fillId="0" borderId="0"/>
    <xf numFmtId="0" fontId="10" fillId="0" borderId="2">
      <alignment horizontal="center"/>
    </xf>
    <xf numFmtId="0" fontId="11" fillId="0" borderId="1">
      <alignment horizontal="left" wrapText="1" indent="2"/>
    </xf>
    <xf numFmtId="0" fontId="12" fillId="0" borderId="0">
      <alignment wrapText="1"/>
    </xf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13" fillId="0" borderId="0">
      <alignment horizontal="center"/>
    </xf>
    <xf numFmtId="0" fontId="13" fillId="0" borderId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4">
      <alignment horizontal="left" wrapText="1" inden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5">
      <alignment vertical="center" wrapText="1"/>
    </xf>
    <xf numFmtId="0" fontId="18" fillId="0" borderId="6">
      <alignment horizontal="center"/>
    </xf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0" borderId="0"/>
    <xf numFmtId="0" fontId="23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167" fontId="3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7" fillId="0" borderId="0" applyFill="0" applyBorder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165" fontId="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7" fillId="0" borderId="10" applyFont="0" applyFill="0" applyAlignment="0">
      <protection locked="0"/>
    </xf>
    <xf numFmtId="170" fontId="7" fillId="0" borderId="11" applyFill="0" applyAlignment="0">
      <protection locked="0"/>
    </xf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39" fontId="7" fillId="0" borderId="10" applyFont="0" applyFill="0" applyAlignment="0">
      <protection locked="0"/>
    </xf>
    <xf numFmtId="165" fontId="7" fillId="0" borderId="0" applyFont="0" applyFill="0" applyBorder="0" applyAlignment="0" applyProtection="0"/>
    <xf numFmtId="39" fontId="7" fillId="0" borderId="10" applyFont="0" applyFill="0" applyAlignment="0">
      <protection locked="0"/>
    </xf>
    <xf numFmtId="165" fontId="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" fillId="0" borderId="10" applyFont="0" applyFill="0" applyAlignment="0">
      <protection locked="0"/>
    </xf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9" fillId="0" borderId="0"/>
    <xf numFmtId="0" fontId="29" fillId="0" borderId="0"/>
    <xf numFmtId="164" fontId="26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8" fontId="30" fillId="5" borderId="0" applyNumberFormat="0" applyBorder="0" applyAlignment="0" applyProtection="0"/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2" fillId="0" borderId="0" applyNumberFormat="0" applyFill="0" applyBorder="0" applyAlignment="0" applyProtection="0">
      <alignment vertical="top"/>
      <protection locked="0"/>
    </xf>
    <xf numFmtId="10" fontId="30" fillId="6" borderId="2" applyNumberFormat="0" applyBorder="0" applyAlignment="0" applyProtection="0"/>
    <xf numFmtId="10" fontId="30" fillId="6" borderId="2" applyNumberFormat="0" applyBorder="0" applyAlignment="0" applyProtection="0"/>
    <xf numFmtId="37" fontId="33" fillId="0" borderId="0"/>
    <xf numFmtId="174" fontId="34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2" fillId="0" borderId="0"/>
    <xf numFmtId="0" fontId="3" fillId="0" borderId="0"/>
    <xf numFmtId="0" fontId="2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35" fillId="0" borderId="0"/>
    <xf numFmtId="0" fontId="23" fillId="0" borderId="0"/>
    <xf numFmtId="0" fontId="23" fillId="0" borderId="0"/>
    <xf numFmtId="0" fontId="22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35" fillId="0" borderId="0"/>
    <xf numFmtId="0" fontId="3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10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0" fontId="3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36" fillId="0" borderId="2">
      <alignment horizontal="center"/>
    </xf>
    <xf numFmtId="0" fontId="20" fillId="0" borderId="0">
      <alignment vertical="top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0">
      <alignment horizontal="center" vertical="center"/>
    </xf>
    <xf numFmtId="0" fontId="37" fillId="7" borderId="0" applyNumberFormat="0" applyFill="0">
      <alignment horizontal="left" vertical="center"/>
    </xf>
    <xf numFmtId="41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165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179" fontId="3" fillId="0" borderId="0"/>
    <xf numFmtId="180" fontId="3" fillId="3" borderId="0" applyNumberFormat="0" applyBorder="0" applyAlignment="0" applyProtection="0"/>
    <xf numFmtId="180" fontId="4" fillId="2" borderId="0" applyNumberFormat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1" fillId="0" borderId="0"/>
    <xf numFmtId="180" fontId="7" fillId="0" borderId="0"/>
    <xf numFmtId="180" fontId="3" fillId="0" borderId="0"/>
    <xf numFmtId="180" fontId="3" fillId="0" borderId="0"/>
    <xf numFmtId="180" fontId="3" fillId="0" borderId="0"/>
    <xf numFmtId="180" fontId="3" fillId="0" borderId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7" fontId="1" fillId="0" borderId="0" applyFont="0" applyFill="0" applyBorder="0" applyAlignment="0" applyProtection="0"/>
    <xf numFmtId="0" fontId="1" fillId="14" borderId="0" applyNumberFormat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0" borderId="21" applyNumberFormat="0" applyFont="0" applyAlignment="0" applyProtection="0"/>
    <xf numFmtId="165" fontId="1" fillId="0" borderId="0" applyFont="0" applyFill="0" applyBorder="0" applyAlignment="0" applyProtection="0"/>
    <xf numFmtId="0" fontId="5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39" fontId="7" fillId="0" borderId="10" applyFont="0" applyFill="0" applyAlignment="0">
      <protection locked="0"/>
    </xf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80" fontId="1" fillId="3" borderId="0" applyNumberFormat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80" fontId="1" fillId="3" borderId="0" applyNumberFormat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6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7" fillId="0" borderId="0" applyFont="0" applyFill="0" applyBorder="0" applyAlignment="0" applyProtection="0"/>
    <xf numFmtId="14" fontId="30" fillId="0" borderId="0"/>
    <xf numFmtId="188" fontId="43" fillId="0" borderId="0">
      <protection locked="0"/>
    </xf>
    <xf numFmtId="188" fontId="44" fillId="0" borderId="0">
      <protection locked="0"/>
    </xf>
    <xf numFmtId="188" fontId="44" fillId="0" borderId="0">
      <protection locked="0"/>
    </xf>
    <xf numFmtId="188" fontId="44" fillId="0" borderId="0">
      <protection locked="0"/>
    </xf>
    <xf numFmtId="188" fontId="43" fillId="0" borderId="0">
      <protection locked="0"/>
    </xf>
    <xf numFmtId="188" fontId="43" fillId="0" borderId="0">
      <protection locked="0"/>
    </xf>
    <xf numFmtId="188" fontId="45" fillId="0" borderId="0">
      <protection locked="0"/>
    </xf>
    <xf numFmtId="10" fontId="30" fillId="15" borderId="2" applyNumberFormat="0" applyBorder="0" applyAlignment="0" applyProtection="0"/>
    <xf numFmtId="188" fontId="25" fillId="0" borderId="0"/>
    <xf numFmtId="189" fontId="1" fillId="0" borderId="0"/>
    <xf numFmtId="188" fontId="1" fillId="0" borderId="0"/>
    <xf numFmtId="188" fontId="1" fillId="0" borderId="0"/>
    <xf numFmtId="189" fontId="1" fillId="0" borderId="0"/>
    <xf numFmtId="0" fontId="7" fillId="0" borderId="0"/>
    <xf numFmtId="188" fontId="1" fillId="0" borderId="0"/>
    <xf numFmtId="188" fontId="7" fillId="0" borderId="0"/>
    <xf numFmtId="183" fontId="7" fillId="0" borderId="0"/>
    <xf numFmtId="183" fontId="7" fillId="0" borderId="0"/>
    <xf numFmtId="183" fontId="7" fillId="0" borderId="0"/>
    <xf numFmtId="183" fontId="7" fillId="0" borderId="0"/>
    <xf numFmtId="183" fontId="7" fillId="0" borderId="0"/>
    <xf numFmtId="183" fontId="7" fillId="0" borderId="0"/>
    <xf numFmtId="189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9" fontId="7" fillId="0" borderId="0"/>
    <xf numFmtId="188" fontId="7" fillId="0" borderId="0"/>
    <xf numFmtId="188" fontId="1" fillId="0" borderId="0"/>
    <xf numFmtId="188" fontId="1" fillId="0" borderId="0"/>
    <xf numFmtId="43" fontId="1" fillId="0" borderId="0"/>
    <xf numFmtId="188" fontId="7" fillId="0" borderId="0"/>
    <xf numFmtId="188" fontId="7" fillId="0" borderId="0"/>
    <xf numFmtId="189" fontId="1" fillId="0" borderId="0"/>
    <xf numFmtId="188" fontId="1" fillId="0" borderId="0"/>
    <xf numFmtId="188" fontId="1" fillId="0" borderId="0"/>
    <xf numFmtId="9" fontId="7" fillId="0" borderId="0" applyFont="0" applyFill="0" applyBorder="0" applyAlignment="0" applyProtection="0"/>
    <xf numFmtId="188" fontId="36" fillId="0" borderId="2">
      <alignment horizontal="center"/>
    </xf>
    <xf numFmtId="188" fontId="36" fillId="0" borderId="0">
      <alignment horizontal="center" vertical="center"/>
    </xf>
    <xf numFmtId="188" fontId="37" fillId="7" borderId="0" applyNumberFormat="0" applyFill="0">
      <alignment horizontal="left" vertical="center"/>
    </xf>
    <xf numFmtId="41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6" fillId="0" borderId="0">
      <alignment vertical="center"/>
    </xf>
    <xf numFmtId="0" fontId="2" fillId="0" borderId="0"/>
    <xf numFmtId="0" fontId="27" fillId="0" borderId="0"/>
    <xf numFmtId="0" fontId="1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  <xf numFmtId="41" fontId="46" fillId="0" borderId="0" applyFont="0" applyFill="0" applyBorder="0" applyAlignment="0" applyProtection="0"/>
    <xf numFmtId="0" fontId="46" fillId="0" borderId="0">
      <alignment vertical="center"/>
    </xf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05">
    <xf numFmtId="0" fontId="0" fillId="0" borderId="0" xfId="0"/>
    <xf numFmtId="0" fontId="47" fillId="0" borderId="0" xfId="0" applyFont="1" applyFill="1"/>
    <xf numFmtId="0" fontId="47" fillId="0" borderId="0" xfId="0" applyFont="1"/>
    <xf numFmtId="167" fontId="47" fillId="0" borderId="0" xfId="1" applyFont="1"/>
    <xf numFmtId="0" fontId="48" fillId="0" borderId="0" xfId="0" applyFont="1" applyBorder="1" applyAlignment="1">
      <alignment horizontal="center"/>
    </xf>
    <xf numFmtId="0" fontId="50" fillId="8" borderId="13" xfId="0" applyFont="1" applyFill="1" applyBorder="1" applyAlignment="1">
      <alignment vertical="center"/>
    </xf>
    <xf numFmtId="165" fontId="50" fillId="8" borderId="2" xfId="845" applyFont="1" applyFill="1" applyBorder="1" applyAlignment="1">
      <alignment horizontal="right" vertical="center"/>
    </xf>
    <xf numFmtId="165" fontId="50" fillId="8" borderId="20" xfId="845" applyFont="1" applyFill="1" applyBorder="1" applyAlignment="1">
      <alignment horizontal="right" vertical="center"/>
    </xf>
    <xf numFmtId="0" fontId="47" fillId="8" borderId="0" xfId="0" applyFont="1" applyFill="1"/>
    <xf numFmtId="165" fontId="51" fillId="0" borderId="20" xfId="845" applyFont="1" applyBorder="1" applyAlignment="1">
      <alignment horizontal="right" vertical="center"/>
    </xf>
    <xf numFmtId="165" fontId="51" fillId="0" borderId="20" xfId="845" applyFont="1" applyFill="1" applyBorder="1" applyAlignment="1">
      <alignment horizontal="right" vertical="center"/>
    </xf>
    <xf numFmtId="0" fontId="50" fillId="4" borderId="16" xfId="0" applyFont="1" applyFill="1" applyBorder="1" applyAlignment="1">
      <alignment vertical="center"/>
    </xf>
    <xf numFmtId="165" fontId="50" fillId="4" borderId="17" xfId="845" applyFont="1" applyFill="1" applyBorder="1" applyAlignment="1">
      <alignment vertical="center"/>
    </xf>
    <xf numFmtId="165" fontId="47" fillId="0" borderId="0" xfId="0" applyNumberFormat="1" applyFont="1"/>
    <xf numFmtId="0" fontId="53" fillId="0" borderId="0" xfId="0" applyFont="1" applyBorder="1" applyAlignment="1">
      <alignment vertical="center"/>
    </xf>
    <xf numFmtId="0" fontId="49" fillId="0" borderId="0" xfId="0" applyFont="1" applyFill="1"/>
    <xf numFmtId="0" fontId="54" fillId="8" borderId="13" xfId="0" applyFont="1" applyFill="1" applyBorder="1"/>
    <xf numFmtId="167" fontId="54" fillId="8" borderId="2" xfId="2" applyNumberFormat="1" applyFont="1" applyFill="1" applyBorder="1"/>
    <xf numFmtId="182" fontId="54" fillId="8" borderId="20" xfId="845" applyNumberFormat="1" applyFont="1" applyFill="1" applyBorder="1" applyAlignment="1">
      <alignment horizontal="right"/>
    </xf>
    <xf numFmtId="0" fontId="54" fillId="0" borderId="0" xfId="0" applyFont="1" applyFill="1"/>
    <xf numFmtId="0" fontId="52" fillId="0" borderId="13" xfId="0" applyFont="1" applyBorder="1" applyAlignment="1">
      <alignment horizontal="left" indent="2"/>
    </xf>
    <xf numFmtId="0" fontId="52" fillId="0" borderId="0" xfId="0" applyFont="1" applyFill="1"/>
    <xf numFmtId="167" fontId="47" fillId="0" borderId="2" xfId="0" applyNumberFormat="1" applyFont="1" applyFill="1" applyBorder="1"/>
    <xf numFmtId="182" fontId="52" fillId="0" borderId="20" xfId="845" applyNumberFormat="1" applyFont="1" applyBorder="1" applyAlignment="1">
      <alignment horizontal="right"/>
    </xf>
    <xf numFmtId="0" fontId="52" fillId="0" borderId="13" xfId="0" applyFont="1" applyFill="1" applyBorder="1" applyAlignment="1">
      <alignment horizontal="left" indent="2"/>
    </xf>
    <xf numFmtId="167" fontId="52" fillId="0" borderId="0" xfId="0" applyNumberFormat="1" applyFont="1" applyFill="1"/>
    <xf numFmtId="0" fontId="54" fillId="8" borderId="13" xfId="0" applyFont="1" applyFill="1" applyBorder="1" applyAlignment="1">
      <alignment vertical="top"/>
    </xf>
    <xf numFmtId="167" fontId="49" fillId="9" borderId="2" xfId="0" applyNumberFormat="1" applyFont="1" applyFill="1" applyBorder="1"/>
    <xf numFmtId="182" fontId="54" fillId="9" borderId="20" xfId="845" applyNumberFormat="1" applyFont="1" applyFill="1" applyBorder="1" applyAlignment="1">
      <alignment horizontal="right"/>
    </xf>
    <xf numFmtId="0" fontId="49" fillId="4" borderId="16" xfId="0" applyFont="1" applyFill="1" applyBorder="1"/>
    <xf numFmtId="4" fontId="49" fillId="4" borderId="17" xfId="0" applyNumberFormat="1" applyFont="1" applyFill="1" applyBorder="1" applyAlignment="1">
      <alignment horizontal="right"/>
    </xf>
    <xf numFmtId="167" fontId="47" fillId="0" borderId="0" xfId="0" applyNumberFormat="1" applyFont="1"/>
    <xf numFmtId="167" fontId="47" fillId="0" borderId="0" xfId="1" applyFont="1" applyFill="1"/>
    <xf numFmtId="182" fontId="47" fillId="0" borderId="0" xfId="845" applyNumberFormat="1" applyFont="1" applyFill="1"/>
    <xf numFmtId="0" fontId="47" fillId="0" borderId="0" xfId="0" applyFont="1" applyFill="1" applyAlignment="1">
      <alignment horizontal="right"/>
    </xf>
    <xf numFmtId="0" fontId="55" fillId="0" borderId="0" xfId="846" applyFont="1"/>
    <xf numFmtId="0" fontId="55" fillId="0" borderId="0" xfId="846" applyFont="1" applyFill="1"/>
    <xf numFmtId="167" fontId="56" fillId="17" borderId="2" xfId="1" applyFont="1" applyFill="1" applyBorder="1" applyAlignment="1">
      <alignment horizontal="center" vertical="center"/>
    </xf>
    <xf numFmtId="0" fontId="52" fillId="0" borderId="22" xfId="0" applyFont="1" applyBorder="1" applyAlignment="1">
      <alignment horizontal="left" indent="2"/>
    </xf>
    <xf numFmtId="0" fontId="52" fillId="0" borderId="22" xfId="0" applyFont="1" applyFill="1" applyBorder="1" applyAlignment="1">
      <alignment horizontal="left" indent="2"/>
    </xf>
    <xf numFmtId="0" fontId="52" fillId="0" borderId="0" xfId="0" applyFont="1" applyFill="1" applyBorder="1"/>
    <xf numFmtId="0" fontId="58" fillId="0" borderId="0" xfId="0" applyFont="1" applyFill="1"/>
    <xf numFmtId="0" fontId="58" fillId="0" borderId="0" xfId="0" applyFont="1"/>
    <xf numFmtId="0" fontId="51" fillId="0" borderId="0" xfId="0" applyFont="1" applyBorder="1" applyAlignment="1">
      <alignment vertical="center"/>
    </xf>
    <xf numFmtId="0" fontId="50" fillId="8" borderId="23" xfId="0" applyFont="1" applyFill="1" applyBorder="1" applyAlignment="1">
      <alignment vertical="center"/>
    </xf>
    <xf numFmtId="0" fontId="51" fillId="0" borderId="22" xfId="0" applyFont="1" applyBorder="1" applyAlignment="1">
      <alignment vertical="center"/>
    </xf>
    <xf numFmtId="0" fontId="49" fillId="8" borderId="22" xfId="0" applyFont="1" applyFill="1" applyBorder="1" applyAlignment="1">
      <alignment vertical="center"/>
    </xf>
    <xf numFmtId="0" fontId="47" fillId="0" borderId="22" xfId="0" applyFont="1" applyBorder="1" applyAlignment="1">
      <alignment vertical="center"/>
    </xf>
    <xf numFmtId="0" fontId="50" fillId="8" borderId="22" xfId="0" applyFont="1" applyFill="1" applyBorder="1" applyAlignment="1">
      <alignment vertical="center"/>
    </xf>
    <xf numFmtId="165" fontId="49" fillId="8" borderId="2" xfId="845" applyFont="1" applyFill="1" applyBorder="1" applyAlignment="1"/>
    <xf numFmtId="165" fontId="50" fillId="8" borderId="2" xfId="845" applyFont="1" applyFill="1" applyBorder="1" applyAlignment="1"/>
    <xf numFmtId="165" fontId="59" fillId="0" borderId="2" xfId="845" applyFont="1" applyFill="1" applyBorder="1" applyAlignment="1"/>
    <xf numFmtId="0" fontId="54" fillId="8" borderId="22" xfId="0" applyFont="1" applyFill="1" applyBorder="1"/>
    <xf numFmtId="165" fontId="51" fillId="0" borderId="2" xfId="845" applyFont="1" applyBorder="1" applyAlignment="1">
      <alignment horizontal="right"/>
    </xf>
    <xf numFmtId="182" fontId="47" fillId="0" borderId="24" xfId="845" applyNumberFormat="1" applyFont="1" applyFill="1" applyBorder="1" applyAlignment="1">
      <alignment vertical="center"/>
    </xf>
    <xf numFmtId="0" fontId="54" fillId="8" borderId="23" xfId="0" applyFont="1" applyFill="1" applyBorder="1" applyAlignment="1">
      <alignment vertical="top"/>
    </xf>
    <xf numFmtId="182" fontId="54" fillId="18" borderId="18" xfId="845" applyNumberFormat="1" applyFont="1" applyFill="1" applyBorder="1" applyAlignment="1">
      <alignment horizontal="right"/>
    </xf>
    <xf numFmtId="182" fontId="54" fillId="8" borderId="2" xfId="845" applyNumberFormat="1" applyFont="1" applyFill="1" applyBorder="1"/>
    <xf numFmtId="182" fontId="47" fillId="0" borderId="2" xfId="845" applyNumberFormat="1" applyFont="1" applyBorder="1" applyAlignment="1">
      <alignment horizontal="right" vertical="center"/>
    </xf>
    <xf numFmtId="165" fontId="59" fillId="0" borderId="2" xfId="845" applyFont="1" applyFill="1" applyBorder="1" applyAlignment="1">
      <alignment horizontal="right" vertical="center"/>
    </xf>
    <xf numFmtId="165" fontId="59" fillId="0" borderId="20" xfId="845" applyFont="1" applyFill="1" applyBorder="1" applyAlignment="1">
      <alignment horizontal="right" vertical="center"/>
    </xf>
    <xf numFmtId="165" fontId="60" fillId="8" borderId="2" xfId="845" applyFont="1" applyFill="1" applyBorder="1" applyAlignment="1">
      <alignment horizontal="right" vertical="center"/>
    </xf>
    <xf numFmtId="165" fontId="60" fillId="8" borderId="20" xfId="845" applyFont="1" applyFill="1" applyBorder="1" applyAlignment="1">
      <alignment horizontal="right" vertical="center"/>
    </xf>
    <xf numFmtId="182" fontId="54" fillId="8" borderId="20" xfId="845" applyNumberFormat="1" applyFont="1" applyFill="1" applyBorder="1"/>
    <xf numFmtId="182" fontId="54" fillId="9" borderId="25" xfId="845" applyNumberFormat="1" applyFont="1" applyFill="1" applyBorder="1" applyAlignment="1">
      <alignment horizontal="right"/>
    </xf>
    <xf numFmtId="182" fontId="49" fillId="4" borderId="18" xfId="845" applyNumberFormat="1" applyFont="1" applyFill="1" applyBorder="1" applyAlignment="1">
      <alignment horizontal="right"/>
    </xf>
    <xf numFmtId="0" fontId="51" fillId="0" borderId="22" xfId="0" applyFont="1" applyBorder="1" applyAlignment="1">
      <alignment horizontal="left" vertical="center" indent="3"/>
    </xf>
    <xf numFmtId="0" fontId="50" fillId="0" borderId="22" xfId="0" applyFont="1" applyBorder="1" applyAlignment="1">
      <alignment vertical="center"/>
    </xf>
    <xf numFmtId="165" fontId="61" fillId="0" borderId="20" xfId="845" applyFont="1" applyFill="1" applyBorder="1" applyAlignment="1">
      <alignment horizontal="right" vertical="center"/>
    </xf>
    <xf numFmtId="165" fontId="52" fillId="0" borderId="20" xfId="845" applyFont="1" applyFill="1" applyBorder="1" applyAlignment="1">
      <alignment horizontal="right" vertical="center"/>
    </xf>
    <xf numFmtId="165" fontId="54" fillId="0" borderId="2" xfId="845" applyFont="1" applyFill="1" applyBorder="1" applyAlignment="1">
      <alignment horizontal="right" vertical="center"/>
    </xf>
    <xf numFmtId="165" fontId="50" fillId="8" borderId="2" xfId="845" applyFont="1" applyFill="1" applyBorder="1" applyAlignment="1">
      <alignment vertical="center"/>
    </xf>
    <xf numFmtId="1" fontId="2" fillId="0" borderId="2" xfId="845" applyNumberFormat="1" applyFont="1" applyFill="1" applyBorder="1" applyAlignment="1">
      <alignment vertical="center"/>
    </xf>
    <xf numFmtId="165" fontId="60" fillId="8" borderId="2" xfId="845" applyFont="1" applyFill="1" applyBorder="1" applyAlignment="1">
      <alignment vertical="center"/>
    </xf>
    <xf numFmtId="165" fontId="59" fillId="0" borderId="2" xfId="845" applyFont="1" applyFill="1" applyBorder="1" applyAlignment="1">
      <alignment vertical="center"/>
    </xf>
    <xf numFmtId="165" fontId="61" fillId="0" borderId="2" xfId="845" applyFont="1" applyFill="1" applyBorder="1" applyAlignment="1">
      <alignment vertical="center"/>
    </xf>
    <xf numFmtId="0" fontId="54" fillId="8" borderId="22" xfId="0" applyFont="1" applyFill="1" applyBorder="1" applyAlignment="1">
      <alignment vertical="top"/>
    </xf>
    <xf numFmtId="1" fontId="2" fillId="0" borderId="2" xfId="845" applyNumberFormat="1" applyFont="1" applyFill="1" applyBorder="1" applyAlignment="1">
      <alignment horizontal="right" vertical="center"/>
    </xf>
    <xf numFmtId="165" fontId="49" fillId="8" borderId="2" xfId="845" applyFont="1" applyFill="1" applyBorder="1" applyAlignment="1">
      <alignment horizontal="right"/>
    </xf>
    <xf numFmtId="1" fontId="62" fillId="0" borderId="2" xfId="0" applyNumberFormat="1" applyFont="1" applyFill="1" applyBorder="1" applyAlignment="1" applyProtection="1">
      <alignment horizontal="right" vertical="center"/>
    </xf>
    <xf numFmtId="165" fontId="2" fillId="0" borderId="2" xfId="845" applyNumberFormat="1" applyFont="1" applyFill="1" applyBorder="1" applyAlignment="1">
      <alignment vertical="center"/>
    </xf>
    <xf numFmtId="165" fontId="51" fillId="0" borderId="2" xfId="845" applyNumberFormat="1" applyFont="1" applyBorder="1" applyAlignment="1"/>
    <xf numFmtId="182" fontId="63" fillId="8" borderId="2" xfId="845" applyNumberFormat="1" applyFont="1" applyFill="1" applyBorder="1" applyAlignment="1">
      <alignment vertical="center"/>
    </xf>
    <xf numFmtId="182" fontId="64" fillId="0" borderId="2" xfId="845" applyNumberFormat="1" applyFont="1" applyFill="1" applyBorder="1" applyAlignment="1">
      <alignment vertical="center"/>
    </xf>
    <xf numFmtId="182" fontId="1" fillId="0" borderId="2" xfId="845" applyNumberFormat="1" applyFont="1" applyFill="1" applyBorder="1" applyAlignment="1">
      <alignment vertical="center"/>
    </xf>
    <xf numFmtId="182" fontId="63" fillId="8" borderId="2" xfId="845" applyNumberFormat="1" applyFont="1" applyFill="1" applyBorder="1" applyAlignment="1">
      <alignment horizontal="right" vertical="center"/>
    </xf>
    <xf numFmtId="182" fontId="60" fillId="8" borderId="2" xfId="845" applyNumberFormat="1" applyFont="1" applyFill="1" applyBorder="1" applyAlignment="1">
      <alignment horizontal="right" vertical="center"/>
    </xf>
    <xf numFmtId="182" fontId="60" fillId="8" borderId="2" xfId="845" applyNumberFormat="1" applyFont="1" applyFill="1" applyBorder="1" applyAlignment="1">
      <alignment vertical="center"/>
    </xf>
    <xf numFmtId="0" fontId="54" fillId="8" borderId="26" xfId="0" applyFont="1" applyFill="1" applyBorder="1" applyAlignment="1">
      <alignment vertical="top"/>
    </xf>
    <xf numFmtId="182" fontId="0" fillId="0" borderId="2" xfId="845" applyNumberFormat="1" applyFont="1" applyFill="1" applyBorder="1" applyAlignment="1">
      <alignment vertical="center"/>
    </xf>
    <xf numFmtId="182" fontId="60" fillId="19" borderId="2" xfId="845" applyNumberFormat="1" applyFont="1" applyFill="1" applyBorder="1" applyAlignment="1">
      <alignment vertical="center"/>
    </xf>
    <xf numFmtId="182" fontId="54" fillId="8" borderId="24" xfId="845" applyNumberFormat="1" applyFont="1" applyFill="1" applyBorder="1"/>
    <xf numFmtId="182" fontId="52" fillId="0" borderId="24" xfId="845" applyNumberFormat="1" applyFont="1" applyBorder="1" applyAlignment="1">
      <alignment horizontal="right"/>
    </xf>
    <xf numFmtId="190" fontId="1" fillId="0" borderId="2" xfId="845" applyNumberFormat="1" applyFont="1" applyFill="1" applyBorder="1" applyAlignment="1">
      <alignment vertical="center"/>
    </xf>
    <xf numFmtId="0" fontId="55" fillId="0" borderId="0" xfId="846" applyFont="1" applyBorder="1"/>
    <xf numFmtId="0" fontId="47" fillId="0" borderId="0" xfId="0" applyFont="1" applyBorder="1"/>
    <xf numFmtId="0" fontId="47" fillId="0" borderId="0" xfId="0" applyFont="1" applyFill="1" applyBorder="1"/>
    <xf numFmtId="0" fontId="56" fillId="16" borderId="0" xfId="0" applyFont="1" applyFill="1" applyAlignment="1">
      <alignment horizontal="center"/>
    </xf>
    <xf numFmtId="167" fontId="56" fillId="17" borderId="14" xfId="1" applyFont="1" applyFill="1" applyBorder="1" applyAlignment="1">
      <alignment horizontal="center" vertical="center"/>
    </xf>
    <xf numFmtId="167" fontId="56" fillId="17" borderId="13" xfId="1" applyFont="1" applyFill="1" applyBorder="1" applyAlignment="1">
      <alignment horizontal="center" vertical="center"/>
    </xf>
    <xf numFmtId="181" fontId="56" fillId="17" borderId="19" xfId="1" quotePrefix="1" applyNumberFormat="1" applyFont="1" applyFill="1" applyBorder="1" applyAlignment="1">
      <alignment horizontal="center" vertical="center"/>
    </xf>
    <xf numFmtId="181" fontId="56" fillId="17" borderId="19" xfId="1" applyNumberFormat="1" applyFont="1" applyFill="1" applyBorder="1" applyAlignment="1">
      <alignment horizontal="center" vertical="center"/>
    </xf>
    <xf numFmtId="0" fontId="56" fillId="17" borderId="15" xfId="0" applyFont="1" applyFill="1" applyBorder="1" applyAlignment="1">
      <alignment horizontal="center" vertical="center"/>
    </xf>
    <xf numFmtId="0" fontId="56" fillId="17" borderId="20" xfId="0" applyFont="1" applyFill="1" applyBorder="1" applyAlignment="1">
      <alignment horizontal="center" vertical="center"/>
    </xf>
    <xf numFmtId="0" fontId="57" fillId="16" borderId="0" xfId="0" applyFont="1" applyFill="1" applyAlignment="1">
      <alignment horizontal="center"/>
    </xf>
  </cellXfs>
  <cellStyles count="1260">
    <cellStyle name="_x0004_" xfId="477"/>
    <cellStyle name="_x0004_ 2" xfId="470"/>
    <cellStyle name="20% - Accent6 2" xfId="854"/>
    <cellStyle name="40% - Accent2 2" xfId="847"/>
    <cellStyle name="40% - Accent3 2" xfId="848"/>
    <cellStyle name="40% - Accent4 2" xfId="706"/>
    <cellStyle name="40% - Accent4 2 2" xfId="1047"/>
    <cellStyle name="40% - Accent4 2 3" xfId="894"/>
    <cellStyle name="40% - Accent5 2" xfId="857"/>
    <cellStyle name="a1" xfId="473"/>
    <cellStyle name="a1 2" xfId="472"/>
    <cellStyle name="a1 2 2" xfId="471"/>
    <cellStyle name="a1 2 2 2" xfId="474"/>
    <cellStyle name="a1 2 3" xfId="478"/>
    <cellStyle name="a1 2 4" xfId="479"/>
    <cellStyle name="a1 3" xfId="480"/>
    <cellStyle name="a1 4" xfId="481"/>
    <cellStyle name="a2" xfId="482"/>
    <cellStyle name="a2 2" xfId="483"/>
    <cellStyle name="a2 2 2" xfId="484"/>
    <cellStyle name="a2 2 2 2" xfId="485"/>
    <cellStyle name="a2 2 3" xfId="486"/>
    <cellStyle name="a2 2 4" xfId="487"/>
    <cellStyle name="a2 3" xfId="488"/>
    <cellStyle name="a2 4" xfId="489"/>
    <cellStyle name="Accent4 2" xfId="707"/>
    <cellStyle name="Arial10" xfId="490"/>
    <cellStyle name="ÄÞ¸¶ [0]_´ëÇü»çÃâ" xfId="491"/>
    <cellStyle name="ÄÞ¸¶_´ëÇü»çÃâ" xfId="492"/>
    <cellStyle name="AttribBox" xfId="8"/>
    <cellStyle name="Attribute" xfId="9"/>
    <cellStyle name="Ç¥ÁØ_´ëÇü»çÃâ" xfId="493"/>
    <cellStyle name="CategoryHeading" xfId="10"/>
    <cellStyle name="Comma" xfId="1" builtinId="3"/>
    <cellStyle name="Comma  - Style1" xfId="494"/>
    <cellStyle name="Comma  - Style1 2" xfId="1179"/>
    <cellStyle name="Comma  - Style2" xfId="495"/>
    <cellStyle name="Comma  - Style2 2" xfId="1180"/>
    <cellStyle name="Comma  - Style3" xfId="496"/>
    <cellStyle name="Comma  - Style3 2" xfId="1181"/>
    <cellStyle name="Comma  - Style4" xfId="497"/>
    <cellStyle name="Comma  - Style4 2" xfId="1182"/>
    <cellStyle name="Comma  - Style5" xfId="498"/>
    <cellStyle name="Comma  - Style5 2" xfId="1183"/>
    <cellStyle name="Comma  - Style6" xfId="499"/>
    <cellStyle name="Comma  - Style6 2" xfId="1184"/>
    <cellStyle name="Comma  - Style7" xfId="500"/>
    <cellStyle name="Comma  - Style7 2" xfId="1185"/>
    <cellStyle name="Comma  - Style8" xfId="1186"/>
    <cellStyle name="Comma [0]" xfId="845" builtinId="6"/>
    <cellStyle name="Comma [0] 10" xfId="501"/>
    <cellStyle name="Comma [0] 11" xfId="689"/>
    <cellStyle name="Comma [0] 12" xfId="5"/>
    <cellStyle name="Comma [0] 12 2" xfId="1173"/>
    <cellStyle name="Comma [0] 143" xfId="740"/>
    <cellStyle name="Comma [0] 150" xfId="837"/>
    <cellStyle name="Comma [0] 151" xfId="838"/>
    <cellStyle name="Comma [0] 2" xfId="468"/>
    <cellStyle name="Comma [0] 2 2" xfId="503"/>
    <cellStyle name="Comma [0] 2 2 2" xfId="708"/>
    <cellStyle name="Comma [0] 2 2 2 2" xfId="1048"/>
    <cellStyle name="Comma [0] 2 2 2 3" xfId="895"/>
    <cellStyle name="Comma [0] 2 2 3" xfId="1188"/>
    <cellStyle name="Comma [0] 2 3" xfId="504"/>
    <cellStyle name="Comma [0] 2 4" xfId="505"/>
    <cellStyle name="Comma [0] 2 5" xfId="506"/>
    <cellStyle name="Comma [0] 2 5 2" xfId="1022"/>
    <cellStyle name="Comma [0] 2 5 3" xfId="864"/>
    <cellStyle name="Comma [0] 2 6" xfId="502"/>
    <cellStyle name="Comma [0] 2 7" xfId="1187"/>
    <cellStyle name="Comma [0] 2 8" xfId="850"/>
    <cellStyle name="Comma [0] 3" xfId="507"/>
    <cellStyle name="Comma [0] 3 2" xfId="508"/>
    <cellStyle name="Comma [0] 3 2 2" xfId="509"/>
    <cellStyle name="Comma [0] 3 3" xfId="510"/>
    <cellStyle name="Comma [0] 3 4" xfId="865"/>
    <cellStyle name="Comma [0] 3 5" xfId="1189"/>
    <cellStyle name="Comma [0] 3 6" xfId="859"/>
    <cellStyle name="Comma [0] 4" xfId="511"/>
    <cellStyle name="Comma [0] 4 2" xfId="512"/>
    <cellStyle name="Comma [0] 4 3" xfId="513"/>
    <cellStyle name="Comma [0] 4 4" xfId="1190"/>
    <cellStyle name="Comma [0] 5" xfId="514"/>
    <cellStyle name="Comma [0] 5 2" xfId="515"/>
    <cellStyle name="Comma [0] 5 3" xfId="1191"/>
    <cellStyle name="Comma [0] 6" xfId="516"/>
    <cellStyle name="Comma [0] 6 2" xfId="1192"/>
    <cellStyle name="Comma [0] 7" xfId="517"/>
    <cellStyle name="Comma [0] 7 2" xfId="518"/>
    <cellStyle name="Comma [0] 7 3" xfId="519"/>
    <cellStyle name="Comma [0] 7 4" xfId="1178"/>
    <cellStyle name="Comma [0] 8" xfId="520"/>
    <cellStyle name="Comma [0] 8 2" xfId="521"/>
    <cellStyle name="Comma [0] 8 3" xfId="522"/>
    <cellStyle name="Comma [0] 8 4" xfId="1256"/>
    <cellStyle name="Comma [0] 9" xfId="523"/>
    <cellStyle name="Comma 10" xfId="157"/>
    <cellStyle name="Comma 10 2" xfId="249"/>
    <cellStyle name="Comma 10 2 2" xfId="357"/>
    <cellStyle name="Comma 10 2 3" xfId="465"/>
    <cellStyle name="Comma 10 2 4" xfId="1253"/>
    <cellStyle name="Comma 10 3" xfId="303"/>
    <cellStyle name="Comma 10 4" xfId="411"/>
    <cellStyle name="Comma 10 5" xfId="524"/>
    <cellStyle name="Comma 11" xfId="525"/>
    <cellStyle name="Comma 11 2" xfId="1258"/>
    <cellStyle name="Comma 11 2 3" xfId="709"/>
    <cellStyle name="Comma 11 2 3 2" xfId="1049"/>
    <cellStyle name="Comma 11 2 3 3" xfId="896"/>
    <cellStyle name="Comma 12" xfId="526"/>
    <cellStyle name="Comma 12 2" xfId="527"/>
    <cellStyle name="Comma 13" xfId="528"/>
    <cellStyle name="Comma 14" xfId="529"/>
    <cellStyle name="Comma 15" xfId="530"/>
    <cellStyle name="Comma 16" xfId="531"/>
    <cellStyle name="Comma 17" xfId="532"/>
    <cellStyle name="Comma 18" xfId="533"/>
    <cellStyle name="Comma 19" xfId="534"/>
    <cellStyle name="Comma 2" xfId="11"/>
    <cellStyle name="Comma 2 2" xfId="12"/>
    <cellStyle name="Comma 2 2 2" xfId="13"/>
    <cellStyle name="Comma 2 2 2 2" xfId="158"/>
    <cellStyle name="Comma 2 2 2 2 2" xfId="250"/>
    <cellStyle name="Comma 2 2 2 2 2 2" xfId="358"/>
    <cellStyle name="Comma 2 2 2 2 2 3" xfId="466"/>
    <cellStyle name="Comma 2 2 2 2 3" xfId="304"/>
    <cellStyle name="Comma 2 2 2 2 4" xfId="412"/>
    <cellStyle name="Comma 2 2 2 2 5" xfId="1050"/>
    <cellStyle name="Comma 2 2 2 3" xfId="199"/>
    <cellStyle name="Comma 2 2 2 3 2" xfId="307"/>
    <cellStyle name="Comma 2 2 2 3 3" xfId="415"/>
    <cellStyle name="Comma 2 2 2 4" xfId="253"/>
    <cellStyle name="Comma 2 2 2 5" xfId="361"/>
    <cellStyle name="Comma 2 2 2 6" xfId="897"/>
    <cellStyle name="Comma 2 2 3" xfId="14"/>
    <cellStyle name="Comma 2 2 3 2" xfId="200"/>
    <cellStyle name="Comma 2 2 3 2 2" xfId="308"/>
    <cellStyle name="Comma 2 2 3 2 3" xfId="416"/>
    <cellStyle name="Comma 2 2 3 3" xfId="254"/>
    <cellStyle name="Comma 2 2 3 4" xfId="362"/>
    <cellStyle name="Comma 2 2 3 5" xfId="1194"/>
    <cellStyle name="Comma 2 2 4" xfId="198"/>
    <cellStyle name="Comma 2 2 4 2" xfId="306"/>
    <cellStyle name="Comma 2 2 4 3" xfId="414"/>
    <cellStyle name="Comma 2 2 5" xfId="252"/>
    <cellStyle name="Comma 2 2 6" xfId="360"/>
    <cellStyle name="Comma 2 2 7" xfId="536"/>
    <cellStyle name="Comma 2 3" xfId="15"/>
    <cellStyle name="Comma 2 3 2" xfId="159"/>
    <cellStyle name="Comma 2 3 2 2" xfId="1023"/>
    <cellStyle name="Comma 2 3 3" xfId="537"/>
    <cellStyle name="Comma 2 3 3 2" xfId="1195"/>
    <cellStyle name="Comma 2 3 4" xfId="867"/>
    <cellStyle name="Comma 2 4" xfId="160"/>
    <cellStyle name="Comma 2 4 2" xfId="866"/>
    <cellStyle name="Comma 2 5" xfId="535"/>
    <cellStyle name="Comma 2 5 2" xfId="1193"/>
    <cellStyle name="Comma 2 6" xfId="853"/>
    <cellStyle name="Comma 20" xfId="538"/>
    <cellStyle name="Comma 21" xfId="539"/>
    <cellStyle name="Comma 22" xfId="540"/>
    <cellStyle name="Comma 23" xfId="541"/>
    <cellStyle name="Comma 24" xfId="542"/>
    <cellStyle name="Comma 25" xfId="543"/>
    <cellStyle name="Comma 26" xfId="544"/>
    <cellStyle name="Comma 27" xfId="545"/>
    <cellStyle name="Comma 28" xfId="546"/>
    <cellStyle name="Comma 29" xfId="547"/>
    <cellStyle name="Comma 3" xfId="16"/>
    <cellStyle name="Comma 3 2" xfId="17"/>
    <cellStyle name="Comma 3 2 2" xfId="18"/>
    <cellStyle name="Comma 3 2 2 2" xfId="161"/>
    <cellStyle name="Comma 3 2 2 2 2" xfId="1052"/>
    <cellStyle name="Comma 3 2 2 3" xfId="711"/>
    <cellStyle name="Comma 3 2 2 4" xfId="899"/>
    <cellStyle name="Comma 3 2 3" xfId="162"/>
    <cellStyle name="Comma 3 3" xfId="163"/>
    <cellStyle name="Comma 3 3 2" xfId="164"/>
    <cellStyle name="Comma 3 3 3" xfId="548"/>
    <cellStyle name="Comma 3 4" xfId="165"/>
    <cellStyle name="Comma 3 4 2" xfId="710"/>
    <cellStyle name="Comma 3 4 2 2" xfId="1051"/>
    <cellStyle name="Comma 3 4 3" xfId="898"/>
    <cellStyle name="Comma 3 5" xfId="868"/>
    <cellStyle name="Comma 3 6" xfId="1196"/>
    <cellStyle name="Comma 3 7" xfId="855"/>
    <cellStyle name="Comma 30" xfId="549"/>
    <cellStyle name="Comma 31" xfId="550"/>
    <cellStyle name="Comma 32" xfId="551"/>
    <cellStyle name="Comma 33" xfId="475"/>
    <cellStyle name="Comma 33 2" xfId="1019"/>
    <cellStyle name="Comma 33 3" xfId="861"/>
    <cellStyle name="Comma 34" xfId="691"/>
    <cellStyle name="Comma 34 2" xfId="1033"/>
    <cellStyle name="Comma 34 3" xfId="880"/>
    <cellStyle name="Comma 35" xfId="694"/>
    <cellStyle name="Comma 35 2" xfId="1036"/>
    <cellStyle name="Comma 35 3" xfId="883"/>
    <cellStyle name="Comma 36" xfId="698"/>
    <cellStyle name="Comma 36 2" xfId="1040"/>
    <cellStyle name="Comma 36 3" xfId="887"/>
    <cellStyle name="Comma 37" xfId="693"/>
    <cellStyle name="Comma 37 2" xfId="1035"/>
    <cellStyle name="Comma 37 3" xfId="882"/>
    <cellStyle name="Comma 38" xfId="697"/>
    <cellStyle name="Comma 38 2" xfId="1039"/>
    <cellStyle name="Comma 38 3" xfId="886"/>
    <cellStyle name="Comma 39" xfId="692"/>
    <cellStyle name="Comma 39 2" xfId="1034"/>
    <cellStyle name="Comma 39 3" xfId="881"/>
    <cellStyle name="Comma 4" xfId="19"/>
    <cellStyle name="Comma 4 2" xfId="20"/>
    <cellStyle name="Comma 4 2 2" xfId="21"/>
    <cellStyle name="Comma 4 2 2 2" xfId="166"/>
    <cellStyle name="Comma 4 2 3" xfId="167"/>
    <cellStyle name="Comma 4 2 4" xfId="553"/>
    <cellStyle name="Comma 4 3" xfId="22"/>
    <cellStyle name="Comma 4 3 2" xfId="168"/>
    <cellStyle name="Comma 4 3 2 2" xfId="554"/>
    <cellStyle name="Comma 4 4" xfId="169"/>
    <cellStyle name="Comma 4 4 2" xfId="712"/>
    <cellStyle name="Comma 4 4 2 2" xfId="1053"/>
    <cellStyle name="Comma 4 4 3" xfId="900"/>
    <cellStyle name="Comma 4 5" xfId="552"/>
    <cellStyle name="Comma 4 5 2" xfId="1197"/>
    <cellStyle name="Comma 40" xfId="727"/>
    <cellStyle name="Comma 40 2" xfId="1066"/>
    <cellStyle name="Comma 40 3" xfId="913"/>
    <cellStyle name="Comma 41" xfId="737"/>
    <cellStyle name="Comma 41 2" xfId="1076"/>
    <cellStyle name="Comma 41 3" xfId="923"/>
    <cellStyle name="Comma 42" xfId="729"/>
    <cellStyle name="Comma 42 2" xfId="1068"/>
    <cellStyle name="Comma 42 3" xfId="915"/>
    <cellStyle name="Comma 43" xfId="736"/>
    <cellStyle name="Comma 43 2" xfId="1075"/>
    <cellStyle name="Comma 43 3" xfId="922"/>
    <cellStyle name="Comma 44" xfId="731"/>
    <cellStyle name="Comma 44 2" xfId="1070"/>
    <cellStyle name="Comma 44 3" xfId="917"/>
    <cellStyle name="Comma 45" xfId="734"/>
    <cellStyle name="Comma 45 2" xfId="1073"/>
    <cellStyle name="Comma 45 3" xfId="920"/>
    <cellStyle name="Comma 46" xfId="733"/>
    <cellStyle name="Comma 46 2" xfId="1072"/>
    <cellStyle name="Comma 46 3" xfId="919"/>
    <cellStyle name="Comma 47" xfId="749"/>
    <cellStyle name="Comma 47 2" xfId="1087"/>
    <cellStyle name="Comma 47 3" xfId="934"/>
    <cellStyle name="Comma 48" xfId="791"/>
    <cellStyle name="Comma 48 2" xfId="1129"/>
    <cellStyle name="Comma 48 3" xfId="976"/>
    <cellStyle name="Comma 49" xfId="752"/>
    <cellStyle name="Comma 49 2" xfId="1090"/>
    <cellStyle name="Comma 49 3" xfId="937"/>
    <cellStyle name="Comma 5" xfId="23"/>
    <cellStyle name="Comma 5 2" xfId="24"/>
    <cellStyle name="Comma 5 2 2" xfId="25"/>
    <cellStyle name="Comma 5 2 2 2" xfId="170"/>
    <cellStyle name="Comma 5 2 3" xfId="171"/>
    <cellStyle name="Comma 5 2 4" xfId="555"/>
    <cellStyle name="Comma 5 3" xfId="26"/>
    <cellStyle name="Comma 5 3 2" xfId="172"/>
    <cellStyle name="Comma 5 3 2 2" xfId="1054"/>
    <cellStyle name="Comma 5 3 3" xfId="713"/>
    <cellStyle name="Comma 5 3 4" xfId="901"/>
    <cellStyle name="Comma 5 4" xfId="173"/>
    <cellStyle name="Comma 5 4 2" xfId="1198"/>
    <cellStyle name="Comma 50" xfId="788"/>
    <cellStyle name="Comma 50 2" xfId="1126"/>
    <cellStyle name="Comma 50 3" xfId="973"/>
    <cellStyle name="Comma 51" xfId="753"/>
    <cellStyle name="Comma 51 2" xfId="1091"/>
    <cellStyle name="Comma 51 3" xfId="938"/>
    <cellStyle name="Comma 52" xfId="786"/>
    <cellStyle name="Comma 52 2" xfId="1124"/>
    <cellStyle name="Comma 52 3" xfId="971"/>
    <cellStyle name="Comma 53" xfId="755"/>
    <cellStyle name="Comma 53 2" xfId="1093"/>
    <cellStyle name="Comma 53 3" xfId="940"/>
    <cellStyle name="Comma 54" xfId="784"/>
    <cellStyle name="Comma 54 2" xfId="1122"/>
    <cellStyle name="Comma 54 3" xfId="969"/>
    <cellStyle name="Comma 55" xfId="757"/>
    <cellStyle name="Comma 55 2" xfId="1095"/>
    <cellStyle name="Comma 55 3" xfId="942"/>
    <cellStyle name="Comma 56" xfId="782"/>
    <cellStyle name="Comma 56 2" xfId="1120"/>
    <cellStyle name="Comma 56 3" xfId="967"/>
    <cellStyle name="Comma 57" xfId="759"/>
    <cellStyle name="Comma 57 2" xfId="1097"/>
    <cellStyle name="Comma 57 3" xfId="944"/>
    <cellStyle name="Comma 58" xfId="780"/>
    <cellStyle name="Comma 58 2" xfId="1118"/>
    <cellStyle name="Comma 58 3" xfId="965"/>
    <cellStyle name="Comma 59" xfId="761"/>
    <cellStyle name="Comma 59 2" xfId="1099"/>
    <cellStyle name="Comma 59 3" xfId="946"/>
    <cellStyle name="Comma 6" xfId="27"/>
    <cellStyle name="Comma 6 2" xfId="28"/>
    <cellStyle name="Comma 6 2 2" xfId="29"/>
    <cellStyle name="Comma 6 2 2 2" xfId="174"/>
    <cellStyle name="Comma 6 2 3" xfId="175"/>
    <cellStyle name="Comma 6 2 4" xfId="1199"/>
    <cellStyle name="Comma 6 3" xfId="30"/>
    <cellStyle name="Comma 6 3 2" xfId="176"/>
    <cellStyle name="Comma 6 3 2 2" xfId="177"/>
    <cellStyle name="Comma 6 3 3" xfId="178"/>
    <cellStyle name="Comma 6 4" xfId="179"/>
    <cellStyle name="Comma 6 4 2" xfId="180"/>
    <cellStyle name="Comma 6 5" xfId="181"/>
    <cellStyle name="Comma 6 6" xfId="556"/>
    <cellStyle name="Comma 60" xfId="778"/>
    <cellStyle name="Comma 60 2" xfId="1116"/>
    <cellStyle name="Comma 60 3" xfId="963"/>
    <cellStyle name="Comma 61" xfId="763"/>
    <cellStyle name="Comma 61 2" xfId="1101"/>
    <cellStyle name="Comma 61 3" xfId="948"/>
    <cellStyle name="Comma 62" xfId="776"/>
    <cellStyle name="Comma 62 2" xfId="1114"/>
    <cellStyle name="Comma 62 3" xfId="961"/>
    <cellStyle name="Comma 63" xfId="765"/>
    <cellStyle name="Comma 63 2" xfId="1103"/>
    <cellStyle name="Comma 63 3" xfId="950"/>
    <cellStyle name="Comma 64" xfId="774"/>
    <cellStyle name="Comma 64 2" xfId="1112"/>
    <cellStyle name="Comma 64 3" xfId="959"/>
    <cellStyle name="Comma 65" xfId="767"/>
    <cellStyle name="Comma 65 2" xfId="1105"/>
    <cellStyle name="Comma 65 3" xfId="952"/>
    <cellStyle name="Comma 66" xfId="772"/>
    <cellStyle name="Comma 66 2" xfId="1110"/>
    <cellStyle name="Comma 66 3" xfId="957"/>
    <cellStyle name="Comma 67" xfId="769"/>
    <cellStyle name="Comma 67 2" xfId="1107"/>
    <cellStyle name="Comma 67 3" xfId="954"/>
    <cellStyle name="Comma 68" xfId="790"/>
    <cellStyle name="Comma 68 2" xfId="1128"/>
    <cellStyle name="Comma 68 3" xfId="975"/>
    <cellStyle name="Comma 69" xfId="770"/>
    <cellStyle name="Comma 69 2" xfId="1108"/>
    <cellStyle name="Comma 69 3" xfId="955"/>
    <cellStyle name="Comma 7" xfId="31"/>
    <cellStyle name="Comma 7 2" xfId="32"/>
    <cellStyle name="Comma 7 2 2" xfId="33"/>
    <cellStyle name="Comma 7 2 2 2" xfId="182"/>
    <cellStyle name="Comma 7 2 3" xfId="183"/>
    <cellStyle name="Comma 7 2 4" xfId="557"/>
    <cellStyle name="Comma 7 3" xfId="34"/>
    <cellStyle name="Comma 7 3 2" xfId="184"/>
    <cellStyle name="Comma 7 3 2 2" xfId="185"/>
    <cellStyle name="Comma 7 3 3" xfId="186"/>
    <cellStyle name="Comma 7 3 4" xfId="1200"/>
    <cellStyle name="Comma 7 4" xfId="187"/>
    <cellStyle name="Comma 7 4 2" xfId="188"/>
    <cellStyle name="Comma 7 5" xfId="189"/>
    <cellStyle name="Comma 70" xfId="796"/>
    <cellStyle name="Comma 70 2" xfId="1134"/>
    <cellStyle name="Comma 70 3" xfId="981"/>
    <cellStyle name="Comma 71" xfId="822"/>
    <cellStyle name="Comma 71 2" xfId="1159"/>
    <cellStyle name="Comma 71 3" xfId="1006"/>
    <cellStyle name="Comma 72" xfId="826"/>
    <cellStyle name="Comma 72 2" xfId="1162"/>
    <cellStyle name="Comma 72 3" xfId="1008"/>
    <cellStyle name="Comma 73" xfId="827"/>
    <cellStyle name="Comma 73 2" xfId="1163"/>
    <cellStyle name="Comma 73 3" xfId="1009"/>
    <cellStyle name="Comma 74" xfId="829"/>
    <cellStyle name="Comma 74 2" xfId="1165"/>
    <cellStyle name="Comma 74 3" xfId="1011"/>
    <cellStyle name="Comma 75" xfId="832"/>
    <cellStyle name="Comma 75 2" xfId="1168"/>
    <cellStyle name="Comma 75 3" xfId="1014"/>
    <cellStyle name="Comma 76" xfId="835"/>
    <cellStyle name="Comma 76 2" xfId="1171"/>
    <cellStyle name="Comma 76 3" xfId="1017"/>
    <cellStyle name="Comma 77" xfId="834"/>
    <cellStyle name="Comma 77 2" xfId="1170"/>
    <cellStyle name="Comma 77 3" xfId="1016"/>
    <cellStyle name="Comma 78" xfId="661"/>
    <cellStyle name="Comma 79" xfId="839"/>
    <cellStyle name="Comma 8" xfId="35"/>
    <cellStyle name="Comma 8 2" xfId="36"/>
    <cellStyle name="Comma 8 2 2" xfId="190"/>
    <cellStyle name="Comma 8 2 2 2" xfId="251"/>
    <cellStyle name="Comma 8 2 2 2 2" xfId="359"/>
    <cellStyle name="Comma 8 2 2 2 3" xfId="467"/>
    <cellStyle name="Comma 8 2 2 3" xfId="305"/>
    <cellStyle name="Comma 8 2 2 4" xfId="413"/>
    <cellStyle name="Comma 8 2 3" xfId="202"/>
    <cellStyle name="Comma 8 2 3 2" xfId="310"/>
    <cellStyle name="Comma 8 2 3 3" xfId="418"/>
    <cellStyle name="Comma 8 2 4" xfId="256"/>
    <cellStyle name="Comma 8 2 5" xfId="364"/>
    <cellStyle name="Comma 8 2 6" xfId="1177"/>
    <cellStyle name="Comma 8 3" xfId="37"/>
    <cellStyle name="Comma 8 3 2" xfId="203"/>
    <cellStyle name="Comma 8 3 2 2" xfId="311"/>
    <cellStyle name="Comma 8 3 2 3" xfId="419"/>
    <cellStyle name="Comma 8 3 3" xfId="257"/>
    <cellStyle name="Comma 8 3 4" xfId="365"/>
    <cellStyle name="Comma 8 4" xfId="201"/>
    <cellStyle name="Comma 8 4 2" xfId="309"/>
    <cellStyle name="Comma 8 4 3" xfId="417"/>
    <cellStyle name="Comma 8 5" xfId="255"/>
    <cellStyle name="Comma 8 6" xfId="363"/>
    <cellStyle name="Comma 8 7" xfId="558"/>
    <cellStyle name="Comma 80" xfId="3"/>
    <cellStyle name="Comma 81" xfId="844"/>
    <cellStyle name="Comma 9" xfId="38"/>
    <cellStyle name="Comma 9 2" xfId="191"/>
    <cellStyle name="Comma 9 2 2" xfId="192"/>
    <cellStyle name="Comma 9 2 3" xfId="1248"/>
    <cellStyle name="Comma 9 3" xfId="193"/>
    <cellStyle name="Comma 9 4" xfId="559"/>
    <cellStyle name="Curren - Style3" xfId="560"/>
    <cellStyle name="Curren - Style4" xfId="561"/>
    <cellStyle name="Currency [0] 2" xfId="562"/>
    <cellStyle name="Currency 2" xfId="39"/>
    <cellStyle name="Currency 2 2" xfId="40"/>
    <cellStyle name="Currency 2 2 2" xfId="194"/>
    <cellStyle name="Currency 2 3" xfId="195"/>
    <cellStyle name="Currency 3" xfId="41"/>
    <cellStyle name="Currency 3 2" xfId="42"/>
    <cellStyle name="Currency 3 2 2" xfId="196"/>
    <cellStyle name="Currency 3 3" xfId="197"/>
    <cellStyle name="d/m/yy" xfId="1201"/>
    <cellStyle name="Date" xfId="43"/>
    <cellStyle name="Dezimal [0]_35ERI8T2gbIEMixb4v26icuOo" xfId="563"/>
    <cellStyle name="Dezimal_35ERI8T2gbIEMixb4v26icuOo" xfId="564"/>
    <cellStyle name="Euro" xfId="565"/>
    <cellStyle name="Excel Built-in Normal" xfId="714"/>
    <cellStyle name="F2" xfId="1202"/>
    <cellStyle name="F3" xfId="1203"/>
    <cellStyle name="F4" xfId="1204"/>
    <cellStyle name="F5" xfId="1205"/>
    <cellStyle name="F6" xfId="1206"/>
    <cellStyle name="F7" xfId="1207"/>
    <cellStyle name="F8" xfId="1208"/>
    <cellStyle name="Grey" xfId="566"/>
    <cellStyle name="Header1" xfId="567"/>
    <cellStyle name="Header1 2" xfId="568"/>
    <cellStyle name="Header1 3" xfId="569"/>
    <cellStyle name="Header2" xfId="570"/>
    <cellStyle name="Header2 2" xfId="571"/>
    <cellStyle name="Header2 3" xfId="572"/>
    <cellStyle name="Heading2" xfId="44"/>
    <cellStyle name="Hyperlink" xfId="846" builtinId="8"/>
    <cellStyle name="Hyperlink 2" xfId="46"/>
    <cellStyle name="Hyperlink 2 2" xfId="573"/>
    <cellStyle name="Hyperlink 3" xfId="47"/>
    <cellStyle name="Hyperlink 4" xfId="45"/>
    <cellStyle name="Input [yellow]" xfId="574"/>
    <cellStyle name="Input [yellow] 2" xfId="575"/>
    <cellStyle name="Input [yellow] 3" xfId="1209"/>
    <cellStyle name="MajorHeading" xfId="48"/>
    <cellStyle name="no dec" xfId="576"/>
    <cellStyle name="Normal" xfId="0" builtinId="0"/>
    <cellStyle name="Normal - Style1" xfId="577"/>
    <cellStyle name="Normal - Style1 2" xfId="1210"/>
    <cellStyle name="Normal - Style5" xfId="578"/>
    <cellStyle name="Normal - Style6" xfId="579"/>
    <cellStyle name="Normal 10" xfId="49"/>
    <cellStyle name="Normal 10 2" xfId="50"/>
    <cellStyle name="Normal 10 2 2" xfId="581"/>
    <cellStyle name="Normal 10 2 2 2" xfId="1252"/>
    <cellStyle name="Normal 10 3" xfId="582"/>
    <cellStyle name="Normal 10 4" xfId="580"/>
    <cellStyle name="Normal 10 4 2" xfId="1211"/>
    <cellStyle name="Normal 11" xfId="51"/>
    <cellStyle name="Normal 11 2" xfId="52"/>
    <cellStyle name="Normal 11 2 2" xfId="584"/>
    <cellStyle name="Normal 11 2 2 2" xfId="1024"/>
    <cellStyle name="Normal 11 2 3" xfId="869"/>
    <cellStyle name="Normal 11 3" xfId="585"/>
    <cellStyle name="Normal 11 3 2" xfId="1025"/>
    <cellStyle name="Normal 11 3 3" xfId="870"/>
    <cellStyle name="Normal 11 4" xfId="583"/>
    <cellStyle name="Normal 11 4 2" xfId="1212"/>
    <cellStyle name="Normal 12" xfId="53"/>
    <cellStyle name="Normal 12 2" xfId="54"/>
    <cellStyle name="Normal 12 2 2" xfId="205"/>
    <cellStyle name="Normal 12 2 2 2" xfId="313"/>
    <cellStyle name="Normal 12 2 2 3" xfId="421"/>
    <cellStyle name="Normal 12 2 3" xfId="259"/>
    <cellStyle name="Normal 12 2 4" xfId="367"/>
    <cellStyle name="Normal 12 2 5" xfId="1213"/>
    <cellStyle name="Normal 12 3" xfId="204"/>
    <cellStyle name="Normal 12 3 2" xfId="312"/>
    <cellStyle name="Normal 12 3 3" xfId="420"/>
    <cellStyle name="Normal 12 4" xfId="258"/>
    <cellStyle name="Normal 12 5" xfId="366"/>
    <cellStyle name="Normal 12 6" xfId="586"/>
    <cellStyle name="Normal 13" xfId="55"/>
    <cellStyle name="Normal 13 2" xfId="56"/>
    <cellStyle name="Normal 13 2 2" xfId="57"/>
    <cellStyle name="Normal 13 2 3" xfId="207"/>
    <cellStyle name="Normal 13 2 3 2" xfId="315"/>
    <cellStyle name="Normal 13 2 3 3" xfId="423"/>
    <cellStyle name="Normal 13 2 4" xfId="261"/>
    <cellStyle name="Normal 13 2 5" xfId="369"/>
    <cellStyle name="Normal 13 2 6" xfId="588"/>
    <cellStyle name="Normal 13 3" xfId="206"/>
    <cellStyle name="Normal 13 3 2" xfId="314"/>
    <cellStyle name="Normal 13 3 3" xfId="422"/>
    <cellStyle name="Normal 13 3 4" xfId="589"/>
    <cellStyle name="Normal 13 4" xfId="260"/>
    <cellStyle name="Normal 13 4 2" xfId="1214"/>
    <cellStyle name="Normal 13 5" xfId="368"/>
    <cellStyle name="Normal 13 6" xfId="587"/>
    <cellStyle name="Normal 14" xfId="58"/>
    <cellStyle name="Normal 14 2" xfId="208"/>
    <cellStyle name="Normal 14 2 2" xfId="316"/>
    <cellStyle name="Normal 14 2 3" xfId="424"/>
    <cellStyle name="Normal 14 2 4" xfId="591"/>
    <cellStyle name="Normal 14 3" xfId="262"/>
    <cellStyle name="Normal 14 3 2" xfId="592"/>
    <cellStyle name="Normal 14 4" xfId="370"/>
    <cellStyle name="Normal 14 4 2" xfId="1215"/>
    <cellStyle name="Normal 14 5" xfId="590"/>
    <cellStyle name="Normal 15" xfId="59"/>
    <cellStyle name="Normal 15 2" xfId="593"/>
    <cellStyle name="Normal 15 2 2" xfId="1245"/>
    <cellStyle name="Normal 16" xfId="60"/>
    <cellStyle name="Normal 16 2" xfId="209"/>
    <cellStyle name="Normal 16 2 2" xfId="317"/>
    <cellStyle name="Normal 16 2 3" xfId="425"/>
    <cellStyle name="Normal 16 2 4" xfId="595"/>
    <cellStyle name="Normal 16 3" xfId="263"/>
    <cellStyle name="Normal 16 3 2" xfId="596"/>
    <cellStyle name="Normal 16 4" xfId="371"/>
    <cellStyle name="Normal 16 4 2" xfId="1176"/>
    <cellStyle name="Normal 16 5" xfId="594"/>
    <cellStyle name="Normal 17" xfId="61"/>
    <cellStyle name="Normal 17 2" xfId="210"/>
    <cellStyle name="Normal 17 2 2" xfId="318"/>
    <cellStyle name="Normal 17 2 3" xfId="426"/>
    <cellStyle name="Normal 17 2 4" xfId="598"/>
    <cellStyle name="Normal 17 3" xfId="264"/>
    <cellStyle name="Normal 17 3 2" xfId="599"/>
    <cellStyle name="Normal 17 4" xfId="372"/>
    <cellStyle name="Normal 17 4 2" xfId="600"/>
    <cellStyle name="Normal 17 5" xfId="597"/>
    <cellStyle name="Normal 17 5 2" xfId="1247"/>
    <cellStyle name="Normal 18" xfId="62"/>
    <cellStyle name="Normal 18 2" xfId="211"/>
    <cellStyle name="Normal 18 2 2" xfId="319"/>
    <cellStyle name="Normal 18 2 3" xfId="427"/>
    <cellStyle name="Normal 18 2 4" xfId="1249"/>
    <cellStyle name="Normal 18 3" xfId="265"/>
    <cellStyle name="Normal 18 4" xfId="373"/>
    <cellStyle name="Normal 18 5" xfId="601"/>
    <cellStyle name="Normal 19" xfId="63"/>
    <cellStyle name="Normal 19 2" xfId="212"/>
    <cellStyle name="Normal 19 2 2" xfId="320"/>
    <cellStyle name="Normal 19 2 3" xfId="428"/>
    <cellStyle name="Normal 19 2 4" xfId="1257"/>
    <cellStyle name="Normal 19 3" xfId="266"/>
    <cellStyle name="Normal 19 4" xfId="374"/>
    <cellStyle name="Normal 19 5" xfId="602"/>
    <cellStyle name="Normal 2" xfId="6"/>
    <cellStyle name="Normal 2 10" xfId="842"/>
    <cellStyle name="Normal 2 10 2" xfId="1246"/>
    <cellStyle name="Normal 2 11" xfId="1216"/>
    <cellStyle name="Normal 2 12" xfId="1250"/>
    <cellStyle name="Normal 2 13" xfId="1174"/>
    <cellStyle name="Normal 2 14" xfId="851"/>
    <cellStyle name="Normal 2 2" xfId="65"/>
    <cellStyle name="Normal 2 2 2" xfId="66"/>
    <cellStyle name="Normal 2 2 2 2" xfId="715"/>
    <cellStyle name="Normal 2 2 2 2 2" xfId="1218"/>
    <cellStyle name="Normal 2 2 3" xfId="716"/>
    <cellStyle name="Normal 2 2 3 2" xfId="717"/>
    <cellStyle name="Normal 2 2 3 2 2" xfId="1056"/>
    <cellStyle name="Normal 2 2 3 2 3" xfId="903"/>
    <cellStyle name="Normal 2 2 3 3" xfId="1055"/>
    <cellStyle name="Normal 2 2 3 4" xfId="1219"/>
    <cellStyle name="Normal 2 2 3 5" xfId="902"/>
    <cellStyle name="Normal 2 2 4" xfId="718"/>
    <cellStyle name="Normal 2 2 4 2" xfId="1057"/>
    <cellStyle name="Normal 2 2 4 3" xfId="1220"/>
    <cellStyle name="Normal 2 2 4 4" xfId="904"/>
    <cellStyle name="Normal 2 2 5" xfId="705"/>
    <cellStyle name="Normal 2 2 5 2" xfId="1046"/>
    <cellStyle name="Normal 2 2 5 3" xfId="1221"/>
    <cellStyle name="Normal 2 2 5 4" xfId="893"/>
    <cellStyle name="Normal 2 2 6" xfId="603"/>
    <cellStyle name="Normal 2 2 6 2" xfId="1222"/>
    <cellStyle name="Normal 2 2 7" xfId="1223"/>
    <cellStyle name="Normal 2 2 8" xfId="1251"/>
    <cellStyle name="Normal 2 2 9" xfId="1217"/>
    <cellStyle name="Normal 2 3" xfId="67"/>
    <cellStyle name="Normal 2 3 2" xfId="68"/>
    <cellStyle name="Normal 2 3 2 2" xfId="1224"/>
    <cellStyle name="Normal 2 3 3" xfId="604"/>
    <cellStyle name="Normal 2 4" xfId="69"/>
    <cellStyle name="Normal 2 4 2" xfId="70"/>
    <cellStyle name="Normal 2 4 2 2" xfId="1026"/>
    <cellStyle name="Normal 2 4 3" xfId="605"/>
    <cellStyle name="Normal 2 4 3 2" xfId="1225"/>
    <cellStyle name="Normal 2 4 4" xfId="872"/>
    <cellStyle name="Normal 2 5" xfId="71"/>
    <cellStyle name="Normal 2 5 2" xfId="72"/>
    <cellStyle name="Normal 2 5 2 2" xfId="824"/>
    <cellStyle name="Normal 2 5 2 3" xfId="1226"/>
    <cellStyle name="Normal 2 5 3" xfId="820"/>
    <cellStyle name="Normal 2 6" xfId="73"/>
    <cellStyle name="Normal 2 6 2" xfId="74"/>
    <cellStyle name="Normal 2 6 2 2" xfId="75"/>
    <cellStyle name="Normal 2 6 2 2 2" xfId="215"/>
    <cellStyle name="Normal 2 6 2 2 2 2" xfId="323"/>
    <cellStyle name="Normal 2 6 2 2 2 3" xfId="431"/>
    <cellStyle name="Normal 2 6 2 2 3" xfId="269"/>
    <cellStyle name="Normal 2 6 2 2 4" xfId="377"/>
    <cellStyle name="Normal 2 6 2 3" xfId="76"/>
    <cellStyle name="Normal 2 6 2 3 2" xfId="216"/>
    <cellStyle name="Normal 2 6 2 3 2 2" xfId="324"/>
    <cellStyle name="Normal 2 6 2 3 2 3" xfId="432"/>
    <cellStyle name="Normal 2 6 2 3 3" xfId="270"/>
    <cellStyle name="Normal 2 6 2 3 4" xfId="378"/>
    <cellStyle name="Normal 2 6 2 4" xfId="214"/>
    <cellStyle name="Normal 2 6 2 4 2" xfId="322"/>
    <cellStyle name="Normal 2 6 2 4 3" xfId="430"/>
    <cellStyle name="Normal 2 6 2 5" xfId="268"/>
    <cellStyle name="Normal 2 6 2 6" xfId="376"/>
    <cellStyle name="Normal 2 6 2 7" xfId="1227"/>
    <cellStyle name="Normal 2 6 3" xfId="77"/>
    <cellStyle name="Normal 2 6 3 2" xfId="217"/>
    <cellStyle name="Normal 2 6 3 2 2" xfId="325"/>
    <cellStyle name="Normal 2 6 3 2 3" xfId="433"/>
    <cellStyle name="Normal 2 6 3 3" xfId="271"/>
    <cellStyle name="Normal 2 6 3 4" xfId="379"/>
    <cellStyle name="Normal 2 6 4" xfId="78"/>
    <cellStyle name="Normal 2 6 4 2" xfId="218"/>
    <cellStyle name="Normal 2 6 4 2 2" xfId="326"/>
    <cellStyle name="Normal 2 6 4 2 3" xfId="434"/>
    <cellStyle name="Normal 2 6 4 3" xfId="272"/>
    <cellStyle name="Normal 2 6 4 4" xfId="380"/>
    <cellStyle name="Normal 2 6 5" xfId="213"/>
    <cellStyle name="Normal 2 6 5 2" xfId="321"/>
    <cellStyle name="Normal 2 6 5 3" xfId="429"/>
    <cellStyle name="Normal 2 6 6" xfId="267"/>
    <cellStyle name="Normal 2 6 7" xfId="375"/>
    <cellStyle name="Normal 2 6 8" xfId="871"/>
    <cellStyle name="Normal 2 7" xfId="79"/>
    <cellStyle name="Normal 2 7 2" xfId="1228"/>
    <cellStyle name="Normal 2 8" xfId="80"/>
    <cellStyle name="Normal 2 8 2" xfId="1229"/>
    <cellStyle name="Normal 2 9" xfId="64"/>
    <cellStyle name="Normal 2 9 2" xfId="1230"/>
    <cellStyle name="Normal 20" xfId="81"/>
    <cellStyle name="Normal 20 2" xfId="219"/>
    <cellStyle name="Normal 20 2 2" xfId="327"/>
    <cellStyle name="Normal 20 2 3" xfId="435"/>
    <cellStyle name="Normal 20 3" xfId="273"/>
    <cellStyle name="Normal 20 4" xfId="381"/>
    <cellStyle name="Normal 20 5" xfId="606"/>
    <cellStyle name="Normal 21" xfId="82"/>
    <cellStyle name="Normal 21 2" xfId="220"/>
    <cellStyle name="Normal 21 2 2" xfId="328"/>
    <cellStyle name="Normal 21 2 3" xfId="436"/>
    <cellStyle name="Normal 21 3" xfId="274"/>
    <cellStyle name="Normal 21 4" xfId="382"/>
    <cellStyle name="Normal 21 5" xfId="607"/>
    <cellStyle name="Normal 22" xfId="83"/>
    <cellStyle name="Normal 22 2" xfId="221"/>
    <cellStyle name="Normal 22 2 2" xfId="329"/>
    <cellStyle name="Normal 22 2 3" xfId="437"/>
    <cellStyle name="Normal 22 3" xfId="275"/>
    <cellStyle name="Normal 22 4" xfId="383"/>
    <cellStyle name="Normal 22 5" xfId="608"/>
    <cellStyle name="Normal 23" xfId="84"/>
    <cellStyle name="Normal 23 2" xfId="222"/>
    <cellStyle name="Normal 23 2 2" xfId="330"/>
    <cellStyle name="Normal 23 2 3" xfId="438"/>
    <cellStyle name="Normal 23 3" xfId="276"/>
    <cellStyle name="Normal 23 4" xfId="384"/>
    <cellStyle name="Normal 23 5" xfId="609"/>
    <cellStyle name="Normal 24" xfId="85"/>
    <cellStyle name="Normal 24 2" xfId="223"/>
    <cellStyle name="Normal 24 2 2" xfId="331"/>
    <cellStyle name="Normal 24 2 3" xfId="439"/>
    <cellStyle name="Normal 24 3" xfId="277"/>
    <cellStyle name="Normal 24 4" xfId="385"/>
    <cellStyle name="Normal 24 5" xfId="610"/>
    <cellStyle name="Normal 25" xfId="86"/>
    <cellStyle name="Normal 25 2" xfId="224"/>
    <cellStyle name="Normal 25 2 2" xfId="332"/>
    <cellStyle name="Normal 25 2 3" xfId="440"/>
    <cellStyle name="Normal 25 3" xfId="278"/>
    <cellStyle name="Normal 25 4" xfId="386"/>
    <cellStyle name="Normal 25 5" xfId="611"/>
    <cellStyle name="Normal 26" xfId="87"/>
    <cellStyle name="Normal 26 2" xfId="225"/>
    <cellStyle name="Normal 26 2 2" xfId="333"/>
    <cellStyle name="Normal 26 2 3" xfId="441"/>
    <cellStyle name="Normal 26 3" xfId="279"/>
    <cellStyle name="Normal 26 4" xfId="387"/>
    <cellStyle name="Normal 26 5" xfId="612"/>
    <cellStyle name="Normal 27" xfId="88"/>
    <cellStyle name="Normal 27 2" xfId="226"/>
    <cellStyle name="Normal 27 2 2" xfId="334"/>
    <cellStyle name="Normal 27 2 3" xfId="442"/>
    <cellStyle name="Normal 27 3" xfId="280"/>
    <cellStyle name="Normal 27 4" xfId="388"/>
    <cellStyle name="Normal 27 5" xfId="613"/>
    <cellStyle name="Normal 28" xfId="89"/>
    <cellStyle name="Normal 28 2" xfId="227"/>
    <cellStyle name="Normal 28 2 2" xfId="335"/>
    <cellStyle name="Normal 28 2 3" xfId="443"/>
    <cellStyle name="Normal 28 3" xfId="281"/>
    <cellStyle name="Normal 28 4" xfId="389"/>
    <cellStyle name="Normal 28 5" xfId="614"/>
    <cellStyle name="Normal 29" xfId="90"/>
    <cellStyle name="Normal 29 2" xfId="228"/>
    <cellStyle name="Normal 29 2 2" xfId="336"/>
    <cellStyle name="Normal 29 2 3" xfId="444"/>
    <cellStyle name="Normal 29 3" xfId="282"/>
    <cellStyle name="Normal 29 4" xfId="390"/>
    <cellStyle name="Normal 29 5" xfId="615"/>
    <cellStyle name="Normal 3" xfId="91"/>
    <cellStyle name="Normal 3 2" xfId="92"/>
    <cellStyle name="Normal 3 2 2" xfId="93"/>
    <cellStyle name="Normal 3 2 3" xfId="860"/>
    <cellStyle name="Normal 3 3" xfId="94"/>
    <cellStyle name="Normal 3 3 2" xfId="617"/>
    <cellStyle name="Normal 3 4" xfId="469"/>
    <cellStyle name="Normal 3 4 2" xfId="618"/>
    <cellStyle name="Normal 3 5" xfId="704"/>
    <cellStyle name="Normal 3 6" xfId="825"/>
    <cellStyle name="Normal 3 6 2" xfId="1161"/>
    <cellStyle name="Normal 3 7" xfId="616"/>
    <cellStyle name="Normal 3 8" xfId="1231"/>
    <cellStyle name="Normal 3 9" xfId="852"/>
    <cellStyle name="Normal 3_Important" xfId="95"/>
    <cellStyle name="Normal 30" xfId="96"/>
    <cellStyle name="Normal 30 2" xfId="229"/>
    <cellStyle name="Normal 30 2 2" xfId="337"/>
    <cellStyle name="Normal 30 2 3" xfId="445"/>
    <cellStyle name="Normal 30 3" xfId="283"/>
    <cellStyle name="Normal 30 4" xfId="391"/>
    <cellStyle name="Normal 30 5" xfId="619"/>
    <cellStyle name="Normal 31" xfId="97"/>
    <cellStyle name="Normal 31 2" xfId="230"/>
    <cellStyle name="Normal 31 2 2" xfId="338"/>
    <cellStyle name="Normal 31 2 3" xfId="446"/>
    <cellStyle name="Normal 31 3" xfId="284"/>
    <cellStyle name="Normal 31 4" xfId="392"/>
    <cellStyle name="Normal 31 5" xfId="620"/>
    <cellStyle name="Normal 32" xfId="98"/>
    <cellStyle name="Normal 32 2" xfId="231"/>
    <cellStyle name="Normal 32 2 2" xfId="339"/>
    <cellStyle name="Normal 32 2 3" xfId="447"/>
    <cellStyle name="Normal 32 3" xfId="285"/>
    <cellStyle name="Normal 32 4" xfId="393"/>
    <cellStyle name="Normal 32 5" xfId="621"/>
    <cellStyle name="Normal 33" xfId="99"/>
    <cellStyle name="Normal 33 2" xfId="232"/>
    <cellStyle name="Normal 33 2 2" xfId="340"/>
    <cellStyle name="Normal 33 2 3" xfId="448"/>
    <cellStyle name="Normal 33 3" xfId="286"/>
    <cellStyle name="Normal 33 4" xfId="394"/>
    <cellStyle name="Normal 33 5" xfId="622"/>
    <cellStyle name="Normal 34" xfId="100"/>
    <cellStyle name="Normal 34 2" xfId="233"/>
    <cellStyle name="Normal 34 2 2" xfId="341"/>
    <cellStyle name="Normal 34 2 3" xfId="449"/>
    <cellStyle name="Normal 34 3" xfId="287"/>
    <cellStyle name="Normal 34 4" xfId="395"/>
    <cellStyle name="Normal 34 5" xfId="623"/>
    <cellStyle name="Normal 35" xfId="101"/>
    <cellStyle name="Normal 35 2" xfId="234"/>
    <cellStyle name="Normal 35 2 2" xfId="342"/>
    <cellStyle name="Normal 35 2 3" xfId="450"/>
    <cellStyle name="Normal 35 3" xfId="288"/>
    <cellStyle name="Normal 35 4" xfId="396"/>
    <cellStyle name="Normal 35 5" xfId="624"/>
    <cellStyle name="Normal 36" xfId="102"/>
    <cellStyle name="Normal 36 2" xfId="235"/>
    <cellStyle name="Normal 36 2 2" xfId="343"/>
    <cellStyle name="Normal 36 2 3" xfId="451"/>
    <cellStyle name="Normal 36 3" xfId="289"/>
    <cellStyle name="Normal 36 4" xfId="397"/>
    <cellStyle name="Normal 36 5" xfId="625"/>
    <cellStyle name="Normal 37" xfId="103"/>
    <cellStyle name="Normal 37 2" xfId="236"/>
    <cellStyle name="Normal 37 2 2" xfId="344"/>
    <cellStyle name="Normal 37 2 3" xfId="452"/>
    <cellStyle name="Normal 37 3" xfId="290"/>
    <cellStyle name="Normal 37 4" xfId="398"/>
    <cellStyle name="Normal 37 5" xfId="626"/>
    <cellStyle name="Normal 38" xfId="156"/>
    <cellStyle name="Normal 38 2" xfId="248"/>
    <cellStyle name="Normal 38 2 2" xfId="356"/>
    <cellStyle name="Normal 38 2 3" xfId="464"/>
    <cellStyle name="Normal 38 2 4" xfId="1021"/>
    <cellStyle name="Normal 38 3" xfId="302"/>
    <cellStyle name="Normal 38 4" xfId="410"/>
    <cellStyle name="Normal 38 5" xfId="863"/>
    <cellStyle name="Normal 39" xfId="7"/>
    <cellStyle name="Normal 39 2" xfId="476"/>
    <cellStyle name="Normal 39 2 2" xfId="1020"/>
    <cellStyle name="Normal 39 3" xfId="1175"/>
    <cellStyle name="Normal 39 4" xfId="862"/>
    <cellStyle name="Normal 4" xfId="104"/>
    <cellStyle name="Normal 4 2" xfId="105"/>
    <cellStyle name="Normal 4 2 2" xfId="106"/>
    <cellStyle name="Normal 4 2 2 2" xfId="628"/>
    <cellStyle name="Normal 4 2 2 2 2" xfId="1027"/>
    <cellStyle name="Normal 4 2 2 3" xfId="873"/>
    <cellStyle name="Normal 4 2 3" xfId="719"/>
    <cellStyle name="Normal 4 2 3 2" xfId="1058"/>
    <cellStyle name="Normal 4 2 3 3" xfId="905"/>
    <cellStyle name="Normal 4 2 4" xfId="1233"/>
    <cellStyle name="Normal 4 3" xfId="107"/>
    <cellStyle name="Normal 4 3 2" xfId="108"/>
    <cellStyle name="Normal 4 3 2 2" xfId="1234"/>
    <cellStyle name="Normal 4 3 3" xfId="629"/>
    <cellStyle name="Normal 4 4" xfId="630"/>
    <cellStyle name="Normal 4 4 2" xfId="631"/>
    <cellStyle name="Normal 4 4 2 2" xfId="632"/>
    <cellStyle name="Normal 4 4 3" xfId="1255"/>
    <cellStyle name="Normal 4 5" xfId="633"/>
    <cellStyle name="Normal 4 6" xfId="634"/>
    <cellStyle name="Normal 4 7" xfId="627"/>
    <cellStyle name="Normal 4 8" xfId="1232"/>
    <cellStyle name="Normal 40" xfId="695"/>
    <cellStyle name="Normal 40 2" xfId="1037"/>
    <cellStyle name="Normal 40 3" xfId="884"/>
    <cellStyle name="Normal 41" xfId="699"/>
    <cellStyle name="Normal 41 2" xfId="1041"/>
    <cellStyle name="Normal 41 3" xfId="888"/>
    <cellStyle name="Normal 42" xfId="700"/>
    <cellStyle name="Normal 42 2" xfId="1042"/>
    <cellStyle name="Normal 42 3" xfId="889"/>
    <cellStyle name="Normal 43" xfId="701"/>
    <cellStyle name="Normal 43 2" xfId="1043"/>
    <cellStyle name="Normal 43 3" xfId="890"/>
    <cellStyle name="Normal 44" xfId="702"/>
    <cellStyle name="Normal 44 2" xfId="1044"/>
    <cellStyle name="Normal 44 3" xfId="891"/>
    <cellStyle name="Normal 45" xfId="703"/>
    <cellStyle name="Normal 45 2" xfId="1045"/>
    <cellStyle name="Normal 45 3" xfId="892"/>
    <cellStyle name="Normal 46" xfId="726"/>
    <cellStyle name="Normal 46 2" xfId="1065"/>
    <cellStyle name="Normal 46 3" xfId="912"/>
    <cellStyle name="Normal 47" xfId="738"/>
    <cellStyle name="Normal 47 2" xfId="1077"/>
    <cellStyle name="Normal 47 3" xfId="924"/>
    <cellStyle name="Normal 48" xfId="728"/>
    <cellStyle name="Normal 48 2" xfId="1067"/>
    <cellStyle name="Normal 48 3" xfId="914"/>
    <cellStyle name="Normal 49" xfId="742"/>
    <cellStyle name="Normal 49 2" xfId="1080"/>
    <cellStyle name="Normal 49 3" xfId="927"/>
    <cellStyle name="Normal 5" xfId="109"/>
    <cellStyle name="Normal 5 10" xfId="849"/>
    <cellStyle name="Normal 5 2" xfId="110"/>
    <cellStyle name="Normal 5 2 2" xfId="238"/>
    <cellStyle name="Normal 5 2 2 2" xfId="346"/>
    <cellStyle name="Normal 5 2 2 3" xfId="454"/>
    <cellStyle name="Normal 5 2 3" xfId="292"/>
    <cellStyle name="Normal 5 2 4" xfId="400"/>
    <cellStyle name="Normal 5 2 5" xfId="636"/>
    <cellStyle name="Normal 5 3" xfId="111"/>
    <cellStyle name="Normal 5 3 2" xfId="239"/>
    <cellStyle name="Normal 5 3 2 2" xfId="347"/>
    <cellStyle name="Normal 5 3 2 3" xfId="455"/>
    <cellStyle name="Normal 5 3 3" xfId="293"/>
    <cellStyle name="Normal 5 3 4" xfId="401"/>
    <cellStyle name="Normal 5 3 5" xfId="637"/>
    <cellStyle name="Normal 5 4" xfId="112"/>
    <cellStyle name="Normal 5 4 2" xfId="240"/>
    <cellStyle name="Normal 5 4 2 2" xfId="348"/>
    <cellStyle name="Normal 5 4 2 3" xfId="456"/>
    <cellStyle name="Normal 5 4 2 4" xfId="1059"/>
    <cellStyle name="Normal 5 4 3" xfId="294"/>
    <cellStyle name="Normal 5 4 4" xfId="402"/>
    <cellStyle name="Normal 5 4 5" xfId="906"/>
    <cellStyle name="Normal 5 5" xfId="113"/>
    <cellStyle name="Normal 5 5 2" xfId="241"/>
    <cellStyle name="Normal 5 5 2 2" xfId="349"/>
    <cellStyle name="Normal 5 5 2 3" xfId="457"/>
    <cellStyle name="Normal 5 5 3" xfId="295"/>
    <cellStyle name="Normal 5 5 4" xfId="403"/>
    <cellStyle name="Normal 5 5 5" xfId="874"/>
    <cellStyle name="Normal 5 6" xfId="237"/>
    <cellStyle name="Normal 5 6 2" xfId="345"/>
    <cellStyle name="Normal 5 6 3" xfId="453"/>
    <cellStyle name="Normal 5 6 4" xfId="1235"/>
    <cellStyle name="Normal 5 7" xfId="291"/>
    <cellStyle name="Normal 5 8" xfId="399"/>
    <cellStyle name="Normal 5 9" xfId="635"/>
    <cellStyle name="Normal 50" xfId="730"/>
    <cellStyle name="Normal 50 2" xfId="1069"/>
    <cellStyle name="Normal 50 3" xfId="916"/>
    <cellStyle name="Normal 51" xfId="735"/>
    <cellStyle name="Normal 51 2" xfId="1074"/>
    <cellStyle name="Normal 51 3" xfId="921"/>
    <cellStyle name="Normal 52" xfId="732"/>
    <cellStyle name="Normal 52 2" xfId="1071"/>
    <cellStyle name="Normal 52 3" xfId="918"/>
    <cellStyle name="Normal 53" xfId="748"/>
    <cellStyle name="Normal 53 2" xfId="1086"/>
    <cellStyle name="Normal 53 3" xfId="933"/>
    <cellStyle name="Normal 54" xfId="792"/>
    <cellStyle name="Normal 54 2" xfId="1130"/>
    <cellStyle name="Normal 54 3" xfId="977"/>
    <cellStyle name="Normal 55" xfId="751"/>
    <cellStyle name="Normal 55 2" xfId="1089"/>
    <cellStyle name="Normal 55 3" xfId="936"/>
    <cellStyle name="Normal 56" xfId="789"/>
    <cellStyle name="Normal 56 2" xfId="1127"/>
    <cellStyle name="Normal 56 3" xfId="974"/>
    <cellStyle name="Normal 57" xfId="798"/>
    <cellStyle name="Normal 57 2" xfId="1136"/>
    <cellStyle name="Normal 57 3" xfId="983"/>
    <cellStyle name="Normal 58" xfId="787"/>
    <cellStyle name="Normal 58 2" xfId="1125"/>
    <cellStyle name="Normal 58 3" xfId="972"/>
    <cellStyle name="Normal 59" xfId="754"/>
    <cellStyle name="Normal 59 2" xfId="1092"/>
    <cellStyle name="Normal 59 3" xfId="939"/>
    <cellStyle name="Normal 6" xfId="114"/>
    <cellStyle name="Normal 6 2" xfId="115"/>
    <cellStyle name="Normal 6 2 2" xfId="639"/>
    <cellStyle name="Normal 6 3" xfId="640"/>
    <cellStyle name="Normal 6 4" xfId="638"/>
    <cellStyle name="Normal 6 4 2" xfId="1236"/>
    <cellStyle name="Normal 60" xfId="785"/>
    <cellStyle name="Normal 60 2" xfId="1123"/>
    <cellStyle name="Normal 60 3" xfId="970"/>
    <cellStyle name="Normal 61" xfId="756"/>
    <cellStyle name="Normal 61 2" xfId="1094"/>
    <cellStyle name="Normal 61 3" xfId="941"/>
    <cellStyle name="Normal 62" xfId="783"/>
    <cellStyle name="Normal 62 2" xfId="1121"/>
    <cellStyle name="Normal 62 3" xfId="968"/>
    <cellStyle name="Normal 63" xfId="758"/>
    <cellStyle name="Normal 63 2" xfId="1096"/>
    <cellStyle name="Normal 63 3" xfId="943"/>
    <cellStyle name="Normal 64" xfId="781"/>
    <cellStyle name="Normal 64 2" xfId="1119"/>
    <cellStyle name="Normal 64 3" xfId="966"/>
    <cellStyle name="Normal 65" xfId="760"/>
    <cellStyle name="Normal 65 2" xfId="1098"/>
    <cellStyle name="Normal 65 3" xfId="945"/>
    <cellStyle name="Normal 66" xfId="779"/>
    <cellStyle name="Normal 66 2" xfId="1117"/>
    <cellStyle name="Normal 66 3" xfId="964"/>
    <cellStyle name="Normal 67" xfId="762"/>
    <cellStyle name="Normal 67 2" xfId="1100"/>
    <cellStyle name="Normal 67 3" xfId="947"/>
    <cellStyle name="Normal 68" xfId="777"/>
    <cellStyle name="Normal 68 2" xfId="1115"/>
    <cellStyle name="Normal 68 3" xfId="962"/>
    <cellStyle name="Normal 69" xfId="764"/>
    <cellStyle name="Normal 69 2" xfId="1102"/>
    <cellStyle name="Normal 69 3" xfId="949"/>
    <cellStyle name="Normal 7" xfId="116"/>
    <cellStyle name="Normal 7 2" xfId="117"/>
    <cellStyle name="Normal 7 2 2" xfId="642"/>
    <cellStyle name="Normal 7 2 2 2" xfId="1028"/>
    <cellStyle name="Normal 7 2 3" xfId="875"/>
    <cellStyle name="Normal 7 3" xfId="641"/>
    <cellStyle name="Normal 7 3 2" xfId="1237"/>
    <cellStyle name="Normal 70" xfId="775"/>
    <cellStyle name="Normal 70 2" xfId="1113"/>
    <cellStyle name="Normal 70 3" xfId="960"/>
    <cellStyle name="Normal 71" xfId="766"/>
    <cellStyle name="Normal 71 2" xfId="1104"/>
    <cellStyle name="Normal 71 3" xfId="951"/>
    <cellStyle name="Normal 72" xfId="773"/>
    <cellStyle name="Normal 72 2" xfId="1111"/>
    <cellStyle name="Normal 72 3" xfId="958"/>
    <cellStyle name="Normal 73" xfId="768"/>
    <cellStyle name="Normal 73 2" xfId="1106"/>
    <cellStyle name="Normal 73 3" xfId="953"/>
    <cellStyle name="Normal 74" xfId="771"/>
    <cellStyle name="Normal 74 2" xfId="1109"/>
    <cellStyle name="Normal 74 3" xfId="956"/>
    <cellStyle name="Normal 75" xfId="750"/>
    <cellStyle name="Normal 75 2" xfId="1088"/>
    <cellStyle name="Normal 75 3" xfId="935"/>
    <cellStyle name="Normal 76" xfId="794"/>
    <cellStyle name="Normal 76 2" xfId="1132"/>
    <cellStyle name="Normal 76 3" xfId="979"/>
    <cellStyle name="Normal 77" xfId="821"/>
    <cellStyle name="Normal 77 2" xfId="1158"/>
    <cellStyle name="Normal 77 3" xfId="1005"/>
    <cellStyle name="Normal 78" xfId="823"/>
    <cellStyle name="Normal 78 2" xfId="1160"/>
    <cellStyle name="Normal 78 3" xfId="1007"/>
    <cellStyle name="Normal 79" xfId="828"/>
    <cellStyle name="Normal 79 2" xfId="1164"/>
    <cellStyle name="Normal 79 3" xfId="1010"/>
    <cellStyle name="Normal 8" xfId="118"/>
    <cellStyle name="Normal 8 2" xfId="119"/>
    <cellStyle name="Normal 8 2 2" xfId="243"/>
    <cellStyle name="Normal 8 2 2 2" xfId="351"/>
    <cellStyle name="Normal 8 2 2 3" xfId="459"/>
    <cellStyle name="Normal 8 2 2 4" xfId="1029"/>
    <cellStyle name="Normal 8 2 3" xfId="297"/>
    <cellStyle name="Normal 8 2 4" xfId="405"/>
    <cellStyle name="Normal 8 2 5" xfId="876"/>
    <cellStyle name="Normal 8 3" xfId="120"/>
    <cellStyle name="Normal 8 3 2" xfId="244"/>
    <cellStyle name="Normal 8 3 2 2" xfId="352"/>
    <cellStyle name="Normal 8 3 2 3" xfId="460"/>
    <cellStyle name="Normal 8 3 2 4" xfId="1030"/>
    <cellStyle name="Normal 8 3 3" xfId="298"/>
    <cellStyle name="Normal 8 3 4" xfId="406"/>
    <cellStyle name="Normal 8 3 5" xfId="877"/>
    <cellStyle name="Normal 8 4" xfId="242"/>
    <cellStyle name="Normal 8 4 2" xfId="350"/>
    <cellStyle name="Normal 8 4 3" xfId="458"/>
    <cellStyle name="Normal 8 4 4" xfId="1238"/>
    <cellStyle name="Normal 8 5" xfId="296"/>
    <cellStyle name="Normal 8 6" xfId="404"/>
    <cellStyle name="Normal 8 7" xfId="643"/>
    <cellStyle name="Normal 80" xfId="830"/>
    <cellStyle name="Normal 80 2" xfId="1166"/>
    <cellStyle name="Normal 80 3" xfId="1012"/>
    <cellStyle name="Normal 81" xfId="831"/>
    <cellStyle name="Normal 81 2" xfId="1167"/>
    <cellStyle name="Normal 81 3" xfId="1013"/>
    <cellStyle name="Normal 82" xfId="836"/>
    <cellStyle name="Normal 82 2" xfId="1172"/>
    <cellStyle name="Normal 82 3" xfId="1018"/>
    <cellStyle name="Normal 83" xfId="833"/>
    <cellStyle name="Normal 83 2" xfId="1169"/>
    <cellStyle name="Normal 83 3" xfId="1015"/>
    <cellStyle name="Normal 84" xfId="664"/>
    <cellStyle name="Normal 85" xfId="840"/>
    <cellStyle name="Normal 86" xfId="4"/>
    <cellStyle name="Normal 87" xfId="2"/>
    <cellStyle name="Normal 88" xfId="843"/>
    <cellStyle name="Normal 9" xfId="121"/>
    <cellStyle name="Normal 9 2" xfId="122"/>
    <cellStyle name="Normal 9 2 2" xfId="246"/>
    <cellStyle name="Normal 9 2 2 2" xfId="354"/>
    <cellStyle name="Normal 9 2 2 3" xfId="462"/>
    <cellStyle name="Normal 9 2 3" xfId="300"/>
    <cellStyle name="Normal 9 2 4" xfId="408"/>
    <cellStyle name="Normal 9 2 5" xfId="645"/>
    <cellStyle name="Normal 9 3" xfId="123"/>
    <cellStyle name="Normal 9 3 2" xfId="247"/>
    <cellStyle name="Normal 9 3 2 2" xfId="355"/>
    <cellStyle name="Normal 9 3 2 3" xfId="463"/>
    <cellStyle name="Normal 9 3 3" xfId="301"/>
    <cellStyle name="Normal 9 3 4" xfId="409"/>
    <cellStyle name="Normal 9 3 5" xfId="1239"/>
    <cellStyle name="Normal 9 4" xfId="245"/>
    <cellStyle name="Normal 9 4 2" xfId="353"/>
    <cellStyle name="Normal 9 4 3" xfId="461"/>
    <cellStyle name="Normal 9 5" xfId="299"/>
    <cellStyle name="Normal 9 6" xfId="407"/>
    <cellStyle name="Normal 9 7" xfId="644"/>
    <cellStyle name="Note 2" xfId="858"/>
    <cellStyle name="OfWhich" xfId="124"/>
    <cellStyle name="Percent [2]" xfId="646"/>
    <cellStyle name="Percent 10" xfId="126"/>
    <cellStyle name="Percent 10 2" xfId="648"/>
    <cellStyle name="Percent 10 3" xfId="649"/>
    <cellStyle name="Percent 10 4" xfId="647"/>
    <cellStyle name="Percent 11" xfId="125"/>
    <cellStyle name="Percent 11 2" xfId="651"/>
    <cellStyle name="Percent 11 3" xfId="650"/>
    <cellStyle name="Percent 12" xfId="652"/>
    <cellStyle name="Percent 13" xfId="653"/>
    <cellStyle name="Percent 13 2" xfId="654"/>
    <cellStyle name="Percent 14" xfId="690"/>
    <cellStyle name="Percent 14 2" xfId="1032"/>
    <cellStyle name="Percent 14 3" xfId="879"/>
    <cellStyle name="Percent 15" xfId="696"/>
    <cellStyle name="Percent 15 2" xfId="1038"/>
    <cellStyle name="Percent 15 3" xfId="885"/>
    <cellStyle name="Percent 16" xfId="739"/>
    <cellStyle name="Percent 16 2" xfId="1078"/>
    <cellStyle name="Percent 16 3" xfId="925"/>
    <cellStyle name="Percent 17" xfId="741"/>
    <cellStyle name="Percent 17 2" xfId="1079"/>
    <cellStyle name="Percent 17 3" xfId="926"/>
    <cellStyle name="Percent 18" xfId="743"/>
    <cellStyle name="Percent 18 2" xfId="1081"/>
    <cellStyle name="Percent 18 3" xfId="928"/>
    <cellStyle name="Percent 19" xfId="744"/>
    <cellStyle name="Percent 19 2" xfId="1082"/>
    <cellStyle name="Percent 19 3" xfId="929"/>
    <cellStyle name="Percent 2" xfId="127"/>
    <cellStyle name="Percent 2 2" xfId="128"/>
    <cellStyle name="Percent 2 2 2" xfId="129"/>
    <cellStyle name="Percent 2 2 2 2" xfId="657"/>
    <cellStyle name="Percent 2 2 3" xfId="658"/>
    <cellStyle name="Percent 2 2 4" xfId="721"/>
    <cellStyle name="Percent 2 2 4 2" xfId="1060"/>
    <cellStyle name="Percent 2 2 4 3" xfId="907"/>
    <cellStyle name="Percent 2 2 5" xfId="656"/>
    <cellStyle name="Percent 2 2 5 2" xfId="1240"/>
    <cellStyle name="Percent 2 3" xfId="130"/>
    <cellStyle name="Percent 2 4" xfId="659"/>
    <cellStyle name="Percent 2 4 2" xfId="1031"/>
    <cellStyle name="Percent 2 4 3" xfId="878"/>
    <cellStyle name="Percent 2 5" xfId="720"/>
    <cellStyle name="Percent 2 6" xfId="655"/>
    <cellStyle name="Percent 2 7" xfId="856"/>
    <cellStyle name="Percent 20" xfId="745"/>
    <cellStyle name="Percent 20 2" xfId="1083"/>
    <cellStyle name="Percent 20 3" xfId="930"/>
    <cellStyle name="Percent 21" xfId="746"/>
    <cellStyle name="Percent 21 2" xfId="1084"/>
    <cellStyle name="Percent 21 3" xfId="931"/>
    <cellStyle name="Percent 22" xfId="747"/>
    <cellStyle name="Percent 22 2" xfId="1085"/>
    <cellStyle name="Percent 22 3" xfId="932"/>
    <cellStyle name="Percent 23" xfId="793"/>
    <cellStyle name="Percent 23 2" xfId="1131"/>
    <cellStyle name="Percent 23 3" xfId="978"/>
    <cellStyle name="Percent 24" xfId="795"/>
    <cellStyle name="Percent 24 2" xfId="1133"/>
    <cellStyle name="Percent 24 3" xfId="980"/>
    <cellStyle name="Percent 25" xfId="797"/>
    <cellStyle name="Percent 25 2" xfId="1135"/>
    <cellStyle name="Percent 25 3" xfId="982"/>
    <cellStyle name="Percent 26" xfId="660"/>
    <cellStyle name="Percent 27" xfId="799"/>
    <cellStyle name="Percent 27 2" xfId="1137"/>
    <cellStyle name="Percent 27 3" xfId="984"/>
    <cellStyle name="Percent 28" xfId="800"/>
    <cellStyle name="Percent 28 2" xfId="1138"/>
    <cellStyle name="Percent 28 3" xfId="985"/>
    <cellStyle name="Percent 29" xfId="801"/>
    <cellStyle name="Percent 29 2" xfId="1139"/>
    <cellStyle name="Percent 29 3" xfId="986"/>
    <cellStyle name="Percent 3" xfId="131"/>
    <cellStyle name="Percent 3 2" xfId="132"/>
    <cellStyle name="Percent 3 2 2" xfId="133"/>
    <cellStyle name="Percent 3 2 2 2" xfId="662"/>
    <cellStyle name="Percent 3 2 3" xfId="723"/>
    <cellStyle name="Percent 3 2 3 2" xfId="1062"/>
    <cellStyle name="Percent 3 2 3 3" xfId="909"/>
    <cellStyle name="Percent 3 3" xfId="134"/>
    <cellStyle name="Percent 3 3 2" xfId="663"/>
    <cellStyle name="Percent 3 4" xfId="722"/>
    <cellStyle name="Percent 3 4 2" xfId="1061"/>
    <cellStyle name="Percent 3 4 3" xfId="908"/>
    <cellStyle name="Percent 30" xfId="802"/>
    <cellStyle name="Percent 30 2" xfId="1140"/>
    <cellStyle name="Percent 30 3" xfId="987"/>
    <cellStyle name="Percent 31" xfId="803"/>
    <cellStyle name="Percent 31 2" xfId="1141"/>
    <cellStyle name="Percent 31 3" xfId="988"/>
    <cellStyle name="Percent 32" xfId="804"/>
    <cellStyle name="Percent 32 2" xfId="1142"/>
    <cellStyle name="Percent 32 3" xfId="989"/>
    <cellStyle name="Percent 33" xfId="805"/>
    <cellStyle name="Percent 33 2" xfId="1143"/>
    <cellStyle name="Percent 33 3" xfId="990"/>
    <cellStyle name="Percent 34" xfId="806"/>
    <cellStyle name="Percent 34 2" xfId="1144"/>
    <cellStyle name="Percent 34 3" xfId="991"/>
    <cellStyle name="Percent 35" xfId="807"/>
    <cellStyle name="Percent 35 2" xfId="1145"/>
    <cellStyle name="Percent 35 3" xfId="992"/>
    <cellStyle name="Percent 36" xfId="808"/>
    <cellStyle name="Percent 36 2" xfId="1146"/>
    <cellStyle name="Percent 36 3" xfId="993"/>
    <cellStyle name="Percent 37" xfId="809"/>
    <cellStyle name="Percent 37 2" xfId="1147"/>
    <cellStyle name="Percent 37 3" xfId="994"/>
    <cellStyle name="Percent 38" xfId="810"/>
    <cellStyle name="Percent 38 2" xfId="1148"/>
    <cellStyle name="Percent 38 3" xfId="995"/>
    <cellStyle name="Percent 39" xfId="811"/>
    <cellStyle name="Percent 39 2" xfId="1149"/>
    <cellStyle name="Percent 39 3" xfId="996"/>
    <cellStyle name="Percent 4" xfId="135"/>
    <cellStyle name="Percent 4 2" xfId="136"/>
    <cellStyle name="Percent 4 2 2" xfId="137"/>
    <cellStyle name="Percent 4 2 2 2" xfId="725"/>
    <cellStyle name="Percent 4 2 2 2 2" xfId="1064"/>
    <cellStyle name="Percent 4 2 2 3" xfId="911"/>
    <cellStyle name="Percent 4 2 3" xfId="665"/>
    <cellStyle name="Percent 4 3" xfId="138"/>
    <cellStyle name="Percent 4 3 2" xfId="724"/>
    <cellStyle name="Percent 4 3 2 2" xfId="1063"/>
    <cellStyle name="Percent 4 3 3" xfId="910"/>
    <cellStyle name="Percent 40" xfId="812"/>
    <cellStyle name="Percent 40 2" xfId="1150"/>
    <cellStyle name="Percent 40 3" xfId="997"/>
    <cellStyle name="Percent 41" xfId="813"/>
    <cellStyle name="Percent 41 2" xfId="1151"/>
    <cellStyle name="Percent 41 3" xfId="998"/>
    <cellStyle name="Percent 42" xfId="814"/>
    <cellStyle name="Percent 42 2" xfId="1152"/>
    <cellStyle name="Percent 42 3" xfId="999"/>
    <cellStyle name="Percent 43" xfId="815"/>
    <cellStyle name="Percent 43 2" xfId="1153"/>
    <cellStyle name="Percent 43 3" xfId="1000"/>
    <cellStyle name="Percent 44" xfId="816"/>
    <cellStyle name="Percent 44 2" xfId="1154"/>
    <cellStyle name="Percent 44 3" xfId="1001"/>
    <cellStyle name="Percent 45" xfId="817"/>
    <cellStyle name="Percent 45 2" xfId="1155"/>
    <cellStyle name="Percent 45 3" xfId="1002"/>
    <cellStyle name="Percent 46" xfId="818"/>
    <cellStyle name="Percent 46 2" xfId="1156"/>
    <cellStyle name="Percent 46 3" xfId="1003"/>
    <cellStyle name="Percent 47" xfId="819"/>
    <cellStyle name="Percent 47 2" xfId="1157"/>
    <cellStyle name="Percent 47 3" xfId="1004"/>
    <cellStyle name="Percent 48" xfId="841"/>
    <cellStyle name="Percent 5" xfId="139"/>
    <cellStyle name="Percent 5 2" xfId="140"/>
    <cellStyle name="Percent 5 2 2" xfId="141"/>
    <cellStyle name="Percent 5 2 3" xfId="1254"/>
    <cellStyle name="Percent 5 3" xfId="142"/>
    <cellStyle name="Percent 5 4" xfId="666"/>
    <cellStyle name="Percent 6" xfId="143"/>
    <cellStyle name="Percent 6 2" xfId="144"/>
    <cellStyle name="Percent 6 2 2" xfId="145"/>
    <cellStyle name="Percent 6 2 3" xfId="1259"/>
    <cellStyle name="Percent 6 3" xfId="146"/>
    <cellStyle name="Percent 6 4" xfId="667"/>
    <cellStyle name="Percent 7" xfId="147"/>
    <cellStyle name="Percent 7 2" xfId="148"/>
    <cellStyle name="Percent 7 2 2" xfId="149"/>
    <cellStyle name="Percent 7 3" xfId="150"/>
    <cellStyle name="Percent 7 4" xfId="668"/>
    <cellStyle name="Percent 8" xfId="151"/>
    <cellStyle name="Percent 8 2" xfId="152"/>
    <cellStyle name="Percent 8 3" xfId="669"/>
    <cellStyle name="Percent 9" xfId="153"/>
    <cellStyle name="Percent 9 2" xfId="671"/>
    <cellStyle name="Percent 9 3" xfId="672"/>
    <cellStyle name="Percent 9 4" xfId="670"/>
    <cellStyle name="Standard_Data" xfId="673"/>
    <cellStyle name="style" xfId="674"/>
    <cellStyle name="Style 1" xfId="675"/>
    <cellStyle name="style 2" xfId="676"/>
    <cellStyle name="style 3" xfId="677"/>
    <cellStyle name="style 4" xfId="678"/>
    <cellStyle name="style 5" xfId="1241"/>
    <cellStyle name="style1" xfId="679"/>
    <cellStyle name="style1 2" xfId="1242"/>
    <cellStyle name="style2" xfId="680"/>
    <cellStyle name="style2 2" xfId="1243"/>
    <cellStyle name="subtotals" xfId="154"/>
    <cellStyle name="þ_x001d_ð &amp;ý&amp;†ýG_x0008_€ X_x000a__x0007__x0001__x0001_" xfId="1244"/>
    <cellStyle name="þ_x001d_ð &amp;ý&amp;†ýG_x0008_ X_x000a__x0007__x0001__x0001_" xfId="681"/>
    <cellStyle name="UnitValuation" xfId="155"/>
    <cellStyle name="Währung [0]_35ERI8T2gbIEMixb4v26icuOo" xfId="682"/>
    <cellStyle name="Währung_35ERI8T2gbIEMixb4v26icuOo" xfId="683"/>
    <cellStyle name="콤마 [0]_RESULTS" xfId="684"/>
    <cellStyle name="콤마_RESULTS" xfId="685"/>
    <cellStyle name="통화 [0]_RESULTS" xfId="686"/>
    <cellStyle name="통화_RESULTS" xfId="687"/>
    <cellStyle name="표준_12월 " xfId="68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748029</xdr:colOff>
      <xdr:row>39</xdr:row>
      <xdr:rowOff>44824</xdr:rowOff>
    </xdr:from>
    <xdr:to>
      <xdr:col>8</xdr:col>
      <xdr:colOff>178471</xdr:colOff>
      <xdr:row>60</xdr:row>
      <xdr:rowOff>4346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029" y="7496736"/>
          <a:ext cx="8708913" cy="39600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163710</xdr:colOff>
      <xdr:row>3</xdr:row>
      <xdr:rowOff>11206</xdr:rowOff>
    </xdr:from>
    <xdr:to>
      <xdr:col>15</xdr:col>
      <xdr:colOff>168869</xdr:colOff>
      <xdr:row>17</xdr:row>
      <xdr:rowOff>167085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3475" y="683559"/>
          <a:ext cx="5720159" cy="2822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"/>
  <sheetViews>
    <sheetView showGridLines="0" topLeftCell="A19" zoomScale="85" zoomScaleNormal="85" workbookViewId="0">
      <selection activeCell="F29" sqref="F29"/>
    </sheetView>
  </sheetViews>
  <sheetFormatPr defaultColWidth="9.140625" defaultRowHeight="15"/>
  <cols>
    <col min="1" max="1" width="11.42578125" style="1" customWidth="1"/>
    <col min="2" max="2" width="28.42578125" style="2" customWidth="1"/>
    <col min="3" max="4" width="16.42578125" style="2" customWidth="1"/>
    <col min="5" max="5" width="17.42578125" style="2" bestFit="1" customWidth="1"/>
    <col min="6" max="6" width="11.42578125" style="1" bestFit="1" customWidth="1"/>
    <col min="7" max="7" width="9.140625" style="1" customWidth="1"/>
    <col min="8" max="8" width="28.42578125" style="1" customWidth="1"/>
    <col min="9" max="9" width="20.42578125" style="1" bestFit="1" customWidth="1"/>
    <col min="10" max="10" width="16.42578125" style="1" customWidth="1"/>
    <col min="11" max="11" width="19" style="1" customWidth="1"/>
    <col min="12" max="12" width="16.140625" style="1" customWidth="1"/>
    <col min="13" max="13" width="13.5703125" style="1" customWidth="1"/>
    <col min="14" max="16384" width="9.140625" style="1"/>
  </cols>
  <sheetData>
    <row r="2" spans="2:11">
      <c r="B2" s="97" t="s">
        <v>32</v>
      </c>
      <c r="C2" s="97"/>
      <c r="D2" s="97"/>
      <c r="E2" s="97"/>
      <c r="H2" s="97" t="s">
        <v>32</v>
      </c>
      <c r="I2" s="97"/>
      <c r="J2" s="97"/>
      <c r="K2" s="97"/>
    </row>
    <row r="3" spans="2:11">
      <c r="B3" s="3"/>
      <c r="C3" s="3"/>
      <c r="D3" s="3"/>
      <c r="H3" s="3"/>
      <c r="I3" s="3"/>
      <c r="J3" s="3"/>
      <c r="K3" s="2"/>
    </row>
    <row r="4" spans="2:11" ht="15.75" thickBot="1">
      <c r="B4" s="3"/>
      <c r="C4" s="3"/>
      <c r="D4" s="3"/>
      <c r="E4" s="4" t="s">
        <v>0</v>
      </c>
      <c r="H4" s="3"/>
      <c r="I4" s="3"/>
      <c r="J4" s="3"/>
      <c r="K4" s="4" t="s">
        <v>35</v>
      </c>
    </row>
    <row r="5" spans="2:11" s="15" customFormat="1">
      <c r="B5" s="98" t="s">
        <v>1</v>
      </c>
      <c r="C5" s="100" t="s">
        <v>52</v>
      </c>
      <c r="D5" s="101"/>
      <c r="E5" s="102" t="s">
        <v>28</v>
      </c>
      <c r="H5" s="98" t="s">
        <v>1</v>
      </c>
      <c r="I5" s="100" t="str">
        <f>C5</f>
        <v>September 2020</v>
      </c>
      <c r="J5" s="101"/>
      <c r="K5" s="102" t="s">
        <v>28</v>
      </c>
    </row>
    <row r="6" spans="2:11" s="15" customFormat="1">
      <c r="B6" s="99"/>
      <c r="C6" s="37" t="s">
        <v>31</v>
      </c>
      <c r="D6" s="37" t="s">
        <v>2</v>
      </c>
      <c r="E6" s="103"/>
      <c r="H6" s="99"/>
      <c r="I6" s="37" t="s">
        <v>31</v>
      </c>
      <c r="J6" s="37" t="s">
        <v>2</v>
      </c>
      <c r="K6" s="103"/>
    </row>
    <row r="7" spans="2:11" s="15" customFormat="1">
      <c r="B7" s="16" t="s">
        <v>3</v>
      </c>
      <c r="C7" s="57">
        <f>SUM(C8:C12)</f>
        <v>1312.5542072214068</v>
      </c>
      <c r="D7" s="57">
        <f>SUM(D8:D12)</f>
        <v>41.167944804400001</v>
      </c>
      <c r="E7" s="18">
        <f>C7+D7</f>
        <v>1353.7221520258067</v>
      </c>
      <c r="F7" s="19"/>
      <c r="G7" s="19"/>
      <c r="H7" s="16" t="s">
        <v>3</v>
      </c>
      <c r="I7" s="17">
        <f>SUM(I8:I12)</f>
        <v>1312554.2072214067</v>
      </c>
      <c r="J7" s="17">
        <f>SUM(J8:J12)</f>
        <v>41167.944804400002</v>
      </c>
      <c r="K7" s="18">
        <f>I7+J7</f>
        <v>1353722.1520258067</v>
      </c>
    </row>
    <row r="8" spans="2:11">
      <c r="B8" s="38" t="s">
        <v>4</v>
      </c>
      <c r="C8" s="84">
        <v>510.39598394911008</v>
      </c>
      <c r="D8" s="84">
        <v>33.01081774363</v>
      </c>
      <c r="E8" s="54">
        <f t="shared" ref="E8:E12" si="0">C8+D8</f>
        <v>543.40680169274003</v>
      </c>
      <c r="F8" s="21"/>
      <c r="G8" s="21"/>
      <c r="H8" s="20" t="s">
        <v>4</v>
      </c>
      <c r="I8" s="22">
        <f t="shared" ref="I8:I12" si="1">C8*1000</f>
        <v>510395.98394911009</v>
      </c>
      <c r="J8" s="22">
        <f t="shared" ref="J8:J12" si="2">D8*1000</f>
        <v>33010.817743630003</v>
      </c>
      <c r="K8" s="23">
        <f>SUM(I8:J8)</f>
        <v>543406.80169274006</v>
      </c>
    </row>
    <row r="9" spans="2:11">
      <c r="B9" s="38" t="s">
        <v>5</v>
      </c>
      <c r="C9" s="84">
        <v>165.57224479861006</v>
      </c>
      <c r="D9" s="84">
        <v>5.9691941053999997</v>
      </c>
      <c r="E9" s="54">
        <f t="shared" si="0"/>
        <v>171.54143890401005</v>
      </c>
      <c r="F9" s="21"/>
      <c r="G9" s="21"/>
      <c r="H9" s="20" t="s">
        <v>5</v>
      </c>
      <c r="I9" s="22">
        <f t="shared" si="1"/>
        <v>165572.24479861005</v>
      </c>
      <c r="J9" s="22">
        <f t="shared" si="2"/>
        <v>5969.1941053999999</v>
      </c>
      <c r="K9" s="23">
        <f t="shared" ref="K9:K12" si="3">SUM(I9:J9)</f>
        <v>171541.43890401005</v>
      </c>
    </row>
    <row r="10" spans="2:11">
      <c r="B10" s="38" t="s">
        <v>6</v>
      </c>
      <c r="C10" s="84">
        <v>26.691998625569997</v>
      </c>
      <c r="D10" s="84">
        <v>2.18793295537</v>
      </c>
      <c r="E10" s="54">
        <f t="shared" si="0"/>
        <v>28.879931580939996</v>
      </c>
      <c r="F10" s="21"/>
      <c r="G10" s="21"/>
      <c r="H10" s="20" t="s">
        <v>6</v>
      </c>
      <c r="I10" s="22">
        <f t="shared" si="1"/>
        <v>26691.998625569999</v>
      </c>
      <c r="J10" s="22">
        <f t="shared" si="2"/>
        <v>2187.9329553699999</v>
      </c>
      <c r="K10" s="23">
        <f t="shared" si="3"/>
        <v>28879.93158094</v>
      </c>
    </row>
    <row r="11" spans="2:11">
      <c r="B11" s="38" t="s">
        <v>7</v>
      </c>
      <c r="C11" s="93">
        <v>128.04638593861</v>
      </c>
      <c r="D11" s="84">
        <v>0</v>
      </c>
      <c r="E11" s="54">
        <f t="shared" si="0"/>
        <v>128.04638593861</v>
      </c>
      <c r="F11" s="21"/>
      <c r="G11" s="21"/>
      <c r="H11" s="20" t="s">
        <v>7</v>
      </c>
      <c r="I11" s="22">
        <f t="shared" si="1"/>
        <v>128046.38593861001</v>
      </c>
      <c r="J11" s="22">
        <f t="shared" si="2"/>
        <v>0</v>
      </c>
      <c r="K11" s="23">
        <f t="shared" si="3"/>
        <v>128046.38593861001</v>
      </c>
    </row>
    <row r="12" spans="2:11">
      <c r="B12" s="39" t="s">
        <v>8</v>
      </c>
      <c r="C12" s="89">
        <v>481.84759390950677</v>
      </c>
      <c r="D12" s="89">
        <v>0</v>
      </c>
      <c r="E12" s="54">
        <f t="shared" si="0"/>
        <v>481.84759390950677</v>
      </c>
      <c r="F12" s="21"/>
      <c r="G12" s="21"/>
      <c r="H12" s="24" t="s">
        <v>8</v>
      </c>
      <c r="I12" s="22">
        <f t="shared" si="1"/>
        <v>481847.59390950674</v>
      </c>
      <c r="J12" s="22">
        <f t="shared" si="2"/>
        <v>0</v>
      </c>
      <c r="K12" s="23">
        <f t="shared" si="3"/>
        <v>481847.59390950674</v>
      </c>
    </row>
    <row r="13" spans="2:11" s="15" customFormat="1">
      <c r="B13" s="52" t="s">
        <v>9</v>
      </c>
      <c r="C13" s="87">
        <f>C14+C15+C16</f>
        <v>564.61767421655532</v>
      </c>
      <c r="D13" s="82">
        <f>SUM(D14:D16)</f>
        <v>23.516509547626107</v>
      </c>
      <c r="E13" s="91">
        <f t="shared" ref="E13" si="4">SUM(E14:E16)</f>
        <v>588.13418376418133</v>
      </c>
      <c r="F13" s="19"/>
      <c r="G13" s="19"/>
      <c r="H13" s="16" t="s">
        <v>9</v>
      </c>
      <c r="I13" s="17">
        <f>SUM(I14:I16)</f>
        <v>564617.67421655532</v>
      </c>
      <c r="J13" s="17">
        <f>SUM(J14:J16)</f>
        <v>23516.509547626105</v>
      </c>
      <c r="K13" s="17">
        <f>SUM(K14:K16)</f>
        <v>588134.18376418145</v>
      </c>
    </row>
    <row r="14" spans="2:11">
      <c r="B14" s="39" t="s">
        <v>25</v>
      </c>
      <c r="C14" s="83">
        <v>457.62794512114698</v>
      </c>
      <c r="D14" s="83">
        <v>16.977870308770999</v>
      </c>
      <c r="E14" s="92">
        <f t="shared" ref="E14:E16" si="5">C14+D14</f>
        <v>474.60581542991798</v>
      </c>
      <c r="F14" s="25"/>
      <c r="G14" s="21"/>
      <c r="H14" s="24" t="s">
        <v>25</v>
      </c>
      <c r="I14" s="22">
        <f t="shared" ref="I14:K16" si="6">C14*1000</f>
        <v>457627.94512114697</v>
      </c>
      <c r="J14" s="22">
        <f t="shared" si="6"/>
        <v>16977.870308770998</v>
      </c>
      <c r="K14" s="22">
        <f t="shared" si="6"/>
        <v>474605.815429918</v>
      </c>
    </row>
    <row r="15" spans="2:11">
      <c r="B15" s="39" t="s">
        <v>10</v>
      </c>
      <c r="C15" s="83">
        <v>16.274458031463542</v>
      </c>
      <c r="D15" s="83">
        <v>2.6548046233813598</v>
      </c>
      <c r="E15" s="92">
        <f t="shared" si="5"/>
        <v>18.929262654844901</v>
      </c>
      <c r="F15" s="21"/>
      <c r="G15" s="21"/>
      <c r="H15" s="24" t="s">
        <v>10</v>
      </c>
      <c r="I15" s="22">
        <f t="shared" ref="I15:J20" si="7">C15*1000</f>
        <v>16274.458031463542</v>
      </c>
      <c r="J15" s="22">
        <f t="shared" ref="J15:J16" si="8">D15*1000</f>
        <v>2654.8046233813598</v>
      </c>
      <c r="K15" s="22">
        <f t="shared" si="6"/>
        <v>18929.262654844901</v>
      </c>
    </row>
    <row r="16" spans="2:11">
      <c r="B16" s="39" t="s">
        <v>26</v>
      </c>
      <c r="C16" s="83">
        <v>90.715271063944755</v>
      </c>
      <c r="D16" s="83">
        <v>3.88383461547375</v>
      </c>
      <c r="E16" s="92">
        <f t="shared" si="5"/>
        <v>94.5991056794185</v>
      </c>
      <c r="F16" s="25"/>
      <c r="G16" s="25"/>
      <c r="H16" s="24" t="s">
        <v>26</v>
      </c>
      <c r="I16" s="22">
        <f t="shared" si="7"/>
        <v>90715.271063944761</v>
      </c>
      <c r="J16" s="22">
        <f t="shared" si="8"/>
        <v>3883.8346154737501</v>
      </c>
      <c r="K16" s="22">
        <f t="shared" si="6"/>
        <v>94599.105679418499</v>
      </c>
    </row>
    <row r="17" spans="2:11" s="15" customFormat="1">
      <c r="B17" s="52" t="s">
        <v>11</v>
      </c>
      <c r="C17" s="86">
        <f t="shared" ref="C17:D17" si="9">C18+C19+C20</f>
        <v>295.04387121159596</v>
      </c>
      <c r="D17" s="85">
        <f t="shared" si="9"/>
        <v>1.9348230897268186</v>
      </c>
      <c r="E17" s="91">
        <f t="shared" ref="E17" si="10">SUM(E18:E20)</f>
        <v>296.97869430132278</v>
      </c>
      <c r="F17" s="19"/>
      <c r="G17" s="19"/>
      <c r="H17" s="16" t="s">
        <v>11</v>
      </c>
      <c r="I17" s="17">
        <f>SUM(I18:I20)</f>
        <v>295043.87121159595</v>
      </c>
      <c r="J17" s="17">
        <f>SUM(J18:J20)</f>
        <v>1934.8230897268186</v>
      </c>
      <c r="K17" s="18">
        <f>I17+J17</f>
        <v>296978.69430132274</v>
      </c>
    </row>
    <row r="18" spans="2:11">
      <c r="B18" s="39" t="s">
        <v>12</v>
      </c>
      <c r="C18" s="84">
        <v>157.57523479469947</v>
      </c>
      <c r="D18" s="84">
        <v>0.53010201304627835</v>
      </c>
      <c r="E18" s="92">
        <f t="shared" ref="E18:E33" si="11">C18+D18</f>
        <v>158.10533680774574</v>
      </c>
      <c r="F18" s="21"/>
      <c r="G18" s="21"/>
      <c r="H18" s="24" t="s">
        <v>12</v>
      </c>
      <c r="I18" s="22">
        <f t="shared" si="7"/>
        <v>157575.23479469947</v>
      </c>
      <c r="J18" s="22">
        <f t="shared" si="7"/>
        <v>530.10201304627833</v>
      </c>
      <c r="K18" s="23">
        <f>SUM(I18:J18)</f>
        <v>158105.33680774574</v>
      </c>
    </row>
    <row r="19" spans="2:11">
      <c r="B19" s="39" t="s">
        <v>13</v>
      </c>
      <c r="C19" s="84">
        <v>35.951849374033344</v>
      </c>
      <c r="D19" s="84">
        <v>0.10246389453054021</v>
      </c>
      <c r="E19" s="92">
        <f t="shared" si="11"/>
        <v>36.054313268563881</v>
      </c>
      <c r="F19" s="21"/>
      <c r="G19" s="21"/>
      <c r="H19" s="24" t="s">
        <v>13</v>
      </c>
      <c r="I19" s="22">
        <f t="shared" si="7"/>
        <v>35951.849374033343</v>
      </c>
      <c r="J19" s="22">
        <f t="shared" si="7"/>
        <v>102.4638945305402</v>
      </c>
      <c r="K19" s="23">
        <f t="shared" ref="K19:K20" si="12">SUM(I19:J19)</f>
        <v>36054.313268563885</v>
      </c>
    </row>
    <row r="20" spans="2:11">
      <c r="B20" s="39" t="s">
        <v>14</v>
      </c>
      <c r="C20" s="84">
        <v>101.51678704286313</v>
      </c>
      <c r="D20" s="84">
        <v>1.30225718215</v>
      </c>
      <c r="E20" s="92">
        <f t="shared" si="11"/>
        <v>102.81904422501313</v>
      </c>
      <c r="F20" s="21"/>
      <c r="G20" s="21"/>
      <c r="H20" s="24" t="s">
        <v>14</v>
      </c>
      <c r="I20" s="22">
        <f t="shared" si="7"/>
        <v>101516.78704286313</v>
      </c>
      <c r="J20" s="22">
        <f t="shared" si="7"/>
        <v>1302.2571821500001</v>
      </c>
      <c r="K20" s="23">
        <f t="shared" si="12"/>
        <v>102819.04422501313</v>
      </c>
    </row>
    <row r="21" spans="2:11" s="15" customFormat="1">
      <c r="B21" s="52" t="s">
        <v>15</v>
      </c>
      <c r="C21" s="57">
        <f>SUM(C22:C27)</f>
        <v>213.53356080117342</v>
      </c>
      <c r="D21" s="57">
        <f>SUM(D22:D27)</f>
        <v>39.485056502119171</v>
      </c>
      <c r="E21" s="91">
        <f t="shared" ref="E21" si="13">SUM(E22:E27)</f>
        <v>253.01861730329259</v>
      </c>
      <c r="F21" s="19"/>
      <c r="G21" s="19"/>
      <c r="H21" s="16" t="s">
        <v>15</v>
      </c>
      <c r="I21" s="17">
        <f>SUM(I22:I27)</f>
        <v>213533.56080117341</v>
      </c>
      <c r="J21" s="17">
        <f>SUM(J22:J27)</f>
        <v>39485.056502119172</v>
      </c>
      <c r="K21" s="18">
        <f>I21+J21</f>
        <v>253018.61730329259</v>
      </c>
    </row>
    <row r="22" spans="2:11">
      <c r="B22" s="39" t="s">
        <v>27</v>
      </c>
      <c r="C22" s="84">
        <v>84.145347989839635</v>
      </c>
      <c r="D22" s="84">
        <v>13.242132856433965</v>
      </c>
      <c r="E22" s="92">
        <f t="shared" si="11"/>
        <v>97.387480846273604</v>
      </c>
      <c r="F22" s="25"/>
      <c r="G22" s="21"/>
      <c r="H22" s="24" t="s">
        <v>27</v>
      </c>
      <c r="I22" s="22">
        <f t="shared" ref="I22" si="14">C22*1000</f>
        <v>84145.347989839633</v>
      </c>
      <c r="J22" s="22">
        <f t="shared" ref="J22" si="15">D22*1000</f>
        <v>13242.132856433966</v>
      </c>
      <c r="K22" s="23">
        <f>SUM(I22:J22)</f>
        <v>97387.480846273596</v>
      </c>
    </row>
    <row r="23" spans="2:11">
      <c r="B23" s="39" t="s">
        <v>29</v>
      </c>
      <c r="C23" s="83">
        <v>60.254515895267957</v>
      </c>
      <c r="D23" s="83">
        <v>11.3567436053034</v>
      </c>
      <c r="E23" s="92">
        <f t="shared" si="11"/>
        <v>71.61125950057135</v>
      </c>
      <c r="F23" s="25"/>
      <c r="G23" s="21"/>
      <c r="H23" s="24" t="s">
        <v>29</v>
      </c>
      <c r="I23" s="22">
        <f t="shared" ref="I23:I25" si="16">C23*1000</f>
        <v>60254.515895267956</v>
      </c>
      <c r="J23" s="22">
        <f t="shared" ref="J23:J25" si="17">D23*1000</f>
        <v>11356.7436053034</v>
      </c>
      <c r="K23" s="23">
        <f t="shared" ref="K23:K27" si="18">SUM(I23:J23)</f>
        <v>71611.259500571352</v>
      </c>
    </row>
    <row r="24" spans="2:11">
      <c r="B24" s="39" t="s">
        <v>16</v>
      </c>
      <c r="C24" s="83">
        <v>21.25788272922032</v>
      </c>
      <c r="D24" s="83">
        <v>2.7805435803178047</v>
      </c>
      <c r="E24" s="92">
        <f t="shared" si="11"/>
        <v>24.038426309538124</v>
      </c>
      <c r="F24" s="25"/>
      <c r="G24" s="21"/>
      <c r="H24" s="24" t="s">
        <v>16</v>
      </c>
      <c r="I24" s="22">
        <f t="shared" si="16"/>
        <v>21257.88272922032</v>
      </c>
      <c r="J24" s="22">
        <f t="shared" si="17"/>
        <v>2780.5435803178048</v>
      </c>
      <c r="K24" s="23">
        <f t="shared" si="18"/>
        <v>24038.426309538125</v>
      </c>
    </row>
    <row r="25" spans="2:11">
      <c r="B25" s="39" t="s">
        <v>17</v>
      </c>
      <c r="C25" s="83">
        <v>28.144725318046</v>
      </c>
      <c r="D25" s="84">
        <v>4.548515681954</v>
      </c>
      <c r="E25" s="92">
        <f t="shared" si="11"/>
        <v>32.693241</v>
      </c>
      <c r="F25" s="21"/>
      <c r="G25" s="21"/>
      <c r="H25" s="24" t="s">
        <v>17</v>
      </c>
      <c r="I25" s="22">
        <f t="shared" si="16"/>
        <v>28144.725318045999</v>
      </c>
      <c r="J25" s="22">
        <f t="shared" si="17"/>
        <v>4548.5156819539998</v>
      </c>
      <c r="K25" s="23">
        <f t="shared" si="18"/>
        <v>32693.240999999998</v>
      </c>
    </row>
    <row r="26" spans="2:11">
      <c r="B26" s="39" t="s">
        <v>18</v>
      </c>
      <c r="C26" s="83">
        <v>17.261766071410726</v>
      </c>
      <c r="D26" s="84">
        <v>7.5571207781099998</v>
      </c>
      <c r="E26" s="23">
        <f t="shared" si="11"/>
        <v>24.818886849520727</v>
      </c>
      <c r="F26" s="21"/>
      <c r="G26" s="21"/>
      <c r="H26" s="24" t="s">
        <v>18</v>
      </c>
      <c r="I26" s="22">
        <f>C26*1000</f>
        <v>17261.766071410726</v>
      </c>
      <c r="J26" s="22">
        <f>D26*1000</f>
        <v>7557.1207781100002</v>
      </c>
      <c r="K26" s="23">
        <f t="shared" si="18"/>
        <v>24818.886849520728</v>
      </c>
    </row>
    <row r="27" spans="2:11">
      <c r="B27" s="39" t="s">
        <v>19</v>
      </c>
      <c r="C27" s="58">
        <v>2.4693227973887808</v>
      </c>
      <c r="D27" s="58">
        <v>0</v>
      </c>
      <c r="E27" s="23">
        <f t="shared" si="11"/>
        <v>2.4693227973887808</v>
      </c>
      <c r="F27" s="21"/>
      <c r="G27" s="21"/>
      <c r="H27" s="24" t="s">
        <v>19</v>
      </c>
      <c r="I27" s="22">
        <f>C27*1000</f>
        <v>2469.3227973887806</v>
      </c>
      <c r="J27" s="22">
        <f>D27*1000</f>
        <v>0</v>
      </c>
      <c r="K27" s="23">
        <f t="shared" si="18"/>
        <v>2469.3227973887806</v>
      </c>
    </row>
    <row r="28" spans="2:11" s="15" customFormat="1">
      <c r="B28" s="52" t="s">
        <v>20</v>
      </c>
      <c r="C28" s="87">
        <f>SUM(C29:C30)</f>
        <v>12.990531287916809</v>
      </c>
      <c r="D28" s="82">
        <v>0</v>
      </c>
      <c r="E28" s="63">
        <f>SUM(E29:E30)</f>
        <v>12.990531287916809</v>
      </c>
      <c r="F28" s="19"/>
      <c r="G28" s="19"/>
      <c r="H28" s="16" t="s">
        <v>20</v>
      </c>
      <c r="I28" s="17">
        <f>SUM(I29:I30)</f>
        <v>12990.531287916809</v>
      </c>
      <c r="J28" s="17">
        <f>SUM(J29:J30)</f>
        <v>0</v>
      </c>
      <c r="K28" s="18">
        <f>I28+J28</f>
        <v>12990.531287916809</v>
      </c>
    </row>
    <row r="29" spans="2:11">
      <c r="B29" s="39" t="s">
        <v>21</v>
      </c>
      <c r="C29" s="83">
        <v>8.1599526098007793</v>
      </c>
      <c r="D29" s="84">
        <v>0</v>
      </c>
      <c r="E29" s="23">
        <f t="shared" si="11"/>
        <v>8.1599526098007793</v>
      </c>
      <c r="F29" s="21"/>
      <c r="G29" s="21"/>
      <c r="H29" s="24" t="s">
        <v>21</v>
      </c>
      <c r="I29" s="22">
        <f t="shared" ref="I29" si="19">C29*1000</f>
        <v>8159.9526098007791</v>
      </c>
      <c r="J29" s="22">
        <f t="shared" ref="J29" si="20">D29*1000</f>
        <v>0</v>
      </c>
      <c r="K29" s="23">
        <f>SUM(I29:J29)</f>
        <v>8159.9526098007791</v>
      </c>
    </row>
    <row r="30" spans="2:11">
      <c r="B30" s="39" t="s">
        <v>22</v>
      </c>
      <c r="C30" s="83">
        <v>4.83057867811603</v>
      </c>
      <c r="D30" s="84">
        <v>0</v>
      </c>
      <c r="E30" s="23">
        <f t="shared" si="11"/>
        <v>4.83057867811603</v>
      </c>
      <c r="F30" s="21"/>
      <c r="G30" s="21"/>
      <c r="H30" s="24" t="s">
        <v>22</v>
      </c>
      <c r="I30" s="22">
        <f t="shared" ref="I30" si="21">C30*1000</f>
        <v>4830.5786781160305</v>
      </c>
      <c r="J30" s="22">
        <f t="shared" ref="J30" si="22">D30*1000</f>
        <v>0</v>
      </c>
      <c r="K30" s="23">
        <f>SUM(I30:J30)</f>
        <v>4830.5786781160305</v>
      </c>
    </row>
    <row r="31" spans="2:11">
      <c r="B31" s="76" t="s">
        <v>23</v>
      </c>
      <c r="C31" s="87">
        <v>0.65</v>
      </c>
      <c r="D31" s="87">
        <v>0.49</v>
      </c>
      <c r="E31" s="64">
        <f t="shared" si="11"/>
        <v>1.1400000000000001</v>
      </c>
      <c r="F31" s="19"/>
      <c r="G31" s="21"/>
      <c r="H31" s="26" t="s">
        <v>23</v>
      </c>
      <c r="I31" s="27">
        <f t="shared" ref="I31:I32" si="23">C31*1000</f>
        <v>650</v>
      </c>
      <c r="J31" s="27">
        <f t="shared" ref="J31:J32" si="24">D31*1000</f>
        <v>490</v>
      </c>
      <c r="K31" s="28">
        <f>SUM(I31:J31)</f>
        <v>1140</v>
      </c>
    </row>
    <row r="32" spans="2:11">
      <c r="B32" s="88" t="s">
        <v>41</v>
      </c>
      <c r="C32" s="90">
        <v>3.2734828373292189</v>
      </c>
      <c r="D32" s="87">
        <v>7.2647547013740002E-2</v>
      </c>
      <c r="E32" s="64">
        <f t="shared" si="11"/>
        <v>3.3461303843429588</v>
      </c>
      <c r="F32" s="19"/>
      <c r="G32" s="21"/>
      <c r="H32" s="55" t="s">
        <v>41</v>
      </c>
      <c r="I32" s="27">
        <f t="shared" si="23"/>
        <v>3273.4828373292189</v>
      </c>
      <c r="J32" s="27">
        <f t="shared" si="24"/>
        <v>72.647547013739995</v>
      </c>
      <c r="K32" s="28">
        <f>SUM(I32:J32)</f>
        <v>3346.1303843429587</v>
      </c>
    </row>
    <row r="33" spans="1:11" ht="15.75" thickBot="1">
      <c r="B33" s="29" t="s">
        <v>24</v>
      </c>
      <c r="C33" s="30">
        <f>C21+C17+C13+C7+C31+C28+C32</f>
        <v>2402.6633275759773</v>
      </c>
      <c r="D33" s="30">
        <f>D21+D17+D13+D7+D31+D28+D32</f>
        <v>106.66698149088583</v>
      </c>
      <c r="E33" s="65">
        <f t="shared" si="11"/>
        <v>2509.3303090668633</v>
      </c>
      <c r="F33" s="15"/>
      <c r="H33" s="29" t="s">
        <v>24</v>
      </c>
      <c r="I33" s="30">
        <f>I21+I17+I13+I7+I31+I28+I32</f>
        <v>2402663.3275759774</v>
      </c>
      <c r="J33" s="30">
        <f>J21+J17+J13+J7+J31+J28+J32</f>
        <v>106666.98149088584</v>
      </c>
      <c r="K33" s="56">
        <f>SUM(I33:J33)</f>
        <v>2509330.3090668633</v>
      </c>
    </row>
    <row r="34" spans="1:11">
      <c r="B34" s="3"/>
      <c r="C34" s="3"/>
      <c r="D34" s="3"/>
      <c r="E34" s="31"/>
      <c r="K34" s="32"/>
    </row>
    <row r="35" spans="1:11">
      <c r="B35" s="40" t="s">
        <v>37</v>
      </c>
    </row>
    <row r="36" spans="1:11">
      <c r="B36" s="40" t="s">
        <v>51</v>
      </c>
      <c r="I36" s="33"/>
      <c r="J36" s="33"/>
      <c r="K36" s="33"/>
    </row>
    <row r="37" spans="1:11">
      <c r="B37" s="40" t="s">
        <v>50</v>
      </c>
    </row>
    <row r="38" spans="1:11">
      <c r="H38" s="34"/>
      <c r="J38" s="34"/>
      <c r="K38" s="34" t="s">
        <v>40</v>
      </c>
    </row>
    <row r="39" spans="1:11">
      <c r="A39" s="34"/>
      <c r="B39" s="94"/>
      <c r="C39" s="95"/>
      <c r="D39" s="95"/>
      <c r="E39" s="95"/>
      <c r="F39" s="96"/>
      <c r="G39" s="96"/>
      <c r="H39" s="96"/>
      <c r="I39" s="96"/>
      <c r="J39" s="96"/>
      <c r="K39" s="96"/>
    </row>
    <row r="40" spans="1:11">
      <c r="A40" s="34"/>
      <c r="B40" s="35"/>
    </row>
    <row r="41" spans="1:11">
      <c r="A41" s="34"/>
      <c r="B41" s="35"/>
    </row>
    <row r="42" spans="1:11">
      <c r="A42" s="34"/>
      <c r="B42" s="35"/>
    </row>
    <row r="43" spans="1:11">
      <c r="A43" s="34"/>
      <c r="B43" s="35"/>
    </row>
    <row r="44" spans="1:11">
      <c r="A44" s="34"/>
      <c r="B44" s="36"/>
      <c r="C44" s="35"/>
      <c r="D44" s="35"/>
    </row>
  </sheetData>
  <mergeCells count="8">
    <mergeCell ref="B2:E2"/>
    <mergeCell ref="B5:B6"/>
    <mergeCell ref="C5:D5"/>
    <mergeCell ref="E5:E6"/>
    <mergeCell ref="H2:K2"/>
    <mergeCell ref="H5:H6"/>
    <mergeCell ref="I5:J5"/>
    <mergeCell ref="K5:K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C2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3"/>
  <sheetViews>
    <sheetView showGridLines="0" tabSelected="1" topLeftCell="D1" zoomScale="85" zoomScaleNormal="85" workbookViewId="0">
      <selection activeCell="G6" sqref="G6"/>
    </sheetView>
  </sheetViews>
  <sheetFormatPr defaultColWidth="9.140625" defaultRowHeight="15"/>
  <cols>
    <col min="1" max="1" width="9.140625" style="1"/>
    <col min="2" max="2" width="45" style="2" customWidth="1"/>
    <col min="3" max="3" width="15.42578125" style="2" bestFit="1" customWidth="1"/>
    <col min="4" max="4" width="15.7109375" style="2" customWidth="1"/>
    <col min="5" max="5" width="10.7109375" style="2" bestFit="1" customWidth="1"/>
    <col min="6" max="6" width="4" style="1" customWidth="1"/>
    <col min="7" max="88" width="9.140625" style="1"/>
    <col min="89" max="16384" width="9.140625" style="2"/>
  </cols>
  <sheetData>
    <row r="1" spans="1:88" s="42" customFormat="1" ht="18.75">
      <c r="A1" s="41"/>
      <c r="B1" s="104" t="s">
        <v>33</v>
      </c>
      <c r="C1" s="104"/>
      <c r="D1" s="104"/>
      <c r="E1" s="104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</row>
    <row r="2" spans="1:88" s="42" customFormat="1" ht="18.75">
      <c r="A2" s="41"/>
      <c r="B2" s="104" t="s">
        <v>34</v>
      </c>
      <c r="C2" s="104"/>
      <c r="D2" s="104"/>
      <c r="E2" s="104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</row>
    <row r="3" spans="1:88" ht="15.75" thickBot="1">
      <c r="B3" s="3"/>
      <c r="C3" s="3"/>
      <c r="D3" s="3"/>
      <c r="E3" s="4"/>
    </row>
    <row r="4" spans="1:88">
      <c r="B4" s="98" t="s">
        <v>1</v>
      </c>
      <c r="C4" s="100" t="str">
        <f>'data aset IKNB'!C5:D5</f>
        <v>September 2020</v>
      </c>
      <c r="D4" s="101"/>
      <c r="E4" s="102" t="s">
        <v>28</v>
      </c>
    </row>
    <row r="5" spans="1:88">
      <c r="B5" s="99"/>
      <c r="C5" s="37" t="s">
        <v>31</v>
      </c>
      <c r="D5" s="37" t="s">
        <v>36</v>
      </c>
      <c r="E5" s="103"/>
    </row>
    <row r="6" spans="1:88" s="8" customFormat="1">
      <c r="A6" s="1"/>
      <c r="B6" s="5" t="s">
        <v>3</v>
      </c>
      <c r="C6" s="71">
        <f>SUM(C7:C11)</f>
        <v>139</v>
      </c>
      <c r="D6" s="6">
        <f>SUM(D7:D11)</f>
        <v>13</v>
      </c>
      <c r="E6" s="7">
        <f t="shared" ref="E6:E11" si="0">C6+D6</f>
        <v>152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>
      <c r="B7" s="47" t="s">
        <v>4</v>
      </c>
      <c r="C7" s="80">
        <v>54</v>
      </c>
      <c r="D7" s="77">
        <v>7</v>
      </c>
      <c r="E7" s="9">
        <f t="shared" si="0"/>
        <v>61</v>
      </c>
    </row>
    <row r="8" spans="1:88">
      <c r="B8" s="45" t="s">
        <v>5</v>
      </c>
      <c r="C8" s="80">
        <v>74</v>
      </c>
      <c r="D8" s="77">
        <v>5</v>
      </c>
      <c r="E8" s="9">
        <f t="shared" si="0"/>
        <v>79</v>
      </c>
    </row>
    <row r="9" spans="1:88">
      <c r="B9" s="45" t="s">
        <v>6</v>
      </c>
      <c r="C9" s="80">
        <v>6</v>
      </c>
      <c r="D9" s="77">
        <v>1</v>
      </c>
      <c r="E9" s="9">
        <f t="shared" si="0"/>
        <v>7</v>
      </c>
    </row>
    <row r="10" spans="1:88">
      <c r="B10" s="45" t="s">
        <v>7</v>
      </c>
      <c r="C10" s="80">
        <v>3</v>
      </c>
      <c r="D10" s="77">
        <v>0</v>
      </c>
      <c r="E10" s="9">
        <f t="shared" si="0"/>
        <v>3</v>
      </c>
    </row>
    <row r="11" spans="1:88">
      <c r="B11" s="45" t="s">
        <v>8</v>
      </c>
      <c r="C11" s="81">
        <v>2</v>
      </c>
      <c r="D11" s="53">
        <v>0</v>
      </c>
      <c r="E11" s="9">
        <f t="shared" si="0"/>
        <v>2</v>
      </c>
    </row>
    <row r="12" spans="1:88" s="8" customFormat="1">
      <c r="A12" s="1"/>
      <c r="B12" s="46" t="s">
        <v>9</v>
      </c>
      <c r="C12" s="49">
        <f>SUM(C13:C15)</f>
        <v>235</v>
      </c>
      <c r="D12" s="78">
        <f>SUM(D13:D15)</f>
        <v>9</v>
      </c>
      <c r="E12" s="7">
        <f>C12+D12</f>
        <v>244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>
      <c r="B13" s="47" t="s">
        <v>25</v>
      </c>
      <c r="C13" s="72">
        <v>176</v>
      </c>
      <c r="D13" s="77">
        <v>5</v>
      </c>
      <c r="E13" s="9">
        <f>C13+D13</f>
        <v>181</v>
      </c>
    </row>
    <row r="14" spans="1:88">
      <c r="B14" s="47" t="s">
        <v>10</v>
      </c>
      <c r="C14" s="72">
        <v>57</v>
      </c>
      <c r="D14" s="77">
        <v>4</v>
      </c>
      <c r="E14" s="9">
        <f>C14+D14</f>
        <v>61</v>
      </c>
    </row>
    <row r="15" spans="1:88">
      <c r="B15" s="47" t="s">
        <v>26</v>
      </c>
      <c r="C15" s="72">
        <v>2</v>
      </c>
      <c r="D15" s="77">
        <v>0</v>
      </c>
      <c r="E15" s="9">
        <f>C15+D15</f>
        <v>2</v>
      </c>
    </row>
    <row r="16" spans="1:88" s="8" customFormat="1">
      <c r="A16" s="1"/>
      <c r="B16" s="48" t="s">
        <v>11</v>
      </c>
      <c r="C16" s="73">
        <f>SUM(C17:C19)</f>
        <v>216</v>
      </c>
      <c r="D16" s="61">
        <f>SUM(D17:D19)</f>
        <v>4</v>
      </c>
      <c r="E16" s="62">
        <f t="shared" ref="E16:E24" si="1">C16+D16</f>
        <v>220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1:88">
      <c r="B17" s="45" t="s">
        <v>12</v>
      </c>
      <c r="C17" s="72">
        <v>149</v>
      </c>
      <c r="D17" s="79">
        <v>1</v>
      </c>
      <c r="E17" s="60">
        <f t="shared" si="1"/>
        <v>150</v>
      </c>
    </row>
    <row r="18" spans="1:88">
      <c r="B18" s="45" t="s">
        <v>13</v>
      </c>
      <c r="C18" s="72">
        <v>44</v>
      </c>
      <c r="D18" s="79">
        <v>1</v>
      </c>
      <c r="E18" s="60">
        <f t="shared" si="1"/>
        <v>45</v>
      </c>
    </row>
    <row r="19" spans="1:88">
      <c r="B19" s="45" t="s">
        <v>14</v>
      </c>
      <c r="C19" s="72">
        <v>23</v>
      </c>
      <c r="D19" s="79">
        <v>2</v>
      </c>
      <c r="E19" s="60">
        <f t="shared" si="1"/>
        <v>25</v>
      </c>
    </row>
    <row r="20" spans="1:88" s="8" customFormat="1">
      <c r="A20" s="1"/>
      <c r="B20" s="46" t="s">
        <v>15</v>
      </c>
      <c r="C20" s="73">
        <f>C21+C22+C25+C26+C27+C28</f>
        <v>112</v>
      </c>
      <c r="D20" s="61">
        <f>D21+D22+D25+D26+D27+D28</f>
        <v>5</v>
      </c>
      <c r="E20" s="62">
        <f t="shared" si="1"/>
        <v>117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</row>
    <row r="21" spans="1:88">
      <c r="B21" s="45" t="s">
        <v>27</v>
      </c>
      <c r="C21" s="74">
        <v>1</v>
      </c>
      <c r="D21" s="59">
        <v>0</v>
      </c>
      <c r="E21" s="60">
        <f t="shared" si="1"/>
        <v>1</v>
      </c>
    </row>
    <row r="22" spans="1:88">
      <c r="B22" s="67" t="s">
        <v>29</v>
      </c>
      <c r="C22" s="75">
        <v>88</v>
      </c>
      <c r="D22" s="75">
        <f>SUM(D23:D24)</f>
        <v>3</v>
      </c>
      <c r="E22" s="68">
        <f t="shared" si="1"/>
        <v>91</v>
      </c>
    </row>
    <row r="23" spans="1:88">
      <c r="B23" s="66" t="s">
        <v>42</v>
      </c>
      <c r="C23" s="74">
        <v>50</v>
      </c>
      <c r="D23" s="59">
        <v>2</v>
      </c>
      <c r="E23" s="60">
        <f t="shared" si="1"/>
        <v>52</v>
      </c>
    </row>
    <row r="24" spans="1:88">
      <c r="B24" s="66" t="s">
        <v>46</v>
      </c>
      <c r="C24" s="59">
        <v>38</v>
      </c>
      <c r="D24" s="59">
        <v>1</v>
      </c>
      <c r="E24" s="60">
        <f t="shared" si="1"/>
        <v>39</v>
      </c>
    </row>
    <row r="25" spans="1:88">
      <c r="B25" s="45" t="s">
        <v>16</v>
      </c>
      <c r="C25" s="53">
        <v>20</v>
      </c>
      <c r="D25" s="53">
        <v>2</v>
      </c>
      <c r="E25" s="10">
        <f t="shared" ref="E25:E38" si="2">C25+D25</f>
        <v>22</v>
      </c>
    </row>
    <row r="26" spans="1:88">
      <c r="B26" s="45" t="s">
        <v>17</v>
      </c>
      <c r="C26" s="53">
        <v>1</v>
      </c>
      <c r="D26" s="53">
        <v>0</v>
      </c>
      <c r="E26" s="10">
        <f t="shared" si="2"/>
        <v>1</v>
      </c>
    </row>
    <row r="27" spans="1:88">
      <c r="B27" s="45" t="s">
        <v>18</v>
      </c>
      <c r="C27" s="53">
        <v>1</v>
      </c>
      <c r="D27" s="53">
        <v>0</v>
      </c>
      <c r="E27" s="10">
        <f t="shared" si="2"/>
        <v>1</v>
      </c>
    </row>
    <row r="28" spans="1:88">
      <c r="B28" s="45" t="s">
        <v>19</v>
      </c>
      <c r="C28" s="53">
        <v>1</v>
      </c>
      <c r="D28" s="53">
        <v>0</v>
      </c>
      <c r="E28" s="10">
        <f t="shared" si="2"/>
        <v>1</v>
      </c>
    </row>
    <row r="29" spans="1:88" s="8" customFormat="1">
      <c r="A29" s="1"/>
      <c r="B29" s="46" t="s">
        <v>30</v>
      </c>
      <c r="C29" s="50">
        <f>SUM(C30:C32)</f>
        <v>228</v>
      </c>
      <c r="D29" s="50">
        <f>SUM(D30:D32)</f>
        <v>0</v>
      </c>
      <c r="E29" s="7">
        <f t="shared" si="2"/>
        <v>228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</row>
    <row r="30" spans="1:88">
      <c r="B30" s="45" t="s">
        <v>47</v>
      </c>
      <c r="C30" s="51">
        <v>160</v>
      </c>
      <c r="D30" s="51">
        <v>0</v>
      </c>
      <c r="E30" s="9">
        <f t="shared" si="2"/>
        <v>160</v>
      </c>
    </row>
    <row r="31" spans="1:88">
      <c r="B31" s="45" t="s">
        <v>48</v>
      </c>
      <c r="C31" s="51">
        <v>42</v>
      </c>
      <c r="D31" s="51">
        <v>0</v>
      </c>
      <c r="E31" s="9">
        <f t="shared" si="2"/>
        <v>42</v>
      </c>
    </row>
    <row r="32" spans="1:88">
      <c r="B32" s="45" t="s">
        <v>49</v>
      </c>
      <c r="C32" s="51">
        <v>26</v>
      </c>
      <c r="D32" s="51">
        <v>0</v>
      </c>
      <c r="E32" s="9">
        <f t="shared" si="2"/>
        <v>26</v>
      </c>
    </row>
    <row r="33" spans="1:88" s="8" customFormat="1">
      <c r="A33" s="1"/>
      <c r="B33" s="5" t="s">
        <v>23</v>
      </c>
      <c r="C33" s="6">
        <f>C34+C35</f>
        <v>146</v>
      </c>
      <c r="D33" s="6">
        <f>D34+D35</f>
        <v>77</v>
      </c>
      <c r="E33" s="7">
        <f t="shared" si="2"/>
        <v>223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</row>
    <row r="34" spans="1:88" s="8" customFormat="1">
      <c r="A34" s="1"/>
      <c r="B34" s="66" t="s">
        <v>44</v>
      </c>
      <c r="C34" s="51">
        <v>138</v>
      </c>
      <c r="D34" s="51">
        <v>77</v>
      </c>
      <c r="E34" s="69">
        <f t="shared" si="2"/>
        <v>215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</row>
    <row r="35" spans="1:88" s="8" customFormat="1">
      <c r="A35" s="1"/>
      <c r="B35" s="66" t="s">
        <v>45</v>
      </c>
      <c r="C35" s="51">
        <v>8</v>
      </c>
      <c r="D35" s="70">
        <v>0</v>
      </c>
      <c r="E35" s="69">
        <f t="shared" si="2"/>
        <v>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</row>
    <row r="36" spans="1:88" s="8" customFormat="1">
      <c r="A36" s="1"/>
      <c r="B36" s="44" t="s">
        <v>39</v>
      </c>
      <c r="C36" s="6">
        <f>C37+C38</f>
        <v>145</v>
      </c>
      <c r="D36" s="6">
        <f>D37+D38</f>
        <v>11</v>
      </c>
      <c r="E36" s="7">
        <f t="shared" si="2"/>
        <v>156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</row>
    <row r="37" spans="1:88" s="8" customFormat="1">
      <c r="A37" s="1"/>
      <c r="B37" s="66" t="s">
        <v>42</v>
      </c>
      <c r="C37" s="51">
        <v>31</v>
      </c>
      <c r="D37" s="51">
        <v>2</v>
      </c>
      <c r="E37" s="10">
        <f t="shared" si="2"/>
        <v>33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</row>
    <row r="38" spans="1:88" s="8" customFormat="1">
      <c r="A38" s="1"/>
      <c r="B38" s="66" t="s">
        <v>43</v>
      </c>
      <c r="C38" s="51">
        <v>114</v>
      </c>
      <c r="D38" s="51">
        <v>9</v>
      </c>
      <c r="E38" s="10">
        <f t="shared" si="2"/>
        <v>123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</row>
    <row r="39" spans="1:88" ht="15.75" thickBot="1">
      <c r="B39" s="11" t="s">
        <v>24</v>
      </c>
      <c r="C39" s="12">
        <f>C20+C16+C12+C6+C33+C29+C36</f>
        <v>1221</v>
      </c>
      <c r="D39" s="12">
        <f>D20+D16+D12+D6+D33+D29+D36</f>
        <v>119</v>
      </c>
      <c r="E39" s="12">
        <f>E6+E12+E16+E20+E29+E33+E36</f>
        <v>1340</v>
      </c>
    </row>
    <row r="40" spans="1:88">
      <c r="E40" s="13"/>
    </row>
    <row r="41" spans="1:88">
      <c r="B41" s="43" t="s">
        <v>37</v>
      </c>
    </row>
    <row r="42" spans="1:88">
      <c r="B42" s="14" t="s">
        <v>38</v>
      </c>
    </row>
    <row r="43" spans="1:88">
      <c r="B43" s="14"/>
    </row>
  </sheetData>
  <mergeCells count="5">
    <mergeCell ref="B2:E2"/>
    <mergeCell ref="B1:E1"/>
    <mergeCell ref="B4:B5"/>
    <mergeCell ref="C4:D4"/>
    <mergeCell ref="E4:E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C1572B-DA9F-4A46-B701-ECB79800BAFC}"/>
</file>

<file path=customXml/itemProps2.xml><?xml version="1.0" encoding="utf-8"?>
<ds:datastoreItem xmlns:ds="http://schemas.openxmlformats.org/officeDocument/2006/customXml" ds:itemID="{B20C6FA7-5EE3-4765-90D5-4F8476647310}"/>
</file>

<file path=customXml/itemProps3.xml><?xml version="1.0" encoding="utf-8"?>
<ds:datastoreItem xmlns:ds="http://schemas.openxmlformats.org/officeDocument/2006/customXml" ds:itemID="{9EC2038B-00B8-4191-8D3A-3FA9DE51A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2020-10-26T06:05:22Z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