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92BF8B5D-8B68-4ECC-9E85-9C214327878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data aset IKNB" sheetId="2" r:id="rId1"/>
    <sheet name="Pelaku IKNB" sheetId="3" r:id="rId2"/>
  </sheets>
  <definedNames>
    <definedName name="_xlnm.Print_Area" localSheetId="0">'data aset IKNB'!$B$2:$AK$60</definedName>
    <definedName name="_xlnm.Print_Area" localSheetId="1">'Pelaku IKNB'!$B$1:$AY$39</definedName>
  </definedNames>
  <calcPr calcId="191029"/>
</workbook>
</file>

<file path=xl/calcChain.xml><?xml version="1.0" encoding="utf-8"?>
<calcChain xmlns="http://schemas.openxmlformats.org/spreadsheetml/2006/main">
  <c r="AL38" i="3" l="1"/>
  <c r="AL37" i="3"/>
  <c r="AK36" i="3"/>
  <c r="AJ36" i="3"/>
  <c r="AL35" i="3"/>
  <c r="AL34" i="3"/>
  <c r="AK33" i="3"/>
  <c r="AJ33" i="3"/>
  <c r="AL33" i="3" s="1"/>
  <c r="AL32" i="3"/>
  <c r="AL31" i="3"/>
  <c r="AL30" i="3"/>
  <c r="AK29" i="3"/>
  <c r="AJ29" i="3"/>
  <c r="AL29" i="3" s="1"/>
  <c r="AL28" i="3"/>
  <c r="AL27" i="3"/>
  <c r="AL26" i="3"/>
  <c r="AL25" i="3"/>
  <c r="AL24" i="3"/>
  <c r="AL23" i="3"/>
  <c r="AK22" i="3"/>
  <c r="AJ22" i="3"/>
  <c r="AL22" i="3" s="1"/>
  <c r="AL21" i="3"/>
  <c r="AK20" i="3"/>
  <c r="AL19" i="3"/>
  <c r="AL18" i="3"/>
  <c r="AL17" i="3"/>
  <c r="AK16" i="3"/>
  <c r="AJ16" i="3"/>
  <c r="AL16" i="3" s="1"/>
  <c r="AL15" i="3"/>
  <c r="AL14" i="3"/>
  <c r="AL13" i="3"/>
  <c r="AK12" i="3"/>
  <c r="AJ12" i="3"/>
  <c r="AL12" i="3" s="1"/>
  <c r="AL11" i="3"/>
  <c r="AL10" i="3"/>
  <c r="AL9" i="3"/>
  <c r="AL8" i="3"/>
  <c r="AL7" i="3"/>
  <c r="AK6" i="3"/>
  <c r="AJ6" i="3"/>
  <c r="AL6" i="3" s="1"/>
  <c r="AL32" i="2"/>
  <c r="AL31" i="2"/>
  <c r="AL30" i="2"/>
  <c r="AL29" i="2"/>
  <c r="AK28" i="2"/>
  <c r="AJ28" i="2"/>
  <c r="AL28" i="2" s="1"/>
  <c r="AL27" i="2"/>
  <c r="AL26" i="2"/>
  <c r="AL25" i="2"/>
  <c r="AL24" i="2"/>
  <c r="AL23" i="2"/>
  <c r="AL22" i="2"/>
  <c r="AK21" i="2"/>
  <c r="AJ21" i="2"/>
  <c r="AL20" i="2"/>
  <c r="AL19" i="2"/>
  <c r="AL18" i="2"/>
  <c r="AK17" i="2"/>
  <c r="AL17" i="2" s="1"/>
  <c r="AJ17" i="2"/>
  <c r="AL16" i="2"/>
  <c r="AL15" i="2"/>
  <c r="AL14" i="2"/>
  <c r="AK13" i="2"/>
  <c r="AJ13" i="2"/>
  <c r="AL13" i="2" s="1"/>
  <c r="AL12" i="2"/>
  <c r="AL11" i="2"/>
  <c r="AL10" i="2"/>
  <c r="AL9" i="2"/>
  <c r="AL8" i="2"/>
  <c r="AK7" i="2"/>
  <c r="AJ7" i="2"/>
  <c r="AL7" i="2" s="1"/>
  <c r="AL36" i="3" l="1"/>
  <c r="AK39" i="3"/>
  <c r="AJ20" i="3"/>
  <c r="AK33" i="2"/>
  <c r="AJ33" i="2"/>
  <c r="AL33" i="2" s="1"/>
  <c r="AL21" i="2"/>
  <c r="AD33" i="2"/>
  <c r="AE33" i="2"/>
  <c r="AD7" i="2"/>
  <c r="AE7" i="2"/>
  <c r="G7" i="2"/>
  <c r="G33" i="2" s="1"/>
  <c r="F7" i="2"/>
  <c r="F33" i="2" s="1"/>
  <c r="D7" i="2"/>
  <c r="C7" i="2"/>
  <c r="E7" i="2" s="1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D33" i="2"/>
  <c r="C33" i="2"/>
  <c r="E33" i="2" s="1"/>
  <c r="K13" i="2"/>
  <c r="K14" i="2"/>
  <c r="K15" i="2"/>
  <c r="K16" i="2"/>
  <c r="K17" i="2"/>
  <c r="K18" i="2"/>
  <c r="K19" i="2"/>
  <c r="K20" i="2"/>
  <c r="K21" i="2"/>
  <c r="K22" i="2"/>
  <c r="K23" i="2"/>
  <c r="AE39" i="3"/>
  <c r="AD39" i="3"/>
  <c r="AF39" i="3" s="1"/>
  <c r="AB39" i="3"/>
  <c r="AA39" i="3"/>
  <c r="AC39" i="3" s="1"/>
  <c r="Y39" i="3"/>
  <c r="X39" i="3"/>
  <c r="Z39" i="3" s="1"/>
  <c r="V39" i="3"/>
  <c r="W39" i="3" s="1"/>
  <c r="U39" i="3"/>
  <c r="S39" i="3"/>
  <c r="R39" i="3"/>
  <c r="T39" i="3" s="1"/>
  <c r="P39" i="3"/>
  <c r="O39" i="3"/>
  <c r="Q39" i="3" s="1"/>
  <c r="M39" i="3"/>
  <c r="L39" i="3"/>
  <c r="N39" i="3" s="1"/>
  <c r="K39" i="3"/>
  <c r="J39" i="3"/>
  <c r="I39" i="3"/>
  <c r="G39" i="3"/>
  <c r="F39" i="3"/>
  <c r="H39" i="3" s="1"/>
  <c r="D39" i="3"/>
  <c r="C39" i="3"/>
  <c r="E39" i="3" s="1"/>
  <c r="AF36" i="3"/>
  <c r="AE36" i="3"/>
  <c r="AD36" i="3"/>
  <c r="AB36" i="3"/>
  <c r="AA36" i="3"/>
  <c r="AC36" i="3" s="1"/>
  <c r="Y36" i="3"/>
  <c r="X36" i="3"/>
  <c r="Z36" i="3" s="1"/>
  <c r="V36" i="3"/>
  <c r="U36" i="3"/>
  <c r="W36" i="3" s="1"/>
  <c r="S36" i="3"/>
  <c r="R36" i="3"/>
  <c r="T36" i="3" s="1"/>
  <c r="P36" i="3"/>
  <c r="Q36" i="3" s="1"/>
  <c r="O36" i="3"/>
  <c r="N36" i="3"/>
  <c r="M36" i="3"/>
  <c r="L36" i="3"/>
  <c r="K36" i="3"/>
  <c r="J36" i="3"/>
  <c r="I36" i="3"/>
  <c r="H36" i="3"/>
  <c r="G36" i="3"/>
  <c r="F36" i="3"/>
  <c r="D36" i="3"/>
  <c r="C36" i="3"/>
  <c r="E36" i="3" s="1"/>
  <c r="AE33" i="3"/>
  <c r="AF33" i="3" s="1"/>
  <c r="AD33" i="3"/>
  <c r="AB33" i="3"/>
  <c r="AA33" i="3"/>
  <c r="AC33" i="3" s="1"/>
  <c r="Y33" i="3"/>
  <c r="X33" i="3"/>
  <c r="Z33" i="3" s="1"/>
  <c r="W33" i="3"/>
  <c r="V33" i="3"/>
  <c r="U33" i="3"/>
  <c r="S33" i="3"/>
  <c r="R33" i="3"/>
  <c r="T33" i="3" s="1"/>
  <c r="P33" i="3"/>
  <c r="O33" i="3"/>
  <c r="Q33" i="3" s="1"/>
  <c r="M33" i="3"/>
  <c r="N33" i="3" s="1"/>
  <c r="L33" i="3"/>
  <c r="J33" i="3"/>
  <c r="I33" i="3"/>
  <c r="K33" i="3" s="1"/>
  <c r="G33" i="3"/>
  <c r="H33" i="3" s="1"/>
  <c r="F33" i="3"/>
  <c r="D33" i="3"/>
  <c r="C33" i="3"/>
  <c r="E33" i="3" s="1"/>
  <c r="AF29" i="3"/>
  <c r="AE29" i="3"/>
  <c r="AD29" i="3"/>
  <c r="AB29" i="3"/>
  <c r="AA29" i="3"/>
  <c r="AC29" i="3" s="1"/>
  <c r="Z29" i="3"/>
  <c r="Y29" i="3"/>
  <c r="X29" i="3"/>
  <c r="V29" i="3"/>
  <c r="U29" i="3"/>
  <c r="W29" i="3" s="1"/>
  <c r="S29" i="3"/>
  <c r="R29" i="3"/>
  <c r="T29" i="3" s="1"/>
  <c r="P29" i="3"/>
  <c r="Q29" i="3" s="1"/>
  <c r="O29" i="3"/>
  <c r="N29" i="3"/>
  <c r="M29" i="3"/>
  <c r="L29" i="3"/>
  <c r="J29" i="3"/>
  <c r="K29" i="3" s="1"/>
  <c r="I29" i="3"/>
  <c r="H29" i="3"/>
  <c r="G29" i="3"/>
  <c r="F29" i="3"/>
  <c r="D29" i="3"/>
  <c r="C29" i="3"/>
  <c r="E29" i="3" s="1"/>
  <c r="AE22" i="3"/>
  <c r="AE20" i="3" s="1"/>
  <c r="AD22" i="3"/>
  <c r="AB22" i="3"/>
  <c r="AA22" i="3"/>
  <c r="AC22" i="3" s="1"/>
  <c r="Y22" i="3"/>
  <c r="Y20" i="3" s="1"/>
  <c r="X22" i="3"/>
  <c r="X20" i="3" s="1"/>
  <c r="Z20" i="3" s="1"/>
  <c r="W22" i="3"/>
  <c r="V22" i="3"/>
  <c r="V20" i="3" s="1"/>
  <c r="U22" i="3"/>
  <c r="U20" i="3" s="1"/>
  <c r="S22" i="3"/>
  <c r="S20" i="3" s="1"/>
  <c r="R22" i="3"/>
  <c r="R20" i="3" s="1"/>
  <c r="P22" i="3"/>
  <c r="P20" i="3" s="1"/>
  <c r="O22" i="3"/>
  <c r="Q22" i="3" s="1"/>
  <c r="M22" i="3"/>
  <c r="N22" i="3" s="1"/>
  <c r="L22" i="3"/>
  <c r="J22" i="3"/>
  <c r="I22" i="3"/>
  <c r="K22" i="3" s="1"/>
  <c r="G22" i="3"/>
  <c r="H22" i="3" s="1"/>
  <c r="F22" i="3"/>
  <c r="D22" i="3"/>
  <c r="C22" i="3"/>
  <c r="C20" i="3" s="1"/>
  <c r="E20" i="3" s="1"/>
  <c r="AD20" i="3"/>
  <c r="AB20" i="3"/>
  <c r="AA20" i="3"/>
  <c r="AC20" i="3" s="1"/>
  <c r="M20" i="3"/>
  <c r="L20" i="3"/>
  <c r="N20" i="3" s="1"/>
  <c r="J20" i="3"/>
  <c r="I20" i="3"/>
  <c r="K20" i="3" s="1"/>
  <c r="G20" i="3"/>
  <c r="F20" i="3"/>
  <c r="H20" i="3" s="1"/>
  <c r="D20" i="3"/>
  <c r="AE16" i="3"/>
  <c r="AD16" i="3"/>
  <c r="AF16" i="3" s="1"/>
  <c r="AB16" i="3"/>
  <c r="AA16" i="3"/>
  <c r="AC16" i="3" s="1"/>
  <c r="Z16" i="3"/>
  <c r="Y16" i="3"/>
  <c r="X16" i="3"/>
  <c r="V16" i="3"/>
  <c r="W16" i="3" s="1"/>
  <c r="U16" i="3"/>
  <c r="S16" i="3"/>
  <c r="R16" i="3"/>
  <c r="T16" i="3" s="1"/>
  <c r="P16" i="3"/>
  <c r="O16" i="3"/>
  <c r="Q16" i="3" s="1"/>
  <c r="M16" i="3"/>
  <c r="L16" i="3"/>
  <c r="N16" i="3" s="1"/>
  <c r="J16" i="3"/>
  <c r="K16" i="3" s="1"/>
  <c r="I16" i="3"/>
  <c r="G16" i="3"/>
  <c r="F16" i="3"/>
  <c r="H16" i="3" s="1"/>
  <c r="D16" i="3"/>
  <c r="E16" i="3" s="1"/>
  <c r="C16" i="3"/>
  <c r="AE12" i="3"/>
  <c r="AD12" i="3"/>
  <c r="AF12" i="3" s="1"/>
  <c r="AB12" i="3"/>
  <c r="AA12" i="3"/>
  <c r="AC12" i="3" s="1"/>
  <c r="Z12" i="3"/>
  <c r="Y12" i="3"/>
  <c r="X12" i="3"/>
  <c r="V12" i="3"/>
  <c r="W12" i="3" s="1"/>
  <c r="U12" i="3"/>
  <c r="S12" i="3"/>
  <c r="R12" i="3"/>
  <c r="T12" i="3" s="1"/>
  <c r="P12" i="3"/>
  <c r="O12" i="3"/>
  <c r="Q12" i="3" s="1"/>
  <c r="M12" i="3"/>
  <c r="L12" i="3"/>
  <c r="N12" i="3" s="1"/>
  <c r="J12" i="3"/>
  <c r="K12" i="3" s="1"/>
  <c r="I12" i="3"/>
  <c r="G12" i="3"/>
  <c r="F12" i="3"/>
  <c r="H12" i="3" s="1"/>
  <c r="D12" i="3"/>
  <c r="E12" i="3" s="1"/>
  <c r="C12" i="3"/>
  <c r="D6" i="3"/>
  <c r="C6" i="3"/>
  <c r="E6" i="3" s="1"/>
  <c r="G6" i="3"/>
  <c r="F6" i="3"/>
  <c r="H6" i="3" s="1"/>
  <c r="H38" i="3"/>
  <c r="H37" i="3"/>
  <c r="H35" i="3"/>
  <c r="H34" i="3"/>
  <c r="H32" i="3"/>
  <c r="H31" i="3"/>
  <c r="H30" i="3"/>
  <c r="H28" i="3"/>
  <c r="H27" i="3"/>
  <c r="H26" i="3"/>
  <c r="H25" i="3"/>
  <c r="H24" i="3"/>
  <c r="H23" i="3"/>
  <c r="H21" i="3"/>
  <c r="H19" i="3"/>
  <c r="H18" i="3"/>
  <c r="H17" i="3"/>
  <c r="H15" i="3"/>
  <c r="H14" i="3"/>
  <c r="H13" i="3"/>
  <c r="H11" i="3"/>
  <c r="H10" i="3"/>
  <c r="H9" i="3"/>
  <c r="H8" i="3"/>
  <c r="H7" i="3"/>
  <c r="E38" i="3"/>
  <c r="E37" i="3"/>
  <c r="E35" i="3"/>
  <c r="E34" i="3"/>
  <c r="E32" i="3"/>
  <c r="E31" i="3"/>
  <c r="E30" i="3"/>
  <c r="E28" i="3"/>
  <c r="E27" i="3"/>
  <c r="E26" i="3"/>
  <c r="E25" i="3"/>
  <c r="E24" i="3"/>
  <c r="E23" i="3"/>
  <c r="E21" i="3"/>
  <c r="E19" i="3"/>
  <c r="E18" i="3"/>
  <c r="E17" i="3"/>
  <c r="E15" i="3"/>
  <c r="E14" i="3"/>
  <c r="E13" i="3"/>
  <c r="E11" i="3"/>
  <c r="E10" i="3"/>
  <c r="E9" i="3"/>
  <c r="E8" i="3"/>
  <c r="E7" i="3"/>
  <c r="AI6" i="3"/>
  <c r="K13" i="3"/>
  <c r="N13" i="3"/>
  <c r="K14" i="3"/>
  <c r="N14" i="3"/>
  <c r="K15" i="3"/>
  <c r="N15" i="3"/>
  <c r="K17" i="3"/>
  <c r="N17" i="3"/>
  <c r="K18" i="3"/>
  <c r="N18" i="3"/>
  <c r="K19" i="3"/>
  <c r="N19" i="3"/>
  <c r="K21" i="3"/>
  <c r="N21" i="3"/>
  <c r="K25" i="3"/>
  <c r="N25" i="3"/>
  <c r="AL20" i="3" l="1"/>
  <c r="AJ39" i="3"/>
  <c r="AL39" i="3" s="1"/>
  <c r="H33" i="2"/>
  <c r="H7" i="2"/>
  <c r="W20" i="3"/>
  <c r="T20" i="3"/>
  <c r="AF20" i="3"/>
  <c r="T22" i="3"/>
  <c r="AF22" i="3"/>
  <c r="E22" i="3"/>
  <c r="Z22" i="3"/>
  <c r="O20" i="3"/>
  <c r="Q20" i="3" s="1"/>
  <c r="AB33" i="2" l="1"/>
  <c r="AA33" i="2"/>
  <c r="AC33" i="2" s="1"/>
  <c r="Z33" i="2"/>
  <c r="Y33" i="2"/>
  <c r="X33" i="2"/>
  <c r="V33" i="2"/>
  <c r="W33" i="2" s="1"/>
  <c r="U33" i="2"/>
  <c r="S33" i="2"/>
  <c r="R33" i="2"/>
  <c r="T33" i="2" s="1"/>
  <c r="P33" i="2"/>
  <c r="O33" i="2"/>
  <c r="Q33" i="2" s="1"/>
  <c r="M33" i="2"/>
  <c r="L33" i="2"/>
  <c r="J33" i="2"/>
  <c r="I33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7" i="2"/>
  <c r="AB7" i="2"/>
  <c r="AA7" i="2"/>
  <c r="Z7" i="2"/>
  <c r="Y7" i="2"/>
  <c r="X7" i="2"/>
  <c r="V7" i="2"/>
  <c r="W7" i="2" s="1"/>
  <c r="U7" i="2"/>
  <c r="S7" i="2"/>
  <c r="R7" i="2"/>
  <c r="T7" i="2" s="1"/>
  <c r="Q7" i="2"/>
  <c r="P7" i="2"/>
  <c r="O7" i="2"/>
  <c r="M7" i="2"/>
  <c r="N7" i="2" s="1"/>
  <c r="L7" i="2"/>
  <c r="J7" i="2"/>
  <c r="I7" i="2"/>
  <c r="K7" i="2" s="1"/>
  <c r="K32" i="2"/>
  <c r="K31" i="2"/>
  <c r="K30" i="2"/>
  <c r="K29" i="2"/>
  <c r="K28" i="2"/>
  <c r="K27" i="2"/>
  <c r="K26" i="2"/>
  <c r="K25" i="2"/>
  <c r="K24" i="2"/>
  <c r="K12" i="2"/>
  <c r="K11" i="2"/>
  <c r="K10" i="2"/>
  <c r="K9" i="2"/>
  <c r="K8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H28" i="2"/>
  <c r="AG28" i="2"/>
  <c r="AI28" i="2" s="1"/>
  <c r="AH21" i="2"/>
  <c r="AI21" i="2" s="1"/>
  <c r="AG21" i="2"/>
  <c r="AH17" i="2"/>
  <c r="AG17" i="2"/>
  <c r="AI17" i="2" s="1"/>
  <c r="AH13" i="2"/>
  <c r="AG13" i="2"/>
  <c r="AH7" i="2"/>
  <c r="AG7" i="2"/>
  <c r="AI32" i="2"/>
  <c r="AI31" i="2"/>
  <c r="AI30" i="2"/>
  <c r="AI29" i="2"/>
  <c r="AI27" i="2"/>
  <c r="AI26" i="2"/>
  <c r="AI25" i="2"/>
  <c r="AI24" i="2"/>
  <c r="AI23" i="2"/>
  <c r="AI22" i="2"/>
  <c r="AI20" i="2"/>
  <c r="AI19" i="2"/>
  <c r="AI18" i="2"/>
  <c r="AI16" i="2"/>
  <c r="AI15" i="2"/>
  <c r="AI14" i="2"/>
  <c r="AI12" i="2"/>
  <c r="AI11" i="2"/>
  <c r="AI10" i="2"/>
  <c r="AI9" i="2"/>
  <c r="AI8" i="2"/>
  <c r="Z35" i="3"/>
  <c r="Z34" i="3"/>
  <c r="AC35" i="3"/>
  <c r="AC34" i="3"/>
  <c r="AF35" i="3"/>
  <c r="AF34" i="3"/>
  <c r="AE6" i="3"/>
  <c r="AD6" i="3"/>
  <c r="AB6" i="3"/>
  <c r="AA6" i="3"/>
  <c r="Y6" i="3"/>
  <c r="X6" i="3"/>
  <c r="V6" i="3"/>
  <c r="U6" i="3"/>
  <c r="S6" i="3"/>
  <c r="R6" i="3"/>
  <c r="P6" i="3"/>
  <c r="O6" i="3"/>
  <c r="M6" i="3"/>
  <c r="L6" i="3"/>
  <c r="J6" i="3"/>
  <c r="I6" i="3"/>
  <c r="AH20" i="3"/>
  <c r="AG20" i="3"/>
  <c r="AI20" i="3" s="1"/>
  <c r="AH22" i="3"/>
  <c r="AG22" i="3"/>
  <c r="AH36" i="3"/>
  <c r="AG36" i="3"/>
  <c r="AH33" i="3"/>
  <c r="AG33" i="3"/>
  <c r="AH29" i="3"/>
  <c r="AG29" i="3"/>
  <c r="AG16" i="3"/>
  <c r="AH16" i="3"/>
  <c r="AH12" i="3"/>
  <c r="AG12" i="3"/>
  <c r="AH6" i="3"/>
  <c r="AG6" i="3"/>
  <c r="K33" i="2" l="1"/>
  <c r="N33" i="2"/>
  <c r="AI13" i="2"/>
  <c r="AI7" i="2"/>
  <c r="AF33" i="2" l="1"/>
  <c r="AI38" i="3"/>
  <c r="AI37" i="3"/>
  <c r="AI36" i="3"/>
  <c r="AI35" i="3"/>
  <c r="AI34" i="3"/>
  <c r="AH39" i="3"/>
  <c r="AG39" i="3"/>
  <c r="K38" i="3"/>
  <c r="K37" i="3"/>
  <c r="K35" i="3"/>
  <c r="K34" i="3"/>
  <c r="K32" i="3"/>
  <c r="K31" i="3"/>
  <c r="K30" i="3"/>
  <c r="K28" i="3"/>
  <c r="K27" i="3"/>
  <c r="K26" i="3"/>
  <c r="K24" i="3"/>
  <c r="K23" i="3"/>
  <c r="K11" i="3"/>
  <c r="K10" i="3"/>
  <c r="K9" i="3"/>
  <c r="K8" i="3"/>
  <c r="K7" i="3"/>
  <c r="N38" i="3"/>
  <c r="N37" i="3"/>
  <c r="N35" i="3"/>
  <c r="N34" i="3"/>
  <c r="N32" i="3"/>
  <c r="N31" i="3"/>
  <c r="N30" i="3"/>
  <c r="N28" i="3"/>
  <c r="N27" i="3"/>
  <c r="N26" i="3"/>
  <c r="N24" i="3"/>
  <c r="N23" i="3"/>
  <c r="N11" i="3"/>
  <c r="N10" i="3"/>
  <c r="N9" i="3"/>
  <c r="N8" i="3"/>
  <c r="N7" i="3"/>
  <c r="Q38" i="3"/>
  <c r="Q37" i="3"/>
  <c r="Q35" i="3"/>
  <c r="Q34" i="3"/>
  <c r="Q32" i="3"/>
  <c r="Q31" i="3"/>
  <c r="Q30" i="3"/>
  <c r="Q28" i="3"/>
  <c r="Q27" i="3"/>
  <c r="Q26" i="3"/>
  <c r="Q25" i="3"/>
  <c r="Q24" i="3"/>
  <c r="Q23" i="3"/>
  <c r="Q21" i="3"/>
  <c r="Q19" i="3"/>
  <c r="Q18" i="3"/>
  <c r="Q17" i="3"/>
  <c r="Q15" i="3"/>
  <c r="Q14" i="3"/>
  <c r="Q13" i="3"/>
  <c r="Q11" i="3"/>
  <c r="Q10" i="3"/>
  <c r="Q9" i="3"/>
  <c r="Q8" i="3"/>
  <c r="Q7" i="3"/>
  <c r="T38" i="3"/>
  <c r="T37" i="3"/>
  <c r="T35" i="3"/>
  <c r="T34" i="3"/>
  <c r="T32" i="3"/>
  <c r="T31" i="3"/>
  <c r="T30" i="3"/>
  <c r="T28" i="3"/>
  <c r="T27" i="3"/>
  <c r="T26" i="3"/>
  <c r="T25" i="3"/>
  <c r="T24" i="3"/>
  <c r="T23" i="3"/>
  <c r="T21" i="3"/>
  <c r="T19" i="3"/>
  <c r="T18" i="3"/>
  <c r="T17" i="3"/>
  <c r="T15" i="3"/>
  <c r="T14" i="3"/>
  <c r="T13" i="3"/>
  <c r="T11" i="3"/>
  <c r="T10" i="3"/>
  <c r="T9" i="3"/>
  <c r="T8" i="3"/>
  <c r="T7" i="3"/>
  <c r="W38" i="3"/>
  <c r="W37" i="3"/>
  <c r="W35" i="3"/>
  <c r="W34" i="3"/>
  <c r="W32" i="3"/>
  <c r="W31" i="3"/>
  <c r="W30" i="3"/>
  <c r="W28" i="3"/>
  <c r="W27" i="3"/>
  <c r="W26" i="3"/>
  <c r="W25" i="3"/>
  <c r="W24" i="3"/>
  <c r="W23" i="3"/>
  <c r="W21" i="3"/>
  <c r="W19" i="3"/>
  <c r="W18" i="3"/>
  <c r="W17" i="3"/>
  <c r="W15" i="3"/>
  <c r="W14" i="3"/>
  <c r="W13" i="3"/>
  <c r="W11" i="3"/>
  <c r="W10" i="3"/>
  <c r="W9" i="3"/>
  <c r="W8" i="3"/>
  <c r="W7" i="3"/>
  <c r="Z38" i="3"/>
  <c r="Z37" i="3"/>
  <c r="Z32" i="3"/>
  <c r="Z31" i="3"/>
  <c r="Z30" i="3"/>
  <c r="Z28" i="3"/>
  <c r="Z27" i="3"/>
  <c r="Z26" i="3"/>
  <c r="Z25" i="3"/>
  <c r="Z24" i="3"/>
  <c r="Z23" i="3"/>
  <c r="Z21" i="3"/>
  <c r="Z19" i="3"/>
  <c r="Z18" i="3"/>
  <c r="Z17" i="3"/>
  <c r="Z15" i="3"/>
  <c r="Z14" i="3"/>
  <c r="Z13" i="3"/>
  <c r="Z11" i="3"/>
  <c r="Z10" i="3"/>
  <c r="Z9" i="3"/>
  <c r="Z8" i="3"/>
  <c r="Z7" i="3"/>
  <c r="AC38" i="3"/>
  <c r="AC37" i="3"/>
  <c r="AC32" i="3"/>
  <c r="AC31" i="3"/>
  <c r="AC30" i="3"/>
  <c r="AC28" i="3"/>
  <c r="AC27" i="3"/>
  <c r="AC26" i="3"/>
  <c r="AC25" i="3"/>
  <c r="AC24" i="3"/>
  <c r="AC23" i="3"/>
  <c r="AC21" i="3"/>
  <c r="AC19" i="3"/>
  <c r="AC18" i="3"/>
  <c r="AC17" i="3"/>
  <c r="AC15" i="3"/>
  <c r="AC14" i="3"/>
  <c r="AC13" i="3"/>
  <c r="AC11" i="3"/>
  <c r="AC10" i="3"/>
  <c r="AC9" i="3"/>
  <c r="AC8" i="3"/>
  <c r="AC7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F38" i="3"/>
  <c r="AF37" i="3"/>
  <c r="AF32" i="3"/>
  <c r="AF31" i="3"/>
  <c r="AF30" i="3"/>
  <c r="AF28" i="3"/>
  <c r="AF27" i="3"/>
  <c r="AF26" i="3"/>
  <c r="AF25" i="3"/>
  <c r="AF24" i="3"/>
  <c r="AF23" i="3"/>
  <c r="AF21" i="3"/>
  <c r="AF19" i="3"/>
  <c r="AF18" i="3"/>
  <c r="AF17" i="3"/>
  <c r="AF15" i="3"/>
  <c r="AF14" i="3"/>
  <c r="AF13" i="3"/>
  <c r="AF11" i="3"/>
  <c r="AF10" i="3"/>
  <c r="AF9" i="3"/>
  <c r="AF8" i="3"/>
  <c r="AF7" i="3"/>
  <c r="AI39" i="3" l="1"/>
  <c r="AH33" i="2" l="1"/>
  <c r="AG33" i="2" l="1"/>
  <c r="AI33" i="2" s="1"/>
</calcChain>
</file>

<file path=xl/sharedStrings.xml><?xml version="1.0" encoding="utf-8"?>
<sst xmlns="http://schemas.openxmlformats.org/spreadsheetml/2006/main" count="169" uniqueCount="62">
  <si>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</si>
  <si>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</si>
  <si>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</si>
  <si>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</si>
  <si>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</si>
  <si>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</si>
  <si>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</si>
  <si>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</si>
  <si>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</si>
  <si>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</si>
  <si>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</si>
  <si>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</si>
  <si>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</si>
  <si>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</si>
  <si>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</si>
  <si>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</si>
  <si>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</si>
  <si>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</si>
  <si>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</si>
  <si>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</si>
  <si>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</si>
  <si>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</si>
  <si>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</si>
  <si>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</si>
  <si>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</si>
  <si>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</si>
  <si>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</si>
  <si>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</si>
  <si>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</si>
  <si>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</si>
  <si>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>Konvensional</t>
  </si>
  <si>
    <t>ASET INDUSTRI KEUANGAN NON BANK</t>
  </si>
  <si>
    <t xml:space="preserve">JUMLAH PELAKU </t>
  </si>
  <si>
    <t>INDUSTRI KEUANGAN NON BANK</t>
  </si>
  <si>
    <t>Keterangan :</t>
  </si>
  <si>
    <t>*Data Full Fledge Syariah</t>
  </si>
  <si>
    <t xml:space="preserve">Fintech </t>
  </si>
  <si>
    <t>triliun Rp</t>
  </si>
  <si>
    <t>Fintech</t>
  </si>
  <si>
    <t>Berizin</t>
  </si>
  <si>
    <t>Terdaftar</t>
  </si>
  <si>
    <t>Izin Penuh</t>
  </si>
  <si>
    <t>Izin Bersyarat</t>
  </si>
  <si>
    <t>Terdaftar dan sedang memproses izin</t>
  </si>
  <si>
    <t xml:space="preserve">1. Perusahaan Pialang Asuransi </t>
  </si>
  <si>
    <t>2. Perusahaan Pialang Reasuransi</t>
  </si>
  <si>
    <t>3. Perusahaan Penilai Kerugian Asuransi</t>
  </si>
  <si>
    <t>Asuransi ASN, TNI/POLRI, Kecelakaan Penumpang Umum dan Lalu Lintas Jalan</t>
  </si>
  <si>
    <t>Juli 2021</t>
  </si>
  <si>
    <t>Data aset Jasa Penunjang menggunakan data Semester I 2021</t>
  </si>
  <si>
    <t>Agt 2021</t>
  </si>
  <si>
    <t>Mei 2021</t>
  </si>
  <si>
    <t>April 2021</t>
  </si>
  <si>
    <t>Maret 2021</t>
  </si>
  <si>
    <t>Februari 2021</t>
  </si>
  <si>
    <t>Januari 2021</t>
  </si>
  <si>
    <t>Juni 2021</t>
  </si>
  <si>
    <t>September 2021</t>
  </si>
  <si>
    <t>September 2020</t>
  </si>
  <si>
    <t>Desember 2020</t>
  </si>
  <si>
    <t>Data aset LKM menggunakan data Empat bulanan periode Agustus 2021.</t>
  </si>
  <si>
    <t>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</si>
</sst>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0"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mmm\ yyyy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F800]dddd\,\ mmmm\ dd\,\ yyyy"/>
    <numFmt numFmtId="182" formatCode="_(* #,##0.00_);_(* \(#,##0.00\);_(* &quot;-&quot;_);_(@_)"/>
    <numFmt numFmtId="183" formatCode="_(* #,##0.0_);_(* \(#,##0.0\);_(* &quot;-&quot;?_);_(@_)"/>
    <numFmt numFmtId="184" formatCode="General\ &quot;bulan &quot;"/>
    <numFmt numFmtId="185" formatCode="d\-mmm\-yyyy"/>
    <numFmt numFmtId="186" formatCode="d"/>
    <numFmt numFmtId="187" formatCode="#,##0;[Red]#,##0"/>
    <numFmt numFmtId="188" formatCode="_([$Rp-421]* #,##0_);_([$Rp-421]* \(#,##0\);_([$Rp-421]* &quot;-&quot;_);_(@_)"/>
    <numFmt numFmtId="189" formatCode="0_);\(0\)"/>
    <numFmt numFmtId="190" formatCode="0.000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u/>
      <sz val="11"/>
      <color theme="10"/>
      <name val="Calibri"/>
      <family val="2"/>
      <charset val="1"/>
      <scheme val="mino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60">
    <xf numFmtId="0" fontId="0" fillId="0" borderId="0"/>
    <xf numFmtId="167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2">
      <alignment horizontal="center"/>
    </xf>
    <xf numFmtId="0" fontId="11" fillId="0" borderId="1">
      <alignment horizontal="left" wrapText="1" indent="2"/>
    </xf>
    <xf numFmtId="0" fontId="12" fillId="0" borderId="0">
      <alignment wrapText="1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>
      <alignment horizontal="center"/>
    </xf>
    <xf numFmtId="0" fontId="13" fillId="0" borderId="0">
      <alignment horizont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4">
      <alignment horizontal="left" wrapText="1" inden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5">
      <alignment vertical="center" wrapText="1"/>
    </xf>
    <xf numFmtId="0" fontId="18" fillId="0" borderId="6">
      <alignment horizontal="center"/>
    </xf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23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167" fontId="3" fillId="0" borderId="0" applyFon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8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24" fillId="0" borderId="9">
      <alignment horizontal="center"/>
    </xf>
    <xf numFmtId="0" fontId="7" fillId="0" borderId="0" applyFill="0" applyBorder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37" fontId="25" fillId="0" borderId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10" applyFont="0" applyFill="0" applyAlignment="0">
      <protection locked="0"/>
    </xf>
    <xf numFmtId="170" fontId="7" fillId="0" borderId="11" applyFill="0" applyAlignment="0">
      <protection locked="0"/>
    </xf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39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" fillId="0" borderId="10" applyFont="0" applyFill="0" applyAlignment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9" fillId="0" borderId="0"/>
    <xf numFmtId="0" fontId="29" fillId="0" borderId="0"/>
    <xf numFmtId="164" fontId="26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8" fontId="30" fillId="5" borderId="0" applyNumberFormat="0" applyBorder="0" applyAlignment="0" applyProtection="0"/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7" applyNumberFormat="0" applyAlignment="0" applyProtection="0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1" fillId="0" borderId="3">
      <alignment horizontal="left" vertical="center"/>
    </xf>
    <xf numFmtId="0" fontId="32" fillId="0" borderId="0" applyNumberFormat="0" applyFill="0" applyBorder="0" applyAlignment="0" applyProtection="0">
      <alignment vertical="top"/>
      <protection locked="0"/>
    </xf>
    <xf numFmtId="10" fontId="30" fillId="6" borderId="2" applyNumberFormat="0" applyBorder="0" applyAlignment="0" applyProtection="0"/>
    <xf numFmtId="10" fontId="30" fillId="6" borderId="2" applyNumberFormat="0" applyBorder="0" applyAlignment="0" applyProtection="0"/>
    <xf numFmtId="37" fontId="33" fillId="0" borderId="0"/>
    <xf numFmtId="174" fontId="34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2" fillId="0" borderId="0"/>
    <xf numFmtId="0" fontId="3" fillId="0" borderId="0"/>
    <xf numFmtId="0" fontId="2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5" fillId="0" borderId="0"/>
    <xf numFmtId="0" fontId="23" fillId="0" borderId="0"/>
    <xf numFmtId="0" fontId="23" fillId="0" borderId="0"/>
    <xf numFmtId="0" fontId="22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5" fillId="0" borderId="0"/>
    <xf numFmtId="0" fontId="3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10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26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7" fillId="0" borderId="12" applyFont="0" applyFill="0" applyAlignment="0" applyProtection="0"/>
    <xf numFmtId="9" fontId="7" fillId="0" borderId="12" applyFont="0" applyFill="0" applyAlignment="0" applyProtection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6" fillId="0" borderId="2">
      <alignment horizontal="center"/>
    </xf>
    <xf numFmtId="0" fontId="20" fillId="0" borderId="0">
      <alignment vertical="top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2">
      <alignment horizontal="center"/>
    </xf>
    <xf numFmtId="0" fontId="36" fillId="0" borderId="0">
      <alignment horizontal="center" vertical="center"/>
    </xf>
    <xf numFmtId="0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165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179" fontId="3" fillId="0" borderId="0"/>
    <xf numFmtId="180" fontId="3" fillId="3" borderId="0" applyNumberFormat="0" applyBorder="0" applyAlignment="0" applyProtection="0"/>
    <xf numFmtId="180" fontId="4" fillId="2" borderId="0" applyNumberFormat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1" fillId="0" borderId="0"/>
    <xf numFmtId="180" fontId="7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0" borderId="21" applyNumberFormat="0" applyFont="0" applyAlignment="0" applyProtection="0"/>
    <xf numFmtId="165" fontId="1" fillId="0" borderId="0" applyFont="0" applyFill="0" applyBorder="0" applyAlignment="0" applyProtection="0"/>
    <xf numFmtId="0" fontId="5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9" fontId="7" fillId="0" borderId="10" applyFont="0" applyFill="0" applyAlignment="0">
      <protection locked="0"/>
    </xf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80" fontId="1" fillId="3" borderId="0" applyNumberFormat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6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7" fillId="0" borderId="0" applyFont="0" applyFill="0" applyBorder="0" applyAlignment="0" applyProtection="0"/>
    <xf numFmtId="14" fontId="30" fillId="0" borderId="0"/>
    <xf numFmtId="188" fontId="43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4" fillId="0" borderId="0">
      <protection locked="0"/>
    </xf>
    <xf numFmtId="188" fontId="43" fillId="0" borderId="0">
      <protection locked="0"/>
    </xf>
    <xf numFmtId="188" fontId="43" fillId="0" borderId="0">
      <protection locked="0"/>
    </xf>
    <xf numFmtId="188" fontId="45" fillId="0" borderId="0">
      <protection locked="0"/>
    </xf>
    <xf numFmtId="10" fontId="30" fillId="15" borderId="2" applyNumberFormat="0" applyBorder="0" applyAlignment="0" applyProtection="0"/>
    <xf numFmtId="188" fontId="25" fillId="0" borderId="0"/>
    <xf numFmtId="189" fontId="1" fillId="0" borderId="0"/>
    <xf numFmtId="188" fontId="1" fillId="0" borderId="0"/>
    <xf numFmtId="188" fontId="1" fillId="0" borderId="0"/>
    <xf numFmtId="189" fontId="1" fillId="0" borderId="0"/>
    <xf numFmtId="0" fontId="7" fillId="0" borderId="0"/>
    <xf numFmtId="188" fontId="1" fillId="0" borderId="0"/>
    <xf numFmtId="188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9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8" fontId="7" fillId="0" borderId="0"/>
    <xf numFmtId="189" fontId="7" fillId="0" borderId="0"/>
    <xf numFmtId="188" fontId="7" fillId="0" borderId="0"/>
    <xf numFmtId="188" fontId="1" fillId="0" borderId="0"/>
    <xf numFmtId="188" fontId="1" fillId="0" borderId="0"/>
    <xf numFmtId="43" fontId="1" fillId="0" borderId="0"/>
    <xf numFmtId="188" fontId="7" fillId="0" borderId="0"/>
    <xf numFmtId="188" fontId="7" fillId="0" borderId="0"/>
    <xf numFmtId="189" fontId="1" fillId="0" borderId="0"/>
    <xf numFmtId="188" fontId="1" fillId="0" borderId="0"/>
    <xf numFmtId="188" fontId="1" fillId="0" borderId="0"/>
    <xf numFmtId="9" fontId="7" fillId="0" borderId="0" applyFont="0" applyFill="0" applyBorder="0" applyAlignment="0" applyProtection="0"/>
    <xf numFmtId="188" fontId="36" fillId="0" borderId="2">
      <alignment horizontal="center"/>
    </xf>
    <xf numFmtId="188" fontId="36" fillId="0" borderId="0">
      <alignment horizontal="center" vertical="center"/>
    </xf>
    <xf numFmtId="188" fontId="37" fillId="7" borderId="0" applyNumberFormat="0" applyFill="0">
      <alignment horizontal="left" vertical="center"/>
    </xf>
    <xf numFmtId="41" fontId="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6" fillId="0" borderId="0">
      <alignment vertical="center"/>
    </xf>
    <xf numFmtId="0" fontId="2" fillId="0" borderId="0"/>
    <xf numFmtId="0" fontId="27" fillId="0" borderId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  <xf numFmtId="41" fontId="46" fillId="0" borderId="0" applyFont="0" applyFill="0" applyBorder="0" applyAlignment="0" applyProtection="0"/>
    <xf numFmtId="0" fontId="46" fillId="0" borderId="0">
      <alignment vertical="center"/>
    </xf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95">
    <xf numFmtId="0" fontId="0" fillId="0" borderId="0" xfId="0"/>
    <xf numFmtId="0" fontId="47" fillId="0" borderId="0" xfId="0" applyFont="1" applyFill="1"/>
    <xf numFmtId="0" fontId="47" fillId="0" borderId="0" xfId="0" applyFont="1"/>
    <xf numFmtId="167" fontId="47" fillId="0" borderId="0" xfId="1" applyFont="1"/>
    <xf numFmtId="0" fontId="48" fillId="0" borderId="0" xfId="0" applyFont="1" applyBorder="1" applyAlignment="1">
      <alignment horizontal="center"/>
    </xf>
    <xf numFmtId="0" fontId="50" fillId="8" borderId="13" xfId="0" applyFont="1" applyFill="1" applyBorder="1" applyAlignment="1">
      <alignment vertical="center"/>
    </xf>
    <xf numFmtId="0" fontId="50" fillId="4" borderId="16" xfId="0" applyFont="1" applyFill="1" applyBorder="1" applyAlignment="1">
      <alignment vertical="center"/>
    </xf>
    <xf numFmtId="165" fontId="50" fillId="4" borderId="17" xfId="845" applyFont="1" applyFill="1" applyBorder="1" applyAlignment="1">
      <alignment vertical="center"/>
    </xf>
    <xf numFmtId="167" fontId="55" fillId="17" borderId="2" xfId="1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8" borderId="22" xfId="0" applyFont="1" applyFill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50" fillId="8" borderId="22" xfId="0" applyFont="1" applyFill="1" applyBorder="1" applyAlignment="1">
      <alignment vertical="center"/>
    </xf>
    <xf numFmtId="165" fontId="50" fillId="8" borderId="2" xfId="845" applyFont="1" applyFill="1" applyBorder="1" applyAlignment="1"/>
    <xf numFmtId="182" fontId="47" fillId="0" borderId="23" xfId="845" applyNumberFormat="1" applyFont="1" applyFill="1" applyBorder="1" applyAlignment="1">
      <alignment vertical="center"/>
    </xf>
    <xf numFmtId="182" fontId="47" fillId="0" borderId="2" xfId="845" applyNumberFormat="1" applyFont="1" applyBorder="1" applyAlignment="1">
      <alignment horizontal="right" vertical="center"/>
    </xf>
    <xf numFmtId="0" fontId="51" fillId="0" borderId="22" xfId="0" applyFont="1" applyBorder="1" applyAlignment="1">
      <alignment horizontal="left" vertical="center" indent="3"/>
    </xf>
    <xf numFmtId="0" fontId="50" fillId="0" borderId="22" xfId="0" applyFont="1" applyBorder="1" applyAlignment="1">
      <alignment vertical="center"/>
    </xf>
    <xf numFmtId="165" fontId="50" fillId="8" borderId="2" xfId="845" applyFont="1" applyFill="1" applyBorder="1" applyAlignment="1">
      <alignment vertical="center"/>
    </xf>
    <xf numFmtId="182" fontId="57" fillId="8" borderId="2" xfId="845" applyNumberFormat="1" applyFont="1" applyFill="1" applyBorder="1" applyAlignment="1">
      <alignment vertical="center"/>
    </xf>
    <xf numFmtId="182" fontId="58" fillId="0" borderId="2" xfId="845" applyNumberFormat="1" applyFont="1" applyFill="1" applyBorder="1" applyAlignment="1">
      <alignment vertical="center"/>
    </xf>
    <xf numFmtId="182" fontId="1" fillId="0" borderId="2" xfId="845" applyNumberFormat="1" applyFont="1" applyFill="1" applyBorder="1" applyAlignment="1">
      <alignment vertical="center"/>
    </xf>
    <xf numFmtId="182" fontId="57" fillId="8" borderId="2" xfId="845" applyNumberFormat="1" applyFont="1" applyFill="1" applyBorder="1" applyAlignment="1">
      <alignment horizontal="right" vertical="center"/>
    </xf>
    <xf numFmtId="182" fontId="56" fillId="8" borderId="2" xfId="845" applyNumberFormat="1" applyFont="1" applyFill="1" applyBorder="1" applyAlignment="1">
      <alignment horizontal="right" vertical="center"/>
    </xf>
    <xf numFmtId="182" fontId="56" fillId="8" borderId="2" xfId="845" applyNumberFormat="1" applyFont="1" applyFill="1" applyBorder="1" applyAlignment="1">
      <alignment vertical="center"/>
    </xf>
    <xf numFmtId="182" fontId="0" fillId="0" borderId="2" xfId="845" applyNumberFormat="1" applyFont="1" applyFill="1" applyBorder="1" applyAlignment="1">
      <alignment vertical="center"/>
    </xf>
    <xf numFmtId="182" fontId="56" fillId="18" borderId="2" xfId="845" applyNumberFormat="1" applyFont="1" applyFill="1" applyBorder="1" applyAlignment="1">
      <alignment vertical="center"/>
    </xf>
    <xf numFmtId="165" fontId="50" fillId="4" borderId="18" xfId="845" applyFont="1" applyFill="1" applyBorder="1" applyAlignment="1">
      <alignment vertical="center"/>
    </xf>
    <xf numFmtId="165" fontId="52" fillId="0" borderId="2" xfId="845" applyFont="1" applyFill="1" applyBorder="1" applyAlignment="1"/>
    <xf numFmtId="167" fontId="47" fillId="0" borderId="0" xfId="1" applyFont="1" applyAlignment="1">
      <alignment vertical="center"/>
    </xf>
    <xf numFmtId="0" fontId="52" fillId="0" borderId="22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/>
    </xf>
    <xf numFmtId="0" fontId="53" fillId="8" borderId="22" xfId="0" applyFont="1" applyFill="1" applyBorder="1" applyAlignment="1">
      <alignment vertical="center"/>
    </xf>
    <xf numFmtId="0" fontId="53" fillId="8" borderId="25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0" xfId="846" applyFont="1" applyBorder="1" applyAlignment="1">
      <alignment vertical="center"/>
    </xf>
    <xf numFmtId="0" fontId="54" fillId="0" borderId="0" xfId="846" applyFont="1" applyAlignment="1">
      <alignment vertical="center"/>
    </xf>
    <xf numFmtId="0" fontId="54" fillId="0" borderId="0" xfId="846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1" fillId="0" borderId="22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182" fontId="53" fillId="8" borderId="2" xfId="845" applyNumberFormat="1" applyFont="1" applyFill="1" applyBorder="1" applyAlignment="1">
      <alignment vertical="center"/>
    </xf>
    <xf numFmtId="182" fontId="53" fillId="8" borderId="20" xfId="845" applyNumberFormat="1" applyFont="1" applyFill="1" applyBorder="1" applyAlignment="1">
      <alignment horizontal="right" vertical="center"/>
    </xf>
    <xf numFmtId="182" fontId="52" fillId="0" borderId="20" xfId="845" applyNumberFormat="1" applyFont="1" applyBorder="1" applyAlignment="1">
      <alignment horizontal="right" vertical="center"/>
    </xf>
    <xf numFmtId="182" fontId="53" fillId="8" borderId="23" xfId="845" applyNumberFormat="1" applyFont="1" applyFill="1" applyBorder="1" applyAlignment="1">
      <alignment vertical="center"/>
    </xf>
    <xf numFmtId="182" fontId="52" fillId="0" borderId="23" xfId="845" applyNumberFormat="1" applyFont="1" applyBorder="1" applyAlignment="1">
      <alignment horizontal="right" vertical="center"/>
    </xf>
    <xf numFmtId="182" fontId="53" fillId="8" borderId="20" xfId="845" applyNumberFormat="1" applyFont="1" applyFill="1" applyBorder="1" applyAlignment="1">
      <alignment vertical="center"/>
    </xf>
    <xf numFmtId="182" fontId="53" fillId="9" borderId="24" xfId="845" applyNumberFormat="1" applyFont="1" applyFill="1" applyBorder="1" applyAlignment="1">
      <alignment horizontal="right" vertical="center"/>
    </xf>
    <xf numFmtId="182" fontId="49" fillId="4" borderId="18" xfId="845" applyNumberFormat="1" applyFont="1" applyFill="1" applyBorder="1" applyAlignment="1">
      <alignment horizontal="right" vertical="center"/>
    </xf>
    <xf numFmtId="167" fontId="47" fillId="0" borderId="0" xfId="0" applyNumberFormat="1" applyFont="1" applyAlignment="1">
      <alignment vertical="center"/>
    </xf>
    <xf numFmtId="0" fontId="47" fillId="0" borderId="0" xfId="0" applyFont="1" applyFill="1" applyAlignment="1">
      <alignment horizontal="right" vertical="center"/>
    </xf>
    <xf numFmtId="190" fontId="47" fillId="0" borderId="0" xfId="0" applyNumberFormat="1" applyFont="1" applyAlignment="1">
      <alignment vertical="center"/>
    </xf>
    <xf numFmtId="0" fontId="47" fillId="0" borderId="0" xfId="0" applyFont="1" applyBorder="1" applyAlignment="1">
      <alignment vertical="center"/>
    </xf>
    <xf numFmtId="167" fontId="55" fillId="17" borderId="13" xfId="1" applyFont="1" applyFill="1" applyBorder="1" applyAlignment="1">
      <alignment horizontal="center" vertical="center"/>
    </xf>
    <xf numFmtId="167" fontId="55" fillId="17" borderId="27" xfId="1" applyFont="1" applyFill="1" applyBorder="1" applyAlignment="1">
      <alignment horizontal="center" vertical="center"/>
    </xf>
    <xf numFmtId="0" fontId="50" fillId="8" borderId="27" xfId="0" applyFont="1" applyFill="1" applyBorder="1" applyAlignment="1">
      <alignment vertical="center"/>
    </xf>
    <xf numFmtId="0" fontId="50" fillId="4" borderId="28" xfId="0" applyFont="1" applyFill="1" applyBorder="1" applyAlignment="1">
      <alignment vertical="center"/>
    </xf>
    <xf numFmtId="0" fontId="49" fillId="4" borderId="30" xfId="0" applyFont="1" applyFill="1" applyBorder="1" applyAlignment="1">
      <alignment vertical="center"/>
    </xf>
    <xf numFmtId="0" fontId="50" fillId="8" borderId="25" xfId="0" applyFont="1" applyFill="1" applyBorder="1" applyAlignment="1">
      <alignment vertical="center"/>
    </xf>
    <xf numFmtId="0" fontId="50" fillId="4" borderId="30" xfId="0" applyFont="1" applyFill="1" applyBorder="1" applyAlignment="1">
      <alignment vertical="center"/>
    </xf>
    <xf numFmtId="0" fontId="50" fillId="8" borderId="2" xfId="0" applyFont="1" applyFill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51" fillId="0" borderId="2" xfId="0" applyFont="1" applyBorder="1" applyAlignment="1">
      <alignment vertical="center" wrapText="1"/>
    </xf>
    <xf numFmtId="0" fontId="49" fillId="8" borderId="2" xfId="0" applyFont="1" applyFill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0" fillId="8" borderId="31" xfId="0" applyFont="1" applyFill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27" xfId="0" applyFont="1" applyBorder="1" applyAlignment="1">
      <alignment vertical="center" wrapText="1"/>
    </xf>
    <xf numFmtId="0" fontId="49" fillId="8" borderId="27" xfId="0" applyFont="1" applyFill="1" applyBorder="1" applyAlignment="1">
      <alignment vertical="center"/>
    </xf>
    <xf numFmtId="0" fontId="50" fillId="0" borderId="27" xfId="0" applyFont="1" applyBorder="1" applyAlignment="1">
      <alignment vertical="center"/>
    </xf>
    <xf numFmtId="165" fontId="50" fillId="8" borderId="27" xfId="845" applyFont="1" applyFill="1" applyBorder="1" applyAlignment="1">
      <alignment vertical="center"/>
    </xf>
    <xf numFmtId="165" fontId="50" fillId="8" borderId="27" xfId="845" applyFont="1" applyFill="1" applyBorder="1" applyAlignment="1"/>
    <xf numFmtId="165" fontId="52" fillId="0" borderId="27" xfId="845" applyFont="1" applyFill="1" applyBorder="1" applyAlignment="1"/>
    <xf numFmtId="0" fontId="50" fillId="8" borderId="20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3" xfId="0" applyFont="1" applyBorder="1" applyAlignment="1">
      <alignment vertical="center" wrapText="1"/>
    </xf>
    <xf numFmtId="0" fontId="49" fillId="8" borderId="13" xfId="0" applyFont="1" applyFill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4" borderId="17" xfId="0" applyFont="1" applyFill="1" applyBorder="1" applyAlignment="1">
      <alignment vertical="center"/>
    </xf>
    <xf numFmtId="165" fontId="50" fillId="8" borderId="13" xfId="845" applyFont="1" applyFill="1" applyBorder="1" applyAlignment="1">
      <alignment vertical="center"/>
    </xf>
    <xf numFmtId="165" fontId="50" fillId="8" borderId="13" xfId="845" applyFont="1" applyFill="1" applyBorder="1" applyAlignment="1"/>
    <xf numFmtId="165" fontId="52" fillId="0" borderId="13" xfId="845" applyFont="1" applyFill="1" applyBorder="1" applyAlignment="1"/>
    <xf numFmtId="165" fontId="50" fillId="4" borderId="16" xfId="845" applyFont="1" applyFill="1" applyBorder="1" applyAlignment="1">
      <alignment vertical="center"/>
    </xf>
    <xf numFmtId="165" fontId="50" fillId="4" borderId="32" xfId="845" applyFont="1" applyFill="1" applyBorder="1" applyAlignment="1">
      <alignment vertical="center"/>
    </xf>
    <xf numFmtId="165" fontId="50" fillId="4" borderId="28" xfId="845" applyFont="1" applyFill="1" applyBorder="1" applyAlignment="1">
      <alignment vertical="center"/>
    </xf>
    <xf numFmtId="182" fontId="53" fillId="8" borderId="27" xfId="845" applyNumberFormat="1" applyFont="1" applyFill="1" applyBorder="1" applyAlignment="1">
      <alignment vertical="center"/>
    </xf>
    <xf numFmtId="182" fontId="1" fillId="0" borderId="27" xfId="845" applyNumberFormat="1" applyFont="1" applyFill="1" applyBorder="1" applyAlignment="1">
      <alignment vertical="center"/>
    </xf>
    <xf numFmtId="182" fontId="56" fillId="8" borderId="27" xfId="845" applyNumberFormat="1" applyFont="1" applyFill="1" applyBorder="1" applyAlignment="1">
      <alignment horizontal="right" vertical="center"/>
    </xf>
    <xf numFmtId="182" fontId="58" fillId="0" borderId="27" xfId="845" applyNumberFormat="1" applyFont="1" applyFill="1" applyBorder="1" applyAlignment="1">
      <alignment vertical="center"/>
    </xf>
    <xf numFmtId="182" fontId="47" fillId="0" borderId="27" xfId="845" applyNumberFormat="1" applyFont="1" applyBorder="1" applyAlignment="1">
      <alignment horizontal="right" vertical="center"/>
    </xf>
    <xf numFmtId="182" fontId="56" fillId="8" borderId="27" xfId="845" applyNumberFormat="1" applyFont="1" applyFill="1" applyBorder="1" applyAlignment="1">
      <alignment vertical="center"/>
    </xf>
    <xf numFmtId="182" fontId="56" fillId="18" borderId="27" xfId="845" applyNumberFormat="1" applyFont="1" applyFill="1" applyBorder="1" applyAlignment="1">
      <alignment vertical="center"/>
    </xf>
    <xf numFmtId="165" fontId="50" fillId="8" borderId="31" xfId="845" applyFont="1" applyFill="1" applyBorder="1" applyAlignment="1">
      <alignment vertical="center"/>
    </xf>
    <xf numFmtId="165" fontId="50" fillId="8" borderId="20" xfId="845" applyFont="1" applyFill="1" applyBorder="1" applyAlignment="1">
      <alignment vertical="center"/>
    </xf>
    <xf numFmtId="165" fontId="51" fillId="0" borderId="20" xfId="845" applyFont="1" applyBorder="1" applyAlignment="1">
      <alignment vertical="center"/>
    </xf>
    <xf numFmtId="165" fontId="51" fillId="0" borderId="31" xfId="845" applyFont="1" applyBorder="1" applyAlignment="1">
      <alignment vertical="center"/>
    </xf>
    <xf numFmtId="1" fontId="47" fillId="0" borderId="27" xfId="845" applyNumberFormat="1" applyFont="1" applyFill="1" applyBorder="1" applyAlignment="1">
      <alignment vertical="center"/>
    </xf>
    <xf numFmtId="1" fontId="47" fillId="0" borderId="2" xfId="845" applyNumberFormat="1" applyFont="1" applyFill="1" applyBorder="1" applyAlignment="1">
      <alignment vertical="center"/>
    </xf>
    <xf numFmtId="1" fontId="47" fillId="0" borderId="13" xfId="845" applyNumberFormat="1" applyFont="1" applyFill="1" applyBorder="1" applyAlignment="1">
      <alignment vertical="center"/>
    </xf>
    <xf numFmtId="165" fontId="51" fillId="0" borderId="27" xfId="845" applyNumberFormat="1" applyFont="1" applyBorder="1" applyAlignment="1"/>
    <xf numFmtId="165" fontId="51" fillId="0" borderId="2" xfId="845" applyFont="1" applyBorder="1" applyAlignment="1"/>
    <xf numFmtId="165" fontId="51" fillId="0" borderId="13" xfId="845" applyNumberFormat="1" applyFont="1" applyBorder="1" applyAlignment="1"/>
    <xf numFmtId="165" fontId="49" fillId="8" borderId="27" xfId="845" applyFont="1" applyFill="1" applyBorder="1" applyAlignment="1"/>
    <xf numFmtId="165" fontId="49" fillId="8" borderId="2" xfId="845" applyFont="1" applyFill="1" applyBorder="1" applyAlignment="1"/>
    <xf numFmtId="165" fontId="49" fillId="8" borderId="13" xfId="845" applyFont="1" applyFill="1" applyBorder="1" applyAlignment="1"/>
    <xf numFmtId="165" fontId="53" fillId="8" borderId="20" xfId="845" applyFont="1" applyFill="1" applyBorder="1" applyAlignment="1">
      <alignment vertical="center"/>
    </xf>
    <xf numFmtId="165" fontId="53" fillId="8" borderId="31" xfId="845" applyFont="1" applyFill="1" applyBorder="1" applyAlignment="1">
      <alignment vertical="center"/>
    </xf>
    <xf numFmtId="165" fontId="53" fillId="8" borderId="27" xfId="845" applyFont="1" applyFill="1" applyBorder="1" applyAlignment="1">
      <alignment vertical="center"/>
    </xf>
    <xf numFmtId="165" fontId="53" fillId="8" borderId="2" xfId="845" applyFont="1" applyFill="1" applyBorder="1" applyAlignment="1">
      <alignment vertical="center"/>
    </xf>
    <xf numFmtId="165" fontId="53" fillId="8" borderId="13" xfId="845" applyFont="1" applyFill="1" applyBorder="1" applyAlignment="1">
      <alignment vertical="center"/>
    </xf>
    <xf numFmtId="165" fontId="52" fillId="0" borderId="20" xfId="845" applyFont="1" applyFill="1" applyBorder="1" applyAlignment="1">
      <alignment vertical="center"/>
    </xf>
    <xf numFmtId="165" fontId="52" fillId="0" borderId="31" xfId="845" applyFont="1" applyFill="1" applyBorder="1" applyAlignment="1">
      <alignment vertical="center"/>
    </xf>
    <xf numFmtId="165" fontId="52" fillId="0" borderId="27" xfId="845" applyFont="1" applyFill="1" applyBorder="1" applyAlignment="1">
      <alignment vertical="center"/>
    </xf>
    <xf numFmtId="165" fontId="52" fillId="0" borderId="2" xfId="845" applyFont="1" applyFill="1" applyBorder="1" applyAlignment="1">
      <alignment vertical="center"/>
    </xf>
    <xf numFmtId="165" fontId="52" fillId="0" borderId="13" xfId="845" applyFont="1" applyFill="1" applyBorder="1" applyAlignment="1">
      <alignment vertical="center"/>
    </xf>
    <xf numFmtId="165" fontId="53" fillId="0" borderId="20" xfId="845" applyFont="1" applyFill="1" applyBorder="1" applyAlignment="1">
      <alignment vertical="center"/>
    </xf>
    <xf numFmtId="165" fontId="53" fillId="0" borderId="31" xfId="845" applyFont="1" applyFill="1" applyBorder="1" applyAlignment="1">
      <alignment vertical="center"/>
    </xf>
    <xf numFmtId="165" fontId="53" fillId="0" borderId="27" xfId="845" applyFont="1" applyFill="1" applyBorder="1" applyAlignment="1">
      <alignment vertical="center"/>
    </xf>
    <xf numFmtId="165" fontId="53" fillId="0" borderId="2" xfId="845" applyFont="1" applyFill="1" applyBorder="1" applyAlignment="1">
      <alignment vertical="center"/>
    </xf>
    <xf numFmtId="165" fontId="51" fillId="0" borderId="20" xfId="845" applyFont="1" applyFill="1" applyBorder="1" applyAlignment="1">
      <alignment vertical="center"/>
    </xf>
    <xf numFmtId="165" fontId="51" fillId="0" borderId="31" xfId="845" applyFont="1" applyFill="1" applyBorder="1" applyAlignment="1">
      <alignment vertical="center"/>
    </xf>
    <xf numFmtId="165" fontId="51" fillId="0" borderId="27" xfId="845" applyFont="1" applyBorder="1" applyAlignment="1"/>
    <xf numFmtId="165" fontId="51" fillId="0" borderId="13" xfId="845" applyFont="1" applyBorder="1" applyAlignment="1"/>
    <xf numFmtId="165" fontId="49" fillId="0" borderId="0" xfId="845" applyFont="1"/>
    <xf numFmtId="165" fontId="49" fillId="0" borderId="0" xfId="845" applyFont="1" applyFill="1"/>
    <xf numFmtId="182" fontId="53" fillId="8" borderId="13" xfId="845" applyNumberFormat="1" applyFont="1" applyFill="1" applyBorder="1" applyAlignment="1">
      <alignment vertical="center"/>
    </xf>
    <xf numFmtId="182" fontId="52" fillId="0" borderId="13" xfId="845" applyNumberFormat="1" applyFont="1" applyBorder="1" applyAlignment="1">
      <alignment horizontal="left" vertical="center"/>
    </xf>
    <xf numFmtId="182" fontId="52" fillId="0" borderId="2" xfId="845" applyNumberFormat="1" applyFont="1" applyBorder="1" applyAlignment="1">
      <alignment horizontal="left" vertical="center"/>
    </xf>
    <xf numFmtId="182" fontId="52" fillId="0" borderId="27" xfId="845" applyNumberFormat="1" applyFont="1" applyBorder="1" applyAlignment="1">
      <alignment horizontal="left" vertical="center"/>
    </xf>
    <xf numFmtId="182" fontId="52" fillId="0" borderId="13" xfId="845" applyNumberFormat="1" applyFont="1" applyBorder="1" applyAlignment="1">
      <alignment horizontal="left" vertical="center" wrapText="1"/>
    </xf>
    <xf numFmtId="182" fontId="52" fillId="0" borderId="2" xfId="845" applyNumberFormat="1" applyFont="1" applyBorder="1" applyAlignment="1">
      <alignment horizontal="left" vertical="center" wrapText="1"/>
    </xf>
    <xf numFmtId="182" fontId="52" fillId="0" borderId="27" xfId="845" applyNumberFormat="1" applyFont="1" applyBorder="1" applyAlignment="1">
      <alignment horizontal="left" vertical="center" wrapText="1"/>
    </xf>
    <xf numFmtId="182" fontId="52" fillId="0" borderId="13" xfId="845" applyNumberFormat="1" applyFont="1" applyFill="1" applyBorder="1" applyAlignment="1">
      <alignment horizontal="left" vertical="center"/>
    </xf>
    <xf numFmtId="182" fontId="52" fillId="0" borderId="2" xfId="845" applyNumberFormat="1" applyFont="1" applyFill="1" applyBorder="1" applyAlignment="1">
      <alignment horizontal="left" vertical="center"/>
    </xf>
    <xf numFmtId="182" fontId="52" fillId="0" borderId="27" xfId="845" applyNumberFormat="1" applyFont="1" applyFill="1" applyBorder="1" applyAlignment="1">
      <alignment horizontal="left" vertical="center"/>
    </xf>
    <xf numFmtId="182" fontId="49" fillId="4" borderId="16" xfId="845" applyNumberFormat="1" applyFont="1" applyFill="1" applyBorder="1" applyAlignment="1">
      <alignment vertical="center"/>
    </xf>
    <xf numFmtId="182" fontId="49" fillId="4" borderId="17" xfId="845" applyNumberFormat="1" applyFont="1" applyFill="1" applyBorder="1" applyAlignment="1">
      <alignment vertical="center"/>
    </xf>
    <xf numFmtId="182" fontId="49" fillId="4" borderId="28" xfId="845" applyNumberFormat="1" applyFont="1" applyFill="1" applyBorder="1" applyAlignment="1">
      <alignment vertical="center"/>
    </xf>
    <xf numFmtId="182" fontId="49" fillId="4" borderId="28" xfId="845" applyNumberFormat="1" applyFont="1" applyFill="1" applyBorder="1" applyAlignment="1">
      <alignment horizontal="right" vertical="center"/>
    </xf>
    <xf numFmtId="182" fontId="49" fillId="4" borderId="17" xfId="845" applyNumberFormat="1" applyFont="1" applyFill="1" applyBorder="1" applyAlignment="1">
      <alignment horizontal="right" vertical="center"/>
    </xf>
    <xf numFmtId="165" fontId="53" fillId="0" borderId="22" xfId="845" applyFont="1" applyFill="1" applyBorder="1" applyAlignment="1">
      <alignment vertical="center"/>
    </xf>
    <xf numFmtId="165" fontId="51" fillId="0" borderId="0" xfId="845" applyFont="1" applyBorder="1" applyAlignment="1">
      <alignment vertical="center"/>
    </xf>
    <xf numFmtId="182" fontId="53" fillId="8" borderId="22" xfId="845" applyNumberFormat="1" applyFont="1" applyFill="1" applyBorder="1" applyAlignment="1">
      <alignment vertical="center"/>
    </xf>
    <xf numFmtId="182" fontId="52" fillId="0" borderId="22" xfId="845" applyNumberFormat="1" applyFont="1" applyBorder="1" applyAlignment="1">
      <alignment horizontal="left" vertical="center"/>
    </xf>
    <xf numFmtId="182" fontId="52" fillId="0" borderId="22" xfId="845" applyNumberFormat="1" applyFont="1" applyBorder="1" applyAlignment="1">
      <alignment horizontal="left" vertical="center" wrapText="1"/>
    </xf>
    <xf numFmtId="182" fontId="52" fillId="0" borderId="22" xfId="845" applyNumberFormat="1" applyFont="1" applyFill="1" applyBorder="1" applyAlignment="1">
      <alignment horizontal="left" vertical="center"/>
    </xf>
    <xf numFmtId="182" fontId="53" fillId="8" borderId="25" xfId="845" applyNumberFormat="1" applyFont="1" applyFill="1" applyBorder="1" applyAlignment="1">
      <alignment vertical="center"/>
    </xf>
    <xf numFmtId="43" fontId="52" fillId="0" borderId="0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7" fillId="0" borderId="3" xfId="0" applyFont="1" applyBorder="1" applyAlignment="1">
      <alignment vertical="center"/>
    </xf>
    <xf numFmtId="0" fontId="51" fillId="0" borderId="3" xfId="0" applyFont="1" applyBorder="1" applyAlignment="1">
      <alignment vertical="center"/>
    </xf>
    <xf numFmtId="0" fontId="51" fillId="0" borderId="3" xfId="0" applyFont="1" applyBorder="1" applyAlignment="1">
      <alignment vertical="center" wrapText="1"/>
    </xf>
    <xf numFmtId="0" fontId="49" fillId="8" borderId="3" xfId="0" applyFont="1" applyFill="1" applyBorder="1" applyAlignment="1">
      <alignment vertical="center"/>
    </xf>
    <xf numFmtId="0" fontId="50" fillId="8" borderId="3" xfId="0" applyFont="1" applyFill="1" applyBorder="1" applyAlignment="1">
      <alignment vertical="center"/>
    </xf>
    <xf numFmtId="0" fontId="50" fillId="8" borderId="33" xfId="0" applyFont="1" applyFill="1" applyBorder="1" applyAlignment="1">
      <alignment vertical="center"/>
    </xf>
    <xf numFmtId="182" fontId="53" fillId="8" borderId="3" xfId="845" applyNumberFormat="1" applyFont="1" applyFill="1" applyBorder="1" applyAlignment="1">
      <alignment vertical="center"/>
    </xf>
    <xf numFmtId="182" fontId="52" fillId="0" borderId="3" xfId="845" applyNumberFormat="1" applyFont="1" applyBorder="1" applyAlignment="1">
      <alignment horizontal="left" vertical="center"/>
    </xf>
    <xf numFmtId="182" fontId="52" fillId="0" borderId="3" xfId="845" applyNumberFormat="1" applyFont="1" applyBorder="1" applyAlignment="1">
      <alignment horizontal="left" vertical="center" wrapText="1"/>
    </xf>
    <xf numFmtId="182" fontId="52" fillId="0" borderId="3" xfId="845" applyNumberFormat="1" applyFont="1" applyFill="1" applyBorder="1" applyAlignment="1">
      <alignment horizontal="left" vertical="center"/>
    </xf>
    <xf numFmtId="182" fontId="53" fillId="8" borderId="33" xfId="845" applyNumberFormat="1" applyFont="1" applyFill="1" applyBorder="1" applyAlignment="1">
      <alignment vertical="center"/>
    </xf>
    <xf numFmtId="0" fontId="55" fillId="16" borderId="0" xfId="0" applyFont="1" applyFill="1" applyAlignment="1"/>
    <xf numFmtId="0" fontId="50" fillId="0" borderId="22" xfId="0" applyFont="1" applyBorder="1" applyAlignment="1">
      <alignment horizontal="right" vertical="center"/>
    </xf>
    <xf numFmtId="0" fontId="50" fillId="0" borderId="2" xfId="0" applyFont="1" applyBorder="1" applyAlignment="1">
      <alignment horizontal="right" vertical="center"/>
    </xf>
    <xf numFmtId="0" fontId="50" fillId="0" borderId="3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1" fillId="0" borderId="2" xfId="0" applyFont="1" applyBorder="1" applyAlignment="1">
      <alignment horizontal="right" vertical="center"/>
    </xf>
    <xf numFmtId="0" fontId="51" fillId="0" borderId="3" xfId="0" applyFont="1" applyBorder="1" applyAlignment="1">
      <alignment horizontal="right" vertical="center"/>
    </xf>
    <xf numFmtId="0" fontId="49" fillId="8" borderId="22" xfId="0" applyFont="1" applyFill="1" applyBorder="1" applyAlignment="1">
      <alignment horizontal="right" vertical="center"/>
    </xf>
    <xf numFmtId="0" fontId="49" fillId="8" borderId="2" xfId="0" applyFont="1" applyFill="1" applyBorder="1" applyAlignment="1">
      <alignment horizontal="right" vertical="center"/>
    </xf>
    <xf numFmtId="0" fontId="49" fillId="8" borderId="3" xfId="0" applyFont="1" applyFill="1" applyBorder="1" applyAlignment="1">
      <alignment horizontal="right" vertical="center"/>
    </xf>
    <xf numFmtId="0" fontId="50" fillId="8" borderId="22" xfId="0" applyFont="1" applyFill="1" applyBorder="1" applyAlignment="1">
      <alignment horizontal="right" vertical="center"/>
    </xf>
    <xf numFmtId="0" fontId="50" fillId="8" borderId="2" xfId="0" applyFont="1" applyFill="1" applyBorder="1" applyAlignment="1">
      <alignment horizontal="right" vertical="center"/>
    </xf>
    <xf numFmtId="0" fontId="50" fillId="8" borderId="3" xfId="0" applyFont="1" applyFill="1" applyBorder="1" applyAlignment="1">
      <alignment horizontal="right" vertical="center"/>
    </xf>
    <xf numFmtId="0" fontId="50" fillId="4" borderId="30" xfId="0" applyFont="1" applyFill="1" applyBorder="1" applyAlignment="1">
      <alignment horizontal="right" vertical="center"/>
    </xf>
    <xf numFmtId="0" fontId="50" fillId="4" borderId="17" xfId="0" applyFont="1" applyFill="1" applyBorder="1" applyAlignment="1">
      <alignment horizontal="right" vertical="center"/>
    </xf>
    <xf numFmtId="0" fontId="50" fillId="4" borderId="34" xfId="0" applyFont="1" applyFill="1" applyBorder="1" applyAlignment="1">
      <alignment horizontal="right" vertical="center"/>
    </xf>
    <xf numFmtId="181" fontId="55" fillId="17" borderId="14" xfId="1" quotePrefix="1" applyNumberFormat="1" applyFont="1" applyFill="1" applyBorder="1" applyAlignment="1">
      <alignment horizontal="center" vertical="center"/>
    </xf>
    <xf numFmtId="181" fontId="55" fillId="17" borderId="19" xfId="1" applyNumberFormat="1" applyFont="1" applyFill="1" applyBorder="1" applyAlignment="1">
      <alignment horizontal="center" vertical="center"/>
    </xf>
    <xf numFmtId="0" fontId="55" fillId="17" borderId="15" xfId="0" applyFont="1" applyFill="1" applyBorder="1" applyAlignment="1">
      <alignment horizontal="center" vertical="center"/>
    </xf>
    <xf numFmtId="0" fontId="55" fillId="17" borderId="20" xfId="0" applyFont="1" applyFill="1" applyBorder="1" applyAlignment="1">
      <alignment horizontal="center" vertical="center"/>
    </xf>
    <xf numFmtId="181" fontId="55" fillId="17" borderId="26" xfId="1" quotePrefix="1" applyNumberFormat="1" applyFont="1" applyFill="1" applyBorder="1" applyAlignment="1">
      <alignment horizontal="center" vertical="center"/>
    </xf>
    <xf numFmtId="0" fontId="55" fillId="17" borderId="29" xfId="0" applyFont="1" applyFill="1" applyBorder="1" applyAlignment="1">
      <alignment horizontal="center" vertical="center"/>
    </xf>
    <xf numFmtId="0" fontId="55" fillId="17" borderId="31" xfId="0" applyFont="1" applyFill="1" applyBorder="1" applyAlignment="1">
      <alignment horizontal="center" vertical="center"/>
    </xf>
    <xf numFmtId="181" fontId="55" fillId="17" borderId="19" xfId="1" quotePrefix="1" applyNumberFormat="1" applyFont="1" applyFill="1" applyBorder="1" applyAlignment="1">
      <alignment horizontal="center" vertical="center"/>
    </xf>
    <xf numFmtId="0" fontId="55" fillId="16" borderId="0" xfId="0" applyFont="1" applyFill="1" applyAlignment="1">
      <alignment horizontal="center" vertical="center"/>
    </xf>
    <xf numFmtId="167" fontId="55" fillId="17" borderId="5" xfId="1" applyFont="1" applyFill="1" applyBorder="1" applyAlignment="1">
      <alignment horizontal="center" vertical="center"/>
    </xf>
    <xf numFmtId="167" fontId="55" fillId="17" borderId="22" xfId="1" applyFont="1" applyFill="1" applyBorder="1" applyAlignment="1">
      <alignment horizontal="center" vertical="center"/>
    </xf>
  </cellXfs>
  <cellStyles count="1260">
    <cellStyle name="_x0004_" xfId="477" xr:uid="{00000000-0005-0000-0000-000000000000}"/>
    <cellStyle name="_x0004_ 2" xfId="470" xr:uid="{00000000-0005-0000-0000-000001000000}"/>
    <cellStyle name="20% - Accent6 2" xfId="854" xr:uid="{00000000-0005-0000-0000-000002000000}"/>
    <cellStyle name="40% - Accent2 2" xfId="847" xr:uid="{00000000-0005-0000-0000-000003000000}"/>
    <cellStyle name="40% - Accent3 2" xfId="848" xr:uid="{00000000-0005-0000-0000-000004000000}"/>
    <cellStyle name="40% - Accent4 2" xfId="706" xr:uid="{00000000-0005-0000-0000-000005000000}"/>
    <cellStyle name="40% - Accent4 2 2" xfId="1047" xr:uid="{00000000-0005-0000-0000-000006000000}"/>
    <cellStyle name="40% - Accent4 2 3" xfId="894" xr:uid="{00000000-0005-0000-0000-000007000000}"/>
    <cellStyle name="40% - Accent5 2" xfId="857" xr:uid="{00000000-0005-0000-0000-000008000000}"/>
    <cellStyle name="a1" xfId="473" xr:uid="{00000000-0005-0000-0000-000009000000}"/>
    <cellStyle name="a1 2" xfId="472" xr:uid="{00000000-0005-0000-0000-00000A000000}"/>
    <cellStyle name="a1 2 2" xfId="471" xr:uid="{00000000-0005-0000-0000-00000B000000}"/>
    <cellStyle name="a1 2 2 2" xfId="474" xr:uid="{00000000-0005-0000-0000-00000C000000}"/>
    <cellStyle name="a1 2 3" xfId="478" xr:uid="{00000000-0005-0000-0000-00000D000000}"/>
    <cellStyle name="a1 2 4" xfId="479" xr:uid="{00000000-0005-0000-0000-00000E000000}"/>
    <cellStyle name="a1 3" xfId="480" xr:uid="{00000000-0005-0000-0000-00000F000000}"/>
    <cellStyle name="a1 4" xfId="481" xr:uid="{00000000-0005-0000-0000-000010000000}"/>
    <cellStyle name="a2" xfId="482" xr:uid="{00000000-0005-0000-0000-000011000000}"/>
    <cellStyle name="a2 2" xfId="483" xr:uid="{00000000-0005-0000-0000-000012000000}"/>
    <cellStyle name="a2 2 2" xfId="484" xr:uid="{00000000-0005-0000-0000-000013000000}"/>
    <cellStyle name="a2 2 2 2" xfId="485" xr:uid="{00000000-0005-0000-0000-000014000000}"/>
    <cellStyle name="a2 2 3" xfId="486" xr:uid="{00000000-0005-0000-0000-000015000000}"/>
    <cellStyle name="a2 2 4" xfId="487" xr:uid="{00000000-0005-0000-0000-000016000000}"/>
    <cellStyle name="a2 3" xfId="488" xr:uid="{00000000-0005-0000-0000-000017000000}"/>
    <cellStyle name="a2 4" xfId="489" xr:uid="{00000000-0005-0000-0000-000018000000}"/>
    <cellStyle name="Accent4 2" xfId="707" xr:uid="{00000000-0005-0000-0000-000019000000}"/>
    <cellStyle name="Arial10" xfId="490" xr:uid="{00000000-0005-0000-0000-00001A000000}"/>
    <cellStyle name="ÄÞ¸¶ [0]_´ëÇü»çÃâ" xfId="491" xr:uid="{00000000-0005-0000-0000-00001B000000}"/>
    <cellStyle name="ÄÞ¸¶_´ëÇü»çÃâ" xfId="492" xr:uid="{00000000-0005-0000-0000-00001C000000}"/>
    <cellStyle name="AttribBox" xfId="8" xr:uid="{00000000-0005-0000-0000-00001D000000}"/>
    <cellStyle name="Attribute" xfId="9" xr:uid="{00000000-0005-0000-0000-00001E000000}"/>
    <cellStyle name="Ç¥ÁØ_´ëÇü»çÃâ" xfId="493" xr:uid="{00000000-0005-0000-0000-00001F000000}"/>
    <cellStyle name="CategoryHeading" xfId="10" xr:uid="{00000000-0005-0000-0000-000020000000}"/>
    <cellStyle name="Comma" xfId="1" builtinId="3"/>
    <cellStyle name="Comma  - Style1" xfId="494" xr:uid="{00000000-0005-0000-0000-000022000000}"/>
    <cellStyle name="Comma  - Style1 2" xfId="1179" xr:uid="{00000000-0005-0000-0000-000023000000}"/>
    <cellStyle name="Comma  - Style2" xfId="495" xr:uid="{00000000-0005-0000-0000-000024000000}"/>
    <cellStyle name="Comma  - Style2 2" xfId="1180" xr:uid="{00000000-0005-0000-0000-000025000000}"/>
    <cellStyle name="Comma  - Style3" xfId="496" xr:uid="{00000000-0005-0000-0000-000026000000}"/>
    <cellStyle name="Comma  - Style3 2" xfId="1181" xr:uid="{00000000-0005-0000-0000-000027000000}"/>
    <cellStyle name="Comma  - Style4" xfId="497" xr:uid="{00000000-0005-0000-0000-000028000000}"/>
    <cellStyle name="Comma  - Style4 2" xfId="1182" xr:uid="{00000000-0005-0000-0000-000029000000}"/>
    <cellStyle name="Comma  - Style5" xfId="498" xr:uid="{00000000-0005-0000-0000-00002A000000}"/>
    <cellStyle name="Comma  - Style5 2" xfId="1183" xr:uid="{00000000-0005-0000-0000-00002B000000}"/>
    <cellStyle name="Comma  - Style6" xfId="499" xr:uid="{00000000-0005-0000-0000-00002C000000}"/>
    <cellStyle name="Comma  - Style6 2" xfId="1184" xr:uid="{00000000-0005-0000-0000-00002D000000}"/>
    <cellStyle name="Comma  - Style7" xfId="500" xr:uid="{00000000-0005-0000-0000-00002E000000}"/>
    <cellStyle name="Comma  - Style7 2" xfId="1185" xr:uid="{00000000-0005-0000-0000-00002F000000}"/>
    <cellStyle name="Comma  - Style8" xfId="1186" xr:uid="{00000000-0005-0000-0000-000030000000}"/>
    <cellStyle name="Comma [0]" xfId="845" builtinId="6"/>
    <cellStyle name="Comma [0] 10" xfId="501" xr:uid="{00000000-0005-0000-0000-000032000000}"/>
    <cellStyle name="Comma [0] 11" xfId="689" xr:uid="{00000000-0005-0000-0000-000033000000}"/>
    <cellStyle name="Comma [0] 12" xfId="5" xr:uid="{00000000-0005-0000-0000-000034000000}"/>
    <cellStyle name="Comma [0] 12 2" xfId="1173" xr:uid="{00000000-0005-0000-0000-000035000000}"/>
    <cellStyle name="Comma [0] 143" xfId="740" xr:uid="{00000000-0005-0000-0000-000036000000}"/>
    <cellStyle name="Comma [0] 150" xfId="837" xr:uid="{00000000-0005-0000-0000-000037000000}"/>
    <cellStyle name="Comma [0] 151" xfId="838" xr:uid="{00000000-0005-0000-0000-000038000000}"/>
    <cellStyle name="Comma [0] 2" xfId="468" xr:uid="{00000000-0005-0000-0000-000039000000}"/>
    <cellStyle name="Comma [0] 2 2" xfId="503" xr:uid="{00000000-0005-0000-0000-00003A000000}"/>
    <cellStyle name="Comma [0] 2 2 2" xfId="708" xr:uid="{00000000-0005-0000-0000-00003B000000}"/>
    <cellStyle name="Comma [0] 2 2 2 2" xfId="1048" xr:uid="{00000000-0005-0000-0000-00003C000000}"/>
    <cellStyle name="Comma [0] 2 2 2 3" xfId="895" xr:uid="{00000000-0005-0000-0000-00003D000000}"/>
    <cellStyle name="Comma [0] 2 2 3" xfId="1188" xr:uid="{00000000-0005-0000-0000-00003E000000}"/>
    <cellStyle name="Comma [0] 2 3" xfId="504" xr:uid="{00000000-0005-0000-0000-00003F000000}"/>
    <cellStyle name="Comma [0] 2 4" xfId="505" xr:uid="{00000000-0005-0000-0000-000040000000}"/>
    <cellStyle name="Comma [0] 2 5" xfId="506" xr:uid="{00000000-0005-0000-0000-000041000000}"/>
    <cellStyle name="Comma [0] 2 5 2" xfId="1022" xr:uid="{00000000-0005-0000-0000-000042000000}"/>
    <cellStyle name="Comma [0] 2 5 3" xfId="864" xr:uid="{00000000-0005-0000-0000-000043000000}"/>
    <cellStyle name="Comma [0] 2 6" xfId="502" xr:uid="{00000000-0005-0000-0000-000044000000}"/>
    <cellStyle name="Comma [0] 2 7" xfId="1187" xr:uid="{00000000-0005-0000-0000-000045000000}"/>
    <cellStyle name="Comma [0] 2 8" xfId="850" xr:uid="{00000000-0005-0000-0000-000046000000}"/>
    <cellStyle name="Comma [0] 3" xfId="507" xr:uid="{00000000-0005-0000-0000-000047000000}"/>
    <cellStyle name="Comma [0] 3 2" xfId="508" xr:uid="{00000000-0005-0000-0000-000048000000}"/>
    <cellStyle name="Comma [0] 3 2 2" xfId="509" xr:uid="{00000000-0005-0000-0000-000049000000}"/>
    <cellStyle name="Comma [0] 3 3" xfId="510" xr:uid="{00000000-0005-0000-0000-00004A000000}"/>
    <cellStyle name="Comma [0] 3 4" xfId="865" xr:uid="{00000000-0005-0000-0000-00004B000000}"/>
    <cellStyle name="Comma [0] 3 5" xfId="1189" xr:uid="{00000000-0005-0000-0000-00004C000000}"/>
    <cellStyle name="Comma [0] 3 6" xfId="859" xr:uid="{00000000-0005-0000-0000-00004D000000}"/>
    <cellStyle name="Comma [0] 4" xfId="511" xr:uid="{00000000-0005-0000-0000-00004E000000}"/>
    <cellStyle name="Comma [0] 4 2" xfId="512" xr:uid="{00000000-0005-0000-0000-00004F000000}"/>
    <cellStyle name="Comma [0] 4 3" xfId="513" xr:uid="{00000000-0005-0000-0000-000050000000}"/>
    <cellStyle name="Comma [0] 4 4" xfId="1190" xr:uid="{00000000-0005-0000-0000-000051000000}"/>
    <cellStyle name="Comma [0] 5" xfId="514" xr:uid="{00000000-0005-0000-0000-000052000000}"/>
    <cellStyle name="Comma [0] 5 2" xfId="515" xr:uid="{00000000-0005-0000-0000-000053000000}"/>
    <cellStyle name="Comma [0] 5 3" xfId="1191" xr:uid="{00000000-0005-0000-0000-000054000000}"/>
    <cellStyle name="Comma [0] 6" xfId="516" xr:uid="{00000000-0005-0000-0000-000055000000}"/>
    <cellStyle name="Comma [0] 6 2" xfId="1192" xr:uid="{00000000-0005-0000-0000-000056000000}"/>
    <cellStyle name="Comma [0] 7" xfId="517" xr:uid="{00000000-0005-0000-0000-000057000000}"/>
    <cellStyle name="Comma [0] 7 2" xfId="518" xr:uid="{00000000-0005-0000-0000-000058000000}"/>
    <cellStyle name="Comma [0] 7 3" xfId="519" xr:uid="{00000000-0005-0000-0000-000059000000}"/>
    <cellStyle name="Comma [0] 7 4" xfId="1178" xr:uid="{00000000-0005-0000-0000-00005A000000}"/>
    <cellStyle name="Comma [0] 8" xfId="520" xr:uid="{00000000-0005-0000-0000-00005B000000}"/>
    <cellStyle name="Comma [0] 8 2" xfId="521" xr:uid="{00000000-0005-0000-0000-00005C000000}"/>
    <cellStyle name="Comma [0] 8 3" xfId="522" xr:uid="{00000000-0005-0000-0000-00005D000000}"/>
    <cellStyle name="Comma [0] 8 4" xfId="1256" xr:uid="{00000000-0005-0000-0000-00005E000000}"/>
    <cellStyle name="Comma [0] 9" xfId="523" xr:uid="{00000000-0005-0000-0000-00005F000000}"/>
    <cellStyle name="Comma 10" xfId="157" xr:uid="{00000000-0005-0000-0000-000060000000}"/>
    <cellStyle name="Comma 10 2" xfId="249" xr:uid="{00000000-0005-0000-0000-000061000000}"/>
    <cellStyle name="Comma 10 2 2" xfId="357" xr:uid="{00000000-0005-0000-0000-000062000000}"/>
    <cellStyle name="Comma 10 2 3" xfId="465" xr:uid="{00000000-0005-0000-0000-000063000000}"/>
    <cellStyle name="Comma 10 2 4" xfId="1253" xr:uid="{00000000-0005-0000-0000-000064000000}"/>
    <cellStyle name="Comma 10 3" xfId="303" xr:uid="{00000000-0005-0000-0000-000065000000}"/>
    <cellStyle name="Comma 10 4" xfId="411" xr:uid="{00000000-0005-0000-0000-000066000000}"/>
    <cellStyle name="Comma 10 5" xfId="524" xr:uid="{00000000-0005-0000-0000-000067000000}"/>
    <cellStyle name="Comma 11" xfId="525" xr:uid="{00000000-0005-0000-0000-000068000000}"/>
    <cellStyle name="Comma 11 2" xfId="1258" xr:uid="{00000000-0005-0000-0000-000069000000}"/>
    <cellStyle name="Comma 11 2 3" xfId="709" xr:uid="{00000000-0005-0000-0000-00006A000000}"/>
    <cellStyle name="Comma 11 2 3 2" xfId="1049" xr:uid="{00000000-0005-0000-0000-00006B000000}"/>
    <cellStyle name="Comma 11 2 3 3" xfId="896" xr:uid="{00000000-0005-0000-0000-00006C000000}"/>
    <cellStyle name="Comma 12" xfId="526" xr:uid="{00000000-0005-0000-0000-00006D000000}"/>
    <cellStyle name="Comma 12 2" xfId="527" xr:uid="{00000000-0005-0000-0000-00006E000000}"/>
    <cellStyle name="Comma 13" xfId="528" xr:uid="{00000000-0005-0000-0000-00006F000000}"/>
    <cellStyle name="Comma 14" xfId="529" xr:uid="{00000000-0005-0000-0000-000070000000}"/>
    <cellStyle name="Comma 15" xfId="530" xr:uid="{00000000-0005-0000-0000-000071000000}"/>
    <cellStyle name="Comma 16" xfId="531" xr:uid="{00000000-0005-0000-0000-000072000000}"/>
    <cellStyle name="Comma 17" xfId="532" xr:uid="{00000000-0005-0000-0000-000073000000}"/>
    <cellStyle name="Comma 18" xfId="533" xr:uid="{00000000-0005-0000-0000-000074000000}"/>
    <cellStyle name="Comma 19" xfId="534" xr:uid="{00000000-0005-0000-0000-000075000000}"/>
    <cellStyle name="Comma 2" xfId="11" xr:uid="{00000000-0005-0000-0000-000076000000}"/>
    <cellStyle name="Comma 2 2" xfId="12" xr:uid="{00000000-0005-0000-0000-000077000000}"/>
    <cellStyle name="Comma 2 2 2" xfId="13" xr:uid="{00000000-0005-0000-0000-000078000000}"/>
    <cellStyle name="Comma 2 2 2 2" xfId="158" xr:uid="{00000000-0005-0000-0000-000079000000}"/>
    <cellStyle name="Comma 2 2 2 2 2" xfId="250" xr:uid="{00000000-0005-0000-0000-00007A000000}"/>
    <cellStyle name="Comma 2 2 2 2 2 2" xfId="358" xr:uid="{00000000-0005-0000-0000-00007B000000}"/>
    <cellStyle name="Comma 2 2 2 2 2 3" xfId="466" xr:uid="{00000000-0005-0000-0000-00007C000000}"/>
    <cellStyle name="Comma 2 2 2 2 3" xfId="304" xr:uid="{00000000-0005-0000-0000-00007D000000}"/>
    <cellStyle name="Comma 2 2 2 2 4" xfId="412" xr:uid="{00000000-0005-0000-0000-00007E000000}"/>
    <cellStyle name="Comma 2 2 2 2 5" xfId="1050" xr:uid="{00000000-0005-0000-0000-00007F000000}"/>
    <cellStyle name="Comma 2 2 2 3" xfId="199" xr:uid="{00000000-0005-0000-0000-000080000000}"/>
    <cellStyle name="Comma 2 2 2 3 2" xfId="307" xr:uid="{00000000-0005-0000-0000-000081000000}"/>
    <cellStyle name="Comma 2 2 2 3 3" xfId="415" xr:uid="{00000000-0005-0000-0000-000082000000}"/>
    <cellStyle name="Comma 2 2 2 4" xfId="253" xr:uid="{00000000-0005-0000-0000-000083000000}"/>
    <cellStyle name="Comma 2 2 2 5" xfId="361" xr:uid="{00000000-0005-0000-0000-000084000000}"/>
    <cellStyle name="Comma 2 2 2 6" xfId="897" xr:uid="{00000000-0005-0000-0000-000085000000}"/>
    <cellStyle name="Comma 2 2 3" xfId="14" xr:uid="{00000000-0005-0000-0000-000086000000}"/>
    <cellStyle name="Comma 2 2 3 2" xfId="200" xr:uid="{00000000-0005-0000-0000-000087000000}"/>
    <cellStyle name="Comma 2 2 3 2 2" xfId="308" xr:uid="{00000000-0005-0000-0000-000088000000}"/>
    <cellStyle name="Comma 2 2 3 2 3" xfId="416" xr:uid="{00000000-0005-0000-0000-000089000000}"/>
    <cellStyle name="Comma 2 2 3 3" xfId="254" xr:uid="{00000000-0005-0000-0000-00008A000000}"/>
    <cellStyle name="Comma 2 2 3 4" xfId="362" xr:uid="{00000000-0005-0000-0000-00008B000000}"/>
    <cellStyle name="Comma 2 2 3 5" xfId="1194" xr:uid="{00000000-0005-0000-0000-00008C000000}"/>
    <cellStyle name="Comma 2 2 4" xfId="198" xr:uid="{00000000-0005-0000-0000-00008D000000}"/>
    <cellStyle name="Comma 2 2 4 2" xfId="306" xr:uid="{00000000-0005-0000-0000-00008E000000}"/>
    <cellStyle name="Comma 2 2 4 3" xfId="414" xr:uid="{00000000-0005-0000-0000-00008F000000}"/>
    <cellStyle name="Comma 2 2 5" xfId="252" xr:uid="{00000000-0005-0000-0000-000090000000}"/>
    <cellStyle name="Comma 2 2 6" xfId="360" xr:uid="{00000000-0005-0000-0000-000091000000}"/>
    <cellStyle name="Comma 2 2 7" xfId="536" xr:uid="{00000000-0005-0000-0000-000092000000}"/>
    <cellStyle name="Comma 2 3" xfId="15" xr:uid="{00000000-0005-0000-0000-000093000000}"/>
    <cellStyle name="Comma 2 3 2" xfId="159" xr:uid="{00000000-0005-0000-0000-000094000000}"/>
    <cellStyle name="Comma 2 3 2 2" xfId="1023" xr:uid="{00000000-0005-0000-0000-000095000000}"/>
    <cellStyle name="Comma 2 3 3" xfId="537" xr:uid="{00000000-0005-0000-0000-000096000000}"/>
    <cellStyle name="Comma 2 3 3 2" xfId="1195" xr:uid="{00000000-0005-0000-0000-000097000000}"/>
    <cellStyle name="Comma 2 3 4" xfId="867" xr:uid="{00000000-0005-0000-0000-000098000000}"/>
    <cellStyle name="Comma 2 4" xfId="160" xr:uid="{00000000-0005-0000-0000-000099000000}"/>
    <cellStyle name="Comma 2 4 2" xfId="866" xr:uid="{00000000-0005-0000-0000-00009A000000}"/>
    <cellStyle name="Comma 2 5" xfId="535" xr:uid="{00000000-0005-0000-0000-00009B000000}"/>
    <cellStyle name="Comma 2 5 2" xfId="1193" xr:uid="{00000000-0005-0000-0000-00009C000000}"/>
    <cellStyle name="Comma 2 6" xfId="853" xr:uid="{00000000-0005-0000-0000-00009D000000}"/>
    <cellStyle name="Comma 20" xfId="538" xr:uid="{00000000-0005-0000-0000-00009E000000}"/>
    <cellStyle name="Comma 21" xfId="539" xr:uid="{00000000-0005-0000-0000-00009F000000}"/>
    <cellStyle name="Comma 22" xfId="540" xr:uid="{00000000-0005-0000-0000-0000A0000000}"/>
    <cellStyle name="Comma 23" xfId="541" xr:uid="{00000000-0005-0000-0000-0000A1000000}"/>
    <cellStyle name="Comma 24" xfId="542" xr:uid="{00000000-0005-0000-0000-0000A2000000}"/>
    <cellStyle name="Comma 25" xfId="543" xr:uid="{00000000-0005-0000-0000-0000A3000000}"/>
    <cellStyle name="Comma 26" xfId="544" xr:uid="{00000000-0005-0000-0000-0000A4000000}"/>
    <cellStyle name="Comma 27" xfId="545" xr:uid="{00000000-0005-0000-0000-0000A5000000}"/>
    <cellStyle name="Comma 28" xfId="546" xr:uid="{00000000-0005-0000-0000-0000A6000000}"/>
    <cellStyle name="Comma 29" xfId="547" xr:uid="{00000000-0005-0000-0000-0000A7000000}"/>
    <cellStyle name="Comma 3" xfId="16" xr:uid="{00000000-0005-0000-0000-0000A8000000}"/>
    <cellStyle name="Comma 3 2" xfId="17" xr:uid="{00000000-0005-0000-0000-0000A9000000}"/>
    <cellStyle name="Comma 3 2 2" xfId="18" xr:uid="{00000000-0005-0000-0000-0000AA000000}"/>
    <cellStyle name="Comma 3 2 2 2" xfId="161" xr:uid="{00000000-0005-0000-0000-0000AB000000}"/>
    <cellStyle name="Comma 3 2 2 2 2" xfId="1052" xr:uid="{00000000-0005-0000-0000-0000AC000000}"/>
    <cellStyle name="Comma 3 2 2 3" xfId="711" xr:uid="{00000000-0005-0000-0000-0000AD000000}"/>
    <cellStyle name="Comma 3 2 2 4" xfId="899" xr:uid="{00000000-0005-0000-0000-0000AE000000}"/>
    <cellStyle name="Comma 3 2 3" xfId="162" xr:uid="{00000000-0005-0000-0000-0000AF000000}"/>
    <cellStyle name="Comma 3 3" xfId="163" xr:uid="{00000000-0005-0000-0000-0000B0000000}"/>
    <cellStyle name="Comma 3 3 2" xfId="164" xr:uid="{00000000-0005-0000-0000-0000B1000000}"/>
    <cellStyle name="Comma 3 3 3" xfId="548" xr:uid="{00000000-0005-0000-0000-0000B2000000}"/>
    <cellStyle name="Comma 3 4" xfId="165" xr:uid="{00000000-0005-0000-0000-0000B3000000}"/>
    <cellStyle name="Comma 3 4 2" xfId="710" xr:uid="{00000000-0005-0000-0000-0000B4000000}"/>
    <cellStyle name="Comma 3 4 2 2" xfId="1051" xr:uid="{00000000-0005-0000-0000-0000B5000000}"/>
    <cellStyle name="Comma 3 4 3" xfId="898" xr:uid="{00000000-0005-0000-0000-0000B6000000}"/>
    <cellStyle name="Comma 3 5" xfId="868" xr:uid="{00000000-0005-0000-0000-0000B7000000}"/>
    <cellStyle name="Comma 3 6" xfId="1196" xr:uid="{00000000-0005-0000-0000-0000B8000000}"/>
    <cellStyle name="Comma 3 7" xfId="855" xr:uid="{00000000-0005-0000-0000-0000B9000000}"/>
    <cellStyle name="Comma 30" xfId="549" xr:uid="{00000000-0005-0000-0000-0000BA000000}"/>
    <cellStyle name="Comma 31" xfId="550" xr:uid="{00000000-0005-0000-0000-0000BB000000}"/>
    <cellStyle name="Comma 32" xfId="551" xr:uid="{00000000-0005-0000-0000-0000BC000000}"/>
    <cellStyle name="Comma 33" xfId="475" xr:uid="{00000000-0005-0000-0000-0000BD000000}"/>
    <cellStyle name="Comma 33 2" xfId="1019" xr:uid="{00000000-0005-0000-0000-0000BE000000}"/>
    <cellStyle name="Comma 33 3" xfId="861" xr:uid="{00000000-0005-0000-0000-0000BF000000}"/>
    <cellStyle name="Comma 34" xfId="691" xr:uid="{00000000-0005-0000-0000-0000C0000000}"/>
    <cellStyle name="Comma 34 2" xfId="1033" xr:uid="{00000000-0005-0000-0000-0000C1000000}"/>
    <cellStyle name="Comma 34 3" xfId="880" xr:uid="{00000000-0005-0000-0000-0000C2000000}"/>
    <cellStyle name="Comma 35" xfId="694" xr:uid="{00000000-0005-0000-0000-0000C3000000}"/>
    <cellStyle name="Comma 35 2" xfId="1036" xr:uid="{00000000-0005-0000-0000-0000C4000000}"/>
    <cellStyle name="Comma 35 3" xfId="883" xr:uid="{00000000-0005-0000-0000-0000C5000000}"/>
    <cellStyle name="Comma 36" xfId="698" xr:uid="{00000000-0005-0000-0000-0000C6000000}"/>
    <cellStyle name="Comma 36 2" xfId="1040" xr:uid="{00000000-0005-0000-0000-0000C7000000}"/>
    <cellStyle name="Comma 36 3" xfId="887" xr:uid="{00000000-0005-0000-0000-0000C8000000}"/>
    <cellStyle name="Comma 37" xfId="693" xr:uid="{00000000-0005-0000-0000-0000C9000000}"/>
    <cellStyle name="Comma 37 2" xfId="1035" xr:uid="{00000000-0005-0000-0000-0000CA000000}"/>
    <cellStyle name="Comma 37 3" xfId="882" xr:uid="{00000000-0005-0000-0000-0000CB000000}"/>
    <cellStyle name="Comma 38" xfId="697" xr:uid="{00000000-0005-0000-0000-0000CC000000}"/>
    <cellStyle name="Comma 38 2" xfId="1039" xr:uid="{00000000-0005-0000-0000-0000CD000000}"/>
    <cellStyle name="Comma 38 3" xfId="886" xr:uid="{00000000-0005-0000-0000-0000CE000000}"/>
    <cellStyle name="Comma 39" xfId="692" xr:uid="{00000000-0005-0000-0000-0000CF000000}"/>
    <cellStyle name="Comma 39 2" xfId="1034" xr:uid="{00000000-0005-0000-0000-0000D0000000}"/>
    <cellStyle name="Comma 39 3" xfId="881" xr:uid="{00000000-0005-0000-0000-0000D1000000}"/>
    <cellStyle name="Comma 4" xfId="19" xr:uid="{00000000-0005-0000-0000-0000D2000000}"/>
    <cellStyle name="Comma 4 2" xfId="20" xr:uid="{00000000-0005-0000-0000-0000D3000000}"/>
    <cellStyle name="Comma 4 2 2" xfId="21" xr:uid="{00000000-0005-0000-0000-0000D4000000}"/>
    <cellStyle name="Comma 4 2 2 2" xfId="166" xr:uid="{00000000-0005-0000-0000-0000D5000000}"/>
    <cellStyle name="Comma 4 2 3" xfId="167" xr:uid="{00000000-0005-0000-0000-0000D6000000}"/>
    <cellStyle name="Comma 4 2 4" xfId="553" xr:uid="{00000000-0005-0000-0000-0000D7000000}"/>
    <cellStyle name="Comma 4 3" xfId="22" xr:uid="{00000000-0005-0000-0000-0000D8000000}"/>
    <cellStyle name="Comma 4 3 2" xfId="168" xr:uid="{00000000-0005-0000-0000-0000D9000000}"/>
    <cellStyle name="Comma 4 3 2 2" xfId="554" xr:uid="{00000000-0005-0000-0000-0000DA000000}"/>
    <cellStyle name="Comma 4 4" xfId="169" xr:uid="{00000000-0005-0000-0000-0000DB000000}"/>
    <cellStyle name="Comma 4 4 2" xfId="712" xr:uid="{00000000-0005-0000-0000-0000DC000000}"/>
    <cellStyle name="Comma 4 4 2 2" xfId="1053" xr:uid="{00000000-0005-0000-0000-0000DD000000}"/>
    <cellStyle name="Comma 4 4 3" xfId="900" xr:uid="{00000000-0005-0000-0000-0000DE000000}"/>
    <cellStyle name="Comma 4 5" xfId="552" xr:uid="{00000000-0005-0000-0000-0000DF000000}"/>
    <cellStyle name="Comma 4 5 2" xfId="1197" xr:uid="{00000000-0005-0000-0000-0000E0000000}"/>
    <cellStyle name="Comma 40" xfId="727" xr:uid="{00000000-0005-0000-0000-0000E1000000}"/>
    <cellStyle name="Comma 40 2" xfId="1066" xr:uid="{00000000-0005-0000-0000-0000E2000000}"/>
    <cellStyle name="Comma 40 3" xfId="913" xr:uid="{00000000-0005-0000-0000-0000E3000000}"/>
    <cellStyle name="Comma 41" xfId="737" xr:uid="{00000000-0005-0000-0000-0000E4000000}"/>
    <cellStyle name="Comma 41 2" xfId="1076" xr:uid="{00000000-0005-0000-0000-0000E5000000}"/>
    <cellStyle name="Comma 41 3" xfId="923" xr:uid="{00000000-0005-0000-0000-0000E6000000}"/>
    <cellStyle name="Comma 42" xfId="729" xr:uid="{00000000-0005-0000-0000-0000E7000000}"/>
    <cellStyle name="Comma 42 2" xfId="1068" xr:uid="{00000000-0005-0000-0000-0000E8000000}"/>
    <cellStyle name="Comma 42 3" xfId="915" xr:uid="{00000000-0005-0000-0000-0000E9000000}"/>
    <cellStyle name="Comma 43" xfId="736" xr:uid="{00000000-0005-0000-0000-0000EA000000}"/>
    <cellStyle name="Comma 43 2" xfId="1075" xr:uid="{00000000-0005-0000-0000-0000EB000000}"/>
    <cellStyle name="Comma 43 3" xfId="922" xr:uid="{00000000-0005-0000-0000-0000EC000000}"/>
    <cellStyle name="Comma 44" xfId="731" xr:uid="{00000000-0005-0000-0000-0000ED000000}"/>
    <cellStyle name="Comma 44 2" xfId="1070" xr:uid="{00000000-0005-0000-0000-0000EE000000}"/>
    <cellStyle name="Comma 44 3" xfId="917" xr:uid="{00000000-0005-0000-0000-0000EF000000}"/>
    <cellStyle name="Comma 45" xfId="734" xr:uid="{00000000-0005-0000-0000-0000F0000000}"/>
    <cellStyle name="Comma 45 2" xfId="1073" xr:uid="{00000000-0005-0000-0000-0000F1000000}"/>
    <cellStyle name="Comma 45 3" xfId="920" xr:uid="{00000000-0005-0000-0000-0000F2000000}"/>
    <cellStyle name="Comma 46" xfId="733" xr:uid="{00000000-0005-0000-0000-0000F3000000}"/>
    <cellStyle name="Comma 46 2" xfId="1072" xr:uid="{00000000-0005-0000-0000-0000F4000000}"/>
    <cellStyle name="Comma 46 3" xfId="919" xr:uid="{00000000-0005-0000-0000-0000F5000000}"/>
    <cellStyle name="Comma 47" xfId="749" xr:uid="{00000000-0005-0000-0000-0000F6000000}"/>
    <cellStyle name="Comma 47 2" xfId="1087" xr:uid="{00000000-0005-0000-0000-0000F7000000}"/>
    <cellStyle name="Comma 47 3" xfId="934" xr:uid="{00000000-0005-0000-0000-0000F8000000}"/>
    <cellStyle name="Comma 48" xfId="791" xr:uid="{00000000-0005-0000-0000-0000F9000000}"/>
    <cellStyle name="Comma 48 2" xfId="1129" xr:uid="{00000000-0005-0000-0000-0000FA000000}"/>
    <cellStyle name="Comma 48 3" xfId="976" xr:uid="{00000000-0005-0000-0000-0000FB000000}"/>
    <cellStyle name="Comma 49" xfId="752" xr:uid="{00000000-0005-0000-0000-0000FC000000}"/>
    <cellStyle name="Comma 49 2" xfId="1090" xr:uid="{00000000-0005-0000-0000-0000FD000000}"/>
    <cellStyle name="Comma 49 3" xfId="937" xr:uid="{00000000-0005-0000-0000-0000FE000000}"/>
    <cellStyle name="Comma 5" xfId="23" xr:uid="{00000000-0005-0000-0000-0000FF000000}"/>
    <cellStyle name="Comma 5 2" xfId="24" xr:uid="{00000000-0005-0000-0000-000000010000}"/>
    <cellStyle name="Comma 5 2 2" xfId="25" xr:uid="{00000000-0005-0000-0000-000001010000}"/>
    <cellStyle name="Comma 5 2 2 2" xfId="170" xr:uid="{00000000-0005-0000-0000-000002010000}"/>
    <cellStyle name="Comma 5 2 3" xfId="171" xr:uid="{00000000-0005-0000-0000-000003010000}"/>
    <cellStyle name="Comma 5 2 4" xfId="555" xr:uid="{00000000-0005-0000-0000-000004010000}"/>
    <cellStyle name="Comma 5 3" xfId="26" xr:uid="{00000000-0005-0000-0000-000005010000}"/>
    <cellStyle name="Comma 5 3 2" xfId="172" xr:uid="{00000000-0005-0000-0000-000006010000}"/>
    <cellStyle name="Comma 5 3 2 2" xfId="1054" xr:uid="{00000000-0005-0000-0000-000007010000}"/>
    <cellStyle name="Comma 5 3 3" xfId="713" xr:uid="{00000000-0005-0000-0000-000008010000}"/>
    <cellStyle name="Comma 5 3 4" xfId="901" xr:uid="{00000000-0005-0000-0000-000009010000}"/>
    <cellStyle name="Comma 5 4" xfId="173" xr:uid="{00000000-0005-0000-0000-00000A010000}"/>
    <cellStyle name="Comma 5 4 2" xfId="1198" xr:uid="{00000000-0005-0000-0000-00000B010000}"/>
    <cellStyle name="Comma 50" xfId="788" xr:uid="{00000000-0005-0000-0000-00000C010000}"/>
    <cellStyle name="Comma 50 2" xfId="1126" xr:uid="{00000000-0005-0000-0000-00000D010000}"/>
    <cellStyle name="Comma 50 3" xfId="973" xr:uid="{00000000-0005-0000-0000-00000E010000}"/>
    <cellStyle name="Comma 51" xfId="753" xr:uid="{00000000-0005-0000-0000-00000F010000}"/>
    <cellStyle name="Comma 51 2" xfId="1091" xr:uid="{00000000-0005-0000-0000-000010010000}"/>
    <cellStyle name="Comma 51 3" xfId="938" xr:uid="{00000000-0005-0000-0000-000011010000}"/>
    <cellStyle name="Comma 52" xfId="786" xr:uid="{00000000-0005-0000-0000-000012010000}"/>
    <cellStyle name="Comma 52 2" xfId="1124" xr:uid="{00000000-0005-0000-0000-000013010000}"/>
    <cellStyle name="Comma 52 3" xfId="971" xr:uid="{00000000-0005-0000-0000-000014010000}"/>
    <cellStyle name="Comma 53" xfId="755" xr:uid="{00000000-0005-0000-0000-000015010000}"/>
    <cellStyle name="Comma 53 2" xfId="1093" xr:uid="{00000000-0005-0000-0000-000016010000}"/>
    <cellStyle name="Comma 53 3" xfId="940" xr:uid="{00000000-0005-0000-0000-000017010000}"/>
    <cellStyle name="Comma 54" xfId="784" xr:uid="{00000000-0005-0000-0000-000018010000}"/>
    <cellStyle name="Comma 54 2" xfId="1122" xr:uid="{00000000-0005-0000-0000-000019010000}"/>
    <cellStyle name="Comma 54 3" xfId="969" xr:uid="{00000000-0005-0000-0000-00001A010000}"/>
    <cellStyle name="Comma 55" xfId="757" xr:uid="{00000000-0005-0000-0000-00001B010000}"/>
    <cellStyle name="Comma 55 2" xfId="1095" xr:uid="{00000000-0005-0000-0000-00001C010000}"/>
    <cellStyle name="Comma 55 3" xfId="942" xr:uid="{00000000-0005-0000-0000-00001D010000}"/>
    <cellStyle name="Comma 56" xfId="782" xr:uid="{00000000-0005-0000-0000-00001E010000}"/>
    <cellStyle name="Comma 56 2" xfId="1120" xr:uid="{00000000-0005-0000-0000-00001F010000}"/>
    <cellStyle name="Comma 56 3" xfId="967" xr:uid="{00000000-0005-0000-0000-000020010000}"/>
    <cellStyle name="Comma 57" xfId="759" xr:uid="{00000000-0005-0000-0000-000021010000}"/>
    <cellStyle name="Comma 57 2" xfId="1097" xr:uid="{00000000-0005-0000-0000-000022010000}"/>
    <cellStyle name="Comma 57 3" xfId="944" xr:uid="{00000000-0005-0000-0000-000023010000}"/>
    <cellStyle name="Comma 58" xfId="780" xr:uid="{00000000-0005-0000-0000-000024010000}"/>
    <cellStyle name="Comma 58 2" xfId="1118" xr:uid="{00000000-0005-0000-0000-000025010000}"/>
    <cellStyle name="Comma 58 3" xfId="965" xr:uid="{00000000-0005-0000-0000-000026010000}"/>
    <cellStyle name="Comma 59" xfId="761" xr:uid="{00000000-0005-0000-0000-000027010000}"/>
    <cellStyle name="Comma 59 2" xfId="1099" xr:uid="{00000000-0005-0000-0000-000028010000}"/>
    <cellStyle name="Comma 59 3" xfId="946" xr:uid="{00000000-0005-0000-0000-000029010000}"/>
    <cellStyle name="Comma 6" xfId="27" xr:uid="{00000000-0005-0000-0000-00002A010000}"/>
    <cellStyle name="Comma 6 2" xfId="28" xr:uid="{00000000-0005-0000-0000-00002B010000}"/>
    <cellStyle name="Comma 6 2 2" xfId="29" xr:uid="{00000000-0005-0000-0000-00002C010000}"/>
    <cellStyle name="Comma 6 2 2 2" xfId="174" xr:uid="{00000000-0005-0000-0000-00002D010000}"/>
    <cellStyle name="Comma 6 2 3" xfId="175" xr:uid="{00000000-0005-0000-0000-00002E010000}"/>
    <cellStyle name="Comma 6 2 4" xfId="1199" xr:uid="{00000000-0005-0000-0000-00002F010000}"/>
    <cellStyle name="Comma 6 3" xfId="30" xr:uid="{00000000-0005-0000-0000-000030010000}"/>
    <cellStyle name="Comma 6 3 2" xfId="176" xr:uid="{00000000-0005-0000-0000-000031010000}"/>
    <cellStyle name="Comma 6 3 2 2" xfId="177" xr:uid="{00000000-0005-0000-0000-000032010000}"/>
    <cellStyle name="Comma 6 3 3" xfId="178" xr:uid="{00000000-0005-0000-0000-000033010000}"/>
    <cellStyle name="Comma 6 4" xfId="179" xr:uid="{00000000-0005-0000-0000-000034010000}"/>
    <cellStyle name="Comma 6 4 2" xfId="180" xr:uid="{00000000-0005-0000-0000-000035010000}"/>
    <cellStyle name="Comma 6 5" xfId="181" xr:uid="{00000000-0005-0000-0000-000036010000}"/>
    <cellStyle name="Comma 6 6" xfId="556" xr:uid="{00000000-0005-0000-0000-000037010000}"/>
    <cellStyle name="Comma 60" xfId="778" xr:uid="{00000000-0005-0000-0000-000038010000}"/>
    <cellStyle name="Comma 60 2" xfId="1116" xr:uid="{00000000-0005-0000-0000-000039010000}"/>
    <cellStyle name="Comma 60 3" xfId="963" xr:uid="{00000000-0005-0000-0000-00003A010000}"/>
    <cellStyle name="Comma 61" xfId="763" xr:uid="{00000000-0005-0000-0000-00003B010000}"/>
    <cellStyle name="Comma 61 2" xfId="1101" xr:uid="{00000000-0005-0000-0000-00003C010000}"/>
    <cellStyle name="Comma 61 3" xfId="948" xr:uid="{00000000-0005-0000-0000-00003D010000}"/>
    <cellStyle name="Comma 62" xfId="776" xr:uid="{00000000-0005-0000-0000-00003E010000}"/>
    <cellStyle name="Comma 62 2" xfId="1114" xr:uid="{00000000-0005-0000-0000-00003F010000}"/>
    <cellStyle name="Comma 62 3" xfId="961" xr:uid="{00000000-0005-0000-0000-000040010000}"/>
    <cellStyle name="Comma 63" xfId="765" xr:uid="{00000000-0005-0000-0000-000041010000}"/>
    <cellStyle name="Comma 63 2" xfId="1103" xr:uid="{00000000-0005-0000-0000-000042010000}"/>
    <cellStyle name="Comma 63 3" xfId="950" xr:uid="{00000000-0005-0000-0000-000043010000}"/>
    <cellStyle name="Comma 64" xfId="774" xr:uid="{00000000-0005-0000-0000-000044010000}"/>
    <cellStyle name="Comma 64 2" xfId="1112" xr:uid="{00000000-0005-0000-0000-000045010000}"/>
    <cellStyle name="Comma 64 3" xfId="959" xr:uid="{00000000-0005-0000-0000-000046010000}"/>
    <cellStyle name="Comma 65" xfId="767" xr:uid="{00000000-0005-0000-0000-000047010000}"/>
    <cellStyle name="Comma 65 2" xfId="1105" xr:uid="{00000000-0005-0000-0000-000048010000}"/>
    <cellStyle name="Comma 65 3" xfId="952" xr:uid="{00000000-0005-0000-0000-000049010000}"/>
    <cellStyle name="Comma 66" xfId="772" xr:uid="{00000000-0005-0000-0000-00004A010000}"/>
    <cellStyle name="Comma 66 2" xfId="1110" xr:uid="{00000000-0005-0000-0000-00004B010000}"/>
    <cellStyle name="Comma 66 3" xfId="957" xr:uid="{00000000-0005-0000-0000-00004C010000}"/>
    <cellStyle name="Comma 67" xfId="769" xr:uid="{00000000-0005-0000-0000-00004D010000}"/>
    <cellStyle name="Comma 67 2" xfId="1107" xr:uid="{00000000-0005-0000-0000-00004E010000}"/>
    <cellStyle name="Comma 67 3" xfId="954" xr:uid="{00000000-0005-0000-0000-00004F010000}"/>
    <cellStyle name="Comma 68" xfId="790" xr:uid="{00000000-0005-0000-0000-000050010000}"/>
    <cellStyle name="Comma 68 2" xfId="1128" xr:uid="{00000000-0005-0000-0000-000051010000}"/>
    <cellStyle name="Comma 68 3" xfId="975" xr:uid="{00000000-0005-0000-0000-000052010000}"/>
    <cellStyle name="Comma 69" xfId="770" xr:uid="{00000000-0005-0000-0000-000053010000}"/>
    <cellStyle name="Comma 69 2" xfId="1108" xr:uid="{00000000-0005-0000-0000-000054010000}"/>
    <cellStyle name="Comma 69 3" xfId="955" xr:uid="{00000000-0005-0000-0000-000055010000}"/>
    <cellStyle name="Comma 7" xfId="31" xr:uid="{00000000-0005-0000-0000-000056010000}"/>
    <cellStyle name="Comma 7 2" xfId="32" xr:uid="{00000000-0005-0000-0000-000057010000}"/>
    <cellStyle name="Comma 7 2 2" xfId="33" xr:uid="{00000000-0005-0000-0000-000058010000}"/>
    <cellStyle name="Comma 7 2 2 2" xfId="182" xr:uid="{00000000-0005-0000-0000-000059010000}"/>
    <cellStyle name="Comma 7 2 3" xfId="183" xr:uid="{00000000-0005-0000-0000-00005A010000}"/>
    <cellStyle name="Comma 7 2 4" xfId="557" xr:uid="{00000000-0005-0000-0000-00005B010000}"/>
    <cellStyle name="Comma 7 3" xfId="34" xr:uid="{00000000-0005-0000-0000-00005C010000}"/>
    <cellStyle name="Comma 7 3 2" xfId="184" xr:uid="{00000000-0005-0000-0000-00005D010000}"/>
    <cellStyle name="Comma 7 3 2 2" xfId="185" xr:uid="{00000000-0005-0000-0000-00005E010000}"/>
    <cellStyle name="Comma 7 3 3" xfId="186" xr:uid="{00000000-0005-0000-0000-00005F010000}"/>
    <cellStyle name="Comma 7 3 4" xfId="1200" xr:uid="{00000000-0005-0000-0000-000060010000}"/>
    <cellStyle name="Comma 7 4" xfId="187" xr:uid="{00000000-0005-0000-0000-000061010000}"/>
    <cellStyle name="Comma 7 4 2" xfId="188" xr:uid="{00000000-0005-0000-0000-000062010000}"/>
    <cellStyle name="Comma 7 5" xfId="189" xr:uid="{00000000-0005-0000-0000-000063010000}"/>
    <cellStyle name="Comma 70" xfId="796" xr:uid="{00000000-0005-0000-0000-000064010000}"/>
    <cellStyle name="Comma 70 2" xfId="1134" xr:uid="{00000000-0005-0000-0000-000065010000}"/>
    <cellStyle name="Comma 70 3" xfId="981" xr:uid="{00000000-0005-0000-0000-000066010000}"/>
    <cellStyle name="Comma 71" xfId="822" xr:uid="{00000000-0005-0000-0000-000067010000}"/>
    <cellStyle name="Comma 71 2" xfId="1159" xr:uid="{00000000-0005-0000-0000-000068010000}"/>
    <cellStyle name="Comma 71 3" xfId="1006" xr:uid="{00000000-0005-0000-0000-000069010000}"/>
    <cellStyle name="Comma 72" xfId="826" xr:uid="{00000000-0005-0000-0000-00006A010000}"/>
    <cellStyle name="Comma 72 2" xfId="1162" xr:uid="{00000000-0005-0000-0000-00006B010000}"/>
    <cellStyle name="Comma 72 3" xfId="1008" xr:uid="{00000000-0005-0000-0000-00006C010000}"/>
    <cellStyle name="Comma 73" xfId="827" xr:uid="{00000000-0005-0000-0000-00006D010000}"/>
    <cellStyle name="Comma 73 2" xfId="1163" xr:uid="{00000000-0005-0000-0000-00006E010000}"/>
    <cellStyle name="Comma 73 3" xfId="1009" xr:uid="{00000000-0005-0000-0000-00006F010000}"/>
    <cellStyle name="Comma 74" xfId="829" xr:uid="{00000000-0005-0000-0000-000070010000}"/>
    <cellStyle name="Comma 74 2" xfId="1165" xr:uid="{00000000-0005-0000-0000-000071010000}"/>
    <cellStyle name="Comma 74 3" xfId="1011" xr:uid="{00000000-0005-0000-0000-000072010000}"/>
    <cellStyle name="Comma 75" xfId="832" xr:uid="{00000000-0005-0000-0000-000073010000}"/>
    <cellStyle name="Comma 75 2" xfId="1168" xr:uid="{00000000-0005-0000-0000-000074010000}"/>
    <cellStyle name="Comma 75 3" xfId="1014" xr:uid="{00000000-0005-0000-0000-000075010000}"/>
    <cellStyle name="Comma 76" xfId="835" xr:uid="{00000000-0005-0000-0000-000076010000}"/>
    <cellStyle name="Comma 76 2" xfId="1171" xr:uid="{00000000-0005-0000-0000-000077010000}"/>
    <cellStyle name="Comma 76 3" xfId="1017" xr:uid="{00000000-0005-0000-0000-000078010000}"/>
    <cellStyle name="Comma 77" xfId="834" xr:uid="{00000000-0005-0000-0000-000079010000}"/>
    <cellStyle name="Comma 77 2" xfId="1170" xr:uid="{00000000-0005-0000-0000-00007A010000}"/>
    <cellStyle name="Comma 77 3" xfId="1016" xr:uid="{00000000-0005-0000-0000-00007B010000}"/>
    <cellStyle name="Comma 78" xfId="661" xr:uid="{00000000-0005-0000-0000-00007C010000}"/>
    <cellStyle name="Comma 79" xfId="839" xr:uid="{00000000-0005-0000-0000-00007D010000}"/>
    <cellStyle name="Comma 8" xfId="35" xr:uid="{00000000-0005-0000-0000-00007E010000}"/>
    <cellStyle name="Comma 8 2" xfId="36" xr:uid="{00000000-0005-0000-0000-00007F010000}"/>
    <cellStyle name="Comma 8 2 2" xfId="190" xr:uid="{00000000-0005-0000-0000-000080010000}"/>
    <cellStyle name="Comma 8 2 2 2" xfId="251" xr:uid="{00000000-0005-0000-0000-000081010000}"/>
    <cellStyle name="Comma 8 2 2 2 2" xfId="359" xr:uid="{00000000-0005-0000-0000-000082010000}"/>
    <cellStyle name="Comma 8 2 2 2 3" xfId="467" xr:uid="{00000000-0005-0000-0000-000083010000}"/>
    <cellStyle name="Comma 8 2 2 3" xfId="305" xr:uid="{00000000-0005-0000-0000-000084010000}"/>
    <cellStyle name="Comma 8 2 2 4" xfId="413" xr:uid="{00000000-0005-0000-0000-000085010000}"/>
    <cellStyle name="Comma 8 2 3" xfId="202" xr:uid="{00000000-0005-0000-0000-000086010000}"/>
    <cellStyle name="Comma 8 2 3 2" xfId="310" xr:uid="{00000000-0005-0000-0000-000087010000}"/>
    <cellStyle name="Comma 8 2 3 3" xfId="418" xr:uid="{00000000-0005-0000-0000-000088010000}"/>
    <cellStyle name="Comma 8 2 4" xfId="256" xr:uid="{00000000-0005-0000-0000-000089010000}"/>
    <cellStyle name="Comma 8 2 5" xfId="364" xr:uid="{00000000-0005-0000-0000-00008A010000}"/>
    <cellStyle name="Comma 8 2 6" xfId="1177" xr:uid="{00000000-0005-0000-0000-00008B010000}"/>
    <cellStyle name="Comma 8 3" xfId="37" xr:uid="{00000000-0005-0000-0000-00008C010000}"/>
    <cellStyle name="Comma 8 3 2" xfId="203" xr:uid="{00000000-0005-0000-0000-00008D010000}"/>
    <cellStyle name="Comma 8 3 2 2" xfId="311" xr:uid="{00000000-0005-0000-0000-00008E010000}"/>
    <cellStyle name="Comma 8 3 2 3" xfId="419" xr:uid="{00000000-0005-0000-0000-00008F010000}"/>
    <cellStyle name="Comma 8 3 3" xfId="257" xr:uid="{00000000-0005-0000-0000-000090010000}"/>
    <cellStyle name="Comma 8 3 4" xfId="365" xr:uid="{00000000-0005-0000-0000-000091010000}"/>
    <cellStyle name="Comma 8 4" xfId="201" xr:uid="{00000000-0005-0000-0000-000092010000}"/>
    <cellStyle name="Comma 8 4 2" xfId="309" xr:uid="{00000000-0005-0000-0000-000093010000}"/>
    <cellStyle name="Comma 8 4 3" xfId="417" xr:uid="{00000000-0005-0000-0000-000094010000}"/>
    <cellStyle name="Comma 8 5" xfId="255" xr:uid="{00000000-0005-0000-0000-000095010000}"/>
    <cellStyle name="Comma 8 6" xfId="363" xr:uid="{00000000-0005-0000-0000-000096010000}"/>
    <cellStyle name="Comma 8 7" xfId="558" xr:uid="{00000000-0005-0000-0000-000097010000}"/>
    <cellStyle name="Comma 80" xfId="3" xr:uid="{00000000-0005-0000-0000-000098010000}"/>
    <cellStyle name="Comma 81" xfId="844" xr:uid="{00000000-0005-0000-0000-000099010000}"/>
    <cellStyle name="Comma 9" xfId="38" xr:uid="{00000000-0005-0000-0000-00009A010000}"/>
    <cellStyle name="Comma 9 2" xfId="191" xr:uid="{00000000-0005-0000-0000-00009B010000}"/>
    <cellStyle name="Comma 9 2 2" xfId="192" xr:uid="{00000000-0005-0000-0000-00009C010000}"/>
    <cellStyle name="Comma 9 2 3" xfId="1248" xr:uid="{00000000-0005-0000-0000-00009D010000}"/>
    <cellStyle name="Comma 9 3" xfId="193" xr:uid="{00000000-0005-0000-0000-00009E010000}"/>
    <cellStyle name="Comma 9 4" xfId="559" xr:uid="{00000000-0005-0000-0000-00009F010000}"/>
    <cellStyle name="Curren - Style3" xfId="560" xr:uid="{00000000-0005-0000-0000-0000A0010000}"/>
    <cellStyle name="Curren - Style4" xfId="561" xr:uid="{00000000-0005-0000-0000-0000A1010000}"/>
    <cellStyle name="Currency [0] 2" xfId="562" xr:uid="{00000000-0005-0000-0000-0000A2010000}"/>
    <cellStyle name="Currency 2" xfId="39" xr:uid="{00000000-0005-0000-0000-0000A3010000}"/>
    <cellStyle name="Currency 2 2" xfId="40" xr:uid="{00000000-0005-0000-0000-0000A4010000}"/>
    <cellStyle name="Currency 2 2 2" xfId="194" xr:uid="{00000000-0005-0000-0000-0000A5010000}"/>
    <cellStyle name="Currency 2 3" xfId="195" xr:uid="{00000000-0005-0000-0000-0000A6010000}"/>
    <cellStyle name="Currency 3" xfId="41" xr:uid="{00000000-0005-0000-0000-0000A7010000}"/>
    <cellStyle name="Currency 3 2" xfId="42" xr:uid="{00000000-0005-0000-0000-0000A8010000}"/>
    <cellStyle name="Currency 3 2 2" xfId="196" xr:uid="{00000000-0005-0000-0000-0000A9010000}"/>
    <cellStyle name="Currency 3 3" xfId="197" xr:uid="{00000000-0005-0000-0000-0000AA010000}"/>
    <cellStyle name="d/m/yy" xfId="1201" xr:uid="{00000000-0005-0000-0000-0000AB010000}"/>
    <cellStyle name="Date" xfId="43" xr:uid="{00000000-0005-0000-0000-0000AC010000}"/>
    <cellStyle name="Dezimal [0]_35ERI8T2gbIEMixb4v26icuOo" xfId="563" xr:uid="{00000000-0005-0000-0000-0000AD010000}"/>
    <cellStyle name="Dezimal_35ERI8T2gbIEMixb4v26icuOo" xfId="564" xr:uid="{00000000-0005-0000-0000-0000AE010000}"/>
    <cellStyle name="Euro" xfId="565" xr:uid="{00000000-0005-0000-0000-0000AF010000}"/>
    <cellStyle name="Excel Built-in Normal" xfId="714" xr:uid="{00000000-0005-0000-0000-0000B0010000}"/>
    <cellStyle name="F2" xfId="1202" xr:uid="{00000000-0005-0000-0000-0000B1010000}"/>
    <cellStyle name="F3" xfId="1203" xr:uid="{00000000-0005-0000-0000-0000B2010000}"/>
    <cellStyle name="F4" xfId="1204" xr:uid="{00000000-0005-0000-0000-0000B3010000}"/>
    <cellStyle name="F5" xfId="1205" xr:uid="{00000000-0005-0000-0000-0000B4010000}"/>
    <cellStyle name="F6" xfId="1206" xr:uid="{00000000-0005-0000-0000-0000B5010000}"/>
    <cellStyle name="F7" xfId="1207" xr:uid="{00000000-0005-0000-0000-0000B6010000}"/>
    <cellStyle name="F8" xfId="1208" xr:uid="{00000000-0005-0000-0000-0000B7010000}"/>
    <cellStyle name="Grey" xfId="566" xr:uid="{00000000-0005-0000-0000-0000B8010000}"/>
    <cellStyle name="Header1" xfId="567" xr:uid="{00000000-0005-0000-0000-0000B9010000}"/>
    <cellStyle name="Header1 2" xfId="568" xr:uid="{00000000-0005-0000-0000-0000BA010000}"/>
    <cellStyle name="Header1 3" xfId="569" xr:uid="{00000000-0005-0000-0000-0000BB010000}"/>
    <cellStyle name="Header2" xfId="570" xr:uid="{00000000-0005-0000-0000-0000BC010000}"/>
    <cellStyle name="Header2 2" xfId="571" xr:uid="{00000000-0005-0000-0000-0000BD010000}"/>
    <cellStyle name="Header2 3" xfId="572" xr:uid="{00000000-0005-0000-0000-0000BE010000}"/>
    <cellStyle name="Heading2" xfId="44" xr:uid="{00000000-0005-0000-0000-0000BF010000}"/>
    <cellStyle name="Hyperlink" xfId="846" builtinId="8"/>
    <cellStyle name="Hyperlink 2" xfId="46" xr:uid="{00000000-0005-0000-0000-0000C1010000}"/>
    <cellStyle name="Hyperlink 2 2" xfId="573" xr:uid="{00000000-0005-0000-0000-0000C2010000}"/>
    <cellStyle name="Hyperlink 3" xfId="47" xr:uid="{00000000-0005-0000-0000-0000C3010000}"/>
    <cellStyle name="Hyperlink 4" xfId="45" xr:uid="{00000000-0005-0000-0000-0000C4010000}"/>
    <cellStyle name="Input [yellow]" xfId="574" xr:uid="{00000000-0005-0000-0000-0000C5010000}"/>
    <cellStyle name="Input [yellow] 2" xfId="575" xr:uid="{00000000-0005-0000-0000-0000C6010000}"/>
    <cellStyle name="Input [yellow] 3" xfId="1209" xr:uid="{00000000-0005-0000-0000-0000C7010000}"/>
    <cellStyle name="MajorHeading" xfId="48" xr:uid="{00000000-0005-0000-0000-0000C8010000}"/>
    <cellStyle name="no dec" xfId="576" xr:uid="{00000000-0005-0000-0000-0000C9010000}"/>
    <cellStyle name="Normal" xfId="0" builtinId="0"/>
    <cellStyle name="Normal - Style1" xfId="577" xr:uid="{00000000-0005-0000-0000-0000CB010000}"/>
    <cellStyle name="Normal - Style1 2" xfId="1210" xr:uid="{00000000-0005-0000-0000-0000CC010000}"/>
    <cellStyle name="Normal - Style5" xfId="578" xr:uid="{00000000-0005-0000-0000-0000CD010000}"/>
    <cellStyle name="Normal - Style6" xfId="579" xr:uid="{00000000-0005-0000-0000-0000CE010000}"/>
    <cellStyle name="Normal 10" xfId="49" xr:uid="{00000000-0005-0000-0000-0000CF010000}"/>
    <cellStyle name="Normal 10 2" xfId="50" xr:uid="{00000000-0005-0000-0000-0000D0010000}"/>
    <cellStyle name="Normal 10 2 2" xfId="581" xr:uid="{00000000-0005-0000-0000-0000D1010000}"/>
    <cellStyle name="Normal 10 2 2 2" xfId="1252" xr:uid="{00000000-0005-0000-0000-0000D2010000}"/>
    <cellStyle name="Normal 10 3" xfId="582" xr:uid="{00000000-0005-0000-0000-0000D3010000}"/>
    <cellStyle name="Normal 10 4" xfId="580" xr:uid="{00000000-0005-0000-0000-0000D4010000}"/>
    <cellStyle name="Normal 10 4 2" xfId="1211" xr:uid="{00000000-0005-0000-0000-0000D5010000}"/>
    <cellStyle name="Normal 11" xfId="51" xr:uid="{00000000-0005-0000-0000-0000D6010000}"/>
    <cellStyle name="Normal 11 2" xfId="52" xr:uid="{00000000-0005-0000-0000-0000D7010000}"/>
    <cellStyle name="Normal 11 2 2" xfId="584" xr:uid="{00000000-0005-0000-0000-0000D8010000}"/>
    <cellStyle name="Normal 11 2 2 2" xfId="1024" xr:uid="{00000000-0005-0000-0000-0000D9010000}"/>
    <cellStyle name="Normal 11 2 3" xfId="869" xr:uid="{00000000-0005-0000-0000-0000DA010000}"/>
    <cellStyle name="Normal 11 3" xfId="585" xr:uid="{00000000-0005-0000-0000-0000DB010000}"/>
    <cellStyle name="Normal 11 3 2" xfId="1025" xr:uid="{00000000-0005-0000-0000-0000DC010000}"/>
    <cellStyle name="Normal 11 3 3" xfId="870" xr:uid="{00000000-0005-0000-0000-0000DD010000}"/>
    <cellStyle name="Normal 11 4" xfId="583" xr:uid="{00000000-0005-0000-0000-0000DE010000}"/>
    <cellStyle name="Normal 11 4 2" xfId="1212" xr:uid="{00000000-0005-0000-0000-0000DF010000}"/>
    <cellStyle name="Normal 12" xfId="53" xr:uid="{00000000-0005-0000-0000-0000E0010000}"/>
    <cellStyle name="Normal 12 2" xfId="54" xr:uid="{00000000-0005-0000-0000-0000E1010000}"/>
    <cellStyle name="Normal 12 2 2" xfId="205" xr:uid="{00000000-0005-0000-0000-0000E2010000}"/>
    <cellStyle name="Normal 12 2 2 2" xfId="313" xr:uid="{00000000-0005-0000-0000-0000E3010000}"/>
    <cellStyle name="Normal 12 2 2 3" xfId="421" xr:uid="{00000000-0005-0000-0000-0000E4010000}"/>
    <cellStyle name="Normal 12 2 3" xfId="259" xr:uid="{00000000-0005-0000-0000-0000E5010000}"/>
    <cellStyle name="Normal 12 2 4" xfId="367" xr:uid="{00000000-0005-0000-0000-0000E6010000}"/>
    <cellStyle name="Normal 12 2 5" xfId="1213" xr:uid="{00000000-0005-0000-0000-0000E7010000}"/>
    <cellStyle name="Normal 12 3" xfId="204" xr:uid="{00000000-0005-0000-0000-0000E8010000}"/>
    <cellStyle name="Normal 12 3 2" xfId="312" xr:uid="{00000000-0005-0000-0000-0000E9010000}"/>
    <cellStyle name="Normal 12 3 3" xfId="420" xr:uid="{00000000-0005-0000-0000-0000EA010000}"/>
    <cellStyle name="Normal 12 4" xfId="258" xr:uid="{00000000-0005-0000-0000-0000EB010000}"/>
    <cellStyle name="Normal 12 5" xfId="366" xr:uid="{00000000-0005-0000-0000-0000EC010000}"/>
    <cellStyle name="Normal 12 6" xfId="586" xr:uid="{00000000-0005-0000-0000-0000ED010000}"/>
    <cellStyle name="Normal 13" xfId="55" xr:uid="{00000000-0005-0000-0000-0000EE010000}"/>
    <cellStyle name="Normal 13 2" xfId="56" xr:uid="{00000000-0005-0000-0000-0000EF010000}"/>
    <cellStyle name="Normal 13 2 2" xfId="57" xr:uid="{00000000-0005-0000-0000-0000F0010000}"/>
    <cellStyle name="Normal 13 2 3" xfId="207" xr:uid="{00000000-0005-0000-0000-0000F1010000}"/>
    <cellStyle name="Normal 13 2 3 2" xfId="315" xr:uid="{00000000-0005-0000-0000-0000F2010000}"/>
    <cellStyle name="Normal 13 2 3 3" xfId="423" xr:uid="{00000000-0005-0000-0000-0000F3010000}"/>
    <cellStyle name="Normal 13 2 4" xfId="261" xr:uid="{00000000-0005-0000-0000-0000F4010000}"/>
    <cellStyle name="Normal 13 2 5" xfId="369" xr:uid="{00000000-0005-0000-0000-0000F5010000}"/>
    <cellStyle name="Normal 13 2 6" xfId="588" xr:uid="{00000000-0005-0000-0000-0000F6010000}"/>
    <cellStyle name="Normal 13 3" xfId="206" xr:uid="{00000000-0005-0000-0000-0000F7010000}"/>
    <cellStyle name="Normal 13 3 2" xfId="314" xr:uid="{00000000-0005-0000-0000-0000F8010000}"/>
    <cellStyle name="Normal 13 3 3" xfId="422" xr:uid="{00000000-0005-0000-0000-0000F9010000}"/>
    <cellStyle name="Normal 13 3 4" xfId="589" xr:uid="{00000000-0005-0000-0000-0000FA010000}"/>
    <cellStyle name="Normal 13 4" xfId="260" xr:uid="{00000000-0005-0000-0000-0000FB010000}"/>
    <cellStyle name="Normal 13 4 2" xfId="1214" xr:uid="{00000000-0005-0000-0000-0000FC010000}"/>
    <cellStyle name="Normal 13 5" xfId="368" xr:uid="{00000000-0005-0000-0000-0000FD010000}"/>
    <cellStyle name="Normal 13 6" xfId="587" xr:uid="{00000000-0005-0000-0000-0000FE010000}"/>
    <cellStyle name="Normal 14" xfId="58" xr:uid="{00000000-0005-0000-0000-0000FF010000}"/>
    <cellStyle name="Normal 14 2" xfId="208" xr:uid="{00000000-0005-0000-0000-000000020000}"/>
    <cellStyle name="Normal 14 2 2" xfId="316" xr:uid="{00000000-0005-0000-0000-000001020000}"/>
    <cellStyle name="Normal 14 2 3" xfId="424" xr:uid="{00000000-0005-0000-0000-000002020000}"/>
    <cellStyle name="Normal 14 2 4" xfId="591" xr:uid="{00000000-0005-0000-0000-000003020000}"/>
    <cellStyle name="Normal 14 3" xfId="262" xr:uid="{00000000-0005-0000-0000-000004020000}"/>
    <cellStyle name="Normal 14 3 2" xfId="592" xr:uid="{00000000-0005-0000-0000-000005020000}"/>
    <cellStyle name="Normal 14 4" xfId="370" xr:uid="{00000000-0005-0000-0000-000006020000}"/>
    <cellStyle name="Normal 14 4 2" xfId="1215" xr:uid="{00000000-0005-0000-0000-000007020000}"/>
    <cellStyle name="Normal 14 5" xfId="590" xr:uid="{00000000-0005-0000-0000-000008020000}"/>
    <cellStyle name="Normal 15" xfId="59" xr:uid="{00000000-0005-0000-0000-000009020000}"/>
    <cellStyle name="Normal 15 2" xfId="593" xr:uid="{00000000-0005-0000-0000-00000A020000}"/>
    <cellStyle name="Normal 15 2 2" xfId="1245" xr:uid="{00000000-0005-0000-0000-00000B020000}"/>
    <cellStyle name="Normal 16" xfId="60" xr:uid="{00000000-0005-0000-0000-00000C020000}"/>
    <cellStyle name="Normal 16 2" xfId="209" xr:uid="{00000000-0005-0000-0000-00000D020000}"/>
    <cellStyle name="Normal 16 2 2" xfId="317" xr:uid="{00000000-0005-0000-0000-00000E020000}"/>
    <cellStyle name="Normal 16 2 3" xfId="425" xr:uid="{00000000-0005-0000-0000-00000F020000}"/>
    <cellStyle name="Normal 16 2 4" xfId="595" xr:uid="{00000000-0005-0000-0000-000010020000}"/>
    <cellStyle name="Normal 16 3" xfId="263" xr:uid="{00000000-0005-0000-0000-000011020000}"/>
    <cellStyle name="Normal 16 3 2" xfId="596" xr:uid="{00000000-0005-0000-0000-000012020000}"/>
    <cellStyle name="Normal 16 4" xfId="371" xr:uid="{00000000-0005-0000-0000-000013020000}"/>
    <cellStyle name="Normal 16 4 2" xfId="1176" xr:uid="{00000000-0005-0000-0000-000014020000}"/>
    <cellStyle name="Normal 16 5" xfId="594" xr:uid="{00000000-0005-0000-0000-000015020000}"/>
    <cellStyle name="Normal 17" xfId="61" xr:uid="{00000000-0005-0000-0000-000016020000}"/>
    <cellStyle name="Normal 17 2" xfId="210" xr:uid="{00000000-0005-0000-0000-000017020000}"/>
    <cellStyle name="Normal 17 2 2" xfId="318" xr:uid="{00000000-0005-0000-0000-000018020000}"/>
    <cellStyle name="Normal 17 2 3" xfId="426" xr:uid="{00000000-0005-0000-0000-000019020000}"/>
    <cellStyle name="Normal 17 2 4" xfId="598" xr:uid="{00000000-0005-0000-0000-00001A020000}"/>
    <cellStyle name="Normal 17 3" xfId="264" xr:uid="{00000000-0005-0000-0000-00001B020000}"/>
    <cellStyle name="Normal 17 3 2" xfId="599" xr:uid="{00000000-0005-0000-0000-00001C020000}"/>
    <cellStyle name="Normal 17 4" xfId="372" xr:uid="{00000000-0005-0000-0000-00001D020000}"/>
    <cellStyle name="Normal 17 4 2" xfId="600" xr:uid="{00000000-0005-0000-0000-00001E020000}"/>
    <cellStyle name="Normal 17 5" xfId="597" xr:uid="{00000000-0005-0000-0000-00001F020000}"/>
    <cellStyle name="Normal 17 5 2" xfId="1247" xr:uid="{00000000-0005-0000-0000-000020020000}"/>
    <cellStyle name="Normal 18" xfId="62" xr:uid="{00000000-0005-0000-0000-000021020000}"/>
    <cellStyle name="Normal 18 2" xfId="211" xr:uid="{00000000-0005-0000-0000-000022020000}"/>
    <cellStyle name="Normal 18 2 2" xfId="319" xr:uid="{00000000-0005-0000-0000-000023020000}"/>
    <cellStyle name="Normal 18 2 3" xfId="427" xr:uid="{00000000-0005-0000-0000-000024020000}"/>
    <cellStyle name="Normal 18 2 4" xfId="1249" xr:uid="{00000000-0005-0000-0000-000025020000}"/>
    <cellStyle name="Normal 18 3" xfId="265" xr:uid="{00000000-0005-0000-0000-000026020000}"/>
    <cellStyle name="Normal 18 4" xfId="373" xr:uid="{00000000-0005-0000-0000-000027020000}"/>
    <cellStyle name="Normal 18 5" xfId="601" xr:uid="{00000000-0005-0000-0000-000028020000}"/>
    <cellStyle name="Normal 19" xfId="63" xr:uid="{00000000-0005-0000-0000-000029020000}"/>
    <cellStyle name="Normal 19 2" xfId="212" xr:uid="{00000000-0005-0000-0000-00002A020000}"/>
    <cellStyle name="Normal 19 2 2" xfId="320" xr:uid="{00000000-0005-0000-0000-00002B020000}"/>
    <cellStyle name="Normal 19 2 3" xfId="428" xr:uid="{00000000-0005-0000-0000-00002C020000}"/>
    <cellStyle name="Normal 19 2 4" xfId="1257" xr:uid="{00000000-0005-0000-0000-00002D020000}"/>
    <cellStyle name="Normal 19 3" xfId="266" xr:uid="{00000000-0005-0000-0000-00002E020000}"/>
    <cellStyle name="Normal 19 4" xfId="374" xr:uid="{00000000-0005-0000-0000-00002F020000}"/>
    <cellStyle name="Normal 19 5" xfId="602" xr:uid="{00000000-0005-0000-0000-000030020000}"/>
    <cellStyle name="Normal 2" xfId="6" xr:uid="{00000000-0005-0000-0000-000031020000}"/>
    <cellStyle name="Normal 2 10" xfId="842" xr:uid="{00000000-0005-0000-0000-000032020000}"/>
    <cellStyle name="Normal 2 10 2" xfId="1246" xr:uid="{00000000-0005-0000-0000-000033020000}"/>
    <cellStyle name="Normal 2 11" xfId="1216" xr:uid="{00000000-0005-0000-0000-000034020000}"/>
    <cellStyle name="Normal 2 12" xfId="1250" xr:uid="{00000000-0005-0000-0000-000035020000}"/>
    <cellStyle name="Normal 2 13" xfId="1174" xr:uid="{00000000-0005-0000-0000-000036020000}"/>
    <cellStyle name="Normal 2 14" xfId="851" xr:uid="{00000000-0005-0000-0000-000037020000}"/>
    <cellStyle name="Normal 2 2" xfId="65" xr:uid="{00000000-0005-0000-0000-000038020000}"/>
    <cellStyle name="Normal 2 2 2" xfId="66" xr:uid="{00000000-0005-0000-0000-000039020000}"/>
    <cellStyle name="Normal 2 2 2 2" xfId="715" xr:uid="{00000000-0005-0000-0000-00003A020000}"/>
    <cellStyle name="Normal 2 2 2 2 2" xfId="1218" xr:uid="{00000000-0005-0000-0000-00003B020000}"/>
    <cellStyle name="Normal 2 2 3" xfId="716" xr:uid="{00000000-0005-0000-0000-00003C020000}"/>
    <cellStyle name="Normal 2 2 3 2" xfId="717" xr:uid="{00000000-0005-0000-0000-00003D020000}"/>
    <cellStyle name="Normal 2 2 3 2 2" xfId="1056" xr:uid="{00000000-0005-0000-0000-00003E020000}"/>
    <cellStyle name="Normal 2 2 3 2 3" xfId="903" xr:uid="{00000000-0005-0000-0000-00003F020000}"/>
    <cellStyle name="Normal 2 2 3 3" xfId="1055" xr:uid="{00000000-0005-0000-0000-000040020000}"/>
    <cellStyle name="Normal 2 2 3 4" xfId="1219" xr:uid="{00000000-0005-0000-0000-000041020000}"/>
    <cellStyle name="Normal 2 2 3 5" xfId="902" xr:uid="{00000000-0005-0000-0000-000042020000}"/>
    <cellStyle name="Normal 2 2 4" xfId="718" xr:uid="{00000000-0005-0000-0000-000043020000}"/>
    <cellStyle name="Normal 2 2 4 2" xfId="1057" xr:uid="{00000000-0005-0000-0000-000044020000}"/>
    <cellStyle name="Normal 2 2 4 3" xfId="1220" xr:uid="{00000000-0005-0000-0000-000045020000}"/>
    <cellStyle name="Normal 2 2 4 4" xfId="904" xr:uid="{00000000-0005-0000-0000-000046020000}"/>
    <cellStyle name="Normal 2 2 5" xfId="705" xr:uid="{00000000-0005-0000-0000-000047020000}"/>
    <cellStyle name="Normal 2 2 5 2" xfId="1046" xr:uid="{00000000-0005-0000-0000-000048020000}"/>
    <cellStyle name="Normal 2 2 5 3" xfId="1221" xr:uid="{00000000-0005-0000-0000-000049020000}"/>
    <cellStyle name="Normal 2 2 5 4" xfId="893" xr:uid="{00000000-0005-0000-0000-00004A020000}"/>
    <cellStyle name="Normal 2 2 6" xfId="603" xr:uid="{00000000-0005-0000-0000-00004B020000}"/>
    <cellStyle name="Normal 2 2 6 2" xfId="1222" xr:uid="{00000000-0005-0000-0000-00004C020000}"/>
    <cellStyle name="Normal 2 2 7" xfId="1223" xr:uid="{00000000-0005-0000-0000-00004D020000}"/>
    <cellStyle name="Normal 2 2 8" xfId="1251" xr:uid="{00000000-0005-0000-0000-00004E020000}"/>
    <cellStyle name="Normal 2 2 9" xfId="1217" xr:uid="{00000000-0005-0000-0000-00004F020000}"/>
    <cellStyle name="Normal 2 3" xfId="67" xr:uid="{00000000-0005-0000-0000-000050020000}"/>
    <cellStyle name="Normal 2 3 2" xfId="68" xr:uid="{00000000-0005-0000-0000-000051020000}"/>
    <cellStyle name="Normal 2 3 2 2" xfId="1224" xr:uid="{00000000-0005-0000-0000-000052020000}"/>
    <cellStyle name="Normal 2 3 3" xfId="604" xr:uid="{00000000-0005-0000-0000-000053020000}"/>
    <cellStyle name="Normal 2 4" xfId="69" xr:uid="{00000000-0005-0000-0000-000054020000}"/>
    <cellStyle name="Normal 2 4 2" xfId="70" xr:uid="{00000000-0005-0000-0000-000055020000}"/>
    <cellStyle name="Normal 2 4 2 2" xfId="1026" xr:uid="{00000000-0005-0000-0000-000056020000}"/>
    <cellStyle name="Normal 2 4 3" xfId="605" xr:uid="{00000000-0005-0000-0000-000057020000}"/>
    <cellStyle name="Normal 2 4 3 2" xfId="1225" xr:uid="{00000000-0005-0000-0000-000058020000}"/>
    <cellStyle name="Normal 2 4 4" xfId="872" xr:uid="{00000000-0005-0000-0000-000059020000}"/>
    <cellStyle name="Normal 2 5" xfId="71" xr:uid="{00000000-0005-0000-0000-00005A020000}"/>
    <cellStyle name="Normal 2 5 2" xfId="72" xr:uid="{00000000-0005-0000-0000-00005B020000}"/>
    <cellStyle name="Normal 2 5 2 2" xfId="824" xr:uid="{00000000-0005-0000-0000-00005C020000}"/>
    <cellStyle name="Normal 2 5 2 3" xfId="1226" xr:uid="{00000000-0005-0000-0000-00005D020000}"/>
    <cellStyle name="Normal 2 5 3" xfId="820" xr:uid="{00000000-0005-0000-0000-00005E020000}"/>
    <cellStyle name="Normal 2 6" xfId="73" xr:uid="{00000000-0005-0000-0000-00005F020000}"/>
    <cellStyle name="Normal 2 6 2" xfId="74" xr:uid="{00000000-0005-0000-0000-000060020000}"/>
    <cellStyle name="Normal 2 6 2 2" xfId="75" xr:uid="{00000000-0005-0000-0000-000061020000}"/>
    <cellStyle name="Normal 2 6 2 2 2" xfId="215" xr:uid="{00000000-0005-0000-0000-000062020000}"/>
    <cellStyle name="Normal 2 6 2 2 2 2" xfId="323" xr:uid="{00000000-0005-0000-0000-000063020000}"/>
    <cellStyle name="Normal 2 6 2 2 2 3" xfId="431" xr:uid="{00000000-0005-0000-0000-000064020000}"/>
    <cellStyle name="Normal 2 6 2 2 3" xfId="269" xr:uid="{00000000-0005-0000-0000-000065020000}"/>
    <cellStyle name="Normal 2 6 2 2 4" xfId="377" xr:uid="{00000000-0005-0000-0000-000066020000}"/>
    <cellStyle name="Normal 2 6 2 3" xfId="76" xr:uid="{00000000-0005-0000-0000-000067020000}"/>
    <cellStyle name="Normal 2 6 2 3 2" xfId="216" xr:uid="{00000000-0005-0000-0000-000068020000}"/>
    <cellStyle name="Normal 2 6 2 3 2 2" xfId="324" xr:uid="{00000000-0005-0000-0000-000069020000}"/>
    <cellStyle name="Normal 2 6 2 3 2 3" xfId="432" xr:uid="{00000000-0005-0000-0000-00006A020000}"/>
    <cellStyle name="Normal 2 6 2 3 3" xfId="270" xr:uid="{00000000-0005-0000-0000-00006B020000}"/>
    <cellStyle name="Normal 2 6 2 3 4" xfId="378" xr:uid="{00000000-0005-0000-0000-00006C020000}"/>
    <cellStyle name="Normal 2 6 2 4" xfId="214" xr:uid="{00000000-0005-0000-0000-00006D020000}"/>
    <cellStyle name="Normal 2 6 2 4 2" xfId="322" xr:uid="{00000000-0005-0000-0000-00006E020000}"/>
    <cellStyle name="Normal 2 6 2 4 3" xfId="430" xr:uid="{00000000-0005-0000-0000-00006F020000}"/>
    <cellStyle name="Normal 2 6 2 5" xfId="268" xr:uid="{00000000-0005-0000-0000-000070020000}"/>
    <cellStyle name="Normal 2 6 2 6" xfId="376" xr:uid="{00000000-0005-0000-0000-000071020000}"/>
    <cellStyle name="Normal 2 6 2 7" xfId="1227" xr:uid="{00000000-0005-0000-0000-000072020000}"/>
    <cellStyle name="Normal 2 6 3" xfId="77" xr:uid="{00000000-0005-0000-0000-000073020000}"/>
    <cellStyle name="Normal 2 6 3 2" xfId="217" xr:uid="{00000000-0005-0000-0000-000074020000}"/>
    <cellStyle name="Normal 2 6 3 2 2" xfId="325" xr:uid="{00000000-0005-0000-0000-000075020000}"/>
    <cellStyle name="Normal 2 6 3 2 3" xfId="433" xr:uid="{00000000-0005-0000-0000-000076020000}"/>
    <cellStyle name="Normal 2 6 3 3" xfId="271" xr:uid="{00000000-0005-0000-0000-000077020000}"/>
    <cellStyle name="Normal 2 6 3 4" xfId="379" xr:uid="{00000000-0005-0000-0000-000078020000}"/>
    <cellStyle name="Normal 2 6 4" xfId="78" xr:uid="{00000000-0005-0000-0000-000079020000}"/>
    <cellStyle name="Normal 2 6 4 2" xfId="218" xr:uid="{00000000-0005-0000-0000-00007A020000}"/>
    <cellStyle name="Normal 2 6 4 2 2" xfId="326" xr:uid="{00000000-0005-0000-0000-00007B020000}"/>
    <cellStyle name="Normal 2 6 4 2 3" xfId="434" xr:uid="{00000000-0005-0000-0000-00007C020000}"/>
    <cellStyle name="Normal 2 6 4 3" xfId="272" xr:uid="{00000000-0005-0000-0000-00007D020000}"/>
    <cellStyle name="Normal 2 6 4 4" xfId="380" xr:uid="{00000000-0005-0000-0000-00007E020000}"/>
    <cellStyle name="Normal 2 6 5" xfId="213" xr:uid="{00000000-0005-0000-0000-00007F020000}"/>
    <cellStyle name="Normal 2 6 5 2" xfId="321" xr:uid="{00000000-0005-0000-0000-000080020000}"/>
    <cellStyle name="Normal 2 6 5 3" xfId="429" xr:uid="{00000000-0005-0000-0000-000081020000}"/>
    <cellStyle name="Normal 2 6 6" xfId="267" xr:uid="{00000000-0005-0000-0000-000082020000}"/>
    <cellStyle name="Normal 2 6 7" xfId="375" xr:uid="{00000000-0005-0000-0000-000083020000}"/>
    <cellStyle name="Normal 2 6 8" xfId="871" xr:uid="{00000000-0005-0000-0000-000084020000}"/>
    <cellStyle name="Normal 2 7" xfId="79" xr:uid="{00000000-0005-0000-0000-000085020000}"/>
    <cellStyle name="Normal 2 7 2" xfId="1228" xr:uid="{00000000-0005-0000-0000-000086020000}"/>
    <cellStyle name="Normal 2 8" xfId="80" xr:uid="{00000000-0005-0000-0000-000087020000}"/>
    <cellStyle name="Normal 2 8 2" xfId="1229" xr:uid="{00000000-0005-0000-0000-000088020000}"/>
    <cellStyle name="Normal 2 9" xfId="64" xr:uid="{00000000-0005-0000-0000-000089020000}"/>
    <cellStyle name="Normal 2 9 2" xfId="1230" xr:uid="{00000000-0005-0000-0000-00008A020000}"/>
    <cellStyle name="Normal 20" xfId="81" xr:uid="{00000000-0005-0000-0000-00008B020000}"/>
    <cellStyle name="Normal 20 2" xfId="219" xr:uid="{00000000-0005-0000-0000-00008C020000}"/>
    <cellStyle name="Normal 20 2 2" xfId="327" xr:uid="{00000000-0005-0000-0000-00008D020000}"/>
    <cellStyle name="Normal 20 2 3" xfId="435" xr:uid="{00000000-0005-0000-0000-00008E020000}"/>
    <cellStyle name="Normal 20 3" xfId="273" xr:uid="{00000000-0005-0000-0000-00008F020000}"/>
    <cellStyle name="Normal 20 4" xfId="381" xr:uid="{00000000-0005-0000-0000-000090020000}"/>
    <cellStyle name="Normal 20 5" xfId="606" xr:uid="{00000000-0005-0000-0000-000091020000}"/>
    <cellStyle name="Normal 21" xfId="82" xr:uid="{00000000-0005-0000-0000-000092020000}"/>
    <cellStyle name="Normal 21 2" xfId="220" xr:uid="{00000000-0005-0000-0000-000093020000}"/>
    <cellStyle name="Normal 21 2 2" xfId="328" xr:uid="{00000000-0005-0000-0000-000094020000}"/>
    <cellStyle name="Normal 21 2 3" xfId="436" xr:uid="{00000000-0005-0000-0000-000095020000}"/>
    <cellStyle name="Normal 21 3" xfId="274" xr:uid="{00000000-0005-0000-0000-000096020000}"/>
    <cellStyle name="Normal 21 4" xfId="382" xr:uid="{00000000-0005-0000-0000-000097020000}"/>
    <cellStyle name="Normal 21 5" xfId="607" xr:uid="{00000000-0005-0000-0000-000098020000}"/>
    <cellStyle name="Normal 22" xfId="83" xr:uid="{00000000-0005-0000-0000-000099020000}"/>
    <cellStyle name="Normal 22 2" xfId="221" xr:uid="{00000000-0005-0000-0000-00009A020000}"/>
    <cellStyle name="Normal 22 2 2" xfId="329" xr:uid="{00000000-0005-0000-0000-00009B020000}"/>
    <cellStyle name="Normal 22 2 3" xfId="437" xr:uid="{00000000-0005-0000-0000-00009C020000}"/>
    <cellStyle name="Normal 22 3" xfId="275" xr:uid="{00000000-0005-0000-0000-00009D020000}"/>
    <cellStyle name="Normal 22 4" xfId="383" xr:uid="{00000000-0005-0000-0000-00009E020000}"/>
    <cellStyle name="Normal 22 5" xfId="608" xr:uid="{00000000-0005-0000-0000-00009F020000}"/>
    <cellStyle name="Normal 23" xfId="84" xr:uid="{00000000-0005-0000-0000-0000A0020000}"/>
    <cellStyle name="Normal 23 2" xfId="222" xr:uid="{00000000-0005-0000-0000-0000A1020000}"/>
    <cellStyle name="Normal 23 2 2" xfId="330" xr:uid="{00000000-0005-0000-0000-0000A2020000}"/>
    <cellStyle name="Normal 23 2 3" xfId="438" xr:uid="{00000000-0005-0000-0000-0000A3020000}"/>
    <cellStyle name="Normal 23 3" xfId="276" xr:uid="{00000000-0005-0000-0000-0000A4020000}"/>
    <cellStyle name="Normal 23 4" xfId="384" xr:uid="{00000000-0005-0000-0000-0000A5020000}"/>
    <cellStyle name="Normal 23 5" xfId="609" xr:uid="{00000000-0005-0000-0000-0000A6020000}"/>
    <cellStyle name="Normal 24" xfId="85" xr:uid="{00000000-0005-0000-0000-0000A7020000}"/>
    <cellStyle name="Normal 24 2" xfId="223" xr:uid="{00000000-0005-0000-0000-0000A8020000}"/>
    <cellStyle name="Normal 24 2 2" xfId="331" xr:uid="{00000000-0005-0000-0000-0000A9020000}"/>
    <cellStyle name="Normal 24 2 3" xfId="439" xr:uid="{00000000-0005-0000-0000-0000AA020000}"/>
    <cellStyle name="Normal 24 3" xfId="277" xr:uid="{00000000-0005-0000-0000-0000AB020000}"/>
    <cellStyle name="Normal 24 4" xfId="385" xr:uid="{00000000-0005-0000-0000-0000AC020000}"/>
    <cellStyle name="Normal 24 5" xfId="610" xr:uid="{00000000-0005-0000-0000-0000AD020000}"/>
    <cellStyle name="Normal 25" xfId="86" xr:uid="{00000000-0005-0000-0000-0000AE020000}"/>
    <cellStyle name="Normal 25 2" xfId="224" xr:uid="{00000000-0005-0000-0000-0000AF020000}"/>
    <cellStyle name="Normal 25 2 2" xfId="332" xr:uid="{00000000-0005-0000-0000-0000B0020000}"/>
    <cellStyle name="Normal 25 2 3" xfId="440" xr:uid="{00000000-0005-0000-0000-0000B1020000}"/>
    <cellStyle name="Normal 25 3" xfId="278" xr:uid="{00000000-0005-0000-0000-0000B2020000}"/>
    <cellStyle name="Normal 25 4" xfId="386" xr:uid="{00000000-0005-0000-0000-0000B3020000}"/>
    <cellStyle name="Normal 25 5" xfId="611" xr:uid="{00000000-0005-0000-0000-0000B4020000}"/>
    <cellStyle name="Normal 26" xfId="87" xr:uid="{00000000-0005-0000-0000-0000B5020000}"/>
    <cellStyle name="Normal 26 2" xfId="225" xr:uid="{00000000-0005-0000-0000-0000B6020000}"/>
    <cellStyle name="Normal 26 2 2" xfId="333" xr:uid="{00000000-0005-0000-0000-0000B7020000}"/>
    <cellStyle name="Normal 26 2 3" xfId="441" xr:uid="{00000000-0005-0000-0000-0000B8020000}"/>
    <cellStyle name="Normal 26 3" xfId="279" xr:uid="{00000000-0005-0000-0000-0000B9020000}"/>
    <cellStyle name="Normal 26 4" xfId="387" xr:uid="{00000000-0005-0000-0000-0000BA020000}"/>
    <cellStyle name="Normal 26 5" xfId="612" xr:uid="{00000000-0005-0000-0000-0000BB020000}"/>
    <cellStyle name="Normal 27" xfId="88" xr:uid="{00000000-0005-0000-0000-0000BC020000}"/>
    <cellStyle name="Normal 27 2" xfId="226" xr:uid="{00000000-0005-0000-0000-0000BD020000}"/>
    <cellStyle name="Normal 27 2 2" xfId="334" xr:uid="{00000000-0005-0000-0000-0000BE020000}"/>
    <cellStyle name="Normal 27 2 3" xfId="442" xr:uid="{00000000-0005-0000-0000-0000BF020000}"/>
    <cellStyle name="Normal 27 3" xfId="280" xr:uid="{00000000-0005-0000-0000-0000C0020000}"/>
    <cellStyle name="Normal 27 4" xfId="388" xr:uid="{00000000-0005-0000-0000-0000C1020000}"/>
    <cellStyle name="Normal 27 5" xfId="613" xr:uid="{00000000-0005-0000-0000-0000C2020000}"/>
    <cellStyle name="Normal 28" xfId="89" xr:uid="{00000000-0005-0000-0000-0000C3020000}"/>
    <cellStyle name="Normal 28 2" xfId="227" xr:uid="{00000000-0005-0000-0000-0000C4020000}"/>
    <cellStyle name="Normal 28 2 2" xfId="335" xr:uid="{00000000-0005-0000-0000-0000C5020000}"/>
    <cellStyle name="Normal 28 2 3" xfId="443" xr:uid="{00000000-0005-0000-0000-0000C6020000}"/>
    <cellStyle name="Normal 28 3" xfId="281" xr:uid="{00000000-0005-0000-0000-0000C7020000}"/>
    <cellStyle name="Normal 28 4" xfId="389" xr:uid="{00000000-0005-0000-0000-0000C8020000}"/>
    <cellStyle name="Normal 28 5" xfId="614" xr:uid="{00000000-0005-0000-0000-0000C9020000}"/>
    <cellStyle name="Normal 29" xfId="90" xr:uid="{00000000-0005-0000-0000-0000CA020000}"/>
    <cellStyle name="Normal 29 2" xfId="228" xr:uid="{00000000-0005-0000-0000-0000CB020000}"/>
    <cellStyle name="Normal 29 2 2" xfId="336" xr:uid="{00000000-0005-0000-0000-0000CC020000}"/>
    <cellStyle name="Normal 29 2 3" xfId="444" xr:uid="{00000000-0005-0000-0000-0000CD020000}"/>
    <cellStyle name="Normal 29 3" xfId="282" xr:uid="{00000000-0005-0000-0000-0000CE020000}"/>
    <cellStyle name="Normal 29 4" xfId="390" xr:uid="{00000000-0005-0000-0000-0000CF020000}"/>
    <cellStyle name="Normal 29 5" xfId="615" xr:uid="{00000000-0005-0000-0000-0000D0020000}"/>
    <cellStyle name="Normal 3" xfId="91" xr:uid="{00000000-0005-0000-0000-0000D1020000}"/>
    <cellStyle name="Normal 3 2" xfId="92" xr:uid="{00000000-0005-0000-0000-0000D2020000}"/>
    <cellStyle name="Normal 3 2 2" xfId="93" xr:uid="{00000000-0005-0000-0000-0000D3020000}"/>
    <cellStyle name="Normal 3 2 3" xfId="860" xr:uid="{00000000-0005-0000-0000-0000D4020000}"/>
    <cellStyle name="Normal 3 3" xfId="94" xr:uid="{00000000-0005-0000-0000-0000D5020000}"/>
    <cellStyle name="Normal 3 3 2" xfId="617" xr:uid="{00000000-0005-0000-0000-0000D6020000}"/>
    <cellStyle name="Normal 3 4" xfId="469" xr:uid="{00000000-0005-0000-0000-0000D7020000}"/>
    <cellStyle name="Normal 3 4 2" xfId="618" xr:uid="{00000000-0005-0000-0000-0000D8020000}"/>
    <cellStyle name="Normal 3 5" xfId="704" xr:uid="{00000000-0005-0000-0000-0000D9020000}"/>
    <cellStyle name="Normal 3 6" xfId="825" xr:uid="{00000000-0005-0000-0000-0000DA020000}"/>
    <cellStyle name="Normal 3 6 2" xfId="1161" xr:uid="{00000000-0005-0000-0000-0000DB020000}"/>
    <cellStyle name="Normal 3 7" xfId="616" xr:uid="{00000000-0005-0000-0000-0000DC020000}"/>
    <cellStyle name="Normal 3 8" xfId="1231" xr:uid="{00000000-0005-0000-0000-0000DD020000}"/>
    <cellStyle name="Normal 3 9" xfId="852" xr:uid="{00000000-0005-0000-0000-0000DE020000}"/>
    <cellStyle name="Normal 3_Important" xfId="95" xr:uid="{00000000-0005-0000-0000-0000DF020000}"/>
    <cellStyle name="Normal 30" xfId="96" xr:uid="{00000000-0005-0000-0000-0000E0020000}"/>
    <cellStyle name="Normal 30 2" xfId="229" xr:uid="{00000000-0005-0000-0000-0000E1020000}"/>
    <cellStyle name="Normal 30 2 2" xfId="337" xr:uid="{00000000-0005-0000-0000-0000E2020000}"/>
    <cellStyle name="Normal 30 2 3" xfId="445" xr:uid="{00000000-0005-0000-0000-0000E3020000}"/>
    <cellStyle name="Normal 30 3" xfId="283" xr:uid="{00000000-0005-0000-0000-0000E4020000}"/>
    <cellStyle name="Normal 30 4" xfId="391" xr:uid="{00000000-0005-0000-0000-0000E5020000}"/>
    <cellStyle name="Normal 30 5" xfId="619" xr:uid="{00000000-0005-0000-0000-0000E6020000}"/>
    <cellStyle name="Normal 31" xfId="97" xr:uid="{00000000-0005-0000-0000-0000E7020000}"/>
    <cellStyle name="Normal 31 2" xfId="230" xr:uid="{00000000-0005-0000-0000-0000E8020000}"/>
    <cellStyle name="Normal 31 2 2" xfId="338" xr:uid="{00000000-0005-0000-0000-0000E9020000}"/>
    <cellStyle name="Normal 31 2 3" xfId="446" xr:uid="{00000000-0005-0000-0000-0000EA020000}"/>
    <cellStyle name="Normal 31 3" xfId="284" xr:uid="{00000000-0005-0000-0000-0000EB020000}"/>
    <cellStyle name="Normal 31 4" xfId="392" xr:uid="{00000000-0005-0000-0000-0000EC020000}"/>
    <cellStyle name="Normal 31 5" xfId="620" xr:uid="{00000000-0005-0000-0000-0000ED020000}"/>
    <cellStyle name="Normal 32" xfId="98" xr:uid="{00000000-0005-0000-0000-0000EE020000}"/>
    <cellStyle name="Normal 32 2" xfId="231" xr:uid="{00000000-0005-0000-0000-0000EF020000}"/>
    <cellStyle name="Normal 32 2 2" xfId="339" xr:uid="{00000000-0005-0000-0000-0000F0020000}"/>
    <cellStyle name="Normal 32 2 3" xfId="447" xr:uid="{00000000-0005-0000-0000-0000F1020000}"/>
    <cellStyle name="Normal 32 3" xfId="285" xr:uid="{00000000-0005-0000-0000-0000F2020000}"/>
    <cellStyle name="Normal 32 4" xfId="393" xr:uid="{00000000-0005-0000-0000-0000F3020000}"/>
    <cellStyle name="Normal 32 5" xfId="621" xr:uid="{00000000-0005-0000-0000-0000F4020000}"/>
    <cellStyle name="Normal 33" xfId="99" xr:uid="{00000000-0005-0000-0000-0000F5020000}"/>
    <cellStyle name="Normal 33 2" xfId="232" xr:uid="{00000000-0005-0000-0000-0000F6020000}"/>
    <cellStyle name="Normal 33 2 2" xfId="340" xr:uid="{00000000-0005-0000-0000-0000F7020000}"/>
    <cellStyle name="Normal 33 2 3" xfId="448" xr:uid="{00000000-0005-0000-0000-0000F8020000}"/>
    <cellStyle name="Normal 33 3" xfId="286" xr:uid="{00000000-0005-0000-0000-0000F9020000}"/>
    <cellStyle name="Normal 33 4" xfId="394" xr:uid="{00000000-0005-0000-0000-0000FA020000}"/>
    <cellStyle name="Normal 33 5" xfId="622" xr:uid="{00000000-0005-0000-0000-0000FB020000}"/>
    <cellStyle name="Normal 34" xfId="100" xr:uid="{00000000-0005-0000-0000-0000FC020000}"/>
    <cellStyle name="Normal 34 2" xfId="233" xr:uid="{00000000-0005-0000-0000-0000FD020000}"/>
    <cellStyle name="Normal 34 2 2" xfId="341" xr:uid="{00000000-0005-0000-0000-0000FE020000}"/>
    <cellStyle name="Normal 34 2 3" xfId="449" xr:uid="{00000000-0005-0000-0000-0000FF020000}"/>
    <cellStyle name="Normal 34 3" xfId="287" xr:uid="{00000000-0005-0000-0000-000000030000}"/>
    <cellStyle name="Normal 34 4" xfId="395" xr:uid="{00000000-0005-0000-0000-000001030000}"/>
    <cellStyle name="Normal 34 5" xfId="623" xr:uid="{00000000-0005-0000-0000-000002030000}"/>
    <cellStyle name="Normal 35" xfId="101" xr:uid="{00000000-0005-0000-0000-000003030000}"/>
    <cellStyle name="Normal 35 2" xfId="234" xr:uid="{00000000-0005-0000-0000-000004030000}"/>
    <cellStyle name="Normal 35 2 2" xfId="342" xr:uid="{00000000-0005-0000-0000-000005030000}"/>
    <cellStyle name="Normal 35 2 3" xfId="450" xr:uid="{00000000-0005-0000-0000-000006030000}"/>
    <cellStyle name="Normal 35 3" xfId="288" xr:uid="{00000000-0005-0000-0000-000007030000}"/>
    <cellStyle name="Normal 35 4" xfId="396" xr:uid="{00000000-0005-0000-0000-000008030000}"/>
    <cellStyle name="Normal 35 5" xfId="624" xr:uid="{00000000-0005-0000-0000-000009030000}"/>
    <cellStyle name="Normal 36" xfId="102" xr:uid="{00000000-0005-0000-0000-00000A030000}"/>
    <cellStyle name="Normal 36 2" xfId="235" xr:uid="{00000000-0005-0000-0000-00000B030000}"/>
    <cellStyle name="Normal 36 2 2" xfId="343" xr:uid="{00000000-0005-0000-0000-00000C030000}"/>
    <cellStyle name="Normal 36 2 3" xfId="451" xr:uid="{00000000-0005-0000-0000-00000D030000}"/>
    <cellStyle name="Normal 36 3" xfId="289" xr:uid="{00000000-0005-0000-0000-00000E030000}"/>
    <cellStyle name="Normal 36 4" xfId="397" xr:uid="{00000000-0005-0000-0000-00000F030000}"/>
    <cellStyle name="Normal 36 5" xfId="625" xr:uid="{00000000-0005-0000-0000-000010030000}"/>
    <cellStyle name="Normal 37" xfId="103" xr:uid="{00000000-0005-0000-0000-000011030000}"/>
    <cellStyle name="Normal 37 2" xfId="236" xr:uid="{00000000-0005-0000-0000-000012030000}"/>
    <cellStyle name="Normal 37 2 2" xfId="344" xr:uid="{00000000-0005-0000-0000-000013030000}"/>
    <cellStyle name="Normal 37 2 3" xfId="452" xr:uid="{00000000-0005-0000-0000-000014030000}"/>
    <cellStyle name="Normal 37 3" xfId="290" xr:uid="{00000000-0005-0000-0000-000015030000}"/>
    <cellStyle name="Normal 37 4" xfId="398" xr:uid="{00000000-0005-0000-0000-000016030000}"/>
    <cellStyle name="Normal 37 5" xfId="626" xr:uid="{00000000-0005-0000-0000-000017030000}"/>
    <cellStyle name="Normal 38" xfId="156" xr:uid="{00000000-0005-0000-0000-000018030000}"/>
    <cellStyle name="Normal 38 2" xfId="248" xr:uid="{00000000-0005-0000-0000-000019030000}"/>
    <cellStyle name="Normal 38 2 2" xfId="356" xr:uid="{00000000-0005-0000-0000-00001A030000}"/>
    <cellStyle name="Normal 38 2 3" xfId="464" xr:uid="{00000000-0005-0000-0000-00001B030000}"/>
    <cellStyle name="Normal 38 2 4" xfId="1021" xr:uid="{00000000-0005-0000-0000-00001C030000}"/>
    <cellStyle name="Normal 38 3" xfId="302" xr:uid="{00000000-0005-0000-0000-00001D030000}"/>
    <cellStyle name="Normal 38 4" xfId="410" xr:uid="{00000000-0005-0000-0000-00001E030000}"/>
    <cellStyle name="Normal 38 5" xfId="863" xr:uid="{00000000-0005-0000-0000-00001F030000}"/>
    <cellStyle name="Normal 39" xfId="7" xr:uid="{00000000-0005-0000-0000-000020030000}"/>
    <cellStyle name="Normal 39 2" xfId="476" xr:uid="{00000000-0005-0000-0000-000021030000}"/>
    <cellStyle name="Normal 39 2 2" xfId="1020" xr:uid="{00000000-0005-0000-0000-000022030000}"/>
    <cellStyle name="Normal 39 3" xfId="1175" xr:uid="{00000000-0005-0000-0000-000023030000}"/>
    <cellStyle name="Normal 39 4" xfId="862" xr:uid="{00000000-0005-0000-0000-000024030000}"/>
    <cellStyle name="Normal 4" xfId="104" xr:uid="{00000000-0005-0000-0000-000025030000}"/>
    <cellStyle name="Normal 4 2" xfId="105" xr:uid="{00000000-0005-0000-0000-000026030000}"/>
    <cellStyle name="Normal 4 2 2" xfId="106" xr:uid="{00000000-0005-0000-0000-000027030000}"/>
    <cellStyle name="Normal 4 2 2 2" xfId="628" xr:uid="{00000000-0005-0000-0000-000028030000}"/>
    <cellStyle name="Normal 4 2 2 2 2" xfId="1027" xr:uid="{00000000-0005-0000-0000-000029030000}"/>
    <cellStyle name="Normal 4 2 2 3" xfId="873" xr:uid="{00000000-0005-0000-0000-00002A030000}"/>
    <cellStyle name="Normal 4 2 3" xfId="719" xr:uid="{00000000-0005-0000-0000-00002B030000}"/>
    <cellStyle name="Normal 4 2 3 2" xfId="1058" xr:uid="{00000000-0005-0000-0000-00002C030000}"/>
    <cellStyle name="Normal 4 2 3 3" xfId="905" xr:uid="{00000000-0005-0000-0000-00002D030000}"/>
    <cellStyle name="Normal 4 2 4" xfId="1233" xr:uid="{00000000-0005-0000-0000-00002E030000}"/>
    <cellStyle name="Normal 4 3" xfId="107" xr:uid="{00000000-0005-0000-0000-00002F030000}"/>
    <cellStyle name="Normal 4 3 2" xfId="108" xr:uid="{00000000-0005-0000-0000-000030030000}"/>
    <cellStyle name="Normal 4 3 2 2" xfId="1234" xr:uid="{00000000-0005-0000-0000-000031030000}"/>
    <cellStyle name="Normal 4 3 3" xfId="629" xr:uid="{00000000-0005-0000-0000-000032030000}"/>
    <cellStyle name="Normal 4 4" xfId="630" xr:uid="{00000000-0005-0000-0000-000033030000}"/>
    <cellStyle name="Normal 4 4 2" xfId="631" xr:uid="{00000000-0005-0000-0000-000034030000}"/>
    <cellStyle name="Normal 4 4 2 2" xfId="632" xr:uid="{00000000-0005-0000-0000-000035030000}"/>
    <cellStyle name="Normal 4 4 3" xfId="1255" xr:uid="{00000000-0005-0000-0000-000036030000}"/>
    <cellStyle name="Normal 4 5" xfId="633" xr:uid="{00000000-0005-0000-0000-000037030000}"/>
    <cellStyle name="Normal 4 6" xfId="634" xr:uid="{00000000-0005-0000-0000-000038030000}"/>
    <cellStyle name="Normal 4 7" xfId="627" xr:uid="{00000000-0005-0000-0000-000039030000}"/>
    <cellStyle name="Normal 4 8" xfId="1232" xr:uid="{00000000-0005-0000-0000-00003A030000}"/>
    <cellStyle name="Normal 40" xfId="695" xr:uid="{00000000-0005-0000-0000-00003B030000}"/>
    <cellStyle name="Normal 40 2" xfId="1037" xr:uid="{00000000-0005-0000-0000-00003C030000}"/>
    <cellStyle name="Normal 40 3" xfId="884" xr:uid="{00000000-0005-0000-0000-00003D030000}"/>
    <cellStyle name="Normal 41" xfId="699" xr:uid="{00000000-0005-0000-0000-00003E030000}"/>
    <cellStyle name="Normal 41 2" xfId="1041" xr:uid="{00000000-0005-0000-0000-00003F030000}"/>
    <cellStyle name="Normal 41 3" xfId="888" xr:uid="{00000000-0005-0000-0000-000040030000}"/>
    <cellStyle name="Normal 42" xfId="700" xr:uid="{00000000-0005-0000-0000-000041030000}"/>
    <cellStyle name="Normal 42 2" xfId="1042" xr:uid="{00000000-0005-0000-0000-000042030000}"/>
    <cellStyle name="Normal 42 3" xfId="889" xr:uid="{00000000-0005-0000-0000-000043030000}"/>
    <cellStyle name="Normal 43" xfId="701" xr:uid="{00000000-0005-0000-0000-000044030000}"/>
    <cellStyle name="Normal 43 2" xfId="1043" xr:uid="{00000000-0005-0000-0000-000045030000}"/>
    <cellStyle name="Normal 43 3" xfId="890" xr:uid="{00000000-0005-0000-0000-000046030000}"/>
    <cellStyle name="Normal 44" xfId="702" xr:uid="{00000000-0005-0000-0000-000047030000}"/>
    <cellStyle name="Normal 44 2" xfId="1044" xr:uid="{00000000-0005-0000-0000-000048030000}"/>
    <cellStyle name="Normal 44 3" xfId="891" xr:uid="{00000000-0005-0000-0000-000049030000}"/>
    <cellStyle name="Normal 45" xfId="703" xr:uid="{00000000-0005-0000-0000-00004A030000}"/>
    <cellStyle name="Normal 45 2" xfId="1045" xr:uid="{00000000-0005-0000-0000-00004B030000}"/>
    <cellStyle name="Normal 45 3" xfId="892" xr:uid="{00000000-0005-0000-0000-00004C030000}"/>
    <cellStyle name="Normal 46" xfId="726" xr:uid="{00000000-0005-0000-0000-00004D030000}"/>
    <cellStyle name="Normal 46 2" xfId="1065" xr:uid="{00000000-0005-0000-0000-00004E030000}"/>
    <cellStyle name="Normal 46 3" xfId="912" xr:uid="{00000000-0005-0000-0000-00004F030000}"/>
    <cellStyle name="Normal 47" xfId="738" xr:uid="{00000000-0005-0000-0000-000050030000}"/>
    <cellStyle name="Normal 47 2" xfId="1077" xr:uid="{00000000-0005-0000-0000-000051030000}"/>
    <cellStyle name="Normal 47 3" xfId="924" xr:uid="{00000000-0005-0000-0000-000052030000}"/>
    <cellStyle name="Normal 48" xfId="728" xr:uid="{00000000-0005-0000-0000-000053030000}"/>
    <cellStyle name="Normal 48 2" xfId="1067" xr:uid="{00000000-0005-0000-0000-000054030000}"/>
    <cellStyle name="Normal 48 3" xfId="914" xr:uid="{00000000-0005-0000-0000-000055030000}"/>
    <cellStyle name="Normal 49" xfId="742" xr:uid="{00000000-0005-0000-0000-000056030000}"/>
    <cellStyle name="Normal 49 2" xfId="1080" xr:uid="{00000000-0005-0000-0000-000057030000}"/>
    <cellStyle name="Normal 49 3" xfId="927" xr:uid="{00000000-0005-0000-0000-000058030000}"/>
    <cellStyle name="Normal 5" xfId="109" xr:uid="{00000000-0005-0000-0000-000059030000}"/>
    <cellStyle name="Normal 5 10" xfId="849" xr:uid="{00000000-0005-0000-0000-00005A030000}"/>
    <cellStyle name="Normal 5 2" xfId="110" xr:uid="{00000000-0005-0000-0000-00005B030000}"/>
    <cellStyle name="Normal 5 2 2" xfId="238" xr:uid="{00000000-0005-0000-0000-00005C030000}"/>
    <cellStyle name="Normal 5 2 2 2" xfId="346" xr:uid="{00000000-0005-0000-0000-00005D030000}"/>
    <cellStyle name="Normal 5 2 2 3" xfId="454" xr:uid="{00000000-0005-0000-0000-00005E030000}"/>
    <cellStyle name="Normal 5 2 3" xfId="292" xr:uid="{00000000-0005-0000-0000-00005F030000}"/>
    <cellStyle name="Normal 5 2 4" xfId="400" xr:uid="{00000000-0005-0000-0000-000060030000}"/>
    <cellStyle name="Normal 5 2 5" xfId="636" xr:uid="{00000000-0005-0000-0000-000061030000}"/>
    <cellStyle name="Normal 5 3" xfId="111" xr:uid="{00000000-0005-0000-0000-000062030000}"/>
    <cellStyle name="Normal 5 3 2" xfId="239" xr:uid="{00000000-0005-0000-0000-000063030000}"/>
    <cellStyle name="Normal 5 3 2 2" xfId="347" xr:uid="{00000000-0005-0000-0000-000064030000}"/>
    <cellStyle name="Normal 5 3 2 3" xfId="455" xr:uid="{00000000-0005-0000-0000-000065030000}"/>
    <cellStyle name="Normal 5 3 3" xfId="293" xr:uid="{00000000-0005-0000-0000-000066030000}"/>
    <cellStyle name="Normal 5 3 4" xfId="401" xr:uid="{00000000-0005-0000-0000-000067030000}"/>
    <cellStyle name="Normal 5 3 5" xfId="637" xr:uid="{00000000-0005-0000-0000-000068030000}"/>
    <cellStyle name="Normal 5 4" xfId="112" xr:uid="{00000000-0005-0000-0000-000069030000}"/>
    <cellStyle name="Normal 5 4 2" xfId="240" xr:uid="{00000000-0005-0000-0000-00006A030000}"/>
    <cellStyle name="Normal 5 4 2 2" xfId="348" xr:uid="{00000000-0005-0000-0000-00006B030000}"/>
    <cellStyle name="Normal 5 4 2 3" xfId="456" xr:uid="{00000000-0005-0000-0000-00006C030000}"/>
    <cellStyle name="Normal 5 4 2 4" xfId="1059" xr:uid="{00000000-0005-0000-0000-00006D030000}"/>
    <cellStyle name="Normal 5 4 3" xfId="294" xr:uid="{00000000-0005-0000-0000-00006E030000}"/>
    <cellStyle name="Normal 5 4 4" xfId="402" xr:uid="{00000000-0005-0000-0000-00006F030000}"/>
    <cellStyle name="Normal 5 4 5" xfId="906" xr:uid="{00000000-0005-0000-0000-000070030000}"/>
    <cellStyle name="Normal 5 5" xfId="113" xr:uid="{00000000-0005-0000-0000-000071030000}"/>
    <cellStyle name="Normal 5 5 2" xfId="241" xr:uid="{00000000-0005-0000-0000-000072030000}"/>
    <cellStyle name="Normal 5 5 2 2" xfId="349" xr:uid="{00000000-0005-0000-0000-000073030000}"/>
    <cellStyle name="Normal 5 5 2 3" xfId="457" xr:uid="{00000000-0005-0000-0000-000074030000}"/>
    <cellStyle name="Normal 5 5 3" xfId="295" xr:uid="{00000000-0005-0000-0000-000075030000}"/>
    <cellStyle name="Normal 5 5 4" xfId="403" xr:uid="{00000000-0005-0000-0000-000076030000}"/>
    <cellStyle name="Normal 5 5 5" xfId="874" xr:uid="{00000000-0005-0000-0000-000077030000}"/>
    <cellStyle name="Normal 5 6" xfId="237" xr:uid="{00000000-0005-0000-0000-000078030000}"/>
    <cellStyle name="Normal 5 6 2" xfId="345" xr:uid="{00000000-0005-0000-0000-000079030000}"/>
    <cellStyle name="Normal 5 6 3" xfId="453" xr:uid="{00000000-0005-0000-0000-00007A030000}"/>
    <cellStyle name="Normal 5 6 4" xfId="1235" xr:uid="{00000000-0005-0000-0000-00007B030000}"/>
    <cellStyle name="Normal 5 7" xfId="291" xr:uid="{00000000-0005-0000-0000-00007C030000}"/>
    <cellStyle name="Normal 5 8" xfId="399" xr:uid="{00000000-0005-0000-0000-00007D030000}"/>
    <cellStyle name="Normal 5 9" xfId="635" xr:uid="{00000000-0005-0000-0000-00007E030000}"/>
    <cellStyle name="Normal 50" xfId="730" xr:uid="{00000000-0005-0000-0000-00007F030000}"/>
    <cellStyle name="Normal 50 2" xfId="1069" xr:uid="{00000000-0005-0000-0000-000080030000}"/>
    <cellStyle name="Normal 50 3" xfId="916" xr:uid="{00000000-0005-0000-0000-000081030000}"/>
    <cellStyle name="Normal 51" xfId="735" xr:uid="{00000000-0005-0000-0000-000082030000}"/>
    <cellStyle name="Normal 51 2" xfId="1074" xr:uid="{00000000-0005-0000-0000-000083030000}"/>
    <cellStyle name="Normal 51 3" xfId="921" xr:uid="{00000000-0005-0000-0000-000084030000}"/>
    <cellStyle name="Normal 52" xfId="732" xr:uid="{00000000-0005-0000-0000-000085030000}"/>
    <cellStyle name="Normal 52 2" xfId="1071" xr:uid="{00000000-0005-0000-0000-000086030000}"/>
    <cellStyle name="Normal 52 3" xfId="918" xr:uid="{00000000-0005-0000-0000-000087030000}"/>
    <cellStyle name="Normal 53" xfId="748" xr:uid="{00000000-0005-0000-0000-000088030000}"/>
    <cellStyle name="Normal 53 2" xfId="1086" xr:uid="{00000000-0005-0000-0000-000089030000}"/>
    <cellStyle name="Normal 53 3" xfId="933" xr:uid="{00000000-0005-0000-0000-00008A030000}"/>
    <cellStyle name="Normal 54" xfId="792" xr:uid="{00000000-0005-0000-0000-00008B030000}"/>
    <cellStyle name="Normal 54 2" xfId="1130" xr:uid="{00000000-0005-0000-0000-00008C030000}"/>
    <cellStyle name="Normal 54 3" xfId="977" xr:uid="{00000000-0005-0000-0000-00008D030000}"/>
    <cellStyle name="Normal 55" xfId="751" xr:uid="{00000000-0005-0000-0000-00008E030000}"/>
    <cellStyle name="Normal 55 2" xfId="1089" xr:uid="{00000000-0005-0000-0000-00008F030000}"/>
    <cellStyle name="Normal 55 3" xfId="936" xr:uid="{00000000-0005-0000-0000-000090030000}"/>
    <cellStyle name="Normal 56" xfId="789" xr:uid="{00000000-0005-0000-0000-000091030000}"/>
    <cellStyle name="Normal 56 2" xfId="1127" xr:uid="{00000000-0005-0000-0000-000092030000}"/>
    <cellStyle name="Normal 56 3" xfId="974" xr:uid="{00000000-0005-0000-0000-000093030000}"/>
    <cellStyle name="Normal 57" xfId="798" xr:uid="{00000000-0005-0000-0000-000094030000}"/>
    <cellStyle name="Normal 57 2" xfId="1136" xr:uid="{00000000-0005-0000-0000-000095030000}"/>
    <cellStyle name="Normal 57 3" xfId="983" xr:uid="{00000000-0005-0000-0000-000096030000}"/>
    <cellStyle name="Normal 58" xfId="787" xr:uid="{00000000-0005-0000-0000-000097030000}"/>
    <cellStyle name="Normal 58 2" xfId="1125" xr:uid="{00000000-0005-0000-0000-000098030000}"/>
    <cellStyle name="Normal 58 3" xfId="972" xr:uid="{00000000-0005-0000-0000-000099030000}"/>
    <cellStyle name="Normal 59" xfId="754" xr:uid="{00000000-0005-0000-0000-00009A030000}"/>
    <cellStyle name="Normal 59 2" xfId="1092" xr:uid="{00000000-0005-0000-0000-00009B030000}"/>
    <cellStyle name="Normal 59 3" xfId="939" xr:uid="{00000000-0005-0000-0000-00009C030000}"/>
    <cellStyle name="Normal 6" xfId="114" xr:uid="{00000000-0005-0000-0000-00009D030000}"/>
    <cellStyle name="Normal 6 2" xfId="115" xr:uid="{00000000-0005-0000-0000-00009E030000}"/>
    <cellStyle name="Normal 6 2 2" xfId="639" xr:uid="{00000000-0005-0000-0000-00009F030000}"/>
    <cellStyle name="Normal 6 3" xfId="640" xr:uid="{00000000-0005-0000-0000-0000A0030000}"/>
    <cellStyle name="Normal 6 4" xfId="638" xr:uid="{00000000-0005-0000-0000-0000A1030000}"/>
    <cellStyle name="Normal 6 4 2" xfId="1236" xr:uid="{00000000-0005-0000-0000-0000A2030000}"/>
    <cellStyle name="Normal 60" xfId="785" xr:uid="{00000000-0005-0000-0000-0000A3030000}"/>
    <cellStyle name="Normal 60 2" xfId="1123" xr:uid="{00000000-0005-0000-0000-0000A4030000}"/>
    <cellStyle name="Normal 60 3" xfId="970" xr:uid="{00000000-0005-0000-0000-0000A5030000}"/>
    <cellStyle name="Normal 61" xfId="756" xr:uid="{00000000-0005-0000-0000-0000A6030000}"/>
    <cellStyle name="Normal 61 2" xfId="1094" xr:uid="{00000000-0005-0000-0000-0000A7030000}"/>
    <cellStyle name="Normal 61 3" xfId="941" xr:uid="{00000000-0005-0000-0000-0000A8030000}"/>
    <cellStyle name="Normal 62" xfId="783" xr:uid="{00000000-0005-0000-0000-0000A9030000}"/>
    <cellStyle name="Normal 62 2" xfId="1121" xr:uid="{00000000-0005-0000-0000-0000AA030000}"/>
    <cellStyle name="Normal 62 3" xfId="968" xr:uid="{00000000-0005-0000-0000-0000AB030000}"/>
    <cellStyle name="Normal 63" xfId="758" xr:uid="{00000000-0005-0000-0000-0000AC030000}"/>
    <cellStyle name="Normal 63 2" xfId="1096" xr:uid="{00000000-0005-0000-0000-0000AD030000}"/>
    <cellStyle name="Normal 63 3" xfId="943" xr:uid="{00000000-0005-0000-0000-0000AE030000}"/>
    <cellStyle name="Normal 64" xfId="781" xr:uid="{00000000-0005-0000-0000-0000AF030000}"/>
    <cellStyle name="Normal 64 2" xfId="1119" xr:uid="{00000000-0005-0000-0000-0000B0030000}"/>
    <cellStyle name="Normal 64 3" xfId="966" xr:uid="{00000000-0005-0000-0000-0000B1030000}"/>
    <cellStyle name="Normal 65" xfId="760" xr:uid="{00000000-0005-0000-0000-0000B2030000}"/>
    <cellStyle name="Normal 65 2" xfId="1098" xr:uid="{00000000-0005-0000-0000-0000B3030000}"/>
    <cellStyle name="Normal 65 3" xfId="945" xr:uid="{00000000-0005-0000-0000-0000B4030000}"/>
    <cellStyle name="Normal 66" xfId="779" xr:uid="{00000000-0005-0000-0000-0000B5030000}"/>
    <cellStyle name="Normal 66 2" xfId="1117" xr:uid="{00000000-0005-0000-0000-0000B6030000}"/>
    <cellStyle name="Normal 66 3" xfId="964" xr:uid="{00000000-0005-0000-0000-0000B7030000}"/>
    <cellStyle name="Normal 67" xfId="762" xr:uid="{00000000-0005-0000-0000-0000B8030000}"/>
    <cellStyle name="Normal 67 2" xfId="1100" xr:uid="{00000000-0005-0000-0000-0000B9030000}"/>
    <cellStyle name="Normal 67 3" xfId="947" xr:uid="{00000000-0005-0000-0000-0000BA030000}"/>
    <cellStyle name="Normal 68" xfId="777" xr:uid="{00000000-0005-0000-0000-0000BB030000}"/>
    <cellStyle name="Normal 68 2" xfId="1115" xr:uid="{00000000-0005-0000-0000-0000BC030000}"/>
    <cellStyle name="Normal 68 3" xfId="962" xr:uid="{00000000-0005-0000-0000-0000BD030000}"/>
    <cellStyle name="Normal 69" xfId="764" xr:uid="{00000000-0005-0000-0000-0000BE030000}"/>
    <cellStyle name="Normal 69 2" xfId="1102" xr:uid="{00000000-0005-0000-0000-0000BF030000}"/>
    <cellStyle name="Normal 69 3" xfId="949" xr:uid="{00000000-0005-0000-0000-0000C0030000}"/>
    <cellStyle name="Normal 7" xfId="116" xr:uid="{00000000-0005-0000-0000-0000C1030000}"/>
    <cellStyle name="Normal 7 2" xfId="117" xr:uid="{00000000-0005-0000-0000-0000C2030000}"/>
    <cellStyle name="Normal 7 2 2" xfId="642" xr:uid="{00000000-0005-0000-0000-0000C3030000}"/>
    <cellStyle name="Normal 7 2 2 2" xfId="1028" xr:uid="{00000000-0005-0000-0000-0000C4030000}"/>
    <cellStyle name="Normal 7 2 3" xfId="875" xr:uid="{00000000-0005-0000-0000-0000C5030000}"/>
    <cellStyle name="Normal 7 3" xfId="641" xr:uid="{00000000-0005-0000-0000-0000C6030000}"/>
    <cellStyle name="Normal 7 3 2" xfId="1237" xr:uid="{00000000-0005-0000-0000-0000C7030000}"/>
    <cellStyle name="Normal 70" xfId="775" xr:uid="{00000000-0005-0000-0000-0000C8030000}"/>
    <cellStyle name="Normal 70 2" xfId="1113" xr:uid="{00000000-0005-0000-0000-0000C9030000}"/>
    <cellStyle name="Normal 70 3" xfId="960" xr:uid="{00000000-0005-0000-0000-0000CA030000}"/>
    <cellStyle name="Normal 71" xfId="766" xr:uid="{00000000-0005-0000-0000-0000CB030000}"/>
    <cellStyle name="Normal 71 2" xfId="1104" xr:uid="{00000000-0005-0000-0000-0000CC030000}"/>
    <cellStyle name="Normal 71 3" xfId="951" xr:uid="{00000000-0005-0000-0000-0000CD030000}"/>
    <cellStyle name="Normal 72" xfId="773" xr:uid="{00000000-0005-0000-0000-0000CE030000}"/>
    <cellStyle name="Normal 72 2" xfId="1111" xr:uid="{00000000-0005-0000-0000-0000CF030000}"/>
    <cellStyle name="Normal 72 3" xfId="958" xr:uid="{00000000-0005-0000-0000-0000D0030000}"/>
    <cellStyle name="Normal 73" xfId="768" xr:uid="{00000000-0005-0000-0000-0000D1030000}"/>
    <cellStyle name="Normal 73 2" xfId="1106" xr:uid="{00000000-0005-0000-0000-0000D2030000}"/>
    <cellStyle name="Normal 73 3" xfId="953" xr:uid="{00000000-0005-0000-0000-0000D3030000}"/>
    <cellStyle name="Normal 74" xfId="771" xr:uid="{00000000-0005-0000-0000-0000D4030000}"/>
    <cellStyle name="Normal 74 2" xfId="1109" xr:uid="{00000000-0005-0000-0000-0000D5030000}"/>
    <cellStyle name="Normal 74 3" xfId="956" xr:uid="{00000000-0005-0000-0000-0000D6030000}"/>
    <cellStyle name="Normal 75" xfId="750" xr:uid="{00000000-0005-0000-0000-0000D7030000}"/>
    <cellStyle name="Normal 75 2" xfId="1088" xr:uid="{00000000-0005-0000-0000-0000D8030000}"/>
    <cellStyle name="Normal 75 3" xfId="935" xr:uid="{00000000-0005-0000-0000-0000D9030000}"/>
    <cellStyle name="Normal 76" xfId="794" xr:uid="{00000000-0005-0000-0000-0000DA030000}"/>
    <cellStyle name="Normal 76 2" xfId="1132" xr:uid="{00000000-0005-0000-0000-0000DB030000}"/>
    <cellStyle name="Normal 76 3" xfId="979" xr:uid="{00000000-0005-0000-0000-0000DC030000}"/>
    <cellStyle name="Normal 77" xfId="821" xr:uid="{00000000-0005-0000-0000-0000DD030000}"/>
    <cellStyle name="Normal 77 2" xfId="1158" xr:uid="{00000000-0005-0000-0000-0000DE030000}"/>
    <cellStyle name="Normal 77 3" xfId="1005" xr:uid="{00000000-0005-0000-0000-0000DF030000}"/>
    <cellStyle name="Normal 78" xfId="823" xr:uid="{00000000-0005-0000-0000-0000E0030000}"/>
    <cellStyle name="Normal 78 2" xfId="1160" xr:uid="{00000000-0005-0000-0000-0000E1030000}"/>
    <cellStyle name="Normal 78 3" xfId="1007" xr:uid="{00000000-0005-0000-0000-0000E2030000}"/>
    <cellStyle name="Normal 79" xfId="828" xr:uid="{00000000-0005-0000-0000-0000E3030000}"/>
    <cellStyle name="Normal 79 2" xfId="1164" xr:uid="{00000000-0005-0000-0000-0000E4030000}"/>
    <cellStyle name="Normal 79 3" xfId="1010" xr:uid="{00000000-0005-0000-0000-0000E5030000}"/>
    <cellStyle name="Normal 8" xfId="118" xr:uid="{00000000-0005-0000-0000-0000E6030000}"/>
    <cellStyle name="Normal 8 2" xfId="119" xr:uid="{00000000-0005-0000-0000-0000E7030000}"/>
    <cellStyle name="Normal 8 2 2" xfId="243" xr:uid="{00000000-0005-0000-0000-0000E8030000}"/>
    <cellStyle name="Normal 8 2 2 2" xfId="351" xr:uid="{00000000-0005-0000-0000-0000E9030000}"/>
    <cellStyle name="Normal 8 2 2 3" xfId="459" xr:uid="{00000000-0005-0000-0000-0000EA030000}"/>
    <cellStyle name="Normal 8 2 2 4" xfId="1029" xr:uid="{00000000-0005-0000-0000-0000EB030000}"/>
    <cellStyle name="Normal 8 2 3" xfId="297" xr:uid="{00000000-0005-0000-0000-0000EC030000}"/>
    <cellStyle name="Normal 8 2 4" xfId="405" xr:uid="{00000000-0005-0000-0000-0000ED030000}"/>
    <cellStyle name="Normal 8 2 5" xfId="876" xr:uid="{00000000-0005-0000-0000-0000EE030000}"/>
    <cellStyle name="Normal 8 3" xfId="120" xr:uid="{00000000-0005-0000-0000-0000EF030000}"/>
    <cellStyle name="Normal 8 3 2" xfId="244" xr:uid="{00000000-0005-0000-0000-0000F0030000}"/>
    <cellStyle name="Normal 8 3 2 2" xfId="352" xr:uid="{00000000-0005-0000-0000-0000F1030000}"/>
    <cellStyle name="Normal 8 3 2 3" xfId="460" xr:uid="{00000000-0005-0000-0000-0000F2030000}"/>
    <cellStyle name="Normal 8 3 2 4" xfId="1030" xr:uid="{00000000-0005-0000-0000-0000F3030000}"/>
    <cellStyle name="Normal 8 3 3" xfId="298" xr:uid="{00000000-0005-0000-0000-0000F4030000}"/>
    <cellStyle name="Normal 8 3 4" xfId="406" xr:uid="{00000000-0005-0000-0000-0000F5030000}"/>
    <cellStyle name="Normal 8 3 5" xfId="877" xr:uid="{00000000-0005-0000-0000-0000F6030000}"/>
    <cellStyle name="Normal 8 4" xfId="242" xr:uid="{00000000-0005-0000-0000-0000F7030000}"/>
    <cellStyle name="Normal 8 4 2" xfId="350" xr:uid="{00000000-0005-0000-0000-0000F8030000}"/>
    <cellStyle name="Normal 8 4 3" xfId="458" xr:uid="{00000000-0005-0000-0000-0000F9030000}"/>
    <cellStyle name="Normal 8 4 4" xfId="1238" xr:uid="{00000000-0005-0000-0000-0000FA030000}"/>
    <cellStyle name="Normal 8 5" xfId="296" xr:uid="{00000000-0005-0000-0000-0000FB030000}"/>
    <cellStyle name="Normal 8 6" xfId="404" xr:uid="{00000000-0005-0000-0000-0000FC030000}"/>
    <cellStyle name="Normal 8 7" xfId="643" xr:uid="{00000000-0005-0000-0000-0000FD030000}"/>
    <cellStyle name="Normal 80" xfId="830" xr:uid="{00000000-0005-0000-0000-0000FE030000}"/>
    <cellStyle name="Normal 80 2" xfId="1166" xr:uid="{00000000-0005-0000-0000-0000FF030000}"/>
    <cellStyle name="Normal 80 3" xfId="1012" xr:uid="{00000000-0005-0000-0000-000000040000}"/>
    <cellStyle name="Normal 81" xfId="831" xr:uid="{00000000-0005-0000-0000-000001040000}"/>
    <cellStyle name="Normal 81 2" xfId="1167" xr:uid="{00000000-0005-0000-0000-000002040000}"/>
    <cellStyle name="Normal 81 3" xfId="1013" xr:uid="{00000000-0005-0000-0000-000003040000}"/>
    <cellStyle name="Normal 82" xfId="836" xr:uid="{00000000-0005-0000-0000-000004040000}"/>
    <cellStyle name="Normal 82 2" xfId="1172" xr:uid="{00000000-0005-0000-0000-000005040000}"/>
    <cellStyle name="Normal 82 3" xfId="1018" xr:uid="{00000000-0005-0000-0000-000006040000}"/>
    <cellStyle name="Normal 83" xfId="833" xr:uid="{00000000-0005-0000-0000-000007040000}"/>
    <cellStyle name="Normal 83 2" xfId="1169" xr:uid="{00000000-0005-0000-0000-000008040000}"/>
    <cellStyle name="Normal 83 3" xfId="1015" xr:uid="{00000000-0005-0000-0000-000009040000}"/>
    <cellStyle name="Normal 84" xfId="664" xr:uid="{00000000-0005-0000-0000-00000A040000}"/>
    <cellStyle name="Normal 85" xfId="840" xr:uid="{00000000-0005-0000-0000-00000B040000}"/>
    <cellStyle name="Normal 86" xfId="4" xr:uid="{00000000-0005-0000-0000-00000C040000}"/>
    <cellStyle name="Normal 87" xfId="2" xr:uid="{00000000-0005-0000-0000-00000D040000}"/>
    <cellStyle name="Normal 88" xfId="843" xr:uid="{00000000-0005-0000-0000-00000E040000}"/>
    <cellStyle name="Normal 9" xfId="121" xr:uid="{00000000-0005-0000-0000-00000F040000}"/>
    <cellStyle name="Normal 9 2" xfId="122" xr:uid="{00000000-0005-0000-0000-000010040000}"/>
    <cellStyle name="Normal 9 2 2" xfId="246" xr:uid="{00000000-0005-0000-0000-000011040000}"/>
    <cellStyle name="Normal 9 2 2 2" xfId="354" xr:uid="{00000000-0005-0000-0000-000012040000}"/>
    <cellStyle name="Normal 9 2 2 3" xfId="462" xr:uid="{00000000-0005-0000-0000-000013040000}"/>
    <cellStyle name="Normal 9 2 3" xfId="300" xr:uid="{00000000-0005-0000-0000-000014040000}"/>
    <cellStyle name="Normal 9 2 4" xfId="408" xr:uid="{00000000-0005-0000-0000-000015040000}"/>
    <cellStyle name="Normal 9 2 5" xfId="645" xr:uid="{00000000-0005-0000-0000-000016040000}"/>
    <cellStyle name="Normal 9 3" xfId="123" xr:uid="{00000000-0005-0000-0000-000017040000}"/>
    <cellStyle name="Normal 9 3 2" xfId="247" xr:uid="{00000000-0005-0000-0000-000018040000}"/>
    <cellStyle name="Normal 9 3 2 2" xfId="355" xr:uid="{00000000-0005-0000-0000-000019040000}"/>
    <cellStyle name="Normal 9 3 2 3" xfId="463" xr:uid="{00000000-0005-0000-0000-00001A040000}"/>
    <cellStyle name="Normal 9 3 3" xfId="301" xr:uid="{00000000-0005-0000-0000-00001B040000}"/>
    <cellStyle name="Normal 9 3 4" xfId="409" xr:uid="{00000000-0005-0000-0000-00001C040000}"/>
    <cellStyle name="Normal 9 3 5" xfId="1239" xr:uid="{00000000-0005-0000-0000-00001D040000}"/>
    <cellStyle name="Normal 9 4" xfId="245" xr:uid="{00000000-0005-0000-0000-00001E040000}"/>
    <cellStyle name="Normal 9 4 2" xfId="353" xr:uid="{00000000-0005-0000-0000-00001F040000}"/>
    <cellStyle name="Normal 9 4 3" xfId="461" xr:uid="{00000000-0005-0000-0000-000020040000}"/>
    <cellStyle name="Normal 9 5" xfId="299" xr:uid="{00000000-0005-0000-0000-000021040000}"/>
    <cellStyle name="Normal 9 6" xfId="407" xr:uid="{00000000-0005-0000-0000-000022040000}"/>
    <cellStyle name="Normal 9 7" xfId="644" xr:uid="{00000000-0005-0000-0000-000023040000}"/>
    <cellStyle name="Note 2" xfId="858" xr:uid="{00000000-0005-0000-0000-000024040000}"/>
    <cellStyle name="OfWhich" xfId="124" xr:uid="{00000000-0005-0000-0000-000025040000}"/>
    <cellStyle name="Percent [2]" xfId="646" xr:uid="{00000000-0005-0000-0000-000026040000}"/>
    <cellStyle name="Percent 10" xfId="126" xr:uid="{00000000-0005-0000-0000-000027040000}"/>
    <cellStyle name="Percent 10 2" xfId="648" xr:uid="{00000000-0005-0000-0000-000028040000}"/>
    <cellStyle name="Percent 10 3" xfId="649" xr:uid="{00000000-0005-0000-0000-000029040000}"/>
    <cellStyle name="Percent 10 4" xfId="647" xr:uid="{00000000-0005-0000-0000-00002A040000}"/>
    <cellStyle name="Percent 11" xfId="125" xr:uid="{00000000-0005-0000-0000-00002B040000}"/>
    <cellStyle name="Percent 11 2" xfId="651" xr:uid="{00000000-0005-0000-0000-00002C040000}"/>
    <cellStyle name="Percent 11 3" xfId="650" xr:uid="{00000000-0005-0000-0000-00002D040000}"/>
    <cellStyle name="Percent 12" xfId="652" xr:uid="{00000000-0005-0000-0000-00002E040000}"/>
    <cellStyle name="Percent 13" xfId="653" xr:uid="{00000000-0005-0000-0000-00002F040000}"/>
    <cellStyle name="Percent 13 2" xfId="654" xr:uid="{00000000-0005-0000-0000-000030040000}"/>
    <cellStyle name="Percent 14" xfId="690" xr:uid="{00000000-0005-0000-0000-000031040000}"/>
    <cellStyle name="Percent 14 2" xfId="1032" xr:uid="{00000000-0005-0000-0000-000032040000}"/>
    <cellStyle name="Percent 14 3" xfId="879" xr:uid="{00000000-0005-0000-0000-000033040000}"/>
    <cellStyle name="Percent 15" xfId="696" xr:uid="{00000000-0005-0000-0000-000034040000}"/>
    <cellStyle name="Percent 15 2" xfId="1038" xr:uid="{00000000-0005-0000-0000-000035040000}"/>
    <cellStyle name="Percent 15 3" xfId="885" xr:uid="{00000000-0005-0000-0000-000036040000}"/>
    <cellStyle name="Percent 16" xfId="739" xr:uid="{00000000-0005-0000-0000-000037040000}"/>
    <cellStyle name="Percent 16 2" xfId="1078" xr:uid="{00000000-0005-0000-0000-000038040000}"/>
    <cellStyle name="Percent 16 3" xfId="925" xr:uid="{00000000-0005-0000-0000-000039040000}"/>
    <cellStyle name="Percent 17" xfId="741" xr:uid="{00000000-0005-0000-0000-00003A040000}"/>
    <cellStyle name="Percent 17 2" xfId="1079" xr:uid="{00000000-0005-0000-0000-00003B040000}"/>
    <cellStyle name="Percent 17 3" xfId="926" xr:uid="{00000000-0005-0000-0000-00003C040000}"/>
    <cellStyle name="Percent 18" xfId="743" xr:uid="{00000000-0005-0000-0000-00003D040000}"/>
    <cellStyle name="Percent 18 2" xfId="1081" xr:uid="{00000000-0005-0000-0000-00003E040000}"/>
    <cellStyle name="Percent 18 3" xfId="928" xr:uid="{00000000-0005-0000-0000-00003F040000}"/>
    <cellStyle name="Percent 19" xfId="744" xr:uid="{00000000-0005-0000-0000-000040040000}"/>
    <cellStyle name="Percent 19 2" xfId="1082" xr:uid="{00000000-0005-0000-0000-000041040000}"/>
    <cellStyle name="Percent 19 3" xfId="929" xr:uid="{00000000-0005-0000-0000-000042040000}"/>
    <cellStyle name="Percent 2" xfId="127" xr:uid="{00000000-0005-0000-0000-000043040000}"/>
    <cellStyle name="Percent 2 2" xfId="128" xr:uid="{00000000-0005-0000-0000-000044040000}"/>
    <cellStyle name="Percent 2 2 2" xfId="129" xr:uid="{00000000-0005-0000-0000-000045040000}"/>
    <cellStyle name="Percent 2 2 2 2" xfId="657" xr:uid="{00000000-0005-0000-0000-000046040000}"/>
    <cellStyle name="Percent 2 2 3" xfId="658" xr:uid="{00000000-0005-0000-0000-000047040000}"/>
    <cellStyle name="Percent 2 2 4" xfId="721" xr:uid="{00000000-0005-0000-0000-000048040000}"/>
    <cellStyle name="Percent 2 2 4 2" xfId="1060" xr:uid="{00000000-0005-0000-0000-000049040000}"/>
    <cellStyle name="Percent 2 2 4 3" xfId="907" xr:uid="{00000000-0005-0000-0000-00004A040000}"/>
    <cellStyle name="Percent 2 2 5" xfId="656" xr:uid="{00000000-0005-0000-0000-00004B040000}"/>
    <cellStyle name="Percent 2 2 5 2" xfId="1240" xr:uid="{00000000-0005-0000-0000-00004C040000}"/>
    <cellStyle name="Percent 2 3" xfId="130" xr:uid="{00000000-0005-0000-0000-00004D040000}"/>
    <cellStyle name="Percent 2 4" xfId="659" xr:uid="{00000000-0005-0000-0000-00004E040000}"/>
    <cellStyle name="Percent 2 4 2" xfId="1031" xr:uid="{00000000-0005-0000-0000-00004F040000}"/>
    <cellStyle name="Percent 2 4 3" xfId="878" xr:uid="{00000000-0005-0000-0000-000050040000}"/>
    <cellStyle name="Percent 2 5" xfId="720" xr:uid="{00000000-0005-0000-0000-000051040000}"/>
    <cellStyle name="Percent 2 6" xfId="655" xr:uid="{00000000-0005-0000-0000-000052040000}"/>
    <cellStyle name="Percent 2 7" xfId="856" xr:uid="{00000000-0005-0000-0000-000053040000}"/>
    <cellStyle name="Percent 20" xfId="745" xr:uid="{00000000-0005-0000-0000-000054040000}"/>
    <cellStyle name="Percent 20 2" xfId="1083" xr:uid="{00000000-0005-0000-0000-000055040000}"/>
    <cellStyle name="Percent 20 3" xfId="930" xr:uid="{00000000-0005-0000-0000-000056040000}"/>
    <cellStyle name="Percent 21" xfId="746" xr:uid="{00000000-0005-0000-0000-000057040000}"/>
    <cellStyle name="Percent 21 2" xfId="1084" xr:uid="{00000000-0005-0000-0000-000058040000}"/>
    <cellStyle name="Percent 21 3" xfId="931" xr:uid="{00000000-0005-0000-0000-000059040000}"/>
    <cellStyle name="Percent 22" xfId="747" xr:uid="{00000000-0005-0000-0000-00005A040000}"/>
    <cellStyle name="Percent 22 2" xfId="1085" xr:uid="{00000000-0005-0000-0000-00005B040000}"/>
    <cellStyle name="Percent 22 3" xfId="932" xr:uid="{00000000-0005-0000-0000-00005C040000}"/>
    <cellStyle name="Percent 23" xfId="793" xr:uid="{00000000-0005-0000-0000-00005D040000}"/>
    <cellStyle name="Percent 23 2" xfId="1131" xr:uid="{00000000-0005-0000-0000-00005E040000}"/>
    <cellStyle name="Percent 23 3" xfId="978" xr:uid="{00000000-0005-0000-0000-00005F040000}"/>
    <cellStyle name="Percent 24" xfId="795" xr:uid="{00000000-0005-0000-0000-000060040000}"/>
    <cellStyle name="Percent 24 2" xfId="1133" xr:uid="{00000000-0005-0000-0000-000061040000}"/>
    <cellStyle name="Percent 24 3" xfId="980" xr:uid="{00000000-0005-0000-0000-000062040000}"/>
    <cellStyle name="Percent 25" xfId="797" xr:uid="{00000000-0005-0000-0000-000063040000}"/>
    <cellStyle name="Percent 25 2" xfId="1135" xr:uid="{00000000-0005-0000-0000-000064040000}"/>
    <cellStyle name="Percent 25 3" xfId="982" xr:uid="{00000000-0005-0000-0000-000065040000}"/>
    <cellStyle name="Percent 26" xfId="660" xr:uid="{00000000-0005-0000-0000-000066040000}"/>
    <cellStyle name="Percent 27" xfId="799" xr:uid="{00000000-0005-0000-0000-000067040000}"/>
    <cellStyle name="Percent 27 2" xfId="1137" xr:uid="{00000000-0005-0000-0000-000068040000}"/>
    <cellStyle name="Percent 27 3" xfId="984" xr:uid="{00000000-0005-0000-0000-000069040000}"/>
    <cellStyle name="Percent 28" xfId="800" xr:uid="{00000000-0005-0000-0000-00006A040000}"/>
    <cellStyle name="Percent 28 2" xfId="1138" xr:uid="{00000000-0005-0000-0000-00006B040000}"/>
    <cellStyle name="Percent 28 3" xfId="985" xr:uid="{00000000-0005-0000-0000-00006C040000}"/>
    <cellStyle name="Percent 29" xfId="801" xr:uid="{00000000-0005-0000-0000-00006D040000}"/>
    <cellStyle name="Percent 29 2" xfId="1139" xr:uid="{00000000-0005-0000-0000-00006E040000}"/>
    <cellStyle name="Percent 29 3" xfId="986" xr:uid="{00000000-0005-0000-0000-00006F040000}"/>
    <cellStyle name="Percent 3" xfId="131" xr:uid="{00000000-0005-0000-0000-000070040000}"/>
    <cellStyle name="Percent 3 2" xfId="132" xr:uid="{00000000-0005-0000-0000-000071040000}"/>
    <cellStyle name="Percent 3 2 2" xfId="133" xr:uid="{00000000-0005-0000-0000-000072040000}"/>
    <cellStyle name="Percent 3 2 2 2" xfId="662" xr:uid="{00000000-0005-0000-0000-000073040000}"/>
    <cellStyle name="Percent 3 2 3" xfId="723" xr:uid="{00000000-0005-0000-0000-000074040000}"/>
    <cellStyle name="Percent 3 2 3 2" xfId="1062" xr:uid="{00000000-0005-0000-0000-000075040000}"/>
    <cellStyle name="Percent 3 2 3 3" xfId="909" xr:uid="{00000000-0005-0000-0000-000076040000}"/>
    <cellStyle name="Percent 3 3" xfId="134" xr:uid="{00000000-0005-0000-0000-000077040000}"/>
    <cellStyle name="Percent 3 3 2" xfId="663" xr:uid="{00000000-0005-0000-0000-000078040000}"/>
    <cellStyle name="Percent 3 4" xfId="722" xr:uid="{00000000-0005-0000-0000-000079040000}"/>
    <cellStyle name="Percent 3 4 2" xfId="1061" xr:uid="{00000000-0005-0000-0000-00007A040000}"/>
    <cellStyle name="Percent 3 4 3" xfId="908" xr:uid="{00000000-0005-0000-0000-00007B040000}"/>
    <cellStyle name="Percent 30" xfId="802" xr:uid="{00000000-0005-0000-0000-00007C040000}"/>
    <cellStyle name="Percent 30 2" xfId="1140" xr:uid="{00000000-0005-0000-0000-00007D040000}"/>
    <cellStyle name="Percent 30 3" xfId="987" xr:uid="{00000000-0005-0000-0000-00007E040000}"/>
    <cellStyle name="Percent 31" xfId="803" xr:uid="{00000000-0005-0000-0000-00007F040000}"/>
    <cellStyle name="Percent 31 2" xfId="1141" xr:uid="{00000000-0005-0000-0000-000080040000}"/>
    <cellStyle name="Percent 31 3" xfId="988" xr:uid="{00000000-0005-0000-0000-000081040000}"/>
    <cellStyle name="Percent 32" xfId="804" xr:uid="{00000000-0005-0000-0000-000082040000}"/>
    <cellStyle name="Percent 32 2" xfId="1142" xr:uid="{00000000-0005-0000-0000-000083040000}"/>
    <cellStyle name="Percent 32 3" xfId="989" xr:uid="{00000000-0005-0000-0000-000084040000}"/>
    <cellStyle name="Percent 33" xfId="805" xr:uid="{00000000-0005-0000-0000-000085040000}"/>
    <cellStyle name="Percent 33 2" xfId="1143" xr:uid="{00000000-0005-0000-0000-000086040000}"/>
    <cellStyle name="Percent 33 3" xfId="990" xr:uid="{00000000-0005-0000-0000-000087040000}"/>
    <cellStyle name="Percent 34" xfId="806" xr:uid="{00000000-0005-0000-0000-000088040000}"/>
    <cellStyle name="Percent 34 2" xfId="1144" xr:uid="{00000000-0005-0000-0000-000089040000}"/>
    <cellStyle name="Percent 34 3" xfId="991" xr:uid="{00000000-0005-0000-0000-00008A040000}"/>
    <cellStyle name="Percent 35" xfId="807" xr:uid="{00000000-0005-0000-0000-00008B040000}"/>
    <cellStyle name="Percent 35 2" xfId="1145" xr:uid="{00000000-0005-0000-0000-00008C040000}"/>
    <cellStyle name="Percent 35 3" xfId="992" xr:uid="{00000000-0005-0000-0000-00008D040000}"/>
    <cellStyle name="Percent 36" xfId="808" xr:uid="{00000000-0005-0000-0000-00008E040000}"/>
    <cellStyle name="Percent 36 2" xfId="1146" xr:uid="{00000000-0005-0000-0000-00008F040000}"/>
    <cellStyle name="Percent 36 3" xfId="993" xr:uid="{00000000-0005-0000-0000-000090040000}"/>
    <cellStyle name="Percent 37" xfId="809" xr:uid="{00000000-0005-0000-0000-000091040000}"/>
    <cellStyle name="Percent 37 2" xfId="1147" xr:uid="{00000000-0005-0000-0000-000092040000}"/>
    <cellStyle name="Percent 37 3" xfId="994" xr:uid="{00000000-0005-0000-0000-000093040000}"/>
    <cellStyle name="Percent 38" xfId="810" xr:uid="{00000000-0005-0000-0000-000094040000}"/>
    <cellStyle name="Percent 38 2" xfId="1148" xr:uid="{00000000-0005-0000-0000-000095040000}"/>
    <cellStyle name="Percent 38 3" xfId="995" xr:uid="{00000000-0005-0000-0000-000096040000}"/>
    <cellStyle name="Percent 39" xfId="811" xr:uid="{00000000-0005-0000-0000-000097040000}"/>
    <cellStyle name="Percent 39 2" xfId="1149" xr:uid="{00000000-0005-0000-0000-000098040000}"/>
    <cellStyle name="Percent 39 3" xfId="996" xr:uid="{00000000-0005-0000-0000-000099040000}"/>
    <cellStyle name="Percent 4" xfId="135" xr:uid="{00000000-0005-0000-0000-00009A040000}"/>
    <cellStyle name="Percent 4 2" xfId="136" xr:uid="{00000000-0005-0000-0000-00009B040000}"/>
    <cellStyle name="Percent 4 2 2" xfId="137" xr:uid="{00000000-0005-0000-0000-00009C040000}"/>
    <cellStyle name="Percent 4 2 2 2" xfId="725" xr:uid="{00000000-0005-0000-0000-00009D040000}"/>
    <cellStyle name="Percent 4 2 2 2 2" xfId="1064" xr:uid="{00000000-0005-0000-0000-00009E040000}"/>
    <cellStyle name="Percent 4 2 2 3" xfId="911" xr:uid="{00000000-0005-0000-0000-00009F040000}"/>
    <cellStyle name="Percent 4 2 3" xfId="665" xr:uid="{00000000-0005-0000-0000-0000A0040000}"/>
    <cellStyle name="Percent 4 3" xfId="138" xr:uid="{00000000-0005-0000-0000-0000A1040000}"/>
    <cellStyle name="Percent 4 3 2" xfId="724" xr:uid="{00000000-0005-0000-0000-0000A2040000}"/>
    <cellStyle name="Percent 4 3 2 2" xfId="1063" xr:uid="{00000000-0005-0000-0000-0000A3040000}"/>
    <cellStyle name="Percent 4 3 3" xfId="910" xr:uid="{00000000-0005-0000-0000-0000A4040000}"/>
    <cellStyle name="Percent 40" xfId="812" xr:uid="{00000000-0005-0000-0000-0000A5040000}"/>
    <cellStyle name="Percent 40 2" xfId="1150" xr:uid="{00000000-0005-0000-0000-0000A6040000}"/>
    <cellStyle name="Percent 40 3" xfId="997" xr:uid="{00000000-0005-0000-0000-0000A7040000}"/>
    <cellStyle name="Percent 41" xfId="813" xr:uid="{00000000-0005-0000-0000-0000A8040000}"/>
    <cellStyle name="Percent 41 2" xfId="1151" xr:uid="{00000000-0005-0000-0000-0000A9040000}"/>
    <cellStyle name="Percent 41 3" xfId="998" xr:uid="{00000000-0005-0000-0000-0000AA040000}"/>
    <cellStyle name="Percent 42" xfId="814" xr:uid="{00000000-0005-0000-0000-0000AB040000}"/>
    <cellStyle name="Percent 42 2" xfId="1152" xr:uid="{00000000-0005-0000-0000-0000AC040000}"/>
    <cellStyle name="Percent 42 3" xfId="999" xr:uid="{00000000-0005-0000-0000-0000AD040000}"/>
    <cellStyle name="Percent 43" xfId="815" xr:uid="{00000000-0005-0000-0000-0000AE040000}"/>
    <cellStyle name="Percent 43 2" xfId="1153" xr:uid="{00000000-0005-0000-0000-0000AF040000}"/>
    <cellStyle name="Percent 43 3" xfId="1000" xr:uid="{00000000-0005-0000-0000-0000B0040000}"/>
    <cellStyle name="Percent 44" xfId="816" xr:uid="{00000000-0005-0000-0000-0000B1040000}"/>
    <cellStyle name="Percent 44 2" xfId="1154" xr:uid="{00000000-0005-0000-0000-0000B2040000}"/>
    <cellStyle name="Percent 44 3" xfId="1001" xr:uid="{00000000-0005-0000-0000-0000B3040000}"/>
    <cellStyle name="Percent 45" xfId="817" xr:uid="{00000000-0005-0000-0000-0000B4040000}"/>
    <cellStyle name="Percent 45 2" xfId="1155" xr:uid="{00000000-0005-0000-0000-0000B5040000}"/>
    <cellStyle name="Percent 45 3" xfId="1002" xr:uid="{00000000-0005-0000-0000-0000B6040000}"/>
    <cellStyle name="Percent 46" xfId="818" xr:uid="{00000000-0005-0000-0000-0000B7040000}"/>
    <cellStyle name="Percent 46 2" xfId="1156" xr:uid="{00000000-0005-0000-0000-0000B8040000}"/>
    <cellStyle name="Percent 46 3" xfId="1003" xr:uid="{00000000-0005-0000-0000-0000B9040000}"/>
    <cellStyle name="Percent 47" xfId="819" xr:uid="{00000000-0005-0000-0000-0000BA040000}"/>
    <cellStyle name="Percent 47 2" xfId="1157" xr:uid="{00000000-0005-0000-0000-0000BB040000}"/>
    <cellStyle name="Percent 47 3" xfId="1004" xr:uid="{00000000-0005-0000-0000-0000BC040000}"/>
    <cellStyle name="Percent 48" xfId="841" xr:uid="{00000000-0005-0000-0000-0000BD040000}"/>
    <cellStyle name="Percent 5" xfId="139" xr:uid="{00000000-0005-0000-0000-0000BE040000}"/>
    <cellStyle name="Percent 5 2" xfId="140" xr:uid="{00000000-0005-0000-0000-0000BF040000}"/>
    <cellStyle name="Percent 5 2 2" xfId="141" xr:uid="{00000000-0005-0000-0000-0000C0040000}"/>
    <cellStyle name="Percent 5 2 3" xfId="1254" xr:uid="{00000000-0005-0000-0000-0000C1040000}"/>
    <cellStyle name="Percent 5 3" xfId="142" xr:uid="{00000000-0005-0000-0000-0000C2040000}"/>
    <cellStyle name="Percent 5 4" xfId="666" xr:uid="{00000000-0005-0000-0000-0000C3040000}"/>
    <cellStyle name="Percent 6" xfId="143" xr:uid="{00000000-0005-0000-0000-0000C4040000}"/>
    <cellStyle name="Percent 6 2" xfId="144" xr:uid="{00000000-0005-0000-0000-0000C5040000}"/>
    <cellStyle name="Percent 6 2 2" xfId="145" xr:uid="{00000000-0005-0000-0000-0000C6040000}"/>
    <cellStyle name="Percent 6 2 3" xfId="1259" xr:uid="{00000000-0005-0000-0000-0000C7040000}"/>
    <cellStyle name="Percent 6 3" xfId="146" xr:uid="{00000000-0005-0000-0000-0000C8040000}"/>
    <cellStyle name="Percent 6 4" xfId="667" xr:uid="{00000000-0005-0000-0000-0000C9040000}"/>
    <cellStyle name="Percent 7" xfId="147" xr:uid="{00000000-0005-0000-0000-0000CA040000}"/>
    <cellStyle name="Percent 7 2" xfId="148" xr:uid="{00000000-0005-0000-0000-0000CB040000}"/>
    <cellStyle name="Percent 7 2 2" xfId="149" xr:uid="{00000000-0005-0000-0000-0000CC040000}"/>
    <cellStyle name="Percent 7 3" xfId="150" xr:uid="{00000000-0005-0000-0000-0000CD040000}"/>
    <cellStyle name="Percent 7 4" xfId="668" xr:uid="{00000000-0005-0000-0000-0000CE040000}"/>
    <cellStyle name="Percent 8" xfId="151" xr:uid="{00000000-0005-0000-0000-0000CF040000}"/>
    <cellStyle name="Percent 8 2" xfId="152" xr:uid="{00000000-0005-0000-0000-0000D0040000}"/>
    <cellStyle name="Percent 8 3" xfId="669" xr:uid="{00000000-0005-0000-0000-0000D1040000}"/>
    <cellStyle name="Percent 9" xfId="153" xr:uid="{00000000-0005-0000-0000-0000D2040000}"/>
    <cellStyle name="Percent 9 2" xfId="671" xr:uid="{00000000-0005-0000-0000-0000D3040000}"/>
    <cellStyle name="Percent 9 3" xfId="672" xr:uid="{00000000-0005-0000-0000-0000D4040000}"/>
    <cellStyle name="Percent 9 4" xfId="670" xr:uid="{00000000-0005-0000-0000-0000D5040000}"/>
    <cellStyle name="Standard_Data" xfId="673" xr:uid="{00000000-0005-0000-0000-0000D6040000}"/>
    <cellStyle name="style" xfId="674" xr:uid="{00000000-0005-0000-0000-0000D7040000}"/>
    <cellStyle name="Style 1" xfId="675" xr:uid="{00000000-0005-0000-0000-0000D8040000}"/>
    <cellStyle name="style 2" xfId="676" xr:uid="{00000000-0005-0000-0000-0000D9040000}"/>
    <cellStyle name="style 3" xfId="677" xr:uid="{00000000-0005-0000-0000-0000DA040000}"/>
    <cellStyle name="style 4" xfId="678" xr:uid="{00000000-0005-0000-0000-0000DB040000}"/>
    <cellStyle name="style 5" xfId="1241" xr:uid="{00000000-0005-0000-0000-0000DC040000}"/>
    <cellStyle name="style1" xfId="679" xr:uid="{00000000-0005-0000-0000-0000DD040000}"/>
    <cellStyle name="style1 2" xfId="1242" xr:uid="{00000000-0005-0000-0000-0000DE040000}"/>
    <cellStyle name="style2" xfId="680" xr:uid="{00000000-0005-0000-0000-0000DF040000}"/>
    <cellStyle name="style2 2" xfId="1243" xr:uid="{00000000-0005-0000-0000-0000E0040000}"/>
    <cellStyle name="subtotals" xfId="154" xr:uid="{00000000-0005-0000-0000-0000E1040000}"/>
    <cellStyle name="þ_x001d_ð &amp;ý&amp;†ýG_x0008_€ X_x000a__x0007__x0001__x0001_" xfId="1244" xr:uid="{00000000-0005-0000-0000-0000E2040000}"/>
    <cellStyle name="þ_x001d_ð &amp;ý&amp;†ýG_x0008_ X_x000a__x0007__x0001__x0001_" xfId="681" xr:uid="{00000000-0005-0000-0000-0000E3040000}"/>
    <cellStyle name="UnitValuation" xfId="155" xr:uid="{00000000-0005-0000-0000-0000E4040000}"/>
    <cellStyle name="Währung [0]_35ERI8T2gbIEMixb4v26icuOo" xfId="682" xr:uid="{00000000-0005-0000-0000-0000E5040000}"/>
    <cellStyle name="Währung_35ERI8T2gbIEMixb4v26icuOo" xfId="683" xr:uid="{00000000-0005-0000-0000-0000E6040000}"/>
    <cellStyle name="콤마 [0]_RESULTS" xfId="684" xr:uid="{00000000-0005-0000-0000-0000E7040000}"/>
    <cellStyle name="콤마_RESULTS" xfId="685" xr:uid="{00000000-0005-0000-0000-0000E8040000}"/>
    <cellStyle name="통화 [0]_RESULTS" xfId="686" xr:uid="{00000000-0005-0000-0000-0000E9040000}"/>
    <cellStyle name="통화_RESULTS" xfId="687" xr:uid="{00000000-0005-0000-0000-0000EA040000}"/>
    <cellStyle name="표준_12월 " xfId="688" xr:uid="{00000000-0005-0000-0000-0000EB04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30238</xdr:colOff>
      <xdr:row>35</xdr:row>
      <xdr:rowOff>51498</xdr:rowOff>
    </xdr:from>
    <xdr:to>
      <xdr:col>38</xdr:col>
      <xdr:colOff>21167</xdr:colOff>
      <xdr:row>53</xdr:row>
      <xdr:rowOff>162706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8F175-4837-4F03-86AF-6A9C912E0B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55905" y="7142331"/>
          <a:ext cx="9473595" cy="3540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0</xdr:colOff>
      <xdr:row>5</xdr:row>
      <xdr:rowOff>0</xdr:rowOff>
    </xdr:from>
    <xdr:to>
      <xdr:col>55</xdr:col>
      <xdr:colOff>322520</xdr:colOff>
      <xdr:row>29</xdr:row>
      <xdr:rowOff>102530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1B8844-E80F-444C-9143-C38FC2E70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63824" y="1053353"/>
          <a:ext cx="10004403" cy="48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44"/>
  <sheetViews>
    <sheetView showGridLines="0" tabSelected="1" topLeftCell="B1" zoomScale="90" zoomScaleNormal="90" workbookViewId="0">
      <pane xSplit="1" ySplit="6" topLeftCell="AE7" activePane="bottomRight" state="frozen"/>
      <selection activeCell="B1" sqref="B1"/>
      <selection pane="topRight" activeCell="C1" sqref="C1"/>
      <selection pane="bottomLeft" activeCell="B7" sqref="B7"/>
      <selection pane="bottomRight" activeCell="AA24" sqref="AA24"/>
    </sheetView>
  </sheetViews>
  <sheetFormatPr defaultColWidth="9.140625" defaultRowHeight="15"/>
  <cols>
    <col min="1" max="1" width="11.42578125" style="41" customWidth="1"/>
    <col min="2" max="2" width="31.140625" style="37" customWidth="1"/>
    <col min="3" max="38" width="17.7109375" style="37" customWidth="1"/>
    <col min="39" max="39" width="13.5703125" style="41" customWidth="1"/>
    <col min="40" max="16384" width="9.140625" style="41"/>
  </cols>
  <sheetData>
    <row r="2" spans="2:38">
      <c r="B2" s="192" t="s">
        <v>31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</row>
    <row r="3" spans="2:38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J3" s="30"/>
      <c r="AK3" s="30"/>
    </row>
    <row r="4" spans="2:38" ht="15.75" thickBo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43"/>
      <c r="AJ4" s="30"/>
      <c r="AK4" s="30"/>
      <c r="AL4" s="43" t="s">
        <v>0</v>
      </c>
    </row>
    <row r="5" spans="2:38" s="156" customFormat="1">
      <c r="B5" s="193" t="s">
        <v>1</v>
      </c>
      <c r="C5" s="184" t="s">
        <v>58</v>
      </c>
      <c r="D5" s="185"/>
      <c r="E5" s="186" t="s">
        <v>27</v>
      </c>
      <c r="F5" s="184" t="s">
        <v>59</v>
      </c>
      <c r="G5" s="185"/>
      <c r="H5" s="186" t="s">
        <v>27</v>
      </c>
      <c r="I5" s="184" t="s">
        <v>55</v>
      </c>
      <c r="J5" s="185"/>
      <c r="K5" s="186" t="s">
        <v>27</v>
      </c>
      <c r="L5" s="188" t="s">
        <v>54</v>
      </c>
      <c r="M5" s="185"/>
      <c r="N5" s="189" t="s">
        <v>27</v>
      </c>
      <c r="O5" s="184" t="s">
        <v>53</v>
      </c>
      <c r="P5" s="185"/>
      <c r="Q5" s="186" t="s">
        <v>27</v>
      </c>
      <c r="R5" s="188" t="s">
        <v>52</v>
      </c>
      <c r="S5" s="185"/>
      <c r="T5" s="189" t="s">
        <v>27</v>
      </c>
      <c r="U5" s="184" t="s">
        <v>51</v>
      </c>
      <c r="V5" s="185"/>
      <c r="W5" s="186" t="s">
        <v>27</v>
      </c>
      <c r="X5" s="188" t="s">
        <v>56</v>
      </c>
      <c r="Y5" s="185"/>
      <c r="Z5" s="189" t="s">
        <v>27</v>
      </c>
      <c r="AA5" s="184" t="s">
        <v>48</v>
      </c>
      <c r="AB5" s="185"/>
      <c r="AC5" s="186" t="s">
        <v>27</v>
      </c>
      <c r="AD5" s="188" t="s">
        <v>50</v>
      </c>
      <c r="AE5" s="185"/>
      <c r="AF5" s="186" t="s">
        <v>27</v>
      </c>
      <c r="AG5" s="191" t="s">
        <v>57</v>
      </c>
      <c r="AH5" s="185"/>
      <c r="AI5" s="186" t="s">
        <v>27</v>
      </c>
      <c r="AJ5" s="191" t="s">
        <v>61</v>
      </c>
      <c r="AK5" s="185"/>
      <c r="AL5" s="186" t="s">
        <v>27</v>
      </c>
    </row>
    <row r="6" spans="2:38" s="156" customFormat="1">
      <c r="B6" s="194"/>
      <c r="C6" s="57" t="s">
        <v>30</v>
      </c>
      <c r="D6" s="8" t="s">
        <v>2</v>
      </c>
      <c r="E6" s="187"/>
      <c r="F6" s="57" t="s">
        <v>30</v>
      </c>
      <c r="G6" s="8" t="s">
        <v>2</v>
      </c>
      <c r="H6" s="187"/>
      <c r="I6" s="57" t="s">
        <v>30</v>
      </c>
      <c r="J6" s="8" t="s">
        <v>2</v>
      </c>
      <c r="K6" s="187"/>
      <c r="L6" s="58" t="s">
        <v>30</v>
      </c>
      <c r="M6" s="8" t="s">
        <v>2</v>
      </c>
      <c r="N6" s="190"/>
      <c r="O6" s="57" t="s">
        <v>30</v>
      </c>
      <c r="P6" s="8" t="s">
        <v>2</v>
      </c>
      <c r="Q6" s="187"/>
      <c r="R6" s="58" t="s">
        <v>30</v>
      </c>
      <c r="S6" s="8" t="s">
        <v>2</v>
      </c>
      <c r="T6" s="190"/>
      <c r="U6" s="57" t="s">
        <v>30</v>
      </c>
      <c r="V6" s="8" t="s">
        <v>2</v>
      </c>
      <c r="W6" s="187"/>
      <c r="X6" s="58" t="s">
        <v>30</v>
      </c>
      <c r="Y6" s="8" t="s">
        <v>2</v>
      </c>
      <c r="Z6" s="190"/>
      <c r="AA6" s="57" t="s">
        <v>30</v>
      </c>
      <c r="AB6" s="8" t="s">
        <v>2</v>
      </c>
      <c r="AC6" s="187"/>
      <c r="AD6" s="58" t="s">
        <v>30</v>
      </c>
      <c r="AE6" s="8" t="s">
        <v>2</v>
      </c>
      <c r="AF6" s="187"/>
      <c r="AG6" s="8" t="s">
        <v>30</v>
      </c>
      <c r="AH6" s="8" t="s">
        <v>2</v>
      </c>
      <c r="AI6" s="187"/>
      <c r="AJ6" s="8" t="s">
        <v>30</v>
      </c>
      <c r="AK6" s="8" t="s">
        <v>2</v>
      </c>
      <c r="AL6" s="187"/>
    </row>
    <row r="7" spans="2:38" s="44" customFormat="1">
      <c r="B7" s="34" t="s">
        <v>3</v>
      </c>
      <c r="C7" s="149">
        <f t="shared" ref="C7" si="0">SUM(C8:C12)</f>
        <v>1312.5542072214068</v>
      </c>
      <c r="D7" s="45">
        <f t="shared" ref="D7" si="1">SUM(D8:D12)</f>
        <v>41.167944804400001</v>
      </c>
      <c r="E7" s="163">
        <f t="shared" ref="E7" si="2">C7+D7</f>
        <v>1353.7221520258067</v>
      </c>
      <c r="F7" s="149">
        <f t="shared" ref="F7" si="3">SUM(F8:F12)</f>
        <v>1409.751255294068</v>
      </c>
      <c r="G7" s="45">
        <f t="shared" ref="G7" si="4">SUM(G8:G12)</f>
        <v>44.439768283459998</v>
      </c>
      <c r="H7" s="163">
        <f t="shared" ref="H7" si="5">F7+G7</f>
        <v>1454.1910235775279</v>
      </c>
      <c r="I7" s="132">
        <f t="shared" ref="I7:J7" si="6">SUM(I8:I12)</f>
        <v>1424.2085782701665</v>
      </c>
      <c r="J7" s="45">
        <f t="shared" si="6"/>
        <v>44.084380531030007</v>
      </c>
      <c r="K7" s="46">
        <f t="shared" ref="K7" si="7">I7+J7</f>
        <v>1468.2929588011966</v>
      </c>
      <c r="L7" s="92">
        <f t="shared" ref="L7:M7" si="8">SUM(L8:L12)</f>
        <v>1450.2552028437267</v>
      </c>
      <c r="M7" s="45">
        <f t="shared" si="8"/>
        <v>44.714201893019997</v>
      </c>
      <c r="N7" s="46">
        <f t="shared" ref="N7" si="9">L7+M7</f>
        <v>1494.9694047367466</v>
      </c>
      <c r="O7" s="132">
        <f t="shared" ref="O7:P7" si="10">SUM(O8:O12)</f>
        <v>1450.8517832572161</v>
      </c>
      <c r="P7" s="45">
        <f t="shared" si="10"/>
        <v>44.136016042110015</v>
      </c>
      <c r="Q7" s="46">
        <f t="shared" ref="Q7" si="11">O7+P7</f>
        <v>1494.9877992993261</v>
      </c>
      <c r="R7" s="92">
        <f t="shared" ref="R7:S7" si="12">SUM(R8:R12)</f>
        <v>1460.5031902345231</v>
      </c>
      <c r="S7" s="45">
        <f t="shared" si="12"/>
        <v>44.219708279860001</v>
      </c>
      <c r="T7" s="46">
        <f t="shared" ref="T7" si="13">R7+S7</f>
        <v>1504.7228985143831</v>
      </c>
      <c r="U7" s="132">
        <f t="shared" ref="U7:V7" si="14">SUM(U8:U12)</f>
        <v>1471.9240622383431</v>
      </c>
      <c r="V7" s="45">
        <f t="shared" si="14"/>
        <v>42.785650263920004</v>
      </c>
      <c r="W7" s="46">
        <f t="shared" ref="W7" si="15">U7+V7</f>
        <v>1514.7097125022631</v>
      </c>
      <c r="X7" s="92">
        <f t="shared" ref="X7:Y7" si="16">SUM(X8:X12)</f>
        <v>1479.981337125414</v>
      </c>
      <c r="Y7" s="45">
        <f t="shared" si="16"/>
        <v>42.81258131129001</v>
      </c>
      <c r="Z7" s="46">
        <f t="shared" ref="Z7" si="17">X7+Y7</f>
        <v>1522.793918436704</v>
      </c>
      <c r="AA7" s="132">
        <f t="shared" ref="AA7:AB7" si="18">SUM(AA8:AA12)</f>
        <v>1491.986809873169</v>
      </c>
      <c r="AB7" s="45">
        <f t="shared" si="18"/>
        <v>43.343296635590008</v>
      </c>
      <c r="AC7" s="46">
        <f t="shared" ref="AC7" si="19">AA7+AB7</f>
        <v>1535.3301065087589</v>
      </c>
      <c r="AD7" s="92">
        <f t="shared" ref="AD7:AE7" si="20">SUM(AD8:AD12)</f>
        <v>1515.391202413045</v>
      </c>
      <c r="AE7" s="45">
        <f t="shared" si="20"/>
        <v>43.745021908180007</v>
      </c>
      <c r="AF7" s="46">
        <f t="shared" ref="AF7" si="21">AD7+AE7</f>
        <v>1559.136224321225</v>
      </c>
      <c r="AG7" s="45">
        <f>SUM(AG8:AG12)</f>
        <v>1525.1686677852156</v>
      </c>
      <c r="AH7" s="45">
        <f>SUM(AH8:AH12)</f>
        <v>43.681194918290004</v>
      </c>
      <c r="AI7" s="46">
        <f>AG7+AH7</f>
        <v>1568.8498627035056</v>
      </c>
      <c r="AJ7" s="45">
        <f>SUM(AJ8:AJ12)</f>
        <v>1556.6488485327091</v>
      </c>
      <c r="AK7" s="45">
        <f>SUM(AK8:AK12)</f>
        <v>43.593289760059996</v>
      </c>
      <c r="AL7" s="46">
        <f>AJ7+AK7</f>
        <v>1600.2421382927691</v>
      </c>
    </row>
    <row r="8" spans="2:38">
      <c r="B8" s="31" t="s">
        <v>4</v>
      </c>
      <c r="C8" s="150">
        <v>510.39598394911008</v>
      </c>
      <c r="D8" s="134">
        <v>33.01081774363</v>
      </c>
      <c r="E8" s="164">
        <f t="shared" ref="E8:E33" si="22">C8+D8</f>
        <v>543.40680169274003</v>
      </c>
      <c r="F8" s="150">
        <v>544.20435499474002</v>
      </c>
      <c r="G8" s="134">
        <v>36.316615049329997</v>
      </c>
      <c r="H8" s="164">
        <f t="shared" ref="H8:H33" si="23">F8+G8</f>
        <v>580.52097004407005</v>
      </c>
      <c r="I8" s="133">
        <v>546.91815304374984</v>
      </c>
      <c r="J8" s="134">
        <v>35.839168154860005</v>
      </c>
      <c r="K8" s="15">
        <f t="shared" ref="K8:K33" si="24">I8+J8</f>
        <v>582.75732119860982</v>
      </c>
      <c r="L8" s="135">
        <v>554.38420672913992</v>
      </c>
      <c r="M8" s="134">
        <v>36.479553107699999</v>
      </c>
      <c r="N8" s="15">
        <f t="shared" ref="N8:N33" si="25">L8+M8</f>
        <v>590.8637598368399</v>
      </c>
      <c r="O8" s="133">
        <v>549.63155397084984</v>
      </c>
      <c r="P8" s="134">
        <v>35.915641167720011</v>
      </c>
      <c r="Q8" s="15">
        <f t="shared" ref="Q8:Q33" si="26">O8+P8</f>
        <v>585.5471951385698</v>
      </c>
      <c r="R8" s="135">
        <v>552.08002979868991</v>
      </c>
      <c r="S8" s="134">
        <v>35.867602843729998</v>
      </c>
      <c r="T8" s="15">
        <f t="shared" ref="T8:T33" si="27">R8+S8</f>
        <v>587.94763264241988</v>
      </c>
      <c r="U8" s="133">
        <v>551.82950371946981</v>
      </c>
      <c r="V8" s="134">
        <v>34.4092998928</v>
      </c>
      <c r="W8" s="15">
        <f t="shared" ref="W8:W33" si="28">U8+V8</f>
        <v>586.23880361226986</v>
      </c>
      <c r="X8" s="135">
        <v>555.39837100812986</v>
      </c>
      <c r="Y8" s="134">
        <v>34.441733667010006</v>
      </c>
      <c r="Z8" s="15">
        <f t="shared" ref="Z8:Z33" si="29">X8+Y8</f>
        <v>589.84010467513986</v>
      </c>
      <c r="AA8" s="133">
        <v>555.85506525536994</v>
      </c>
      <c r="AB8" s="134">
        <v>34.737114866710009</v>
      </c>
      <c r="AC8" s="15">
        <f t="shared" ref="AC8:AC33" si="30">AA8+AB8</f>
        <v>590.59218012207998</v>
      </c>
      <c r="AD8" s="93">
        <v>560.92808172115019</v>
      </c>
      <c r="AE8" s="22">
        <v>34.947513722970001</v>
      </c>
      <c r="AF8" s="15">
        <f t="shared" ref="AF8:AF33" si="31">AD8+AE8</f>
        <v>595.87559544412022</v>
      </c>
      <c r="AG8" s="22">
        <v>558.74927520351014</v>
      </c>
      <c r="AH8" s="22">
        <v>35.32395251266</v>
      </c>
      <c r="AI8" s="15">
        <f t="shared" ref="AI8:AI33" si="32">AG8+AH8</f>
        <v>594.07322771617009</v>
      </c>
      <c r="AJ8" s="22">
        <v>570.12829660219973</v>
      </c>
      <c r="AK8" s="22">
        <v>35.251085871859999</v>
      </c>
      <c r="AL8" s="15">
        <f t="shared" ref="AL8:AL33" si="33">AJ8+AK8</f>
        <v>605.37938247405975</v>
      </c>
    </row>
    <row r="9" spans="2:38">
      <c r="B9" s="31" t="s">
        <v>5</v>
      </c>
      <c r="C9" s="150">
        <v>165.57224479861006</v>
      </c>
      <c r="D9" s="134">
        <v>5.9691941053999997</v>
      </c>
      <c r="E9" s="164">
        <f t="shared" si="22"/>
        <v>171.54143890401005</v>
      </c>
      <c r="F9" s="150">
        <v>166.77567475894003</v>
      </c>
      <c r="G9" s="134">
        <v>6.0136854812199996</v>
      </c>
      <c r="H9" s="164">
        <f t="shared" si="23"/>
        <v>172.78936024016002</v>
      </c>
      <c r="I9" s="133">
        <v>171.69905484851995</v>
      </c>
      <c r="J9" s="134">
        <v>6.1462604550299993</v>
      </c>
      <c r="K9" s="15">
        <f t="shared" si="24"/>
        <v>177.84531530354994</v>
      </c>
      <c r="L9" s="135">
        <v>177.46852451623005</v>
      </c>
      <c r="M9" s="134">
        <v>6.1374486805899995</v>
      </c>
      <c r="N9" s="15">
        <f t="shared" si="25"/>
        <v>183.60597319682006</v>
      </c>
      <c r="O9" s="133">
        <v>179.58544288609994</v>
      </c>
      <c r="P9" s="134">
        <v>6.1399818263200006</v>
      </c>
      <c r="Q9" s="15">
        <f t="shared" si="26"/>
        <v>185.72542471241994</v>
      </c>
      <c r="R9" s="135">
        <v>178.60797360159992</v>
      </c>
      <c r="S9" s="134">
        <v>6.2224278193499991</v>
      </c>
      <c r="T9" s="15">
        <f t="shared" si="27"/>
        <v>184.83040142094993</v>
      </c>
      <c r="U9" s="133">
        <v>178.14392119058004</v>
      </c>
      <c r="V9" s="134">
        <v>6.2465698653299997</v>
      </c>
      <c r="W9" s="15">
        <f t="shared" si="28"/>
        <v>184.39049105591005</v>
      </c>
      <c r="X9" s="135">
        <v>183.44866730575004</v>
      </c>
      <c r="Y9" s="134">
        <v>6.2850139402000007</v>
      </c>
      <c r="Z9" s="15">
        <f t="shared" si="29"/>
        <v>189.73368124595004</v>
      </c>
      <c r="AA9" s="133">
        <v>184.81830072128</v>
      </c>
      <c r="AB9" s="134">
        <v>6.3702273870100008</v>
      </c>
      <c r="AC9" s="15">
        <f t="shared" si="30"/>
        <v>191.18852810829</v>
      </c>
      <c r="AD9" s="93">
        <v>183.77444569906007</v>
      </c>
      <c r="AE9" s="22">
        <v>6.7809730835700002</v>
      </c>
      <c r="AF9" s="15">
        <f t="shared" si="31"/>
        <v>190.55541878263006</v>
      </c>
      <c r="AG9" s="22">
        <v>183.23253060102002</v>
      </c>
      <c r="AH9" s="22">
        <v>6.3893976971199997</v>
      </c>
      <c r="AI9" s="15">
        <f t="shared" si="32"/>
        <v>189.62192829814001</v>
      </c>
      <c r="AJ9" s="22">
        <v>182.55390466571006</v>
      </c>
      <c r="AK9" s="22">
        <v>6.3672530084899996</v>
      </c>
      <c r="AL9" s="15">
        <f t="shared" si="33"/>
        <v>188.92115767420006</v>
      </c>
    </row>
    <row r="10" spans="2:38">
      <c r="B10" s="31" t="s">
        <v>6</v>
      </c>
      <c r="C10" s="150">
        <v>26.691998625569997</v>
      </c>
      <c r="D10" s="134">
        <v>2.18793295537</v>
      </c>
      <c r="E10" s="164">
        <f t="shared" si="22"/>
        <v>28.879931580939996</v>
      </c>
      <c r="F10" s="150">
        <v>26.989920379770002</v>
      </c>
      <c r="G10" s="134">
        <v>2.1094677529100001</v>
      </c>
      <c r="H10" s="164">
        <f t="shared" si="23"/>
        <v>29.099388132680001</v>
      </c>
      <c r="I10" s="133">
        <v>28.753841529830002</v>
      </c>
      <c r="J10" s="134">
        <v>2.0989519211399998</v>
      </c>
      <c r="K10" s="15">
        <f t="shared" si="24"/>
        <v>30.852793450970001</v>
      </c>
      <c r="L10" s="135">
        <v>29.603219617370002</v>
      </c>
      <c r="M10" s="134">
        <v>2.0972001047299997</v>
      </c>
      <c r="N10" s="15">
        <f t="shared" si="25"/>
        <v>31.700419722100001</v>
      </c>
      <c r="O10" s="133">
        <v>30.088125832480003</v>
      </c>
      <c r="P10" s="134">
        <v>2.0803930480699999</v>
      </c>
      <c r="Q10" s="15">
        <f t="shared" si="26"/>
        <v>32.168518880550003</v>
      </c>
      <c r="R10" s="135">
        <v>28.92108211759</v>
      </c>
      <c r="S10" s="134">
        <v>2.12967761678</v>
      </c>
      <c r="T10" s="15">
        <f t="shared" si="27"/>
        <v>31.050759734370001</v>
      </c>
      <c r="U10" s="133">
        <v>30.166716110629999</v>
      </c>
      <c r="V10" s="134">
        <v>2.1297805057899999</v>
      </c>
      <c r="W10" s="15">
        <f t="shared" si="28"/>
        <v>32.296496616420001</v>
      </c>
      <c r="X10" s="135">
        <v>29.651221010679997</v>
      </c>
      <c r="Y10" s="134">
        <v>2.0858337040800001</v>
      </c>
      <c r="Z10" s="15">
        <f t="shared" si="29"/>
        <v>31.737054714759996</v>
      </c>
      <c r="AA10" s="133">
        <v>29.177804751719997</v>
      </c>
      <c r="AB10" s="134">
        <v>2.2359543818700005</v>
      </c>
      <c r="AC10" s="15">
        <f t="shared" si="30"/>
        <v>31.413759133589998</v>
      </c>
      <c r="AD10" s="93">
        <v>30.196918305369998</v>
      </c>
      <c r="AE10" s="22">
        <v>2.0165351016400002</v>
      </c>
      <c r="AF10" s="15">
        <f t="shared" si="31"/>
        <v>32.21345340701</v>
      </c>
      <c r="AG10" s="22">
        <v>30.482383303659997</v>
      </c>
      <c r="AH10" s="22">
        <v>1.9678447085099999</v>
      </c>
      <c r="AI10" s="15">
        <f t="shared" si="32"/>
        <v>32.450228012169994</v>
      </c>
      <c r="AJ10" s="22">
        <v>30.580121871420005</v>
      </c>
      <c r="AK10" s="22">
        <v>1.9749508797099999</v>
      </c>
      <c r="AL10" s="15">
        <f t="shared" si="33"/>
        <v>32.555072751130005</v>
      </c>
    </row>
    <row r="11" spans="2:38" ht="46.5" customHeight="1">
      <c r="B11" s="32" t="s">
        <v>47</v>
      </c>
      <c r="C11" s="151">
        <v>128.04638593861</v>
      </c>
      <c r="D11" s="137">
        <v>0</v>
      </c>
      <c r="E11" s="165">
        <f t="shared" si="22"/>
        <v>128.04638593861</v>
      </c>
      <c r="F11" s="151">
        <v>137.32513551599001</v>
      </c>
      <c r="G11" s="137">
        <v>0</v>
      </c>
      <c r="H11" s="165">
        <f t="shared" si="23"/>
        <v>137.32513551599001</v>
      </c>
      <c r="I11" s="136">
        <v>136.27119271452</v>
      </c>
      <c r="J11" s="137">
        <v>0</v>
      </c>
      <c r="K11" s="15">
        <f t="shared" si="24"/>
        <v>136.27119271452</v>
      </c>
      <c r="L11" s="138">
        <v>136.27888611107997</v>
      </c>
      <c r="M11" s="137">
        <v>0</v>
      </c>
      <c r="N11" s="15">
        <f t="shared" si="25"/>
        <v>136.27888611107997</v>
      </c>
      <c r="O11" s="136">
        <v>134.51330893266677</v>
      </c>
      <c r="P11" s="137">
        <v>0</v>
      </c>
      <c r="Q11" s="15">
        <f t="shared" si="26"/>
        <v>134.51330893266677</v>
      </c>
      <c r="R11" s="138">
        <v>133.93264521013</v>
      </c>
      <c r="S11" s="137">
        <v>0</v>
      </c>
      <c r="T11" s="15">
        <f t="shared" si="27"/>
        <v>133.93264521013</v>
      </c>
      <c r="U11" s="136">
        <v>134.38384251457001</v>
      </c>
      <c r="V11" s="137">
        <v>0</v>
      </c>
      <c r="W11" s="15">
        <f t="shared" si="28"/>
        <v>134.38384251457001</v>
      </c>
      <c r="X11" s="138">
        <v>133.43208101401001</v>
      </c>
      <c r="Y11" s="137">
        <v>0</v>
      </c>
      <c r="Z11" s="15">
        <f t="shared" si="29"/>
        <v>133.43208101401001</v>
      </c>
      <c r="AA11" s="136">
        <v>136.24563914479901</v>
      </c>
      <c r="AB11" s="137">
        <v>0</v>
      </c>
      <c r="AC11" s="15">
        <f t="shared" si="30"/>
        <v>136.24563914479901</v>
      </c>
      <c r="AD11" s="93">
        <v>137.38357157204004</v>
      </c>
      <c r="AE11" s="22">
        <v>0</v>
      </c>
      <c r="AF11" s="15">
        <f t="shared" si="31"/>
        <v>137.38357157204004</v>
      </c>
      <c r="AG11" s="22">
        <v>138.16160662495</v>
      </c>
      <c r="AH11" s="22">
        <v>0</v>
      </c>
      <c r="AI11" s="15">
        <f t="shared" si="32"/>
        <v>138.16160662495</v>
      </c>
      <c r="AJ11" s="22">
        <v>139.55454100135998</v>
      </c>
      <c r="AK11" s="22">
        <v>0</v>
      </c>
      <c r="AL11" s="15">
        <f t="shared" si="33"/>
        <v>139.55454100135998</v>
      </c>
    </row>
    <row r="12" spans="2:38">
      <c r="B12" s="33" t="s">
        <v>7</v>
      </c>
      <c r="C12" s="152">
        <v>481.84759390950677</v>
      </c>
      <c r="D12" s="140">
        <v>0</v>
      </c>
      <c r="E12" s="166">
        <f t="shared" si="22"/>
        <v>481.84759390950677</v>
      </c>
      <c r="F12" s="152">
        <v>534.45616964462806</v>
      </c>
      <c r="G12" s="140">
        <v>0</v>
      </c>
      <c r="H12" s="166">
        <f t="shared" si="23"/>
        <v>534.45616964462806</v>
      </c>
      <c r="I12" s="139">
        <v>540.56633613354688</v>
      </c>
      <c r="J12" s="140">
        <v>0</v>
      </c>
      <c r="K12" s="15">
        <f t="shared" si="24"/>
        <v>540.56633613354688</v>
      </c>
      <c r="L12" s="141">
        <v>552.52036586990675</v>
      </c>
      <c r="M12" s="140">
        <v>0</v>
      </c>
      <c r="N12" s="15">
        <f t="shared" si="25"/>
        <v>552.52036586990675</v>
      </c>
      <c r="O12" s="139">
        <v>557.03335163511952</v>
      </c>
      <c r="P12" s="140">
        <v>0</v>
      </c>
      <c r="Q12" s="15">
        <f t="shared" si="26"/>
        <v>557.03335163511952</v>
      </c>
      <c r="R12" s="141">
        <v>566.96145950651339</v>
      </c>
      <c r="S12" s="140">
        <v>0</v>
      </c>
      <c r="T12" s="15">
        <f t="shared" si="27"/>
        <v>566.96145950651339</v>
      </c>
      <c r="U12" s="139">
        <v>577.40007870309319</v>
      </c>
      <c r="V12" s="140">
        <v>0</v>
      </c>
      <c r="W12" s="15">
        <f t="shared" si="28"/>
        <v>577.40007870309319</v>
      </c>
      <c r="X12" s="141">
        <v>578.05099678684394</v>
      </c>
      <c r="Y12" s="140">
        <v>0</v>
      </c>
      <c r="Z12" s="15">
        <f t="shared" si="29"/>
        <v>578.05099678684394</v>
      </c>
      <c r="AA12" s="139">
        <v>585.8900000000001</v>
      </c>
      <c r="AB12" s="140">
        <v>0</v>
      </c>
      <c r="AC12" s="15">
        <f t="shared" si="30"/>
        <v>585.8900000000001</v>
      </c>
      <c r="AD12" s="93">
        <v>603.10818511542482</v>
      </c>
      <c r="AE12" s="26">
        <v>0</v>
      </c>
      <c r="AF12" s="15">
        <f t="shared" si="31"/>
        <v>603.10818511542482</v>
      </c>
      <c r="AG12" s="22">
        <v>614.5428720520755</v>
      </c>
      <c r="AH12" s="26">
        <v>0</v>
      </c>
      <c r="AI12" s="15">
        <f t="shared" si="32"/>
        <v>614.5428720520755</v>
      </c>
      <c r="AJ12" s="22">
        <v>633.83198439201919</v>
      </c>
      <c r="AK12" s="26">
        <v>0</v>
      </c>
      <c r="AL12" s="15">
        <f t="shared" si="33"/>
        <v>633.83198439201919</v>
      </c>
    </row>
    <row r="13" spans="2:38" s="44" customFormat="1">
      <c r="B13" s="34" t="s">
        <v>8</v>
      </c>
      <c r="C13" s="149">
        <v>564.61767421655532</v>
      </c>
      <c r="D13" s="45">
        <v>23.516509547626107</v>
      </c>
      <c r="E13" s="163">
        <f t="shared" si="22"/>
        <v>588.13418376418144</v>
      </c>
      <c r="F13" s="149">
        <v>569.37587156042878</v>
      </c>
      <c r="G13" s="45">
        <v>21.903520855158618</v>
      </c>
      <c r="H13" s="163">
        <f t="shared" si="23"/>
        <v>591.27939241558738</v>
      </c>
      <c r="I13" s="132">
        <v>566.64704165335957</v>
      </c>
      <c r="J13" s="45">
        <v>22.064466410386729</v>
      </c>
      <c r="K13" s="48">
        <f t="shared" si="24"/>
        <v>588.71150806374635</v>
      </c>
      <c r="L13" s="92">
        <v>563.94473708642568</v>
      </c>
      <c r="M13" s="45">
        <v>21.9209907260908</v>
      </c>
      <c r="N13" s="48">
        <f t="shared" si="25"/>
        <v>585.86572781251652</v>
      </c>
      <c r="O13" s="132">
        <v>556.694332041076</v>
      </c>
      <c r="P13" s="45">
        <v>21.900277850637003</v>
      </c>
      <c r="Q13" s="48">
        <f t="shared" si="26"/>
        <v>578.59460989171305</v>
      </c>
      <c r="R13" s="92">
        <v>563.53267392040527</v>
      </c>
      <c r="S13" s="45">
        <v>21.991027207615769</v>
      </c>
      <c r="T13" s="48">
        <f t="shared" si="27"/>
        <v>585.523701128021</v>
      </c>
      <c r="U13" s="132">
        <v>566.67739826931688</v>
      </c>
      <c r="V13" s="45">
        <v>21.711525717559088</v>
      </c>
      <c r="W13" s="48">
        <f t="shared" si="28"/>
        <v>588.38892398687597</v>
      </c>
      <c r="X13" s="92">
        <v>569.60559806255708</v>
      </c>
      <c r="Y13" s="45">
        <v>21.431671224072367</v>
      </c>
      <c r="Z13" s="48">
        <f t="shared" si="29"/>
        <v>591.03726928662945</v>
      </c>
      <c r="AA13" s="132">
        <v>564.52749816795404</v>
      </c>
      <c r="AB13" s="45">
        <v>20.973170293770998</v>
      </c>
      <c r="AC13" s="48">
        <f t="shared" si="30"/>
        <v>585.50066846172501</v>
      </c>
      <c r="AD13" s="94">
        <v>563.7342182016132</v>
      </c>
      <c r="AE13" s="23">
        <v>21.402773921372088</v>
      </c>
      <c r="AF13" s="48">
        <f t="shared" si="31"/>
        <v>585.13699212298525</v>
      </c>
      <c r="AG13" s="24">
        <f>SUM(AG14:AG16)</f>
        <v>563.58258477925415</v>
      </c>
      <c r="AH13" s="24">
        <f>SUM(AH14:AH16)</f>
        <v>22.283531435754892</v>
      </c>
      <c r="AI13" s="48">
        <f t="shared" si="32"/>
        <v>585.86611621500901</v>
      </c>
      <c r="AJ13" s="24">
        <f>SUM(AJ14:AJ16)</f>
        <v>559.19553439414767</v>
      </c>
      <c r="AK13" s="24">
        <f>SUM(AK14:AK16)</f>
        <v>22.41403513694025</v>
      </c>
      <c r="AL13" s="48">
        <f t="shared" si="33"/>
        <v>581.60956953108791</v>
      </c>
    </row>
    <row r="14" spans="2:38">
      <c r="B14" s="33" t="s">
        <v>24</v>
      </c>
      <c r="C14" s="152">
        <v>457.62794512114698</v>
      </c>
      <c r="D14" s="140">
        <v>16.977870308770999</v>
      </c>
      <c r="E14" s="166">
        <f t="shared" si="22"/>
        <v>474.60581542991798</v>
      </c>
      <c r="F14" s="152">
        <v>440.72982951609805</v>
      </c>
      <c r="G14" s="140">
        <v>15.331276508823999</v>
      </c>
      <c r="H14" s="166">
        <f t="shared" si="23"/>
        <v>456.06110602492203</v>
      </c>
      <c r="I14" s="139">
        <v>434.15269060161398</v>
      </c>
      <c r="J14" s="140">
        <v>15.294503694237999</v>
      </c>
      <c r="K14" s="49">
        <f t="shared" si="24"/>
        <v>449.447194295852</v>
      </c>
      <c r="L14" s="141">
        <v>432.78836087475401</v>
      </c>
      <c r="M14" s="140">
        <v>15.137397890187</v>
      </c>
      <c r="N14" s="49">
        <f t="shared" si="25"/>
        <v>447.92575876494101</v>
      </c>
      <c r="O14" s="139">
        <v>425.03673060411501</v>
      </c>
      <c r="P14" s="140">
        <v>15.079299006462001</v>
      </c>
      <c r="Q14" s="49">
        <f t="shared" si="26"/>
        <v>440.11602961057702</v>
      </c>
      <c r="R14" s="141">
        <v>422.829624044703</v>
      </c>
      <c r="S14" s="140">
        <v>15.089060315657999</v>
      </c>
      <c r="T14" s="49">
        <f t="shared" si="27"/>
        <v>437.918684360361</v>
      </c>
      <c r="U14" s="139">
        <v>421.548672664805</v>
      </c>
      <c r="V14" s="140">
        <v>15.137397890187</v>
      </c>
      <c r="W14" s="49">
        <f t="shared" si="28"/>
        <v>436.686070554992</v>
      </c>
      <c r="X14" s="141">
        <v>420.75435411436297</v>
      </c>
      <c r="Y14" s="140">
        <v>14.880883014099</v>
      </c>
      <c r="Z14" s="49">
        <f t="shared" si="29"/>
        <v>435.63523712846199</v>
      </c>
      <c r="AA14" s="139">
        <v>417.43050801056103</v>
      </c>
      <c r="AB14" s="140">
        <v>15.073383866133</v>
      </c>
      <c r="AC14" s="49">
        <f t="shared" si="30"/>
        <v>432.50389187669401</v>
      </c>
      <c r="AD14" s="95">
        <v>416.45631295882902</v>
      </c>
      <c r="AE14" s="21">
        <v>15.496829812081</v>
      </c>
      <c r="AF14" s="49">
        <f t="shared" si="31"/>
        <v>431.95314277091001</v>
      </c>
      <c r="AG14" s="21">
        <v>414.69591278823498</v>
      </c>
      <c r="AH14" s="21">
        <v>16.088349601596001</v>
      </c>
      <c r="AI14" s="49">
        <f t="shared" si="32"/>
        <v>430.78426238983099</v>
      </c>
      <c r="AJ14" s="21">
        <v>414.64756323167899</v>
      </c>
      <c r="AK14" s="21">
        <v>16.093093769376999</v>
      </c>
      <c r="AL14" s="49">
        <f t="shared" si="33"/>
        <v>430.74065700105598</v>
      </c>
    </row>
    <row r="15" spans="2:38">
      <c r="B15" s="33" t="s">
        <v>9</v>
      </c>
      <c r="C15" s="152">
        <v>16.274458031463542</v>
      </c>
      <c r="D15" s="140">
        <v>2.6548046233813598</v>
      </c>
      <c r="E15" s="166">
        <f t="shared" si="22"/>
        <v>18.929262654844901</v>
      </c>
      <c r="F15" s="152">
        <v>16.78306480343354</v>
      </c>
      <c r="G15" s="140">
        <v>2.6956669118357599</v>
      </c>
      <c r="H15" s="166">
        <f t="shared" si="23"/>
        <v>19.478731715269298</v>
      </c>
      <c r="I15" s="139">
        <v>18.277765550598538</v>
      </c>
      <c r="J15" s="140">
        <v>2.90336240995576</v>
      </c>
      <c r="K15" s="49">
        <f t="shared" si="24"/>
        <v>21.181127960554299</v>
      </c>
      <c r="L15" s="141">
        <v>18.279600367474739</v>
      </c>
      <c r="M15" s="140">
        <v>2.8865748953767598</v>
      </c>
      <c r="N15" s="49">
        <f t="shared" si="25"/>
        <v>21.1661752628515</v>
      </c>
      <c r="O15" s="139">
        <v>18.792321761169998</v>
      </c>
      <c r="P15" s="140">
        <v>2.9185651046009999</v>
      </c>
      <c r="Q15" s="49">
        <f t="shared" si="26"/>
        <v>21.710886865770998</v>
      </c>
      <c r="R15" s="141">
        <v>18.700455099355</v>
      </c>
      <c r="S15" s="140">
        <v>3.0109387982540001</v>
      </c>
      <c r="T15" s="49">
        <f t="shared" si="27"/>
        <v>21.711393897609</v>
      </c>
      <c r="U15" s="139">
        <v>18.745888194861003</v>
      </c>
      <c r="V15" s="140">
        <v>2.6869329281469998</v>
      </c>
      <c r="W15" s="49">
        <f t="shared" si="28"/>
        <v>21.432821123008004</v>
      </c>
      <c r="X15" s="141">
        <v>18.697632970194</v>
      </c>
      <c r="Y15" s="140">
        <v>2.6586362998489999</v>
      </c>
      <c r="Z15" s="49">
        <f t="shared" si="29"/>
        <v>21.356269270043001</v>
      </c>
      <c r="AA15" s="139">
        <v>18.991070078448001</v>
      </c>
      <c r="AB15" s="140">
        <v>2.6959889397939998</v>
      </c>
      <c r="AC15" s="49">
        <f t="shared" si="30"/>
        <v>21.687059018242</v>
      </c>
      <c r="AD15" s="95">
        <v>19.125639965265002</v>
      </c>
      <c r="AE15" s="21">
        <v>2.6758712023390001</v>
      </c>
      <c r="AF15" s="49">
        <f t="shared" si="31"/>
        <v>21.801511167604001</v>
      </c>
      <c r="AG15" s="21">
        <v>18.854762238316997</v>
      </c>
      <c r="AH15" s="21">
        <v>2.959764255359</v>
      </c>
      <c r="AI15" s="49">
        <f t="shared" si="32"/>
        <v>21.814526493675999</v>
      </c>
      <c r="AJ15" s="21">
        <v>17.604809913430998</v>
      </c>
      <c r="AK15" s="21">
        <v>3.0836129686459999</v>
      </c>
      <c r="AL15" s="49">
        <f t="shared" si="33"/>
        <v>20.688422882076999</v>
      </c>
    </row>
    <row r="16" spans="2:38">
      <c r="B16" s="33" t="s">
        <v>25</v>
      </c>
      <c r="C16" s="152">
        <v>90.715271063944755</v>
      </c>
      <c r="D16" s="140">
        <v>3.88383461547375</v>
      </c>
      <c r="E16" s="166">
        <f t="shared" si="22"/>
        <v>94.5991056794185</v>
      </c>
      <c r="F16" s="152">
        <v>111.86297724089714</v>
      </c>
      <c r="G16" s="140">
        <v>3.8765774344988597</v>
      </c>
      <c r="H16" s="166">
        <f t="shared" si="23"/>
        <v>115.73955467539599</v>
      </c>
      <c r="I16" s="139">
        <v>114.21658550114704</v>
      </c>
      <c r="J16" s="140">
        <v>3.8666003061929697</v>
      </c>
      <c r="K16" s="49">
        <f t="shared" si="24"/>
        <v>118.08318580734</v>
      </c>
      <c r="L16" s="141">
        <v>112.87677584419697</v>
      </c>
      <c r="M16" s="140">
        <v>3.8970179405270402</v>
      </c>
      <c r="N16" s="49">
        <f t="shared" si="25"/>
        <v>116.77379378472401</v>
      </c>
      <c r="O16" s="139">
        <v>112.865279675791</v>
      </c>
      <c r="P16" s="140">
        <v>3.902413739574</v>
      </c>
      <c r="Q16" s="49">
        <f t="shared" si="26"/>
        <v>116.767693415365</v>
      </c>
      <c r="R16" s="141">
        <v>122.00259477634724</v>
      </c>
      <c r="S16" s="140">
        <v>3.89102809370377</v>
      </c>
      <c r="T16" s="49">
        <f t="shared" si="27"/>
        <v>125.893622870051</v>
      </c>
      <c r="U16" s="139">
        <v>126.38283740965092</v>
      </c>
      <c r="V16" s="140">
        <v>3.88719489922509</v>
      </c>
      <c r="W16" s="49">
        <f t="shared" si="28"/>
        <v>130.27003230887601</v>
      </c>
      <c r="X16" s="141">
        <v>130.15361097800016</v>
      </c>
      <c r="Y16" s="140">
        <v>3.8921519101243702</v>
      </c>
      <c r="Z16" s="49">
        <f t="shared" si="29"/>
        <v>134.04576288812453</v>
      </c>
      <c r="AA16" s="139">
        <v>128.10592007894496</v>
      </c>
      <c r="AB16" s="140">
        <v>3.2037974878439996</v>
      </c>
      <c r="AC16" s="49">
        <f t="shared" si="30"/>
        <v>131.30971756678895</v>
      </c>
      <c r="AD16" s="95">
        <v>128.15226527751915</v>
      </c>
      <c r="AE16" s="21">
        <v>3.2300729069520897</v>
      </c>
      <c r="AF16" s="49">
        <f t="shared" si="31"/>
        <v>131.38233818447125</v>
      </c>
      <c r="AG16" s="21">
        <v>130.03190975270215</v>
      </c>
      <c r="AH16" s="21">
        <v>3.2354175787998902</v>
      </c>
      <c r="AI16" s="49">
        <f t="shared" si="32"/>
        <v>133.26732733150203</v>
      </c>
      <c r="AJ16" s="21">
        <v>126.94316124903774</v>
      </c>
      <c r="AK16" s="21">
        <v>3.2373283989172501</v>
      </c>
      <c r="AL16" s="49">
        <f t="shared" si="33"/>
        <v>130.180489647955</v>
      </c>
    </row>
    <row r="17" spans="2:38" s="44" customFormat="1">
      <c r="B17" s="34" t="s">
        <v>10</v>
      </c>
      <c r="C17" s="149">
        <v>295.04387121159596</v>
      </c>
      <c r="D17" s="45">
        <v>1.9348230897268186</v>
      </c>
      <c r="E17" s="163">
        <f t="shared" si="22"/>
        <v>296.97869430132278</v>
      </c>
      <c r="F17" s="149">
        <v>314.67016354654959</v>
      </c>
      <c r="G17" s="45">
        <v>2.002661203340943</v>
      </c>
      <c r="H17" s="163">
        <f t="shared" si="23"/>
        <v>316.67282474989054</v>
      </c>
      <c r="I17" s="132">
        <v>313.81</v>
      </c>
      <c r="J17" s="45">
        <v>2.0615295938546474</v>
      </c>
      <c r="K17" s="48">
        <f t="shared" si="24"/>
        <v>315.87152959385463</v>
      </c>
      <c r="L17" s="92">
        <v>316.42373886513838</v>
      </c>
      <c r="M17" s="45">
        <v>2.0223517754567863</v>
      </c>
      <c r="N17" s="48">
        <f t="shared" si="25"/>
        <v>318.44609064059517</v>
      </c>
      <c r="O17" s="132">
        <v>313.74291521207238</v>
      </c>
      <c r="P17" s="45">
        <v>2.0010782706087862</v>
      </c>
      <c r="Q17" s="48">
        <f t="shared" si="26"/>
        <v>315.74399348268116</v>
      </c>
      <c r="R17" s="92">
        <v>315.07518478322066</v>
      </c>
      <c r="S17" s="45">
        <v>2.0102964104067977</v>
      </c>
      <c r="T17" s="48">
        <f t="shared" si="27"/>
        <v>317.08548119362746</v>
      </c>
      <c r="U17" s="132">
        <v>315.8825091220217</v>
      </c>
      <c r="V17" s="45">
        <v>2.040653454831109</v>
      </c>
      <c r="W17" s="48">
        <f t="shared" si="28"/>
        <v>317.9231625768528</v>
      </c>
      <c r="X17" s="92">
        <v>317.32734134969985</v>
      </c>
      <c r="Y17" s="45">
        <v>2.0618166110314178</v>
      </c>
      <c r="Z17" s="48">
        <f t="shared" si="29"/>
        <v>319.38915796073127</v>
      </c>
      <c r="AA17" s="132">
        <v>321.57022277846841</v>
      </c>
      <c r="AB17" s="45">
        <v>2.0887658931925515</v>
      </c>
      <c r="AC17" s="48">
        <f t="shared" si="30"/>
        <v>323.65898867166095</v>
      </c>
      <c r="AD17" s="94">
        <v>317.99698204725343</v>
      </c>
      <c r="AE17" s="23">
        <v>2.0966712464869888</v>
      </c>
      <c r="AF17" s="48">
        <f t="shared" si="31"/>
        <v>320.09365329374043</v>
      </c>
      <c r="AG17" s="24">
        <f>SUM(AG18:AG20)</f>
        <v>319.29047745803996</v>
      </c>
      <c r="AH17" s="24">
        <f>SUM(AH18:AH20)</f>
        <v>2.574564358064499</v>
      </c>
      <c r="AI17" s="48">
        <f t="shared" si="32"/>
        <v>321.86504181610445</v>
      </c>
      <c r="AJ17" s="24">
        <f>SUM(AJ18:AJ20)</f>
        <v>322.47054902972843</v>
      </c>
      <c r="AK17" s="24">
        <f>SUM(AK18:AK20)</f>
        <v>2.5874858802724994</v>
      </c>
      <c r="AL17" s="48">
        <f t="shared" si="33"/>
        <v>325.05803491000091</v>
      </c>
    </row>
    <row r="18" spans="2:38">
      <c r="B18" s="33" t="s">
        <v>11</v>
      </c>
      <c r="C18" s="152">
        <v>157.57523479469947</v>
      </c>
      <c r="D18" s="140">
        <v>0.53010201304627835</v>
      </c>
      <c r="E18" s="166">
        <f t="shared" si="22"/>
        <v>158.10533680774574</v>
      </c>
      <c r="F18" s="152">
        <v>168.32440944170975</v>
      </c>
      <c r="G18" s="140">
        <v>0.53798309278327827</v>
      </c>
      <c r="H18" s="166">
        <f t="shared" si="23"/>
        <v>168.86239253449301</v>
      </c>
      <c r="I18" s="139">
        <v>167.33</v>
      </c>
      <c r="J18" s="140">
        <v>0.60040662029198266</v>
      </c>
      <c r="K18" s="49">
        <f t="shared" si="24"/>
        <v>167.93040662029199</v>
      </c>
      <c r="L18" s="141">
        <v>168.68680782413992</v>
      </c>
      <c r="M18" s="140">
        <v>0.56608927056498271</v>
      </c>
      <c r="N18" s="49">
        <f t="shared" si="25"/>
        <v>169.25289709470491</v>
      </c>
      <c r="O18" s="139">
        <v>167.0015105465657</v>
      </c>
      <c r="P18" s="140">
        <v>0.56722357754498265</v>
      </c>
      <c r="Q18" s="49">
        <f t="shared" si="26"/>
        <v>167.56873412411068</v>
      </c>
      <c r="R18" s="141">
        <v>167.62246023846427</v>
      </c>
      <c r="S18" s="140">
        <v>0.56722357754498265</v>
      </c>
      <c r="T18" s="49">
        <f t="shared" si="27"/>
        <v>168.18968381600925</v>
      </c>
      <c r="U18" s="139">
        <v>167.54691857733667</v>
      </c>
      <c r="V18" s="140">
        <v>0.58751312715360882</v>
      </c>
      <c r="W18" s="49">
        <f t="shared" si="28"/>
        <v>168.13443170449028</v>
      </c>
      <c r="X18" s="141">
        <v>168.188561571717</v>
      </c>
      <c r="Y18" s="140">
        <v>0.59121794255267945</v>
      </c>
      <c r="Z18" s="49">
        <f t="shared" si="29"/>
        <v>168.77977951426968</v>
      </c>
      <c r="AA18" s="139">
        <v>169.6934659578414</v>
      </c>
      <c r="AB18" s="140">
        <v>0.59629780395081233</v>
      </c>
      <c r="AC18" s="49">
        <f t="shared" si="30"/>
        <v>170.28976376179222</v>
      </c>
      <c r="AD18" s="93">
        <v>170.02675320897893</v>
      </c>
      <c r="AE18" s="22">
        <v>0.58684479287931401</v>
      </c>
      <c r="AF18" s="49">
        <f t="shared" si="31"/>
        <v>170.61359800185824</v>
      </c>
      <c r="AG18" s="22">
        <v>170.92477979378091</v>
      </c>
      <c r="AH18" s="22">
        <v>0.59292577565043714</v>
      </c>
      <c r="AI18" s="49">
        <f t="shared" si="32"/>
        <v>171.51770556943134</v>
      </c>
      <c r="AJ18" s="22">
        <v>172.420142626461</v>
      </c>
      <c r="AK18" s="22">
        <v>0.5982780972674373</v>
      </c>
      <c r="AL18" s="49">
        <f t="shared" si="33"/>
        <v>173.01842072372844</v>
      </c>
    </row>
    <row r="19" spans="2:38">
      <c r="B19" s="33" t="s">
        <v>12</v>
      </c>
      <c r="C19" s="152">
        <v>35.951849374033344</v>
      </c>
      <c r="D19" s="140">
        <v>0.10246389453054021</v>
      </c>
      <c r="E19" s="166">
        <f t="shared" si="22"/>
        <v>36.054313268563881</v>
      </c>
      <c r="F19" s="152">
        <v>38.082054074108626</v>
      </c>
      <c r="G19" s="140">
        <v>9.8821528981664644E-2</v>
      </c>
      <c r="H19" s="166">
        <f t="shared" si="23"/>
        <v>38.180875603090293</v>
      </c>
      <c r="I19" s="139">
        <v>38.159999999999997</v>
      </c>
      <c r="J19" s="140">
        <v>9.8821528981664644E-2</v>
      </c>
      <c r="K19" s="49">
        <f t="shared" si="24"/>
        <v>38.258821528981663</v>
      </c>
      <c r="L19" s="141">
        <v>38.391961799163781</v>
      </c>
      <c r="M19" s="140">
        <v>9.5565010591803334E-2</v>
      </c>
      <c r="N19" s="49">
        <f t="shared" si="25"/>
        <v>38.487526809755586</v>
      </c>
      <c r="O19" s="139">
        <v>38.093694862767471</v>
      </c>
      <c r="P19" s="140">
        <v>9.5565010591803334E-2</v>
      </c>
      <c r="Q19" s="49">
        <f t="shared" si="26"/>
        <v>38.189259873359276</v>
      </c>
      <c r="R19" s="141">
        <v>38.264458284556937</v>
      </c>
      <c r="S19" s="140">
        <v>9.6864000530815342E-2</v>
      </c>
      <c r="T19" s="49">
        <f t="shared" si="27"/>
        <v>38.361322285087752</v>
      </c>
      <c r="U19" s="139">
        <v>38.264509590468123</v>
      </c>
      <c r="V19" s="140">
        <v>9.9106867475500265E-2</v>
      </c>
      <c r="W19" s="49">
        <f t="shared" si="28"/>
        <v>38.363616457943621</v>
      </c>
      <c r="X19" s="141">
        <v>38.347312207367231</v>
      </c>
      <c r="Y19" s="140">
        <v>9.3337216676738041E-2</v>
      </c>
      <c r="Z19" s="49">
        <f t="shared" si="29"/>
        <v>38.440649424043968</v>
      </c>
      <c r="AA19" s="139">
        <v>38.414740845116377</v>
      </c>
      <c r="AB19" s="140">
        <v>0.100084218950739</v>
      </c>
      <c r="AC19" s="49">
        <f t="shared" si="30"/>
        <v>38.514825064067118</v>
      </c>
      <c r="AD19" s="93">
        <v>38.796781873161621</v>
      </c>
      <c r="AE19" s="22">
        <v>0.10630354075767505</v>
      </c>
      <c r="AF19" s="49">
        <f t="shared" si="31"/>
        <v>38.903085413919293</v>
      </c>
      <c r="AG19" s="22">
        <v>39.901221932314954</v>
      </c>
      <c r="AH19" s="22">
        <v>0.57238682706806188</v>
      </c>
      <c r="AI19" s="49">
        <f t="shared" si="32"/>
        <v>40.473608759383012</v>
      </c>
      <c r="AJ19" s="22">
        <v>40.480143113043397</v>
      </c>
      <c r="AK19" s="22">
        <v>0.57238682706806188</v>
      </c>
      <c r="AL19" s="49">
        <f t="shared" si="33"/>
        <v>41.052529940111455</v>
      </c>
    </row>
    <row r="20" spans="2:38">
      <c r="B20" s="33" t="s">
        <v>13</v>
      </c>
      <c r="C20" s="152">
        <v>101.51678704286313</v>
      </c>
      <c r="D20" s="140">
        <v>1.30225718215</v>
      </c>
      <c r="E20" s="166">
        <f t="shared" si="22"/>
        <v>102.81904422501313</v>
      </c>
      <c r="F20" s="152">
        <v>108.26370003073121</v>
      </c>
      <c r="G20" s="140">
        <v>1.365856581576</v>
      </c>
      <c r="H20" s="166">
        <f t="shared" si="23"/>
        <v>109.62955661230721</v>
      </c>
      <c r="I20" s="139">
        <v>108.32</v>
      </c>
      <c r="J20" s="140">
        <v>1.362301444581</v>
      </c>
      <c r="K20" s="49">
        <f t="shared" si="24"/>
        <v>109.68230144458099</v>
      </c>
      <c r="L20" s="141">
        <v>109.34496924183469</v>
      </c>
      <c r="M20" s="140">
        <v>1.3606974943000001</v>
      </c>
      <c r="N20" s="49">
        <f t="shared" si="25"/>
        <v>110.70566673613469</v>
      </c>
      <c r="O20" s="139">
        <v>108.64770980273921</v>
      </c>
      <c r="P20" s="140">
        <v>1.3382896824720001</v>
      </c>
      <c r="Q20" s="49">
        <f t="shared" si="26"/>
        <v>109.98599948521121</v>
      </c>
      <c r="R20" s="141">
        <v>109.18826626019943</v>
      </c>
      <c r="S20" s="140">
        <v>1.346208832331</v>
      </c>
      <c r="T20" s="49">
        <f t="shared" si="27"/>
        <v>110.53447509253043</v>
      </c>
      <c r="U20" s="139">
        <v>110.07108095421691</v>
      </c>
      <c r="V20" s="140">
        <v>1.3540334602020001</v>
      </c>
      <c r="W20" s="49">
        <f t="shared" si="28"/>
        <v>111.42511441441891</v>
      </c>
      <c r="X20" s="141">
        <v>110.79146757061565</v>
      </c>
      <c r="Y20" s="140">
        <v>1.3772614518020001</v>
      </c>
      <c r="Z20" s="49">
        <f t="shared" si="29"/>
        <v>112.16872902241765</v>
      </c>
      <c r="AA20" s="139">
        <v>113.46201597551061</v>
      </c>
      <c r="AB20" s="140">
        <v>1.3923838702910001</v>
      </c>
      <c r="AC20" s="49">
        <f t="shared" si="30"/>
        <v>114.85439984580161</v>
      </c>
      <c r="AD20" s="93">
        <v>109.17344696511286</v>
      </c>
      <c r="AE20" s="22">
        <v>1.40352291285</v>
      </c>
      <c r="AF20" s="49">
        <f t="shared" si="31"/>
        <v>110.57696987796285</v>
      </c>
      <c r="AG20" s="22">
        <v>108.46447573194409</v>
      </c>
      <c r="AH20" s="22">
        <v>1.409251755346</v>
      </c>
      <c r="AI20" s="49">
        <f t="shared" si="32"/>
        <v>109.8737274872901</v>
      </c>
      <c r="AJ20" s="22">
        <v>109.57026329022401</v>
      </c>
      <c r="AK20" s="22">
        <v>1.416820955937</v>
      </c>
      <c r="AL20" s="49">
        <f t="shared" si="33"/>
        <v>110.987084246161</v>
      </c>
    </row>
    <row r="21" spans="2:38" s="44" customFormat="1">
      <c r="B21" s="34" t="s">
        <v>14</v>
      </c>
      <c r="C21" s="149">
        <v>212.23356741681735</v>
      </c>
      <c r="D21" s="45">
        <v>40.785049886475221</v>
      </c>
      <c r="E21" s="163">
        <f t="shared" si="22"/>
        <v>253.01861730329256</v>
      </c>
      <c r="F21" s="149">
        <v>214.28570096235958</v>
      </c>
      <c r="G21" s="45">
        <v>41.437912970709895</v>
      </c>
      <c r="H21" s="163">
        <f t="shared" si="23"/>
        <v>255.72361393306949</v>
      </c>
      <c r="I21" s="132">
        <v>214.39653851050025</v>
      </c>
      <c r="J21" s="45">
        <v>40.770784017905171</v>
      </c>
      <c r="K21" s="48">
        <f t="shared" si="24"/>
        <v>255.16732252840541</v>
      </c>
      <c r="L21" s="92">
        <v>217.60014796661699</v>
      </c>
      <c r="M21" s="45">
        <v>41.562105939087722</v>
      </c>
      <c r="N21" s="48">
        <f t="shared" si="25"/>
        <v>259.16225390570469</v>
      </c>
      <c r="O21" s="132">
        <v>223.6005725608712</v>
      </c>
      <c r="P21" s="45">
        <v>42.903118644550482</v>
      </c>
      <c r="Q21" s="48">
        <f t="shared" si="26"/>
        <v>266.50369120542166</v>
      </c>
      <c r="R21" s="92">
        <v>221.42974844408243</v>
      </c>
      <c r="S21" s="45">
        <v>44.16313859556454</v>
      </c>
      <c r="T21" s="48">
        <f t="shared" si="27"/>
        <v>265.592887039647</v>
      </c>
      <c r="U21" s="132">
        <v>218.78088875387232</v>
      </c>
      <c r="V21" s="45">
        <v>43.058634793006384</v>
      </c>
      <c r="W21" s="48">
        <f t="shared" si="28"/>
        <v>261.8395235468787</v>
      </c>
      <c r="X21" s="92">
        <v>220.29849576973058</v>
      </c>
      <c r="Y21" s="45">
        <v>43.34346849247634</v>
      </c>
      <c r="Z21" s="48">
        <f t="shared" si="29"/>
        <v>263.6419642622069</v>
      </c>
      <c r="AA21" s="132">
        <v>218.78517916431335</v>
      </c>
      <c r="AB21" s="45">
        <v>44.887018323930917</v>
      </c>
      <c r="AC21" s="48">
        <f t="shared" si="30"/>
        <v>263.67219748824425</v>
      </c>
      <c r="AD21" s="92">
        <v>217.4958719691866</v>
      </c>
      <c r="AE21" s="45">
        <v>43.140371544281635</v>
      </c>
      <c r="AF21" s="48">
        <f t="shared" si="31"/>
        <v>260.63624351346823</v>
      </c>
      <c r="AG21" s="45">
        <f>SUM(AG22:AG27)</f>
        <v>220.05583137801881</v>
      </c>
      <c r="AH21" s="45">
        <f>SUM(AH22:AH27)</f>
        <v>42.77028064130149</v>
      </c>
      <c r="AI21" s="48">
        <f t="shared" si="32"/>
        <v>262.82611201932031</v>
      </c>
      <c r="AJ21" s="45">
        <f>SUM(AJ22:AJ27)</f>
        <v>217.62973050270682</v>
      </c>
      <c r="AK21" s="45">
        <f>SUM(AK22:AK27)</f>
        <v>43.260857517017833</v>
      </c>
      <c r="AL21" s="48">
        <f t="shared" si="33"/>
        <v>260.89058801972465</v>
      </c>
    </row>
    <row r="22" spans="2:38">
      <c r="B22" s="33" t="s">
        <v>26</v>
      </c>
      <c r="C22" s="152">
        <v>82.845354605483578</v>
      </c>
      <c r="D22" s="140">
        <v>14.542126240790019</v>
      </c>
      <c r="E22" s="166">
        <f t="shared" si="22"/>
        <v>97.387480846273604</v>
      </c>
      <c r="F22" s="152">
        <v>78.05198709741326</v>
      </c>
      <c r="G22" s="140">
        <v>14.041048383673884</v>
      </c>
      <c r="H22" s="166">
        <f t="shared" si="23"/>
        <v>92.093035481087142</v>
      </c>
      <c r="I22" s="139">
        <v>78.292405850465684</v>
      </c>
      <c r="J22" s="140">
        <v>13.916157951802669</v>
      </c>
      <c r="K22" s="49">
        <f t="shared" si="24"/>
        <v>92.208563802268358</v>
      </c>
      <c r="L22" s="141">
        <v>77.671824932829864</v>
      </c>
      <c r="M22" s="140">
        <v>13.846323540493097</v>
      </c>
      <c r="N22" s="49">
        <f t="shared" si="25"/>
        <v>91.518148473322967</v>
      </c>
      <c r="O22" s="139">
        <v>78.277168741629168</v>
      </c>
      <c r="P22" s="140">
        <v>13.822220861400943</v>
      </c>
      <c r="Q22" s="49">
        <f t="shared" si="26"/>
        <v>92.099389603030119</v>
      </c>
      <c r="R22" s="141">
        <v>78.117144733874426</v>
      </c>
      <c r="S22" s="140">
        <v>13.7470599689564</v>
      </c>
      <c r="T22" s="49">
        <f t="shared" si="27"/>
        <v>91.864204702830818</v>
      </c>
      <c r="U22" s="139">
        <v>77.589607895519151</v>
      </c>
      <c r="V22" s="140">
        <v>12.091096168219256</v>
      </c>
      <c r="W22" s="49">
        <f t="shared" si="28"/>
        <v>89.680704063738403</v>
      </c>
      <c r="X22" s="141">
        <v>78.02042735260045</v>
      </c>
      <c r="Y22" s="140">
        <v>11.788345935106479</v>
      </c>
      <c r="Z22" s="49">
        <f t="shared" si="29"/>
        <v>89.808773287706927</v>
      </c>
      <c r="AA22" s="139">
        <v>77.412388282849932</v>
      </c>
      <c r="AB22" s="140">
        <v>12.188733184079268</v>
      </c>
      <c r="AC22" s="49">
        <f t="shared" si="30"/>
        <v>89.6011214669292</v>
      </c>
      <c r="AD22" s="93">
        <v>77.979363742596306</v>
      </c>
      <c r="AE22" s="22">
        <v>11.111562339373615</v>
      </c>
      <c r="AF22" s="49">
        <f t="shared" si="31"/>
        <v>89.090926081969926</v>
      </c>
      <c r="AG22" s="22">
        <v>78.1597145216939</v>
      </c>
      <c r="AH22" s="22">
        <v>10.996163264218699</v>
      </c>
      <c r="AI22" s="49">
        <f t="shared" si="32"/>
        <v>89.155877785912594</v>
      </c>
      <c r="AJ22" s="22">
        <v>74.465853766007683</v>
      </c>
      <c r="AK22" s="22">
        <v>11.1700522271449</v>
      </c>
      <c r="AL22" s="49">
        <f t="shared" si="33"/>
        <v>85.635905993152591</v>
      </c>
    </row>
    <row r="23" spans="2:38">
      <c r="B23" s="33" t="s">
        <v>28</v>
      </c>
      <c r="C23" s="152">
        <v>60.254515895267957</v>
      </c>
      <c r="D23" s="140">
        <v>11.3567436053034</v>
      </c>
      <c r="E23" s="166">
        <f t="shared" si="22"/>
        <v>71.61125950057135</v>
      </c>
      <c r="F23" s="152">
        <v>61.533323359534549</v>
      </c>
      <c r="G23" s="140">
        <v>10.669927901303401</v>
      </c>
      <c r="H23" s="166">
        <f t="shared" si="23"/>
        <v>72.203251260837945</v>
      </c>
      <c r="I23" s="139">
        <v>61.084928424492588</v>
      </c>
      <c r="J23" s="140">
        <v>10.54093114924633</v>
      </c>
      <c r="K23" s="49">
        <f t="shared" si="24"/>
        <v>71.625859573738921</v>
      </c>
      <c r="L23" s="141">
        <v>62.272651848556592</v>
      </c>
      <c r="M23" s="140">
        <v>10.613612418719329</v>
      </c>
      <c r="N23" s="49">
        <f t="shared" si="25"/>
        <v>72.886264267275919</v>
      </c>
      <c r="O23" s="139">
        <v>62.734899276921553</v>
      </c>
      <c r="P23" s="140">
        <v>10.764522684760331</v>
      </c>
      <c r="Q23" s="49">
        <f t="shared" si="26"/>
        <v>73.49942196168189</v>
      </c>
      <c r="R23" s="141">
        <v>61.798944383212607</v>
      </c>
      <c r="S23" s="140">
        <v>10.275177093343999</v>
      </c>
      <c r="T23" s="49">
        <f t="shared" si="27"/>
        <v>72.074121476556599</v>
      </c>
      <c r="U23" s="139">
        <v>59.157687092714291</v>
      </c>
      <c r="V23" s="140">
        <v>10.324642660065999</v>
      </c>
      <c r="W23" s="49">
        <f t="shared" si="28"/>
        <v>69.482329752780288</v>
      </c>
      <c r="X23" s="141">
        <v>58.250970728640617</v>
      </c>
      <c r="Y23" s="140">
        <v>9.689926788288</v>
      </c>
      <c r="Z23" s="49">
        <f t="shared" si="29"/>
        <v>67.940897516928615</v>
      </c>
      <c r="AA23" s="139">
        <v>57.74595737784788</v>
      </c>
      <c r="AB23" s="140">
        <v>9.5142992586984292</v>
      </c>
      <c r="AC23" s="49">
        <f t="shared" si="30"/>
        <v>67.260256636546302</v>
      </c>
      <c r="AD23" s="95">
        <v>57.072973662031167</v>
      </c>
      <c r="AE23" s="21">
        <v>9.5690437545774287</v>
      </c>
      <c r="AF23" s="49">
        <f t="shared" si="31"/>
        <v>66.642017416608596</v>
      </c>
      <c r="AG23" s="21">
        <v>57.043970104490178</v>
      </c>
      <c r="AH23" s="21">
        <v>9.4362703563532193</v>
      </c>
      <c r="AI23" s="49">
        <f t="shared" si="32"/>
        <v>66.48024046084339</v>
      </c>
      <c r="AJ23" s="21">
        <v>58.164550584343957</v>
      </c>
      <c r="AK23" s="21">
        <v>8.8421715597782207</v>
      </c>
      <c r="AL23" s="49">
        <f t="shared" si="33"/>
        <v>67.006722144122179</v>
      </c>
    </row>
    <row r="24" spans="2:38">
      <c r="B24" s="33" t="s">
        <v>15</v>
      </c>
      <c r="C24" s="152">
        <v>21.25788272922032</v>
      </c>
      <c r="D24" s="140">
        <v>2.7805435803178047</v>
      </c>
      <c r="E24" s="166">
        <f t="shared" si="22"/>
        <v>24.038426309538124</v>
      </c>
      <c r="F24" s="152">
        <v>22.11384376826263</v>
      </c>
      <c r="G24" s="140">
        <v>3.0493798616396068</v>
      </c>
      <c r="H24" s="166">
        <f t="shared" si="23"/>
        <v>25.163223629902237</v>
      </c>
      <c r="I24" s="139">
        <v>22.336783928288</v>
      </c>
      <c r="J24" s="140">
        <v>3.1361459378181666</v>
      </c>
      <c r="K24" s="49">
        <f t="shared" si="24"/>
        <v>25.472929866106167</v>
      </c>
      <c r="L24" s="141">
        <v>25.75795264246003</v>
      </c>
      <c r="M24" s="140">
        <v>3.2019955527283002</v>
      </c>
      <c r="N24" s="49">
        <f t="shared" si="25"/>
        <v>28.959948195188328</v>
      </c>
      <c r="O24" s="139">
        <v>29.479953693099421</v>
      </c>
      <c r="P24" s="140">
        <v>3.32095359454906</v>
      </c>
      <c r="Q24" s="49">
        <f t="shared" si="26"/>
        <v>32.800907287648485</v>
      </c>
      <c r="R24" s="141">
        <v>29.255883783367761</v>
      </c>
      <c r="S24" s="140">
        <v>3.4235260893401396</v>
      </c>
      <c r="T24" s="49">
        <f t="shared" si="27"/>
        <v>32.6794098727079</v>
      </c>
      <c r="U24" s="139">
        <v>29.5759042201889</v>
      </c>
      <c r="V24" s="140">
        <v>3.4340224444441247</v>
      </c>
      <c r="W24" s="49">
        <f t="shared" si="28"/>
        <v>33.009926664633028</v>
      </c>
      <c r="X24" s="141">
        <v>30.036041635193513</v>
      </c>
      <c r="Y24" s="140">
        <v>3.4982642454178099</v>
      </c>
      <c r="Z24" s="49">
        <f t="shared" si="29"/>
        <v>33.534305880611321</v>
      </c>
      <c r="AA24" s="139">
        <v>30.74</v>
      </c>
      <c r="AB24" s="140">
        <v>3.6542350263467203</v>
      </c>
      <c r="AC24" s="49">
        <f t="shared" si="30"/>
        <v>34.39423502634672</v>
      </c>
      <c r="AD24" s="95">
        <v>30.823591485266611</v>
      </c>
      <c r="AE24" s="21">
        <v>3.3025318133930899</v>
      </c>
      <c r="AF24" s="49">
        <f t="shared" si="31"/>
        <v>34.126123298659699</v>
      </c>
      <c r="AG24" s="21">
        <v>31.3028071080746</v>
      </c>
      <c r="AH24" s="21">
        <v>4.1679731572597101</v>
      </c>
      <c r="AI24" s="49">
        <f t="shared" si="32"/>
        <v>35.470780265334312</v>
      </c>
      <c r="AJ24" s="21">
        <v>31.904554431616827</v>
      </c>
      <c r="AK24" s="21">
        <v>4.2582325354521</v>
      </c>
      <c r="AL24" s="49">
        <f t="shared" si="33"/>
        <v>36.162786967068925</v>
      </c>
    </row>
    <row r="25" spans="2:38">
      <c r="B25" s="33" t="s">
        <v>16</v>
      </c>
      <c r="C25" s="152">
        <v>28.144725318046</v>
      </c>
      <c r="D25" s="140">
        <v>4.548515681954</v>
      </c>
      <c r="E25" s="166">
        <f t="shared" si="22"/>
        <v>32.693241</v>
      </c>
      <c r="F25" s="152">
        <v>28.743697035287006</v>
      </c>
      <c r="G25" s="140">
        <v>3.8238379647129999</v>
      </c>
      <c r="H25" s="166">
        <f t="shared" si="23"/>
        <v>32.567535000000007</v>
      </c>
      <c r="I25" s="139">
        <v>29.239858981032</v>
      </c>
      <c r="J25" s="140">
        <v>2.8951710189680004</v>
      </c>
      <c r="K25" s="49">
        <f t="shared" si="24"/>
        <v>32.13503</v>
      </c>
      <c r="L25" s="141">
        <v>28.240342817683</v>
      </c>
      <c r="M25" s="140">
        <v>2.8896171823169996</v>
      </c>
      <c r="N25" s="49">
        <f t="shared" si="25"/>
        <v>31.129960000000001</v>
      </c>
      <c r="O25" s="139">
        <v>28.581752086759849</v>
      </c>
      <c r="P25" s="140">
        <v>2.2843749132401499</v>
      </c>
      <c r="Q25" s="49">
        <f t="shared" si="26"/>
        <v>30.866126999999999</v>
      </c>
      <c r="R25" s="141">
        <v>28.300698466906002</v>
      </c>
      <c r="S25" s="140">
        <v>2.5041095330940002</v>
      </c>
      <c r="T25" s="49">
        <f t="shared" si="27"/>
        <v>30.804808000000001</v>
      </c>
      <c r="U25" s="139">
        <v>28.528967895683</v>
      </c>
      <c r="V25" s="140">
        <v>2.463203104317</v>
      </c>
      <c r="W25" s="49">
        <f t="shared" si="28"/>
        <v>30.992170999999999</v>
      </c>
      <c r="X25" s="141">
        <v>29.288979980195951</v>
      </c>
      <c r="Y25" s="140">
        <v>2.6622440198040498</v>
      </c>
      <c r="Z25" s="49">
        <f t="shared" si="29"/>
        <v>31.951224</v>
      </c>
      <c r="AA25" s="139">
        <v>28.500480784393503</v>
      </c>
      <c r="AB25" s="140">
        <v>2.2795192156064998</v>
      </c>
      <c r="AC25" s="49">
        <f t="shared" si="30"/>
        <v>30.78</v>
      </c>
      <c r="AD25" s="95">
        <v>27.380574459942501</v>
      </c>
      <c r="AE25" s="22">
        <v>2.3281405400574999</v>
      </c>
      <c r="AF25" s="49">
        <f t="shared" si="31"/>
        <v>29.708715000000002</v>
      </c>
      <c r="AG25" s="21">
        <v>28.678938234720139</v>
      </c>
      <c r="AH25" s="22">
        <v>2.0470617652798602</v>
      </c>
      <c r="AI25" s="49">
        <f t="shared" si="32"/>
        <v>30.725999999999999</v>
      </c>
      <c r="AJ25" s="21">
        <v>28.044647085967391</v>
      </c>
      <c r="AK25" s="22">
        <v>2.29324091403261</v>
      </c>
      <c r="AL25" s="49">
        <f t="shared" si="33"/>
        <v>30.337888</v>
      </c>
    </row>
    <row r="26" spans="2:38">
      <c r="B26" s="33" t="s">
        <v>17</v>
      </c>
      <c r="C26" s="152">
        <v>17.261766071410726</v>
      </c>
      <c r="D26" s="140">
        <v>7.5571207781099998</v>
      </c>
      <c r="E26" s="166">
        <f t="shared" si="22"/>
        <v>24.818886849520727</v>
      </c>
      <c r="F26" s="152">
        <v>21.25273812204</v>
      </c>
      <c r="G26" s="140">
        <v>9.8537188593800007</v>
      </c>
      <c r="H26" s="166">
        <f t="shared" si="23"/>
        <v>31.106456981420003</v>
      </c>
      <c r="I26" s="139">
        <v>20.870629876790002</v>
      </c>
      <c r="J26" s="140">
        <v>10.282377960070001</v>
      </c>
      <c r="K26" s="47">
        <f t="shared" si="24"/>
        <v>31.153007836860002</v>
      </c>
      <c r="L26" s="141">
        <v>21.084996386560007</v>
      </c>
      <c r="M26" s="140">
        <v>11.010557244829998</v>
      </c>
      <c r="N26" s="47">
        <f t="shared" si="25"/>
        <v>32.095553631390004</v>
      </c>
      <c r="O26" s="139">
        <v>21.906880865110004</v>
      </c>
      <c r="P26" s="140">
        <v>12.711046590600001</v>
      </c>
      <c r="Q26" s="47">
        <f t="shared" si="26"/>
        <v>34.617927455710003</v>
      </c>
      <c r="R26" s="141">
        <v>21.322262608319988</v>
      </c>
      <c r="S26" s="140">
        <v>14.213265910830001</v>
      </c>
      <c r="T26" s="47">
        <f t="shared" si="27"/>
        <v>35.535528519149992</v>
      </c>
      <c r="U26" s="139">
        <v>21.303216158040001</v>
      </c>
      <c r="V26" s="140">
        <v>14.745670415960001</v>
      </c>
      <c r="W26" s="47">
        <f t="shared" si="28"/>
        <v>36.048886574000001</v>
      </c>
      <c r="X26" s="141">
        <v>22.015014778019996</v>
      </c>
      <c r="Y26" s="140">
        <v>15.704687503860001</v>
      </c>
      <c r="Z26" s="47">
        <f t="shared" si="29"/>
        <v>37.719702281879997</v>
      </c>
      <c r="AA26" s="139">
        <v>21.754479751560002</v>
      </c>
      <c r="AB26" s="140">
        <v>17.250231639199999</v>
      </c>
      <c r="AC26" s="47">
        <f t="shared" si="30"/>
        <v>39.004711390760001</v>
      </c>
      <c r="AD26" s="95">
        <v>21.601754181679997</v>
      </c>
      <c r="AE26" s="22">
        <v>16.829093096879998</v>
      </c>
      <c r="AF26" s="47">
        <f t="shared" si="31"/>
        <v>38.430847278559995</v>
      </c>
      <c r="AG26" s="21">
        <v>22.202049401829999</v>
      </c>
      <c r="AH26" s="22">
        <v>16.12281209819</v>
      </c>
      <c r="AI26" s="47">
        <f t="shared" si="32"/>
        <v>38.324861500019999</v>
      </c>
      <c r="AJ26" s="21">
        <v>22.332776342069998</v>
      </c>
      <c r="AK26" s="22">
        <v>16.697160280609999</v>
      </c>
      <c r="AL26" s="47">
        <f t="shared" si="33"/>
        <v>39.029936622679998</v>
      </c>
    </row>
    <row r="27" spans="2:38">
      <c r="B27" s="33" t="s">
        <v>18</v>
      </c>
      <c r="C27" s="152">
        <v>2.4693227973887808</v>
      </c>
      <c r="D27" s="140">
        <v>0</v>
      </c>
      <c r="E27" s="166">
        <f t="shared" si="22"/>
        <v>2.4693227973887808</v>
      </c>
      <c r="F27" s="152">
        <v>2.5901115798221381</v>
      </c>
      <c r="G27" s="140">
        <v>0</v>
      </c>
      <c r="H27" s="166">
        <f t="shared" si="23"/>
        <v>2.5901115798221381</v>
      </c>
      <c r="I27" s="139">
        <v>2.5719314494319541</v>
      </c>
      <c r="J27" s="140">
        <v>0</v>
      </c>
      <c r="K27" s="47">
        <f t="shared" si="24"/>
        <v>2.5719314494319541</v>
      </c>
      <c r="L27" s="141">
        <v>2.572379338527464</v>
      </c>
      <c r="M27" s="140">
        <v>0</v>
      </c>
      <c r="N27" s="47">
        <f t="shared" si="25"/>
        <v>2.572379338527464</v>
      </c>
      <c r="O27" s="139">
        <v>2.6199178973512098</v>
      </c>
      <c r="P27" s="140">
        <v>0</v>
      </c>
      <c r="Q27" s="47">
        <f t="shared" si="26"/>
        <v>2.6199178973512098</v>
      </c>
      <c r="R27" s="141">
        <v>2.6348144684016601</v>
      </c>
      <c r="S27" s="140">
        <v>0</v>
      </c>
      <c r="T27" s="47">
        <f t="shared" si="27"/>
        <v>2.6348144684016601</v>
      </c>
      <c r="U27" s="139">
        <v>2.62550549172698</v>
      </c>
      <c r="V27" s="140">
        <v>0</v>
      </c>
      <c r="W27" s="47">
        <f t="shared" si="28"/>
        <v>2.62550549172698</v>
      </c>
      <c r="X27" s="141">
        <v>2.6870612950799999</v>
      </c>
      <c r="Y27" s="140">
        <v>0</v>
      </c>
      <c r="Z27" s="47">
        <f t="shared" si="29"/>
        <v>2.6870612950799999</v>
      </c>
      <c r="AA27" s="139">
        <v>2.6318729676619999</v>
      </c>
      <c r="AB27" s="140">
        <v>0</v>
      </c>
      <c r="AC27" s="47">
        <f t="shared" si="30"/>
        <v>2.6318729676619999</v>
      </c>
      <c r="AD27" s="96">
        <v>2.6376144376699999</v>
      </c>
      <c r="AE27" s="16">
        <v>0</v>
      </c>
      <c r="AF27" s="47">
        <f t="shared" si="31"/>
        <v>2.6376144376699999</v>
      </c>
      <c r="AG27" s="16">
        <v>2.6683520072100002</v>
      </c>
      <c r="AH27" s="16">
        <v>0</v>
      </c>
      <c r="AI27" s="47">
        <f t="shared" si="32"/>
        <v>2.6683520072100002</v>
      </c>
      <c r="AJ27" s="16">
        <v>2.7173482927010002</v>
      </c>
      <c r="AK27" s="16">
        <v>0</v>
      </c>
      <c r="AL27" s="47">
        <f t="shared" si="33"/>
        <v>2.7173482927010002</v>
      </c>
    </row>
    <row r="28" spans="2:38" s="44" customFormat="1">
      <c r="B28" s="34" t="s">
        <v>19</v>
      </c>
      <c r="C28" s="149">
        <v>12.990531287916809</v>
      </c>
      <c r="D28" s="45"/>
      <c r="E28" s="163">
        <f t="shared" si="22"/>
        <v>12.990531287916809</v>
      </c>
      <c r="F28" s="149">
        <v>13.883091413887181</v>
      </c>
      <c r="G28" s="45">
        <v>0</v>
      </c>
      <c r="H28" s="163">
        <f t="shared" si="23"/>
        <v>13.883091413887181</v>
      </c>
      <c r="I28" s="132">
        <v>13.883091413887181</v>
      </c>
      <c r="J28" s="45">
        <v>0</v>
      </c>
      <c r="K28" s="50">
        <f t="shared" si="24"/>
        <v>13.883091413887181</v>
      </c>
      <c r="L28" s="92">
        <v>13.883091413887181</v>
      </c>
      <c r="M28" s="45">
        <v>0</v>
      </c>
      <c r="N28" s="50">
        <f t="shared" si="25"/>
        <v>13.883091413887181</v>
      </c>
      <c r="O28" s="132">
        <v>14.328614956320999</v>
      </c>
      <c r="P28" s="45">
        <v>0</v>
      </c>
      <c r="Q28" s="50">
        <f t="shared" si="26"/>
        <v>14.328614956320999</v>
      </c>
      <c r="R28" s="92">
        <v>14.328614956320999</v>
      </c>
      <c r="S28" s="45">
        <v>0</v>
      </c>
      <c r="T28" s="50">
        <f t="shared" si="27"/>
        <v>14.328614956320999</v>
      </c>
      <c r="U28" s="132">
        <v>14.328614956320999</v>
      </c>
      <c r="V28" s="45">
        <v>0</v>
      </c>
      <c r="W28" s="50">
        <f t="shared" si="28"/>
        <v>14.328614956320999</v>
      </c>
      <c r="X28" s="92">
        <v>14.209706214191311</v>
      </c>
      <c r="Y28" s="45">
        <v>0</v>
      </c>
      <c r="Z28" s="50">
        <f t="shared" si="29"/>
        <v>14.209706214191311</v>
      </c>
      <c r="AA28" s="132">
        <v>14.209706214191311</v>
      </c>
      <c r="AB28" s="45">
        <v>0</v>
      </c>
      <c r="AC28" s="50">
        <f t="shared" si="30"/>
        <v>14.209706214191311</v>
      </c>
      <c r="AD28" s="97">
        <v>14.209706214191311</v>
      </c>
      <c r="AE28" s="20">
        <v>0</v>
      </c>
      <c r="AF28" s="50">
        <f t="shared" si="31"/>
        <v>14.209706214191311</v>
      </c>
      <c r="AG28" s="25">
        <f>SUM(AG29:AG30)</f>
        <v>14.209706214191311</v>
      </c>
      <c r="AH28" s="25">
        <f>SUM(AH29:AH30)</f>
        <v>0</v>
      </c>
      <c r="AI28" s="50">
        <f t="shared" si="32"/>
        <v>14.209706214191311</v>
      </c>
      <c r="AJ28" s="25">
        <f>SUM(AJ29:AJ30)</f>
        <v>14.209706214191311</v>
      </c>
      <c r="AK28" s="25">
        <f>SUM(AK29:AK30)</f>
        <v>0</v>
      </c>
      <c r="AL28" s="50">
        <f t="shared" si="33"/>
        <v>14.209706214191311</v>
      </c>
    </row>
    <row r="29" spans="2:38">
      <c r="B29" s="33" t="s">
        <v>20</v>
      </c>
      <c r="C29" s="152">
        <v>8.1599526098007793</v>
      </c>
      <c r="D29" s="140">
        <v>0</v>
      </c>
      <c r="E29" s="166">
        <f t="shared" si="22"/>
        <v>8.1599526098007793</v>
      </c>
      <c r="F29" s="152">
        <v>9.2265648640614408</v>
      </c>
      <c r="G29" s="140">
        <v>0</v>
      </c>
      <c r="H29" s="166">
        <f t="shared" si="23"/>
        <v>9.2265648640614408</v>
      </c>
      <c r="I29" s="139">
        <v>9.2265648640614408</v>
      </c>
      <c r="J29" s="140">
        <v>0</v>
      </c>
      <c r="K29" s="47">
        <f t="shared" si="24"/>
        <v>9.2265648640614408</v>
      </c>
      <c r="L29" s="141">
        <v>9.2265648640614408</v>
      </c>
      <c r="M29" s="140">
        <v>0</v>
      </c>
      <c r="N29" s="47">
        <f t="shared" si="25"/>
        <v>9.2265648640614408</v>
      </c>
      <c r="O29" s="139">
        <v>9.0816888278829992</v>
      </c>
      <c r="P29" s="140">
        <v>0</v>
      </c>
      <c r="Q29" s="47">
        <f t="shared" si="26"/>
        <v>9.0816888278829992</v>
      </c>
      <c r="R29" s="141">
        <v>9.0816888278829992</v>
      </c>
      <c r="S29" s="140">
        <v>0</v>
      </c>
      <c r="T29" s="47">
        <f t="shared" si="27"/>
        <v>9.0816888278829992</v>
      </c>
      <c r="U29" s="139">
        <v>9.0816888278829992</v>
      </c>
      <c r="V29" s="140">
        <v>0</v>
      </c>
      <c r="W29" s="47">
        <f t="shared" si="28"/>
        <v>9.0816888278829992</v>
      </c>
      <c r="X29" s="141">
        <v>9.0248905414097909</v>
      </c>
      <c r="Y29" s="140">
        <v>0</v>
      </c>
      <c r="Z29" s="47">
        <f t="shared" si="29"/>
        <v>9.0248905414097909</v>
      </c>
      <c r="AA29" s="139">
        <v>9.0248905414097909</v>
      </c>
      <c r="AB29" s="140">
        <v>0</v>
      </c>
      <c r="AC29" s="47">
        <f t="shared" si="30"/>
        <v>9.0248905414097909</v>
      </c>
      <c r="AD29" s="95">
        <v>9.0248905414097909</v>
      </c>
      <c r="AE29" s="22">
        <v>0</v>
      </c>
      <c r="AF29" s="47">
        <f t="shared" si="31"/>
        <v>9.0248905414097909</v>
      </c>
      <c r="AG29" s="21">
        <v>9.0248905414097909</v>
      </c>
      <c r="AH29" s="22">
        <v>0</v>
      </c>
      <c r="AI29" s="47">
        <f t="shared" si="32"/>
        <v>9.0248905414097909</v>
      </c>
      <c r="AJ29" s="21">
        <v>9.0248905414097909</v>
      </c>
      <c r="AK29" s="22">
        <v>0</v>
      </c>
      <c r="AL29" s="47">
        <f t="shared" si="33"/>
        <v>9.0248905414097909</v>
      </c>
    </row>
    <row r="30" spans="2:38">
      <c r="B30" s="33" t="s">
        <v>21</v>
      </c>
      <c r="C30" s="152">
        <v>4.83057867811603</v>
      </c>
      <c r="D30" s="140">
        <v>0</v>
      </c>
      <c r="E30" s="166">
        <f t="shared" si="22"/>
        <v>4.83057867811603</v>
      </c>
      <c r="F30" s="152">
        <v>4.65652654982574</v>
      </c>
      <c r="G30" s="140">
        <v>0</v>
      </c>
      <c r="H30" s="166">
        <f t="shared" si="23"/>
        <v>4.65652654982574</v>
      </c>
      <c r="I30" s="139">
        <v>4.65652654982574</v>
      </c>
      <c r="J30" s="140">
        <v>0</v>
      </c>
      <c r="K30" s="47">
        <f t="shared" si="24"/>
        <v>4.65652654982574</v>
      </c>
      <c r="L30" s="141">
        <v>4.65652654982574</v>
      </c>
      <c r="M30" s="140">
        <v>0</v>
      </c>
      <c r="N30" s="47">
        <f t="shared" si="25"/>
        <v>4.65652654982574</v>
      </c>
      <c r="O30" s="139">
        <v>5.246926128438</v>
      </c>
      <c r="P30" s="140">
        <v>0</v>
      </c>
      <c r="Q30" s="47">
        <f t="shared" si="26"/>
        <v>5.246926128438</v>
      </c>
      <c r="R30" s="141">
        <v>5.246926128438</v>
      </c>
      <c r="S30" s="140">
        <v>0</v>
      </c>
      <c r="T30" s="47">
        <f t="shared" si="27"/>
        <v>5.246926128438</v>
      </c>
      <c r="U30" s="139">
        <v>5.246926128438</v>
      </c>
      <c r="V30" s="140">
        <v>0</v>
      </c>
      <c r="W30" s="47">
        <f t="shared" si="28"/>
        <v>5.246926128438</v>
      </c>
      <c r="X30" s="141">
        <v>5.1848156727815198</v>
      </c>
      <c r="Y30" s="140">
        <v>0</v>
      </c>
      <c r="Z30" s="47">
        <f t="shared" si="29"/>
        <v>5.1848156727815198</v>
      </c>
      <c r="AA30" s="139">
        <v>5.1848156727815198</v>
      </c>
      <c r="AB30" s="140">
        <v>0</v>
      </c>
      <c r="AC30" s="47">
        <f t="shared" si="30"/>
        <v>5.1848156727815198</v>
      </c>
      <c r="AD30" s="95">
        <v>5.1848156727815198</v>
      </c>
      <c r="AE30" s="22">
        <v>0</v>
      </c>
      <c r="AF30" s="47">
        <f t="shared" si="31"/>
        <v>5.1848156727815198</v>
      </c>
      <c r="AG30" s="21">
        <v>5.1848156727815198</v>
      </c>
      <c r="AH30" s="22"/>
      <c r="AI30" s="47">
        <f t="shared" si="32"/>
        <v>5.1848156727815198</v>
      </c>
      <c r="AJ30" s="21">
        <v>5.1848156727815198</v>
      </c>
      <c r="AK30" s="22">
        <v>0</v>
      </c>
      <c r="AL30" s="47">
        <f t="shared" si="33"/>
        <v>5.1848156727815198</v>
      </c>
    </row>
    <row r="31" spans="2:38">
      <c r="B31" s="34" t="s">
        <v>22</v>
      </c>
      <c r="C31" s="149">
        <v>0.64523623902782667</v>
      </c>
      <c r="D31" s="45">
        <v>0.48875449053961012</v>
      </c>
      <c r="E31" s="163">
        <f t="shared" si="22"/>
        <v>1.1339907295674367</v>
      </c>
      <c r="F31" s="149">
        <v>0.73466994716970602</v>
      </c>
      <c r="G31" s="45">
        <v>0.49969529850194999</v>
      </c>
      <c r="H31" s="163">
        <f t="shared" si="23"/>
        <v>1.2343652456716561</v>
      </c>
      <c r="I31" s="132">
        <v>0.73466994716970602</v>
      </c>
      <c r="J31" s="45">
        <v>0.49969529850194999</v>
      </c>
      <c r="K31" s="51">
        <f t="shared" si="24"/>
        <v>1.2343652456716561</v>
      </c>
      <c r="L31" s="92">
        <v>0.73466994716970602</v>
      </c>
      <c r="M31" s="45">
        <v>0.49969529850194999</v>
      </c>
      <c r="N31" s="51">
        <f t="shared" si="25"/>
        <v>1.2343652456716561</v>
      </c>
      <c r="O31" s="132">
        <v>0.73466994716970602</v>
      </c>
      <c r="P31" s="45">
        <v>0.49969529850194999</v>
      </c>
      <c r="Q31" s="51">
        <f t="shared" si="26"/>
        <v>1.2343652456716561</v>
      </c>
      <c r="R31" s="92">
        <v>0.73348759567333199</v>
      </c>
      <c r="S31" s="45">
        <v>0.51901667791325001</v>
      </c>
      <c r="T31" s="51">
        <f t="shared" si="27"/>
        <v>1.2525042735865819</v>
      </c>
      <c r="U31" s="132">
        <v>0.73348759567333199</v>
      </c>
      <c r="V31" s="45">
        <v>0.51901667791325001</v>
      </c>
      <c r="W31" s="51">
        <f t="shared" si="28"/>
        <v>1.2525042735865819</v>
      </c>
      <c r="X31" s="92">
        <v>0.73348759567333199</v>
      </c>
      <c r="Y31" s="45">
        <v>0.51901667791325001</v>
      </c>
      <c r="Z31" s="51">
        <f t="shared" si="29"/>
        <v>1.2525042735865819</v>
      </c>
      <c r="AA31" s="132">
        <v>0.73348759567333199</v>
      </c>
      <c r="AB31" s="45">
        <v>0.51901667791325001</v>
      </c>
      <c r="AC31" s="51">
        <f t="shared" si="30"/>
        <v>1.2525042735865819</v>
      </c>
      <c r="AD31" s="97">
        <v>0.73730697352194308</v>
      </c>
      <c r="AE31" s="25">
        <v>0.53865989526090008</v>
      </c>
      <c r="AF31" s="51">
        <f t="shared" si="31"/>
        <v>1.2759668687828432</v>
      </c>
      <c r="AG31" s="25">
        <v>0.73730697352194308</v>
      </c>
      <c r="AH31" s="25">
        <v>0.53865989526090008</v>
      </c>
      <c r="AI31" s="51">
        <f t="shared" si="32"/>
        <v>1.2759668687828432</v>
      </c>
      <c r="AJ31" s="25">
        <v>0.73730697352194308</v>
      </c>
      <c r="AK31" s="25">
        <v>0.53865989526090008</v>
      </c>
      <c r="AL31" s="51">
        <f t="shared" si="33"/>
        <v>1.2759668687828432</v>
      </c>
    </row>
    <row r="32" spans="2:38">
      <c r="B32" s="35" t="s">
        <v>38</v>
      </c>
      <c r="C32" s="153">
        <v>3.2734828373292189</v>
      </c>
      <c r="D32" s="45">
        <v>7.2647547013740002E-2</v>
      </c>
      <c r="E32" s="167">
        <f t="shared" si="22"/>
        <v>3.3461303843429588</v>
      </c>
      <c r="F32" s="153">
        <v>3.6364862694147688</v>
      </c>
      <c r="G32" s="45">
        <v>7.4677072106757489E-2</v>
      </c>
      <c r="H32" s="167">
        <f t="shared" si="23"/>
        <v>3.7111633415215262</v>
      </c>
      <c r="I32" s="132">
        <v>3.8848406883709998</v>
      </c>
      <c r="J32" s="45">
        <v>9.6355929103577501E-2</v>
      </c>
      <c r="K32" s="51">
        <f t="shared" si="24"/>
        <v>3.9811966174745774</v>
      </c>
      <c r="L32" s="92">
        <v>3.9523009851344799</v>
      </c>
      <c r="M32" s="45">
        <v>9.573243559413E-2</v>
      </c>
      <c r="N32" s="51">
        <f t="shared" si="25"/>
        <v>4.0480334207286095</v>
      </c>
      <c r="O32" s="132">
        <v>4.0400794540143492</v>
      </c>
      <c r="P32" s="45">
        <v>0.10343053100313</v>
      </c>
      <c r="Q32" s="51">
        <f t="shared" si="26"/>
        <v>4.143509985017479</v>
      </c>
      <c r="R32" s="92">
        <v>4.1274097726776295</v>
      </c>
      <c r="S32" s="45">
        <v>0.109035146894</v>
      </c>
      <c r="T32" s="51">
        <f t="shared" si="27"/>
        <v>4.2364449195716292</v>
      </c>
      <c r="U32" s="132">
        <v>4.0783537233090001</v>
      </c>
      <c r="V32" s="45">
        <v>0.120737636195</v>
      </c>
      <c r="W32" s="51">
        <f t="shared" si="28"/>
        <v>4.199091359504</v>
      </c>
      <c r="X32" s="92">
        <v>4.2198654111989997</v>
      </c>
      <c r="Y32" s="45">
        <v>0.13366727498799999</v>
      </c>
      <c r="Z32" s="51">
        <f t="shared" si="29"/>
        <v>4.3535326861870001</v>
      </c>
      <c r="AA32" s="132">
        <v>4.2360098901179999</v>
      </c>
      <c r="AB32" s="45">
        <v>0.107329254121</v>
      </c>
      <c r="AC32" s="51">
        <f t="shared" si="30"/>
        <v>4.3433391442389997</v>
      </c>
      <c r="AD32" s="98">
        <v>4.2414819839350004</v>
      </c>
      <c r="AE32" s="25">
        <v>0.115717166894</v>
      </c>
      <c r="AF32" s="51">
        <f t="shared" si="31"/>
        <v>4.3571991508290004</v>
      </c>
      <c r="AG32" s="27">
        <v>4.4004874624619994</v>
      </c>
      <c r="AH32" s="25">
        <v>7.4370191109999997E-2</v>
      </c>
      <c r="AI32" s="51">
        <f t="shared" si="32"/>
        <v>4.4748576535719993</v>
      </c>
      <c r="AJ32" s="27">
        <v>4.295385557586</v>
      </c>
      <c r="AK32" s="25">
        <v>7.4023100285999996E-2</v>
      </c>
      <c r="AL32" s="51">
        <f t="shared" si="33"/>
        <v>4.3694086578720004</v>
      </c>
    </row>
    <row r="33" spans="1:38" ht="15.75" thickBot="1">
      <c r="B33" s="61" t="s">
        <v>23</v>
      </c>
      <c r="C33" s="142">
        <f t="shared" ref="C33" si="34">C21+C17+C13+C7+C31+C28+C32</f>
        <v>2401.3585704306493</v>
      </c>
      <c r="D33" s="143">
        <f t="shared" ref="D33" si="35">D21+D17+D13+D7+D31+D28+D32</f>
        <v>107.96572936578151</v>
      </c>
      <c r="E33" s="52">
        <f t="shared" si="22"/>
        <v>2509.3242997964308</v>
      </c>
      <c r="F33" s="142">
        <f t="shared" ref="F33" si="36">F21+F17+F13+F7+F31+F28+F32</f>
        <v>2526.3372389938777</v>
      </c>
      <c r="G33" s="143">
        <f t="shared" ref="G33" si="37">G21+G17+G13+G7+G31+G28+G32</f>
        <v>110.35823568327815</v>
      </c>
      <c r="H33" s="52">
        <f t="shared" si="23"/>
        <v>2636.6954746771557</v>
      </c>
      <c r="I33" s="142">
        <f t="shared" ref="I33:J33" si="38">I21+I17+I13+I7+I31+I28+I32</f>
        <v>2537.5647604834535</v>
      </c>
      <c r="J33" s="143">
        <f t="shared" si="38"/>
        <v>109.57721178078208</v>
      </c>
      <c r="K33" s="52">
        <f t="shared" si="24"/>
        <v>2647.1419722642354</v>
      </c>
      <c r="L33" s="144">
        <f t="shared" ref="L33:M33" si="39">L21+L17+L13+L7+L31+L28+L32</f>
        <v>2566.7938891080989</v>
      </c>
      <c r="M33" s="143">
        <f t="shared" si="39"/>
        <v>110.81507806775137</v>
      </c>
      <c r="N33" s="52">
        <f t="shared" si="25"/>
        <v>2677.6089671758505</v>
      </c>
      <c r="O33" s="142">
        <f t="shared" ref="O33:P33" si="40">O21+O17+O13+O7+O31+O28+O32</f>
        <v>2563.9929674287405</v>
      </c>
      <c r="P33" s="143">
        <f t="shared" si="40"/>
        <v>111.54361663741136</v>
      </c>
      <c r="Q33" s="52">
        <f t="shared" si="26"/>
        <v>2675.536584066152</v>
      </c>
      <c r="R33" s="144">
        <f t="shared" ref="R33:S33" si="41">R21+R17+R13+R7+R31+R28+R32</f>
        <v>2579.7303097069039</v>
      </c>
      <c r="S33" s="143">
        <f t="shared" si="41"/>
        <v>113.01222231825436</v>
      </c>
      <c r="T33" s="52">
        <f t="shared" si="27"/>
        <v>2692.7425320251582</v>
      </c>
      <c r="U33" s="142">
        <f t="shared" ref="U33:V33" si="42">U21+U17+U13+U7+U31+U28+U32</f>
        <v>2592.4053146588576</v>
      </c>
      <c r="V33" s="143">
        <f t="shared" si="42"/>
        <v>110.23621854342484</v>
      </c>
      <c r="W33" s="52">
        <f t="shared" si="28"/>
        <v>2702.6415332022825</v>
      </c>
      <c r="X33" s="144">
        <f t="shared" ref="X33:Y33" si="43">X21+X17+X13+X7+X31+X28+X32</f>
        <v>2606.3758315284654</v>
      </c>
      <c r="Y33" s="143">
        <f t="shared" si="43"/>
        <v>110.30222159177139</v>
      </c>
      <c r="Z33" s="52">
        <f t="shared" si="29"/>
        <v>2716.6780531202367</v>
      </c>
      <c r="AA33" s="142">
        <f t="shared" ref="AA33:AB33" si="44">AA21+AA17+AA13+AA7+AA31+AA28+AA32</f>
        <v>2616.0489136838873</v>
      </c>
      <c r="AB33" s="143">
        <f t="shared" si="44"/>
        <v>111.91859707851873</v>
      </c>
      <c r="AC33" s="52">
        <f t="shared" si="30"/>
        <v>2727.9675107624062</v>
      </c>
      <c r="AD33" s="145">
        <f t="shared" ref="AD33:AE33" si="45">AD21+AD17+AD13+AD7+AD31+AD28+AD32</f>
        <v>2633.8067698027462</v>
      </c>
      <c r="AE33" s="146">
        <f t="shared" si="45"/>
        <v>111.03921568247563</v>
      </c>
      <c r="AF33" s="52">
        <f t="shared" si="31"/>
        <v>2744.8459854852217</v>
      </c>
      <c r="AG33" s="146">
        <f>AG21+AG17+AG13+AG7+AG31+AG28+AG32</f>
        <v>2647.4450620507032</v>
      </c>
      <c r="AH33" s="146">
        <f>AH21+AH17+AH13+AH7+AH31+AH28+AH32</f>
        <v>111.9226014397818</v>
      </c>
      <c r="AI33" s="52">
        <f t="shared" si="32"/>
        <v>2759.367663490485</v>
      </c>
      <c r="AJ33" s="146">
        <f>AJ21+AJ17+AJ13+AJ7+AJ31+AJ28+AJ32</f>
        <v>2675.1870612045909</v>
      </c>
      <c r="AK33" s="146">
        <f>AK21+AK17+AK13+AK7+AK31+AK28+AK32</f>
        <v>112.46835128983749</v>
      </c>
      <c r="AL33" s="52">
        <f t="shared" si="33"/>
        <v>2787.6554124944282</v>
      </c>
    </row>
    <row r="34" spans="1:38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53"/>
      <c r="AJ34" s="30"/>
      <c r="AK34" s="30"/>
      <c r="AL34" s="54" t="s">
        <v>37</v>
      </c>
    </row>
    <row r="35" spans="1:38">
      <c r="B35" s="36" t="s">
        <v>34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</row>
    <row r="36" spans="1:38">
      <c r="B36" s="36" t="s">
        <v>60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8">
      <c r="B37" s="36" t="s">
        <v>49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I37" s="55"/>
      <c r="AL37" s="55"/>
    </row>
    <row r="39" spans="1:38">
      <c r="A39" s="54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56"/>
      <c r="AH39" s="56"/>
      <c r="AI39" s="56"/>
      <c r="AJ39" s="56"/>
      <c r="AK39" s="56"/>
      <c r="AL39" s="56"/>
    </row>
    <row r="40" spans="1:38">
      <c r="A40" s="54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I40" s="54"/>
    </row>
    <row r="41" spans="1:38">
      <c r="A41" s="5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8">
      <c r="A42" s="54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8">
      <c r="A43" s="5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8">
      <c r="A44" s="54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39"/>
      <c r="AH44" s="39"/>
      <c r="AJ44" s="39"/>
      <c r="AK44" s="39"/>
    </row>
  </sheetData>
  <mergeCells count="26">
    <mergeCell ref="AJ5:AK5"/>
    <mergeCell ref="AL5:AL6"/>
    <mergeCell ref="B2:AL2"/>
    <mergeCell ref="B5:B6"/>
    <mergeCell ref="AG5:AH5"/>
    <mergeCell ref="AI5:AI6"/>
    <mergeCell ref="H5:H6"/>
    <mergeCell ref="L5:M5"/>
    <mergeCell ref="I5:J5"/>
    <mergeCell ref="K5:K6"/>
    <mergeCell ref="C5:D5"/>
    <mergeCell ref="E5:E6"/>
    <mergeCell ref="F5:G5"/>
    <mergeCell ref="Q5:Q6"/>
    <mergeCell ref="O5:P5"/>
    <mergeCell ref="N5:N6"/>
    <mergeCell ref="AF5:AF6"/>
    <mergeCell ref="AA5:AB5"/>
    <mergeCell ref="AC5:AC6"/>
    <mergeCell ref="X5:Y5"/>
    <mergeCell ref="Z5:Z6"/>
    <mergeCell ref="U5:V5"/>
    <mergeCell ref="W5:W6"/>
    <mergeCell ref="R5:S5"/>
    <mergeCell ref="T5:T6"/>
    <mergeCell ref="AD5:AE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7:M7 U7:V7 X7:Y7 AA7:AB7 AD7:AE7 AG7:AH7 AG28:AH28 AJ28:AK28" formulaRange="1"/>
    <ignoredError sqref="AF7 AC7 Z7 W7 N7 Q7 T7 H7 K7 E33:Q33 T33:AF33 AI13:AI27" formula="1"/>
    <ignoredError sqref="AI7 R7:S7 O7:P7 I7:J7 C7:G7 AI2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L43"/>
  <sheetViews>
    <sheetView showGridLines="0" topLeftCell="B1" zoomScale="85" zoomScaleNormal="85" workbookViewId="0">
      <pane xSplit="1" ySplit="5" topLeftCell="AH6" activePane="bottomRight" state="frozen"/>
      <selection activeCell="B1" sqref="B1"/>
      <selection pane="topRight" activeCell="C1" sqref="C1"/>
      <selection pane="bottomLeft" activeCell="B6" sqref="B6"/>
      <selection pane="bottomRight" activeCell="AQ42" sqref="AQ42"/>
    </sheetView>
  </sheetViews>
  <sheetFormatPr defaultColWidth="9.140625" defaultRowHeight="15"/>
  <cols>
    <col min="1" max="1" width="9.140625" style="1"/>
    <col min="2" max="2" width="45" style="2" customWidth="1"/>
    <col min="3" max="11" width="14.7109375" style="2" customWidth="1"/>
    <col min="12" max="29" width="15.28515625" style="2" customWidth="1"/>
    <col min="30" max="32" width="15.85546875" style="2" customWidth="1"/>
    <col min="33" max="38" width="15.85546875" style="1" customWidth="1"/>
    <col min="39" max="16384" width="9.140625" style="1"/>
  </cols>
  <sheetData>
    <row r="1" spans="2:38">
      <c r="B1" s="168" t="s">
        <v>32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</row>
    <row r="2" spans="2:38">
      <c r="B2" s="168" t="s">
        <v>33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2:38" ht="15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</row>
    <row r="4" spans="2:38" s="155" customFormat="1">
      <c r="B4" s="193" t="s">
        <v>1</v>
      </c>
      <c r="C4" s="184" t="s">
        <v>58</v>
      </c>
      <c r="D4" s="185"/>
      <c r="E4" s="186" t="s">
        <v>27</v>
      </c>
      <c r="F4" s="184" t="s">
        <v>59</v>
      </c>
      <c r="G4" s="185"/>
      <c r="H4" s="186" t="s">
        <v>27</v>
      </c>
      <c r="I4" s="184" t="s">
        <v>55</v>
      </c>
      <c r="J4" s="185"/>
      <c r="K4" s="186" t="s">
        <v>27</v>
      </c>
      <c r="L4" s="188" t="s">
        <v>54</v>
      </c>
      <c r="M4" s="185"/>
      <c r="N4" s="189" t="s">
        <v>27</v>
      </c>
      <c r="O4" s="184" t="s">
        <v>53</v>
      </c>
      <c r="P4" s="185"/>
      <c r="Q4" s="186" t="s">
        <v>27</v>
      </c>
      <c r="R4" s="188" t="s">
        <v>52</v>
      </c>
      <c r="S4" s="185"/>
      <c r="T4" s="189" t="s">
        <v>27</v>
      </c>
      <c r="U4" s="184" t="s">
        <v>51</v>
      </c>
      <c r="V4" s="185"/>
      <c r="W4" s="186" t="s">
        <v>27</v>
      </c>
      <c r="X4" s="184" t="s">
        <v>56</v>
      </c>
      <c r="Y4" s="185"/>
      <c r="Z4" s="186" t="s">
        <v>27</v>
      </c>
      <c r="AA4" s="188" t="s">
        <v>48</v>
      </c>
      <c r="AB4" s="185"/>
      <c r="AC4" s="186" t="s">
        <v>27</v>
      </c>
      <c r="AD4" s="188" t="s">
        <v>50</v>
      </c>
      <c r="AE4" s="185"/>
      <c r="AF4" s="189" t="s">
        <v>27</v>
      </c>
      <c r="AG4" s="184" t="s">
        <v>57</v>
      </c>
      <c r="AH4" s="185"/>
      <c r="AI4" s="186" t="s">
        <v>27</v>
      </c>
      <c r="AJ4" s="184" t="s">
        <v>61</v>
      </c>
      <c r="AK4" s="185"/>
      <c r="AL4" s="186" t="s">
        <v>27</v>
      </c>
    </row>
    <row r="5" spans="2:38" s="155" customFormat="1">
      <c r="B5" s="194"/>
      <c r="C5" s="57" t="s">
        <v>30</v>
      </c>
      <c r="D5" s="8" t="s">
        <v>2</v>
      </c>
      <c r="E5" s="187"/>
      <c r="F5" s="57" t="s">
        <v>30</v>
      </c>
      <c r="G5" s="8" t="s">
        <v>2</v>
      </c>
      <c r="H5" s="187"/>
      <c r="I5" s="57" t="s">
        <v>30</v>
      </c>
      <c r="J5" s="8" t="s">
        <v>2</v>
      </c>
      <c r="K5" s="187"/>
      <c r="L5" s="58" t="s">
        <v>30</v>
      </c>
      <c r="M5" s="8" t="s">
        <v>2</v>
      </c>
      <c r="N5" s="190"/>
      <c r="O5" s="57" t="s">
        <v>30</v>
      </c>
      <c r="P5" s="8" t="s">
        <v>2</v>
      </c>
      <c r="Q5" s="187"/>
      <c r="R5" s="58" t="s">
        <v>30</v>
      </c>
      <c r="S5" s="8" t="s">
        <v>2</v>
      </c>
      <c r="T5" s="190"/>
      <c r="U5" s="57" t="s">
        <v>30</v>
      </c>
      <c r="V5" s="8" t="s">
        <v>2</v>
      </c>
      <c r="W5" s="187"/>
      <c r="X5" s="57" t="s">
        <v>30</v>
      </c>
      <c r="Y5" s="8" t="s">
        <v>2</v>
      </c>
      <c r="Z5" s="187"/>
      <c r="AA5" s="58" t="s">
        <v>30</v>
      </c>
      <c r="AB5" s="8" t="s">
        <v>2</v>
      </c>
      <c r="AC5" s="187"/>
      <c r="AD5" s="58" t="s">
        <v>30</v>
      </c>
      <c r="AE5" s="8" t="s">
        <v>2</v>
      </c>
      <c r="AF5" s="190"/>
      <c r="AG5" s="57" t="s">
        <v>30</v>
      </c>
      <c r="AH5" s="8" t="s">
        <v>2</v>
      </c>
      <c r="AI5" s="187"/>
      <c r="AJ5" s="57" t="s">
        <v>30</v>
      </c>
      <c r="AK5" s="8" t="s">
        <v>2</v>
      </c>
      <c r="AL5" s="187"/>
    </row>
    <row r="6" spans="2:38">
      <c r="B6" s="13" t="s">
        <v>3</v>
      </c>
      <c r="C6" s="5">
        <f t="shared" ref="C6" si="0">SUM(C7:C11)</f>
        <v>139</v>
      </c>
      <c r="D6" s="64">
        <f t="shared" ref="D6" si="1">SUM(D7:D11)</f>
        <v>13</v>
      </c>
      <c r="E6" s="13">
        <f t="shared" ref="E6:E39" si="2">SUM(C6:D6)</f>
        <v>152</v>
      </c>
      <c r="F6" s="5">
        <f t="shared" ref="F6" si="3">SUM(F7:F11)</f>
        <v>135</v>
      </c>
      <c r="G6" s="64">
        <f t="shared" ref="G6" si="4">SUM(G7:G11)</f>
        <v>13</v>
      </c>
      <c r="H6" s="13">
        <f t="shared" ref="H6:H39" si="5">SUM(F6:G6)</f>
        <v>148</v>
      </c>
      <c r="I6" s="5">
        <f t="shared" ref="I6:J6" si="6">SUM(I7:I11)</f>
        <v>135</v>
      </c>
      <c r="J6" s="64">
        <f t="shared" si="6"/>
        <v>13</v>
      </c>
      <c r="K6" s="79">
        <v>147</v>
      </c>
      <c r="L6" s="59">
        <f t="shared" ref="L6:M6" si="7">SUM(L7:L11)</f>
        <v>135</v>
      </c>
      <c r="M6" s="64">
        <f t="shared" si="7"/>
        <v>13</v>
      </c>
      <c r="N6" s="70">
        <v>147</v>
      </c>
      <c r="O6" s="5">
        <f t="shared" ref="O6:P6" si="8">SUM(O7:O11)</f>
        <v>135</v>
      </c>
      <c r="P6" s="64">
        <f t="shared" si="8"/>
        <v>13</v>
      </c>
      <c r="Q6" s="79">
        <v>147</v>
      </c>
      <c r="R6" s="59">
        <f t="shared" ref="R6:S6" si="9">SUM(R7:R11)</f>
        <v>136</v>
      </c>
      <c r="S6" s="64">
        <f t="shared" si="9"/>
        <v>13</v>
      </c>
      <c r="T6" s="70">
        <v>147</v>
      </c>
      <c r="U6" s="5">
        <f t="shared" ref="U6:V6" si="10">SUM(U7:U11)</f>
        <v>136</v>
      </c>
      <c r="V6" s="64">
        <f t="shared" si="10"/>
        <v>13</v>
      </c>
      <c r="W6" s="79">
        <v>147</v>
      </c>
      <c r="X6" s="5">
        <f t="shared" ref="X6:Y6" si="11">SUM(X7:X11)</f>
        <v>136</v>
      </c>
      <c r="Y6" s="64">
        <f t="shared" si="11"/>
        <v>13</v>
      </c>
      <c r="Z6" s="79">
        <v>147</v>
      </c>
      <c r="AA6" s="59">
        <f t="shared" ref="AA6:AB6" si="12">SUM(AA7:AA11)</f>
        <v>136</v>
      </c>
      <c r="AB6" s="64">
        <f t="shared" si="12"/>
        <v>14</v>
      </c>
      <c r="AC6" s="79">
        <v>147</v>
      </c>
      <c r="AD6" s="76">
        <f t="shared" ref="AD6:AE6" si="13">SUM(AD7:AD11)</f>
        <v>135</v>
      </c>
      <c r="AE6" s="19">
        <f t="shared" si="13"/>
        <v>14</v>
      </c>
      <c r="AF6" s="99">
        <v>147</v>
      </c>
      <c r="AG6" s="86">
        <f>SUM(AG7:AG11)</f>
        <v>135</v>
      </c>
      <c r="AH6" s="19">
        <f>SUM(AH7:AH11)</f>
        <v>14</v>
      </c>
      <c r="AI6" s="19">
        <f t="shared" ref="AI6:AI39" si="14">SUM(AG6:AH6)</f>
        <v>149</v>
      </c>
      <c r="AJ6" s="86">
        <f>SUM(AJ7:AJ11)</f>
        <v>135</v>
      </c>
      <c r="AK6" s="19">
        <f>SUM(AK7:AK11)</f>
        <v>14</v>
      </c>
      <c r="AL6" s="100">
        <f t="shared" ref="AL6:AL39" si="15">SUM(AJ6:AK6)</f>
        <v>149</v>
      </c>
    </row>
    <row r="7" spans="2:38">
      <c r="B7" s="12" t="s">
        <v>4</v>
      </c>
      <c r="C7" s="12">
        <v>54</v>
      </c>
      <c r="D7" s="65">
        <v>7</v>
      </c>
      <c r="E7" s="157">
        <f t="shared" si="2"/>
        <v>61</v>
      </c>
      <c r="F7" s="12">
        <v>52</v>
      </c>
      <c r="G7" s="65">
        <v>7</v>
      </c>
      <c r="H7" s="157">
        <f t="shared" si="5"/>
        <v>59</v>
      </c>
      <c r="I7" s="80">
        <v>52</v>
      </c>
      <c r="J7" s="65">
        <v>7</v>
      </c>
      <c r="K7" s="101">
        <f t="shared" ref="K7:K39" si="16">SUM(I7:J7)</f>
        <v>59</v>
      </c>
      <c r="L7" s="71">
        <v>52</v>
      </c>
      <c r="M7" s="65">
        <v>7</v>
      </c>
      <c r="N7" s="102">
        <f t="shared" ref="N7:N39" si="17">SUM(L7:M7)</f>
        <v>59</v>
      </c>
      <c r="O7" s="80">
        <v>52</v>
      </c>
      <c r="P7" s="65">
        <v>7</v>
      </c>
      <c r="Q7" s="101">
        <f t="shared" ref="Q7:Q39" si="18">SUM(O7:P7)</f>
        <v>59</v>
      </c>
      <c r="R7" s="71">
        <v>53</v>
      </c>
      <c r="S7" s="65">
        <v>7</v>
      </c>
      <c r="T7" s="102">
        <f t="shared" ref="T7:T39" si="19">SUM(R7:S7)</f>
        <v>60</v>
      </c>
      <c r="U7" s="80">
        <v>53</v>
      </c>
      <c r="V7" s="65">
        <v>7</v>
      </c>
      <c r="W7" s="101">
        <f t="shared" ref="W7:W39" si="20">SUM(U7:V7)</f>
        <v>60</v>
      </c>
      <c r="X7" s="80">
        <v>53</v>
      </c>
      <c r="Y7" s="65">
        <v>7</v>
      </c>
      <c r="Z7" s="101">
        <f t="shared" ref="Z7:Z39" si="21">SUM(X7:Y7)</f>
        <v>60</v>
      </c>
      <c r="AA7" s="71">
        <v>53</v>
      </c>
      <c r="AB7" s="65">
        <v>7</v>
      </c>
      <c r="AC7" s="101">
        <f t="shared" ref="AC7:AC39" si="22">SUM(AA7:AB7)</f>
        <v>60</v>
      </c>
      <c r="AD7" s="103">
        <v>53</v>
      </c>
      <c r="AE7" s="104">
        <v>7</v>
      </c>
      <c r="AF7" s="102">
        <f t="shared" ref="AF7:AF39" si="23">SUM(AD7:AE7)</f>
        <v>60</v>
      </c>
      <c r="AG7" s="105">
        <v>53</v>
      </c>
      <c r="AH7" s="104">
        <v>7</v>
      </c>
      <c r="AI7" s="101">
        <f t="shared" si="14"/>
        <v>60</v>
      </c>
      <c r="AJ7" s="105">
        <v>53</v>
      </c>
      <c r="AK7" s="104">
        <v>7</v>
      </c>
      <c r="AL7" s="101">
        <f t="shared" si="15"/>
        <v>60</v>
      </c>
    </row>
    <row r="8" spans="2:38">
      <c r="B8" s="10" t="s">
        <v>5</v>
      </c>
      <c r="C8" s="10">
        <v>74</v>
      </c>
      <c r="D8" s="66">
        <v>5</v>
      </c>
      <c r="E8" s="158">
        <f t="shared" si="2"/>
        <v>79</v>
      </c>
      <c r="F8" s="10">
        <v>72</v>
      </c>
      <c r="G8" s="66">
        <v>5</v>
      </c>
      <c r="H8" s="158">
        <f t="shared" si="5"/>
        <v>77</v>
      </c>
      <c r="I8" s="81">
        <v>72</v>
      </c>
      <c r="J8" s="66">
        <v>5</v>
      </c>
      <c r="K8" s="101">
        <f t="shared" si="16"/>
        <v>77</v>
      </c>
      <c r="L8" s="72">
        <v>72</v>
      </c>
      <c r="M8" s="66">
        <v>5</v>
      </c>
      <c r="N8" s="102">
        <f t="shared" si="17"/>
        <v>77</v>
      </c>
      <c r="O8" s="81">
        <v>72</v>
      </c>
      <c r="P8" s="66">
        <v>5</v>
      </c>
      <c r="Q8" s="101">
        <f t="shared" si="18"/>
        <v>77</v>
      </c>
      <c r="R8" s="72">
        <v>72</v>
      </c>
      <c r="S8" s="66">
        <v>5</v>
      </c>
      <c r="T8" s="102">
        <f t="shared" si="19"/>
        <v>77</v>
      </c>
      <c r="U8" s="81">
        <v>72</v>
      </c>
      <c r="V8" s="66">
        <v>5</v>
      </c>
      <c r="W8" s="101">
        <f t="shared" si="20"/>
        <v>77</v>
      </c>
      <c r="X8" s="81">
        <v>72</v>
      </c>
      <c r="Y8" s="66">
        <v>5</v>
      </c>
      <c r="Z8" s="101">
        <f t="shared" si="21"/>
        <v>77</v>
      </c>
      <c r="AA8" s="72">
        <v>72</v>
      </c>
      <c r="AB8" s="66">
        <v>6</v>
      </c>
      <c r="AC8" s="101">
        <f t="shared" si="22"/>
        <v>78</v>
      </c>
      <c r="AD8" s="103">
        <v>71</v>
      </c>
      <c r="AE8" s="104">
        <v>6</v>
      </c>
      <c r="AF8" s="102">
        <f t="shared" si="23"/>
        <v>77</v>
      </c>
      <c r="AG8" s="105">
        <v>71</v>
      </c>
      <c r="AH8" s="104">
        <v>6</v>
      </c>
      <c r="AI8" s="101">
        <f t="shared" si="14"/>
        <v>77</v>
      </c>
      <c r="AJ8" s="105">
        <v>71</v>
      </c>
      <c r="AK8" s="104">
        <v>6</v>
      </c>
      <c r="AL8" s="101">
        <f t="shared" si="15"/>
        <v>77</v>
      </c>
    </row>
    <row r="9" spans="2:38">
      <c r="B9" s="10" t="s">
        <v>6</v>
      </c>
      <c r="C9" s="10">
        <v>6</v>
      </c>
      <c r="D9" s="66">
        <v>1</v>
      </c>
      <c r="E9" s="158">
        <f t="shared" si="2"/>
        <v>7</v>
      </c>
      <c r="F9" s="10">
        <v>6</v>
      </c>
      <c r="G9" s="66">
        <v>1</v>
      </c>
      <c r="H9" s="158">
        <f t="shared" si="5"/>
        <v>7</v>
      </c>
      <c r="I9" s="81">
        <v>6</v>
      </c>
      <c r="J9" s="66">
        <v>1</v>
      </c>
      <c r="K9" s="101">
        <f t="shared" si="16"/>
        <v>7</v>
      </c>
      <c r="L9" s="72">
        <v>6</v>
      </c>
      <c r="M9" s="66">
        <v>1</v>
      </c>
      <c r="N9" s="102">
        <f t="shared" si="17"/>
        <v>7</v>
      </c>
      <c r="O9" s="81">
        <v>6</v>
      </c>
      <c r="P9" s="66">
        <v>1</v>
      </c>
      <c r="Q9" s="101">
        <f t="shared" si="18"/>
        <v>7</v>
      </c>
      <c r="R9" s="72">
        <v>6</v>
      </c>
      <c r="S9" s="66">
        <v>1</v>
      </c>
      <c r="T9" s="102">
        <f t="shared" si="19"/>
        <v>7</v>
      </c>
      <c r="U9" s="81">
        <v>6</v>
      </c>
      <c r="V9" s="66">
        <v>1</v>
      </c>
      <c r="W9" s="101">
        <f t="shared" si="20"/>
        <v>7</v>
      </c>
      <c r="X9" s="81">
        <v>6</v>
      </c>
      <c r="Y9" s="66">
        <v>1</v>
      </c>
      <c r="Z9" s="101">
        <f t="shared" si="21"/>
        <v>7</v>
      </c>
      <c r="AA9" s="72">
        <v>6</v>
      </c>
      <c r="AB9" s="66">
        <v>1</v>
      </c>
      <c r="AC9" s="101">
        <f t="shared" si="22"/>
        <v>7</v>
      </c>
      <c r="AD9" s="103">
        <v>6</v>
      </c>
      <c r="AE9" s="104">
        <v>1</v>
      </c>
      <c r="AF9" s="102">
        <f t="shared" si="23"/>
        <v>7</v>
      </c>
      <c r="AG9" s="105">
        <v>6</v>
      </c>
      <c r="AH9" s="104">
        <v>1</v>
      </c>
      <c r="AI9" s="101">
        <f t="shared" si="14"/>
        <v>7</v>
      </c>
      <c r="AJ9" s="105">
        <v>6</v>
      </c>
      <c r="AK9" s="104">
        <v>1</v>
      </c>
      <c r="AL9" s="101">
        <f t="shared" si="15"/>
        <v>7</v>
      </c>
    </row>
    <row r="10" spans="2:38" ht="30">
      <c r="B10" s="42" t="s">
        <v>47</v>
      </c>
      <c r="C10" s="42">
        <v>3</v>
      </c>
      <c r="D10" s="67">
        <v>0</v>
      </c>
      <c r="E10" s="159">
        <f t="shared" si="2"/>
        <v>3</v>
      </c>
      <c r="F10" s="42">
        <v>3</v>
      </c>
      <c r="G10" s="67">
        <v>0</v>
      </c>
      <c r="H10" s="159">
        <f t="shared" si="5"/>
        <v>3</v>
      </c>
      <c r="I10" s="82">
        <v>3</v>
      </c>
      <c r="J10" s="67">
        <v>0</v>
      </c>
      <c r="K10" s="101">
        <f t="shared" si="16"/>
        <v>3</v>
      </c>
      <c r="L10" s="73">
        <v>3</v>
      </c>
      <c r="M10" s="67">
        <v>0</v>
      </c>
      <c r="N10" s="102">
        <f t="shared" si="17"/>
        <v>3</v>
      </c>
      <c r="O10" s="82">
        <v>3</v>
      </c>
      <c r="P10" s="67">
        <v>0</v>
      </c>
      <c r="Q10" s="101">
        <f t="shared" si="18"/>
        <v>3</v>
      </c>
      <c r="R10" s="73">
        <v>3</v>
      </c>
      <c r="S10" s="67">
        <v>0</v>
      </c>
      <c r="T10" s="102">
        <f t="shared" si="19"/>
        <v>3</v>
      </c>
      <c r="U10" s="82">
        <v>3</v>
      </c>
      <c r="V10" s="67">
        <v>0</v>
      </c>
      <c r="W10" s="101">
        <f t="shared" si="20"/>
        <v>3</v>
      </c>
      <c r="X10" s="82">
        <v>3</v>
      </c>
      <c r="Y10" s="67">
        <v>0</v>
      </c>
      <c r="Z10" s="101">
        <f t="shared" si="21"/>
        <v>3</v>
      </c>
      <c r="AA10" s="73">
        <v>3</v>
      </c>
      <c r="AB10" s="67">
        <v>0</v>
      </c>
      <c r="AC10" s="101">
        <f t="shared" si="22"/>
        <v>3</v>
      </c>
      <c r="AD10" s="103">
        <v>3</v>
      </c>
      <c r="AE10" s="104">
        <v>0</v>
      </c>
      <c r="AF10" s="102">
        <f t="shared" si="23"/>
        <v>3</v>
      </c>
      <c r="AG10" s="105">
        <v>3</v>
      </c>
      <c r="AH10" s="104">
        <v>0</v>
      </c>
      <c r="AI10" s="101">
        <f t="shared" si="14"/>
        <v>3</v>
      </c>
      <c r="AJ10" s="105">
        <v>3</v>
      </c>
      <c r="AK10" s="104">
        <v>0</v>
      </c>
      <c r="AL10" s="101">
        <f t="shared" si="15"/>
        <v>3</v>
      </c>
    </row>
    <row r="11" spans="2:38">
      <c r="B11" s="10" t="s">
        <v>7</v>
      </c>
      <c r="C11" s="10">
        <v>2</v>
      </c>
      <c r="D11" s="66">
        <v>0</v>
      </c>
      <c r="E11" s="158">
        <f t="shared" si="2"/>
        <v>2</v>
      </c>
      <c r="F11" s="10">
        <v>2</v>
      </c>
      <c r="G11" s="66">
        <v>0</v>
      </c>
      <c r="H11" s="158">
        <f t="shared" si="5"/>
        <v>2</v>
      </c>
      <c r="I11" s="81">
        <v>2</v>
      </c>
      <c r="J11" s="66">
        <v>0</v>
      </c>
      <c r="K11" s="101">
        <f t="shared" si="16"/>
        <v>2</v>
      </c>
      <c r="L11" s="72">
        <v>2</v>
      </c>
      <c r="M11" s="66">
        <v>0</v>
      </c>
      <c r="N11" s="102">
        <f t="shared" si="17"/>
        <v>2</v>
      </c>
      <c r="O11" s="81">
        <v>2</v>
      </c>
      <c r="P11" s="66">
        <v>0</v>
      </c>
      <c r="Q11" s="101">
        <f t="shared" si="18"/>
        <v>2</v>
      </c>
      <c r="R11" s="72">
        <v>2</v>
      </c>
      <c r="S11" s="66">
        <v>0</v>
      </c>
      <c r="T11" s="102">
        <f t="shared" si="19"/>
        <v>2</v>
      </c>
      <c r="U11" s="81">
        <v>2</v>
      </c>
      <c r="V11" s="66">
        <v>0</v>
      </c>
      <c r="W11" s="101">
        <f t="shared" si="20"/>
        <v>2</v>
      </c>
      <c r="X11" s="81">
        <v>2</v>
      </c>
      <c r="Y11" s="66">
        <v>0</v>
      </c>
      <c r="Z11" s="101">
        <f t="shared" si="21"/>
        <v>2</v>
      </c>
      <c r="AA11" s="72">
        <v>2</v>
      </c>
      <c r="AB11" s="66">
        <v>0</v>
      </c>
      <c r="AC11" s="101">
        <f t="shared" si="22"/>
        <v>2</v>
      </c>
      <c r="AD11" s="106">
        <v>2</v>
      </c>
      <c r="AE11" s="107">
        <v>0</v>
      </c>
      <c r="AF11" s="102">
        <f t="shared" si="23"/>
        <v>2</v>
      </c>
      <c r="AG11" s="108">
        <v>2</v>
      </c>
      <c r="AH11" s="107">
        <v>0</v>
      </c>
      <c r="AI11" s="101">
        <f t="shared" si="14"/>
        <v>2</v>
      </c>
      <c r="AJ11" s="108">
        <v>2</v>
      </c>
      <c r="AK11" s="107">
        <v>0</v>
      </c>
      <c r="AL11" s="101">
        <f t="shared" si="15"/>
        <v>2</v>
      </c>
    </row>
    <row r="12" spans="2:38">
      <c r="B12" s="11" t="s">
        <v>8</v>
      </c>
      <c r="C12" s="11">
        <f t="shared" ref="C12:D12" si="24">SUM(C13:C15)</f>
        <v>235</v>
      </c>
      <c r="D12" s="68">
        <f t="shared" si="24"/>
        <v>9</v>
      </c>
      <c r="E12" s="160">
        <f t="shared" si="2"/>
        <v>244</v>
      </c>
      <c r="F12" s="11">
        <f t="shared" ref="F12:G12" si="25">SUM(F13:F15)</f>
        <v>230</v>
      </c>
      <c r="G12" s="68">
        <f t="shared" si="25"/>
        <v>9</v>
      </c>
      <c r="H12" s="160">
        <f t="shared" si="5"/>
        <v>239</v>
      </c>
      <c r="I12" s="83">
        <f t="shared" ref="I12:J12" si="26">SUM(I13:I15)</f>
        <v>229</v>
      </c>
      <c r="J12" s="68">
        <f t="shared" si="26"/>
        <v>9</v>
      </c>
      <c r="K12" s="100">
        <f t="shared" si="16"/>
        <v>238</v>
      </c>
      <c r="L12" s="74">
        <f t="shared" ref="L12:M12" si="27">SUM(L13:L15)</f>
        <v>227</v>
      </c>
      <c r="M12" s="68">
        <f t="shared" si="27"/>
        <v>9</v>
      </c>
      <c r="N12" s="99">
        <f t="shared" si="17"/>
        <v>236</v>
      </c>
      <c r="O12" s="83">
        <f t="shared" ref="O12:P12" si="28">SUM(O13:O15)</f>
        <v>227</v>
      </c>
      <c r="P12" s="68">
        <f t="shared" si="28"/>
        <v>9</v>
      </c>
      <c r="Q12" s="100">
        <f t="shared" si="18"/>
        <v>236</v>
      </c>
      <c r="R12" s="74">
        <f t="shared" ref="R12:S12" si="29">SUM(R13:R15)</f>
        <v>225</v>
      </c>
      <c r="S12" s="68">
        <f t="shared" si="29"/>
        <v>9</v>
      </c>
      <c r="T12" s="99">
        <f t="shared" si="19"/>
        <v>234</v>
      </c>
      <c r="U12" s="83">
        <f t="shared" ref="U12:V12" si="30">SUM(U13:U15)</f>
        <v>223</v>
      </c>
      <c r="V12" s="68">
        <f t="shared" si="30"/>
        <v>9</v>
      </c>
      <c r="W12" s="100">
        <f t="shared" si="20"/>
        <v>232</v>
      </c>
      <c r="X12" s="83">
        <f t="shared" ref="X12:Y12" si="31">SUM(X13:X15)</f>
        <v>221</v>
      </c>
      <c r="Y12" s="68">
        <f t="shared" si="31"/>
        <v>9</v>
      </c>
      <c r="Z12" s="100">
        <f t="shared" si="21"/>
        <v>230</v>
      </c>
      <c r="AA12" s="74">
        <f t="shared" ref="AA12:AB12" si="32">SUM(AA13:AA15)</f>
        <v>219</v>
      </c>
      <c r="AB12" s="68">
        <f t="shared" si="32"/>
        <v>9</v>
      </c>
      <c r="AC12" s="100">
        <f t="shared" si="22"/>
        <v>228</v>
      </c>
      <c r="AD12" s="109">
        <f t="shared" ref="AD12:AE12" si="33">SUM(AD13:AD15)</f>
        <v>218</v>
      </c>
      <c r="AE12" s="110">
        <f t="shared" si="33"/>
        <v>9</v>
      </c>
      <c r="AF12" s="99">
        <f t="shared" si="23"/>
        <v>227</v>
      </c>
      <c r="AG12" s="111">
        <f>SUM(AG13:AG15)</f>
        <v>217</v>
      </c>
      <c r="AH12" s="110">
        <f>SUM(AH13:AH15)</f>
        <v>9</v>
      </c>
      <c r="AI12" s="100">
        <f t="shared" si="14"/>
        <v>226</v>
      </c>
      <c r="AJ12" s="111">
        <f>SUM(AJ13:AJ15)</f>
        <v>215</v>
      </c>
      <c r="AK12" s="110">
        <f>SUM(AK13:AK15)</f>
        <v>9</v>
      </c>
      <c r="AL12" s="100">
        <f t="shared" si="15"/>
        <v>224</v>
      </c>
    </row>
    <row r="13" spans="2:38">
      <c r="B13" s="12" t="s">
        <v>24</v>
      </c>
      <c r="C13" s="12">
        <v>176</v>
      </c>
      <c r="D13" s="65">
        <v>5</v>
      </c>
      <c r="E13" s="157">
        <f t="shared" si="2"/>
        <v>181</v>
      </c>
      <c r="F13" s="12">
        <v>171</v>
      </c>
      <c r="G13" s="65">
        <v>5</v>
      </c>
      <c r="H13" s="157">
        <f t="shared" si="5"/>
        <v>176</v>
      </c>
      <c r="I13" s="80">
        <v>170</v>
      </c>
      <c r="J13" s="65">
        <v>5</v>
      </c>
      <c r="K13" s="101">
        <f t="shared" si="16"/>
        <v>175</v>
      </c>
      <c r="L13" s="71">
        <v>168</v>
      </c>
      <c r="M13" s="65">
        <v>5</v>
      </c>
      <c r="N13" s="102">
        <f t="shared" si="17"/>
        <v>173</v>
      </c>
      <c r="O13" s="80">
        <v>168</v>
      </c>
      <c r="P13" s="65">
        <v>5</v>
      </c>
      <c r="Q13" s="101">
        <f t="shared" si="18"/>
        <v>173</v>
      </c>
      <c r="R13" s="71">
        <v>166</v>
      </c>
      <c r="S13" s="65">
        <v>5</v>
      </c>
      <c r="T13" s="102">
        <f t="shared" si="19"/>
        <v>171</v>
      </c>
      <c r="U13" s="80">
        <v>164</v>
      </c>
      <c r="V13" s="65">
        <v>5</v>
      </c>
      <c r="W13" s="101">
        <f t="shared" si="20"/>
        <v>169</v>
      </c>
      <c r="X13" s="80">
        <v>162</v>
      </c>
      <c r="Y13" s="65">
        <v>5</v>
      </c>
      <c r="Z13" s="101">
        <f t="shared" si="21"/>
        <v>167</v>
      </c>
      <c r="AA13" s="71">
        <v>161</v>
      </c>
      <c r="AB13" s="65">
        <v>5</v>
      </c>
      <c r="AC13" s="101">
        <f t="shared" si="22"/>
        <v>166</v>
      </c>
      <c r="AD13" s="103">
        <v>160</v>
      </c>
      <c r="AE13" s="104">
        <v>5</v>
      </c>
      <c r="AF13" s="102">
        <f t="shared" si="23"/>
        <v>165</v>
      </c>
      <c r="AG13" s="105">
        <v>159</v>
      </c>
      <c r="AH13" s="104">
        <v>5</v>
      </c>
      <c r="AI13" s="101">
        <f t="shared" si="14"/>
        <v>164</v>
      </c>
      <c r="AJ13" s="105">
        <v>157</v>
      </c>
      <c r="AK13" s="104">
        <v>5</v>
      </c>
      <c r="AL13" s="101">
        <f t="shared" si="15"/>
        <v>162</v>
      </c>
    </row>
    <row r="14" spans="2:38">
      <c r="B14" s="12" t="s">
        <v>9</v>
      </c>
      <c r="C14" s="12">
        <v>57</v>
      </c>
      <c r="D14" s="65">
        <v>4</v>
      </c>
      <c r="E14" s="157">
        <f t="shared" si="2"/>
        <v>61</v>
      </c>
      <c r="F14" s="12">
        <v>57</v>
      </c>
      <c r="G14" s="65">
        <v>4</v>
      </c>
      <c r="H14" s="157">
        <f t="shared" si="5"/>
        <v>61</v>
      </c>
      <c r="I14" s="80">
        <v>57</v>
      </c>
      <c r="J14" s="65">
        <v>4</v>
      </c>
      <c r="K14" s="101">
        <f t="shared" si="16"/>
        <v>61</v>
      </c>
      <c r="L14" s="71">
        <v>57</v>
      </c>
      <c r="M14" s="65">
        <v>4</v>
      </c>
      <c r="N14" s="102">
        <f t="shared" si="17"/>
        <v>61</v>
      </c>
      <c r="O14" s="80">
        <v>57</v>
      </c>
      <c r="P14" s="65">
        <v>4</v>
      </c>
      <c r="Q14" s="101">
        <f t="shared" si="18"/>
        <v>61</v>
      </c>
      <c r="R14" s="71">
        <v>57</v>
      </c>
      <c r="S14" s="65">
        <v>4</v>
      </c>
      <c r="T14" s="102">
        <f t="shared" si="19"/>
        <v>61</v>
      </c>
      <c r="U14" s="80">
        <v>57</v>
      </c>
      <c r="V14" s="65">
        <v>4</v>
      </c>
      <c r="W14" s="101">
        <f t="shared" si="20"/>
        <v>61</v>
      </c>
      <c r="X14" s="80">
        <v>57</v>
      </c>
      <c r="Y14" s="65">
        <v>4</v>
      </c>
      <c r="Z14" s="101">
        <f t="shared" si="21"/>
        <v>61</v>
      </c>
      <c r="AA14" s="71">
        <v>56</v>
      </c>
      <c r="AB14" s="65">
        <v>4</v>
      </c>
      <c r="AC14" s="101">
        <f t="shared" si="22"/>
        <v>60</v>
      </c>
      <c r="AD14" s="103">
        <v>56</v>
      </c>
      <c r="AE14" s="104">
        <v>4</v>
      </c>
      <c r="AF14" s="102">
        <f t="shared" si="23"/>
        <v>60</v>
      </c>
      <c r="AG14" s="105">
        <v>56</v>
      </c>
      <c r="AH14" s="104">
        <v>4</v>
      </c>
      <c r="AI14" s="101">
        <f t="shared" si="14"/>
        <v>60</v>
      </c>
      <c r="AJ14" s="105">
        <v>56</v>
      </c>
      <c r="AK14" s="104">
        <v>4</v>
      </c>
      <c r="AL14" s="101">
        <f t="shared" si="15"/>
        <v>60</v>
      </c>
    </row>
    <row r="15" spans="2:38">
      <c r="B15" s="12" t="s">
        <v>25</v>
      </c>
      <c r="C15" s="12">
        <v>2</v>
      </c>
      <c r="D15" s="65">
        <v>0</v>
      </c>
      <c r="E15" s="157">
        <f t="shared" si="2"/>
        <v>2</v>
      </c>
      <c r="F15" s="12">
        <v>2</v>
      </c>
      <c r="G15" s="65">
        <v>0</v>
      </c>
      <c r="H15" s="157">
        <f t="shared" si="5"/>
        <v>2</v>
      </c>
      <c r="I15" s="80">
        <v>2</v>
      </c>
      <c r="J15" s="65">
        <v>0</v>
      </c>
      <c r="K15" s="101">
        <f t="shared" si="16"/>
        <v>2</v>
      </c>
      <c r="L15" s="71">
        <v>2</v>
      </c>
      <c r="M15" s="65">
        <v>0</v>
      </c>
      <c r="N15" s="102">
        <f t="shared" si="17"/>
        <v>2</v>
      </c>
      <c r="O15" s="80">
        <v>2</v>
      </c>
      <c r="P15" s="65">
        <v>0</v>
      </c>
      <c r="Q15" s="101">
        <f t="shared" si="18"/>
        <v>2</v>
      </c>
      <c r="R15" s="71">
        <v>2</v>
      </c>
      <c r="S15" s="65">
        <v>0</v>
      </c>
      <c r="T15" s="102">
        <f t="shared" si="19"/>
        <v>2</v>
      </c>
      <c r="U15" s="80">
        <v>2</v>
      </c>
      <c r="V15" s="65">
        <v>0</v>
      </c>
      <c r="W15" s="101">
        <f t="shared" si="20"/>
        <v>2</v>
      </c>
      <c r="X15" s="80">
        <v>2</v>
      </c>
      <c r="Y15" s="65">
        <v>0</v>
      </c>
      <c r="Z15" s="101">
        <f t="shared" si="21"/>
        <v>2</v>
      </c>
      <c r="AA15" s="71">
        <v>2</v>
      </c>
      <c r="AB15" s="65">
        <v>0</v>
      </c>
      <c r="AC15" s="101">
        <f t="shared" si="22"/>
        <v>2</v>
      </c>
      <c r="AD15" s="103">
        <v>2</v>
      </c>
      <c r="AE15" s="104">
        <v>0</v>
      </c>
      <c r="AF15" s="102">
        <f t="shared" si="23"/>
        <v>2</v>
      </c>
      <c r="AG15" s="105">
        <v>2</v>
      </c>
      <c r="AH15" s="104">
        <v>0</v>
      </c>
      <c r="AI15" s="101">
        <f t="shared" si="14"/>
        <v>2</v>
      </c>
      <c r="AJ15" s="105">
        <v>2</v>
      </c>
      <c r="AK15" s="104">
        <v>0</v>
      </c>
      <c r="AL15" s="101">
        <f t="shared" si="15"/>
        <v>2</v>
      </c>
    </row>
    <row r="16" spans="2:38">
      <c r="B16" s="13" t="s">
        <v>10</v>
      </c>
      <c r="C16" s="13">
        <f t="shared" ref="C16:D16" si="34">SUM(C17:C19)</f>
        <v>216</v>
      </c>
      <c r="D16" s="64">
        <f t="shared" si="34"/>
        <v>4</v>
      </c>
      <c r="E16" s="161">
        <f t="shared" si="2"/>
        <v>220</v>
      </c>
      <c r="F16" s="13">
        <f t="shared" ref="F16:G16" si="35">SUM(F17:F19)</f>
        <v>215</v>
      </c>
      <c r="G16" s="64">
        <f t="shared" si="35"/>
        <v>4</v>
      </c>
      <c r="H16" s="161">
        <f t="shared" si="5"/>
        <v>219</v>
      </c>
      <c r="I16" s="5">
        <f t="shared" ref="I16:J16" si="36">SUM(I17:I19)</f>
        <v>215</v>
      </c>
      <c r="J16" s="64">
        <f t="shared" si="36"/>
        <v>4</v>
      </c>
      <c r="K16" s="112">
        <f t="shared" si="16"/>
        <v>219</v>
      </c>
      <c r="L16" s="59">
        <f t="shared" ref="L16:M16" si="37">SUM(L17:L19)</f>
        <v>215</v>
      </c>
      <c r="M16" s="64">
        <f t="shared" si="37"/>
        <v>4</v>
      </c>
      <c r="N16" s="113">
        <f t="shared" si="17"/>
        <v>219</v>
      </c>
      <c r="O16" s="5">
        <f t="shared" ref="O16:P16" si="38">SUM(O17:O19)</f>
        <v>214</v>
      </c>
      <c r="P16" s="64">
        <f t="shared" si="38"/>
        <v>4</v>
      </c>
      <c r="Q16" s="112">
        <f t="shared" si="18"/>
        <v>218</v>
      </c>
      <c r="R16" s="59">
        <f t="shared" ref="R16:S16" si="39">SUM(R17:R19)</f>
        <v>211</v>
      </c>
      <c r="S16" s="64">
        <f t="shared" si="39"/>
        <v>4</v>
      </c>
      <c r="T16" s="113">
        <f t="shared" si="19"/>
        <v>215</v>
      </c>
      <c r="U16" s="5">
        <f t="shared" ref="U16:V16" si="40">SUM(U17:U19)</f>
        <v>210</v>
      </c>
      <c r="V16" s="64">
        <f t="shared" si="40"/>
        <v>4</v>
      </c>
      <c r="W16" s="112">
        <f t="shared" si="20"/>
        <v>214</v>
      </c>
      <c r="X16" s="5">
        <f t="shared" ref="X16:Y16" si="41">SUM(X17:X19)</f>
        <v>213</v>
      </c>
      <c r="Y16" s="64">
        <f t="shared" si="41"/>
        <v>4</v>
      </c>
      <c r="Z16" s="112">
        <f t="shared" si="21"/>
        <v>217</v>
      </c>
      <c r="AA16" s="59">
        <f t="shared" ref="AA16:AB16" si="42">SUM(AA17:AA19)</f>
        <v>213</v>
      </c>
      <c r="AB16" s="64">
        <f t="shared" si="42"/>
        <v>4</v>
      </c>
      <c r="AC16" s="112">
        <f t="shared" si="22"/>
        <v>217</v>
      </c>
      <c r="AD16" s="114">
        <f t="shared" ref="AD16:AE16" si="43">SUM(AD17:AD19)</f>
        <v>213</v>
      </c>
      <c r="AE16" s="115">
        <f t="shared" si="43"/>
        <v>4</v>
      </c>
      <c r="AF16" s="113">
        <f t="shared" si="23"/>
        <v>217</v>
      </c>
      <c r="AG16" s="111">
        <f>SUM(AG17:AG19)</f>
        <v>212</v>
      </c>
      <c r="AH16" s="110">
        <f>SUM(AH17:AH19)</f>
        <v>4</v>
      </c>
      <c r="AI16" s="112">
        <f t="shared" si="14"/>
        <v>216</v>
      </c>
      <c r="AJ16" s="111">
        <f>SUM(AJ17:AJ19)</f>
        <v>210</v>
      </c>
      <c r="AK16" s="110">
        <f>SUM(AK17:AK19)</f>
        <v>4</v>
      </c>
      <c r="AL16" s="112">
        <f t="shared" si="15"/>
        <v>214</v>
      </c>
    </row>
    <row r="17" spans="2:38">
      <c r="B17" s="10" t="s">
        <v>11</v>
      </c>
      <c r="C17" s="10">
        <v>149</v>
      </c>
      <c r="D17" s="66">
        <v>1</v>
      </c>
      <c r="E17" s="158">
        <f t="shared" si="2"/>
        <v>150</v>
      </c>
      <c r="F17" s="10">
        <v>148</v>
      </c>
      <c r="G17" s="66">
        <v>2</v>
      </c>
      <c r="H17" s="158">
        <f t="shared" si="5"/>
        <v>150</v>
      </c>
      <c r="I17" s="81">
        <v>148</v>
      </c>
      <c r="J17" s="66">
        <v>2</v>
      </c>
      <c r="K17" s="101">
        <f t="shared" si="16"/>
        <v>150</v>
      </c>
      <c r="L17" s="72">
        <v>148</v>
      </c>
      <c r="M17" s="66">
        <v>2</v>
      </c>
      <c r="N17" s="102">
        <f t="shared" si="17"/>
        <v>150</v>
      </c>
      <c r="O17" s="81">
        <v>147</v>
      </c>
      <c r="P17" s="66">
        <v>2</v>
      </c>
      <c r="Q17" s="101">
        <f t="shared" si="18"/>
        <v>149</v>
      </c>
      <c r="R17" s="72">
        <v>144</v>
      </c>
      <c r="S17" s="66">
        <v>2</v>
      </c>
      <c r="T17" s="102">
        <f t="shared" si="19"/>
        <v>146</v>
      </c>
      <c r="U17" s="81">
        <v>144</v>
      </c>
      <c r="V17" s="66">
        <v>2</v>
      </c>
      <c r="W17" s="101">
        <f t="shared" si="20"/>
        <v>146</v>
      </c>
      <c r="X17" s="81">
        <v>144</v>
      </c>
      <c r="Y17" s="66">
        <v>2</v>
      </c>
      <c r="Z17" s="101">
        <f t="shared" si="21"/>
        <v>146</v>
      </c>
      <c r="AA17" s="72">
        <v>144</v>
      </c>
      <c r="AB17" s="66">
        <v>2</v>
      </c>
      <c r="AC17" s="101">
        <f t="shared" si="22"/>
        <v>146</v>
      </c>
      <c r="AD17" s="103">
        <v>144</v>
      </c>
      <c r="AE17" s="104">
        <v>2</v>
      </c>
      <c r="AF17" s="102">
        <f t="shared" si="23"/>
        <v>146</v>
      </c>
      <c r="AG17" s="105">
        <v>143</v>
      </c>
      <c r="AH17" s="104">
        <v>2</v>
      </c>
      <c r="AI17" s="101">
        <f t="shared" si="14"/>
        <v>145</v>
      </c>
      <c r="AJ17" s="105">
        <v>142</v>
      </c>
      <c r="AK17" s="104">
        <v>2</v>
      </c>
      <c r="AL17" s="101">
        <f t="shared" si="15"/>
        <v>144</v>
      </c>
    </row>
    <row r="18" spans="2:38">
      <c r="B18" s="10" t="s">
        <v>12</v>
      </c>
      <c r="C18" s="10">
        <v>44</v>
      </c>
      <c r="D18" s="66">
        <v>1</v>
      </c>
      <c r="E18" s="158">
        <f t="shared" si="2"/>
        <v>45</v>
      </c>
      <c r="F18" s="10">
        <v>44</v>
      </c>
      <c r="G18" s="66">
        <v>1</v>
      </c>
      <c r="H18" s="158">
        <f t="shared" si="5"/>
        <v>45</v>
      </c>
      <c r="I18" s="81">
        <v>44</v>
      </c>
      <c r="J18" s="66">
        <v>1</v>
      </c>
      <c r="K18" s="101">
        <f t="shared" si="16"/>
        <v>45</v>
      </c>
      <c r="L18" s="72">
        <v>44</v>
      </c>
      <c r="M18" s="66">
        <v>1</v>
      </c>
      <c r="N18" s="102">
        <f t="shared" si="17"/>
        <v>45</v>
      </c>
      <c r="O18" s="81">
        <v>44</v>
      </c>
      <c r="P18" s="66">
        <v>1</v>
      </c>
      <c r="Q18" s="101">
        <f t="shared" si="18"/>
        <v>45</v>
      </c>
      <c r="R18" s="72">
        <v>44</v>
      </c>
      <c r="S18" s="66">
        <v>1</v>
      </c>
      <c r="T18" s="102">
        <f t="shared" si="19"/>
        <v>45</v>
      </c>
      <c r="U18" s="81">
        <v>43</v>
      </c>
      <c r="V18" s="66">
        <v>1</v>
      </c>
      <c r="W18" s="101">
        <f t="shared" si="20"/>
        <v>44</v>
      </c>
      <c r="X18" s="81">
        <v>44</v>
      </c>
      <c r="Y18" s="66">
        <v>1</v>
      </c>
      <c r="Z18" s="101">
        <f t="shared" si="21"/>
        <v>45</v>
      </c>
      <c r="AA18" s="72">
        <v>44</v>
      </c>
      <c r="AB18" s="66">
        <v>1</v>
      </c>
      <c r="AC18" s="101">
        <f t="shared" si="22"/>
        <v>45</v>
      </c>
      <c r="AD18" s="103">
        <v>44</v>
      </c>
      <c r="AE18" s="104">
        <v>1</v>
      </c>
      <c r="AF18" s="102">
        <f t="shared" si="23"/>
        <v>45</v>
      </c>
      <c r="AG18" s="105">
        <v>44</v>
      </c>
      <c r="AH18" s="104">
        <v>1</v>
      </c>
      <c r="AI18" s="101">
        <f t="shared" si="14"/>
        <v>45</v>
      </c>
      <c r="AJ18" s="105">
        <v>43</v>
      </c>
      <c r="AK18" s="104">
        <v>1</v>
      </c>
      <c r="AL18" s="101">
        <f t="shared" si="15"/>
        <v>44</v>
      </c>
    </row>
    <row r="19" spans="2:38">
      <c r="B19" s="10" t="s">
        <v>13</v>
      </c>
      <c r="C19" s="10">
        <v>23</v>
      </c>
      <c r="D19" s="66">
        <v>2</v>
      </c>
      <c r="E19" s="158">
        <f t="shared" si="2"/>
        <v>25</v>
      </c>
      <c r="F19" s="10">
        <v>23</v>
      </c>
      <c r="G19" s="66">
        <v>1</v>
      </c>
      <c r="H19" s="158">
        <f t="shared" si="5"/>
        <v>24</v>
      </c>
      <c r="I19" s="81">
        <v>23</v>
      </c>
      <c r="J19" s="66">
        <v>1</v>
      </c>
      <c r="K19" s="101">
        <f t="shared" si="16"/>
        <v>24</v>
      </c>
      <c r="L19" s="72">
        <v>23</v>
      </c>
      <c r="M19" s="66">
        <v>1</v>
      </c>
      <c r="N19" s="102">
        <f t="shared" si="17"/>
        <v>24</v>
      </c>
      <c r="O19" s="81">
        <v>23</v>
      </c>
      <c r="P19" s="66">
        <v>1</v>
      </c>
      <c r="Q19" s="101">
        <f t="shared" si="18"/>
        <v>24</v>
      </c>
      <c r="R19" s="72">
        <v>23</v>
      </c>
      <c r="S19" s="66">
        <v>1</v>
      </c>
      <c r="T19" s="102">
        <f t="shared" si="19"/>
        <v>24</v>
      </c>
      <c r="U19" s="81">
        <v>23</v>
      </c>
      <c r="V19" s="66">
        <v>1</v>
      </c>
      <c r="W19" s="101">
        <f t="shared" si="20"/>
        <v>24</v>
      </c>
      <c r="X19" s="81">
        <v>25</v>
      </c>
      <c r="Y19" s="66">
        <v>1</v>
      </c>
      <c r="Z19" s="101">
        <f t="shared" si="21"/>
        <v>26</v>
      </c>
      <c r="AA19" s="72">
        <v>25</v>
      </c>
      <c r="AB19" s="66">
        <v>1</v>
      </c>
      <c r="AC19" s="101">
        <f t="shared" si="22"/>
        <v>26</v>
      </c>
      <c r="AD19" s="103">
        <v>25</v>
      </c>
      <c r="AE19" s="104">
        <v>1</v>
      </c>
      <c r="AF19" s="102">
        <f t="shared" si="23"/>
        <v>26</v>
      </c>
      <c r="AG19" s="105">
        <v>25</v>
      </c>
      <c r="AH19" s="104">
        <v>1</v>
      </c>
      <c r="AI19" s="101">
        <f t="shared" si="14"/>
        <v>26</v>
      </c>
      <c r="AJ19" s="105">
        <v>25</v>
      </c>
      <c r="AK19" s="104">
        <v>1</v>
      </c>
      <c r="AL19" s="101">
        <f t="shared" si="15"/>
        <v>26</v>
      </c>
    </row>
    <row r="20" spans="2:38">
      <c r="B20" s="11" t="s">
        <v>14</v>
      </c>
      <c r="C20" s="11">
        <f t="shared" ref="C20" si="44">C21+C22+C25+C26+C27+C28</f>
        <v>112</v>
      </c>
      <c r="D20" s="68">
        <f t="shared" ref="D20" si="45">D21+D22+D25+D26+D27+D28</f>
        <v>5</v>
      </c>
      <c r="E20" s="160">
        <f t="shared" si="2"/>
        <v>117</v>
      </c>
      <c r="F20" s="11">
        <f t="shared" ref="F20" si="46">F21+F22+F25+F26+F27+F28</f>
        <v>115</v>
      </c>
      <c r="G20" s="68">
        <f t="shared" ref="G20" si="47">G21+G22+G25+G26+G27+G28</f>
        <v>5</v>
      </c>
      <c r="H20" s="160">
        <f t="shared" si="5"/>
        <v>120</v>
      </c>
      <c r="I20" s="83">
        <f t="shared" ref="I20" si="48">I21+I22+I25+I26+I27+I28</f>
        <v>118</v>
      </c>
      <c r="J20" s="68">
        <f t="shared" ref="J20" si="49">J21+J22+J25+J26+J27+J28</f>
        <v>5</v>
      </c>
      <c r="K20" s="112">
        <f t="shared" si="16"/>
        <v>123</v>
      </c>
      <c r="L20" s="74">
        <f t="shared" ref="L20" si="50">L21+L22+L25+L26+L27+L28</f>
        <v>120</v>
      </c>
      <c r="M20" s="68">
        <f t="shared" ref="M20" si="51">M21+M22+M25+M26+M27+M28</f>
        <v>4</v>
      </c>
      <c r="N20" s="113">
        <f t="shared" si="17"/>
        <v>124</v>
      </c>
      <c r="O20" s="83">
        <f t="shared" ref="O20" si="52">O21+O22+O25+O26+O27+O28</f>
        <v>120</v>
      </c>
      <c r="P20" s="68">
        <f t="shared" ref="P20" si="53">P21+P22+P25+P26+P27+P28</f>
        <v>4</v>
      </c>
      <c r="Q20" s="112">
        <f t="shared" si="18"/>
        <v>124</v>
      </c>
      <c r="R20" s="74">
        <f t="shared" ref="R20" si="54">R21+R22+R25+R26+R27+R28</f>
        <v>124</v>
      </c>
      <c r="S20" s="68">
        <f t="shared" ref="S20" si="55">S21+S22+S25+S26+S27+S28</f>
        <v>4</v>
      </c>
      <c r="T20" s="113">
        <f t="shared" si="19"/>
        <v>128</v>
      </c>
      <c r="U20" s="83">
        <f t="shared" ref="U20" si="56">U21+U22+U25+U26+U27+U28</f>
        <v>125</v>
      </c>
      <c r="V20" s="68">
        <f t="shared" ref="V20" si="57">V21+V22+V25+V26+V27+V28</f>
        <v>4</v>
      </c>
      <c r="W20" s="112">
        <f t="shared" si="20"/>
        <v>129</v>
      </c>
      <c r="X20" s="83">
        <f t="shared" ref="X20" si="58">X21+X22+X25+X26+X27+X28</f>
        <v>126</v>
      </c>
      <c r="Y20" s="68">
        <f t="shared" ref="Y20" si="59">Y21+Y22+Y25+Y26+Y27+Y28</f>
        <v>4</v>
      </c>
      <c r="Z20" s="112">
        <f t="shared" si="21"/>
        <v>130</v>
      </c>
      <c r="AA20" s="74">
        <f t="shared" ref="AA20" si="60">AA21+AA22+AA25+AA26+AA27+AA28</f>
        <v>129</v>
      </c>
      <c r="AB20" s="68">
        <f t="shared" ref="AB20" si="61">AB21+AB22+AB25+AB26+AB27+AB28</f>
        <v>4</v>
      </c>
      <c r="AC20" s="112">
        <f t="shared" si="22"/>
        <v>133</v>
      </c>
      <c r="AD20" s="114">
        <f t="shared" ref="AD20" si="62">AD21+AD22+AD25+AD26+AD27+AD28</f>
        <v>135</v>
      </c>
      <c r="AE20" s="114">
        <f t="shared" ref="AE20" si="63">AE21+AE22+AE25+AE26+AE27+AE28</f>
        <v>4</v>
      </c>
      <c r="AF20" s="113">
        <f t="shared" si="23"/>
        <v>139</v>
      </c>
      <c r="AG20" s="116">
        <f t="shared" ref="AG20:AH20" si="64">AG21+AG22+AG25+AG26+AG27+AG28</f>
        <v>136</v>
      </c>
      <c r="AH20" s="115">
        <f t="shared" si="64"/>
        <v>4</v>
      </c>
      <c r="AI20" s="112">
        <f t="shared" si="14"/>
        <v>140</v>
      </c>
      <c r="AJ20" s="116">
        <f t="shared" ref="AJ20:AK20" si="65">AJ21+AJ22+AJ25+AJ26+AJ27+AJ28</f>
        <v>137</v>
      </c>
      <c r="AK20" s="115">
        <f t="shared" si="65"/>
        <v>4</v>
      </c>
      <c r="AL20" s="112">
        <f t="shared" si="15"/>
        <v>141</v>
      </c>
    </row>
    <row r="21" spans="2:38">
      <c r="B21" s="10" t="s">
        <v>26</v>
      </c>
      <c r="C21" s="10">
        <v>1</v>
      </c>
      <c r="D21" s="66">
        <v>0</v>
      </c>
      <c r="E21" s="158">
        <f t="shared" si="2"/>
        <v>1</v>
      </c>
      <c r="F21" s="10">
        <v>1</v>
      </c>
      <c r="G21" s="66">
        <v>0</v>
      </c>
      <c r="H21" s="158">
        <f t="shared" si="5"/>
        <v>1</v>
      </c>
      <c r="I21" s="81">
        <v>1</v>
      </c>
      <c r="J21" s="66">
        <v>0</v>
      </c>
      <c r="K21" s="117">
        <f t="shared" si="16"/>
        <v>1</v>
      </c>
      <c r="L21" s="72">
        <v>1</v>
      </c>
      <c r="M21" s="66">
        <v>0</v>
      </c>
      <c r="N21" s="118">
        <f t="shared" si="17"/>
        <v>1</v>
      </c>
      <c r="O21" s="81">
        <v>1</v>
      </c>
      <c r="P21" s="66">
        <v>0</v>
      </c>
      <c r="Q21" s="117">
        <f t="shared" si="18"/>
        <v>1</v>
      </c>
      <c r="R21" s="72">
        <v>1</v>
      </c>
      <c r="S21" s="66">
        <v>0</v>
      </c>
      <c r="T21" s="118">
        <f t="shared" si="19"/>
        <v>1</v>
      </c>
      <c r="U21" s="81">
        <v>1</v>
      </c>
      <c r="V21" s="66">
        <v>0</v>
      </c>
      <c r="W21" s="117">
        <f t="shared" si="20"/>
        <v>1</v>
      </c>
      <c r="X21" s="81">
        <v>1</v>
      </c>
      <c r="Y21" s="66">
        <v>0</v>
      </c>
      <c r="Z21" s="117">
        <f t="shared" si="21"/>
        <v>1</v>
      </c>
      <c r="AA21" s="72">
        <v>1</v>
      </c>
      <c r="AB21" s="66">
        <v>0</v>
      </c>
      <c r="AC21" s="117">
        <f t="shared" si="22"/>
        <v>1</v>
      </c>
      <c r="AD21" s="119">
        <v>1</v>
      </c>
      <c r="AE21" s="120">
        <v>0</v>
      </c>
      <c r="AF21" s="118">
        <f t="shared" si="23"/>
        <v>1</v>
      </c>
      <c r="AG21" s="121">
        <v>1</v>
      </c>
      <c r="AH21" s="120">
        <v>0</v>
      </c>
      <c r="AI21" s="117">
        <f t="shared" si="14"/>
        <v>1</v>
      </c>
      <c r="AJ21" s="121">
        <v>1</v>
      </c>
      <c r="AK21" s="120">
        <v>0</v>
      </c>
      <c r="AL21" s="117">
        <f t="shared" si="15"/>
        <v>1</v>
      </c>
    </row>
    <row r="22" spans="2:38">
      <c r="B22" s="18" t="s">
        <v>28</v>
      </c>
      <c r="C22" s="169">
        <f t="shared" ref="C22:D22" si="66">SUM(C23:C24)</f>
        <v>88</v>
      </c>
      <c r="D22" s="170">
        <f t="shared" si="66"/>
        <v>3</v>
      </c>
      <c r="E22" s="171">
        <f t="shared" si="2"/>
        <v>91</v>
      </c>
      <c r="F22" s="169">
        <f t="shared" ref="F22:G22" si="67">SUM(F23:F24)</f>
        <v>91</v>
      </c>
      <c r="G22" s="170">
        <f t="shared" si="67"/>
        <v>3</v>
      </c>
      <c r="H22" s="171">
        <f t="shared" si="5"/>
        <v>94</v>
      </c>
      <c r="I22" s="84">
        <f t="shared" ref="I22:J22" si="68">SUM(I23:I24)</f>
        <v>94</v>
      </c>
      <c r="J22" s="69">
        <f t="shared" si="68"/>
        <v>3</v>
      </c>
      <c r="K22" s="122">
        <f t="shared" si="16"/>
        <v>97</v>
      </c>
      <c r="L22" s="75">
        <f t="shared" ref="L22:M22" si="69">SUM(L23:L24)</f>
        <v>96</v>
      </c>
      <c r="M22" s="69">
        <f t="shared" si="69"/>
        <v>2</v>
      </c>
      <c r="N22" s="123">
        <f t="shared" si="17"/>
        <v>98</v>
      </c>
      <c r="O22" s="84">
        <f t="shared" ref="O22:P22" si="70">SUM(O23:O24)</f>
        <v>96</v>
      </c>
      <c r="P22" s="69">
        <f t="shared" si="70"/>
        <v>2</v>
      </c>
      <c r="Q22" s="122">
        <f t="shared" si="18"/>
        <v>98</v>
      </c>
      <c r="R22" s="75">
        <f t="shared" ref="R22:S22" si="71">SUM(R23:R24)</f>
        <v>100</v>
      </c>
      <c r="S22" s="69">
        <f t="shared" si="71"/>
        <v>2</v>
      </c>
      <c r="T22" s="123">
        <f t="shared" si="19"/>
        <v>102</v>
      </c>
      <c r="U22" s="84">
        <f t="shared" ref="U22:V22" si="72">SUM(U23:U24)</f>
        <v>101</v>
      </c>
      <c r="V22" s="69">
        <f t="shared" si="72"/>
        <v>2</v>
      </c>
      <c r="W22" s="122">
        <f t="shared" si="20"/>
        <v>103</v>
      </c>
      <c r="X22" s="84">
        <f t="shared" ref="X22:Y22" si="73">SUM(X23:X24)</f>
        <v>102</v>
      </c>
      <c r="Y22" s="69">
        <f t="shared" si="73"/>
        <v>2</v>
      </c>
      <c r="Z22" s="122">
        <f t="shared" si="21"/>
        <v>104</v>
      </c>
      <c r="AA22" s="75">
        <f t="shared" ref="AA22:AB22" si="74">SUM(AA23:AA24)</f>
        <v>105</v>
      </c>
      <c r="AB22" s="69">
        <f t="shared" si="74"/>
        <v>2</v>
      </c>
      <c r="AC22" s="122">
        <f t="shared" si="22"/>
        <v>107</v>
      </c>
      <c r="AD22" s="124">
        <f t="shared" ref="AD22:AE22" si="75">SUM(AD23:AD24)</f>
        <v>111</v>
      </c>
      <c r="AE22" s="125">
        <f t="shared" si="75"/>
        <v>2</v>
      </c>
      <c r="AF22" s="123">
        <f t="shared" si="23"/>
        <v>113</v>
      </c>
      <c r="AG22" s="147">
        <f>SUM(AG23:AG24)</f>
        <v>112</v>
      </c>
      <c r="AH22" s="125">
        <f>SUM(AH23:AH24)</f>
        <v>2</v>
      </c>
      <c r="AI22" s="122">
        <f t="shared" si="14"/>
        <v>114</v>
      </c>
      <c r="AJ22" s="147">
        <f>SUM(AJ23:AJ24)</f>
        <v>113</v>
      </c>
      <c r="AK22" s="125">
        <f>SUM(AK23:AK24)</f>
        <v>2</v>
      </c>
      <c r="AL22" s="122">
        <f t="shared" si="15"/>
        <v>115</v>
      </c>
    </row>
    <row r="23" spans="2:38">
      <c r="B23" s="17" t="s">
        <v>39</v>
      </c>
      <c r="C23" s="172">
        <v>50</v>
      </c>
      <c r="D23" s="173">
        <v>3</v>
      </c>
      <c r="E23" s="174">
        <f t="shared" si="2"/>
        <v>53</v>
      </c>
      <c r="F23" s="172">
        <v>59</v>
      </c>
      <c r="G23" s="173">
        <v>3</v>
      </c>
      <c r="H23" s="174">
        <f t="shared" si="5"/>
        <v>62</v>
      </c>
      <c r="I23" s="81">
        <v>65</v>
      </c>
      <c r="J23" s="66">
        <v>3</v>
      </c>
      <c r="K23" s="117">
        <f t="shared" si="16"/>
        <v>68</v>
      </c>
      <c r="L23" s="72">
        <v>67</v>
      </c>
      <c r="M23" s="66">
        <v>2</v>
      </c>
      <c r="N23" s="118">
        <f t="shared" si="17"/>
        <v>69</v>
      </c>
      <c r="O23" s="81">
        <v>68</v>
      </c>
      <c r="P23" s="66">
        <v>2</v>
      </c>
      <c r="Q23" s="117">
        <f t="shared" si="18"/>
        <v>70</v>
      </c>
      <c r="R23" s="72">
        <v>74</v>
      </c>
      <c r="S23" s="66">
        <v>2</v>
      </c>
      <c r="T23" s="118">
        <f t="shared" si="19"/>
        <v>76</v>
      </c>
      <c r="U23" s="81">
        <v>75</v>
      </c>
      <c r="V23" s="66">
        <v>2</v>
      </c>
      <c r="W23" s="117">
        <f t="shared" si="20"/>
        <v>77</v>
      </c>
      <c r="X23" s="81">
        <v>76</v>
      </c>
      <c r="Y23" s="66">
        <v>2</v>
      </c>
      <c r="Z23" s="117">
        <f t="shared" si="21"/>
        <v>78</v>
      </c>
      <c r="AA23" s="72">
        <v>79</v>
      </c>
      <c r="AB23" s="66">
        <v>2</v>
      </c>
      <c r="AC23" s="117">
        <f t="shared" si="22"/>
        <v>81</v>
      </c>
      <c r="AD23" s="119">
        <v>85</v>
      </c>
      <c r="AE23" s="120">
        <v>2</v>
      </c>
      <c r="AF23" s="118">
        <f t="shared" si="23"/>
        <v>87</v>
      </c>
      <c r="AG23" s="121">
        <v>86</v>
      </c>
      <c r="AH23" s="120">
        <v>2</v>
      </c>
      <c r="AI23" s="117">
        <f t="shared" si="14"/>
        <v>88</v>
      </c>
      <c r="AJ23" s="121">
        <v>87</v>
      </c>
      <c r="AK23" s="120">
        <v>2</v>
      </c>
      <c r="AL23" s="117">
        <f t="shared" si="15"/>
        <v>89</v>
      </c>
    </row>
    <row r="24" spans="2:38">
      <c r="B24" s="17" t="s">
        <v>43</v>
      </c>
      <c r="C24" s="172">
        <v>38</v>
      </c>
      <c r="D24" s="173">
        <v>0</v>
      </c>
      <c r="E24" s="174">
        <f t="shared" si="2"/>
        <v>38</v>
      </c>
      <c r="F24" s="172">
        <v>32</v>
      </c>
      <c r="G24" s="173">
        <v>0</v>
      </c>
      <c r="H24" s="174">
        <f t="shared" si="5"/>
        <v>32</v>
      </c>
      <c r="I24" s="81">
        <v>29</v>
      </c>
      <c r="J24" s="66">
        <v>0</v>
      </c>
      <c r="K24" s="117">
        <f t="shared" si="16"/>
        <v>29</v>
      </c>
      <c r="L24" s="72">
        <v>29</v>
      </c>
      <c r="M24" s="66">
        <v>0</v>
      </c>
      <c r="N24" s="118">
        <f t="shared" si="17"/>
        <v>29</v>
      </c>
      <c r="O24" s="81">
        <v>28</v>
      </c>
      <c r="P24" s="66">
        <v>0</v>
      </c>
      <c r="Q24" s="117">
        <f t="shared" si="18"/>
        <v>28</v>
      </c>
      <c r="R24" s="72">
        <v>26</v>
      </c>
      <c r="S24" s="66">
        <v>0</v>
      </c>
      <c r="T24" s="118">
        <f t="shared" si="19"/>
        <v>26</v>
      </c>
      <c r="U24" s="81">
        <v>26</v>
      </c>
      <c r="V24" s="66">
        <v>0</v>
      </c>
      <c r="W24" s="117">
        <f t="shared" si="20"/>
        <v>26</v>
      </c>
      <c r="X24" s="81">
        <v>26</v>
      </c>
      <c r="Y24" s="66">
        <v>0</v>
      </c>
      <c r="Z24" s="117">
        <f t="shared" si="21"/>
        <v>26</v>
      </c>
      <c r="AA24" s="72">
        <v>26</v>
      </c>
      <c r="AB24" s="66">
        <v>0</v>
      </c>
      <c r="AC24" s="117">
        <f t="shared" si="22"/>
        <v>26</v>
      </c>
      <c r="AD24" s="119">
        <v>26</v>
      </c>
      <c r="AE24" s="120">
        <v>0</v>
      </c>
      <c r="AF24" s="118">
        <f t="shared" si="23"/>
        <v>26</v>
      </c>
      <c r="AG24" s="121">
        <v>26</v>
      </c>
      <c r="AH24" s="120">
        <v>0</v>
      </c>
      <c r="AI24" s="117">
        <f t="shared" si="14"/>
        <v>26</v>
      </c>
      <c r="AJ24" s="121">
        <v>26</v>
      </c>
      <c r="AK24" s="120">
        <v>0</v>
      </c>
      <c r="AL24" s="117">
        <f t="shared" si="15"/>
        <v>26</v>
      </c>
    </row>
    <row r="25" spans="2:38">
      <c r="B25" s="10" t="s">
        <v>15</v>
      </c>
      <c r="C25" s="172">
        <v>20</v>
      </c>
      <c r="D25" s="173">
        <v>2</v>
      </c>
      <c r="E25" s="174">
        <f t="shared" si="2"/>
        <v>22</v>
      </c>
      <c r="F25" s="172">
        <v>20</v>
      </c>
      <c r="G25" s="173">
        <v>2</v>
      </c>
      <c r="H25" s="174">
        <f t="shared" si="5"/>
        <v>22</v>
      </c>
      <c r="I25" s="81">
        <v>20</v>
      </c>
      <c r="J25" s="66">
        <v>2</v>
      </c>
      <c r="K25" s="126">
        <f t="shared" si="16"/>
        <v>22</v>
      </c>
      <c r="L25" s="72">
        <v>20</v>
      </c>
      <c r="M25" s="66">
        <v>2</v>
      </c>
      <c r="N25" s="127">
        <f t="shared" si="17"/>
        <v>22</v>
      </c>
      <c r="O25" s="81">
        <v>20</v>
      </c>
      <c r="P25" s="66">
        <v>2</v>
      </c>
      <c r="Q25" s="126">
        <f t="shared" si="18"/>
        <v>22</v>
      </c>
      <c r="R25" s="72">
        <v>20</v>
      </c>
      <c r="S25" s="66">
        <v>2</v>
      </c>
      <c r="T25" s="127">
        <f t="shared" si="19"/>
        <v>22</v>
      </c>
      <c r="U25" s="81">
        <v>20</v>
      </c>
      <c r="V25" s="66">
        <v>2</v>
      </c>
      <c r="W25" s="126">
        <f t="shared" si="20"/>
        <v>22</v>
      </c>
      <c r="X25" s="81">
        <v>20</v>
      </c>
      <c r="Y25" s="66">
        <v>2</v>
      </c>
      <c r="Z25" s="126">
        <f t="shared" si="21"/>
        <v>22</v>
      </c>
      <c r="AA25" s="72">
        <v>20</v>
      </c>
      <c r="AB25" s="66">
        <v>2</v>
      </c>
      <c r="AC25" s="126">
        <f t="shared" si="22"/>
        <v>22</v>
      </c>
      <c r="AD25" s="128">
        <v>20</v>
      </c>
      <c r="AE25" s="107">
        <v>2</v>
      </c>
      <c r="AF25" s="127">
        <f t="shared" si="23"/>
        <v>22</v>
      </c>
      <c r="AG25" s="129">
        <v>20</v>
      </c>
      <c r="AH25" s="107">
        <v>2</v>
      </c>
      <c r="AI25" s="126">
        <f t="shared" si="14"/>
        <v>22</v>
      </c>
      <c r="AJ25" s="129">
        <v>20</v>
      </c>
      <c r="AK25" s="107">
        <v>2</v>
      </c>
      <c r="AL25" s="126">
        <f t="shared" si="15"/>
        <v>22</v>
      </c>
    </row>
    <row r="26" spans="2:38">
      <c r="B26" s="10" t="s">
        <v>16</v>
      </c>
      <c r="C26" s="172">
        <v>1</v>
      </c>
      <c r="D26" s="173">
        <v>0</v>
      </c>
      <c r="E26" s="174">
        <f t="shared" si="2"/>
        <v>1</v>
      </c>
      <c r="F26" s="172">
        <v>1</v>
      </c>
      <c r="G26" s="173">
        <v>0</v>
      </c>
      <c r="H26" s="174">
        <f t="shared" si="5"/>
        <v>1</v>
      </c>
      <c r="I26" s="81">
        <v>1</v>
      </c>
      <c r="J26" s="66">
        <v>0</v>
      </c>
      <c r="K26" s="126">
        <f t="shared" si="16"/>
        <v>1</v>
      </c>
      <c r="L26" s="72">
        <v>1</v>
      </c>
      <c r="M26" s="66">
        <v>0</v>
      </c>
      <c r="N26" s="127">
        <f t="shared" si="17"/>
        <v>1</v>
      </c>
      <c r="O26" s="81">
        <v>1</v>
      </c>
      <c r="P26" s="66">
        <v>0</v>
      </c>
      <c r="Q26" s="126">
        <f t="shared" si="18"/>
        <v>1</v>
      </c>
      <c r="R26" s="72">
        <v>1</v>
      </c>
      <c r="S26" s="66">
        <v>0</v>
      </c>
      <c r="T26" s="127">
        <f t="shared" si="19"/>
        <v>1</v>
      </c>
      <c r="U26" s="81">
        <v>1</v>
      </c>
      <c r="V26" s="66">
        <v>0</v>
      </c>
      <c r="W26" s="126">
        <f t="shared" si="20"/>
        <v>1</v>
      </c>
      <c r="X26" s="81">
        <v>1</v>
      </c>
      <c r="Y26" s="66">
        <v>0</v>
      </c>
      <c r="Z26" s="126">
        <f t="shared" si="21"/>
        <v>1</v>
      </c>
      <c r="AA26" s="72">
        <v>1</v>
      </c>
      <c r="AB26" s="66">
        <v>0</v>
      </c>
      <c r="AC26" s="126">
        <f t="shared" si="22"/>
        <v>1</v>
      </c>
      <c r="AD26" s="128">
        <v>1</v>
      </c>
      <c r="AE26" s="107">
        <v>0</v>
      </c>
      <c r="AF26" s="127">
        <f t="shared" si="23"/>
        <v>1</v>
      </c>
      <c r="AG26" s="129">
        <v>1</v>
      </c>
      <c r="AH26" s="107">
        <v>0</v>
      </c>
      <c r="AI26" s="126">
        <f t="shared" si="14"/>
        <v>1</v>
      </c>
      <c r="AJ26" s="129">
        <v>1</v>
      </c>
      <c r="AK26" s="107">
        <v>0</v>
      </c>
      <c r="AL26" s="126">
        <f t="shared" si="15"/>
        <v>1</v>
      </c>
    </row>
    <row r="27" spans="2:38">
      <c r="B27" s="10" t="s">
        <v>17</v>
      </c>
      <c r="C27" s="172">
        <v>1</v>
      </c>
      <c r="D27" s="173">
        <v>0</v>
      </c>
      <c r="E27" s="174">
        <f t="shared" si="2"/>
        <v>1</v>
      </c>
      <c r="F27" s="172">
        <v>1</v>
      </c>
      <c r="G27" s="173">
        <v>0</v>
      </c>
      <c r="H27" s="174">
        <f t="shared" si="5"/>
        <v>1</v>
      </c>
      <c r="I27" s="81">
        <v>1</v>
      </c>
      <c r="J27" s="66">
        <v>0</v>
      </c>
      <c r="K27" s="126">
        <f t="shared" si="16"/>
        <v>1</v>
      </c>
      <c r="L27" s="72">
        <v>1</v>
      </c>
      <c r="M27" s="66">
        <v>0</v>
      </c>
      <c r="N27" s="127">
        <f t="shared" si="17"/>
        <v>1</v>
      </c>
      <c r="O27" s="81">
        <v>1</v>
      </c>
      <c r="P27" s="66">
        <v>0</v>
      </c>
      <c r="Q27" s="126">
        <f t="shared" si="18"/>
        <v>1</v>
      </c>
      <c r="R27" s="72">
        <v>1</v>
      </c>
      <c r="S27" s="66">
        <v>0</v>
      </c>
      <c r="T27" s="127">
        <f t="shared" si="19"/>
        <v>1</v>
      </c>
      <c r="U27" s="81">
        <v>1</v>
      </c>
      <c r="V27" s="66">
        <v>0</v>
      </c>
      <c r="W27" s="126">
        <f t="shared" si="20"/>
        <v>1</v>
      </c>
      <c r="X27" s="81">
        <v>1</v>
      </c>
      <c r="Y27" s="66">
        <v>0</v>
      </c>
      <c r="Z27" s="126">
        <f t="shared" si="21"/>
        <v>1</v>
      </c>
      <c r="AA27" s="72">
        <v>1</v>
      </c>
      <c r="AB27" s="66">
        <v>0</v>
      </c>
      <c r="AC27" s="126">
        <f t="shared" si="22"/>
        <v>1</v>
      </c>
      <c r="AD27" s="128">
        <v>1</v>
      </c>
      <c r="AE27" s="107">
        <v>0</v>
      </c>
      <c r="AF27" s="127">
        <f t="shared" si="23"/>
        <v>1</v>
      </c>
      <c r="AG27" s="129">
        <v>1</v>
      </c>
      <c r="AH27" s="107">
        <v>0</v>
      </c>
      <c r="AI27" s="126">
        <f t="shared" si="14"/>
        <v>1</v>
      </c>
      <c r="AJ27" s="129">
        <v>1</v>
      </c>
      <c r="AK27" s="107">
        <v>0</v>
      </c>
      <c r="AL27" s="126">
        <f t="shared" si="15"/>
        <v>1</v>
      </c>
    </row>
    <row r="28" spans="2:38">
      <c r="B28" s="10" t="s">
        <v>18</v>
      </c>
      <c r="C28" s="172">
        <v>1</v>
      </c>
      <c r="D28" s="173">
        <v>0</v>
      </c>
      <c r="E28" s="174">
        <f t="shared" si="2"/>
        <v>1</v>
      </c>
      <c r="F28" s="172">
        <v>1</v>
      </c>
      <c r="G28" s="173">
        <v>0</v>
      </c>
      <c r="H28" s="174">
        <f t="shared" si="5"/>
        <v>1</v>
      </c>
      <c r="I28" s="81">
        <v>1</v>
      </c>
      <c r="J28" s="66">
        <v>0</v>
      </c>
      <c r="K28" s="126">
        <f t="shared" si="16"/>
        <v>1</v>
      </c>
      <c r="L28" s="72">
        <v>1</v>
      </c>
      <c r="M28" s="66">
        <v>0</v>
      </c>
      <c r="N28" s="127">
        <f t="shared" si="17"/>
        <v>1</v>
      </c>
      <c r="O28" s="81">
        <v>1</v>
      </c>
      <c r="P28" s="66">
        <v>0</v>
      </c>
      <c r="Q28" s="126">
        <f t="shared" si="18"/>
        <v>1</v>
      </c>
      <c r="R28" s="72">
        <v>1</v>
      </c>
      <c r="S28" s="66">
        <v>0</v>
      </c>
      <c r="T28" s="127">
        <f t="shared" si="19"/>
        <v>1</v>
      </c>
      <c r="U28" s="81">
        <v>1</v>
      </c>
      <c r="V28" s="66">
        <v>0</v>
      </c>
      <c r="W28" s="126">
        <f t="shared" si="20"/>
        <v>1</v>
      </c>
      <c r="X28" s="81">
        <v>1</v>
      </c>
      <c r="Y28" s="66">
        <v>0</v>
      </c>
      <c r="Z28" s="126">
        <f t="shared" si="21"/>
        <v>1</v>
      </c>
      <c r="AA28" s="72">
        <v>1</v>
      </c>
      <c r="AB28" s="66">
        <v>0</v>
      </c>
      <c r="AC28" s="126">
        <f t="shared" si="22"/>
        <v>1</v>
      </c>
      <c r="AD28" s="128">
        <v>1</v>
      </c>
      <c r="AE28" s="107">
        <v>0</v>
      </c>
      <c r="AF28" s="127">
        <f t="shared" si="23"/>
        <v>1</v>
      </c>
      <c r="AG28" s="129">
        <v>1</v>
      </c>
      <c r="AH28" s="107">
        <v>0</v>
      </c>
      <c r="AI28" s="126">
        <f t="shared" si="14"/>
        <v>1</v>
      </c>
      <c r="AJ28" s="129">
        <v>1</v>
      </c>
      <c r="AK28" s="107">
        <v>0</v>
      </c>
      <c r="AL28" s="126">
        <f t="shared" si="15"/>
        <v>1</v>
      </c>
    </row>
    <row r="29" spans="2:38">
      <c r="B29" s="11" t="s">
        <v>29</v>
      </c>
      <c r="C29" s="175">
        <f t="shared" ref="C29:D29" si="76">SUM(C30:C32)</f>
        <v>228</v>
      </c>
      <c r="D29" s="176">
        <f t="shared" si="76"/>
        <v>0</v>
      </c>
      <c r="E29" s="177">
        <f t="shared" si="2"/>
        <v>228</v>
      </c>
      <c r="F29" s="175">
        <f t="shared" ref="F29:G29" si="77">SUM(F30:F32)</f>
        <v>228</v>
      </c>
      <c r="G29" s="176">
        <f t="shared" si="77"/>
        <v>0</v>
      </c>
      <c r="H29" s="177">
        <f t="shared" si="5"/>
        <v>228</v>
      </c>
      <c r="I29" s="83">
        <f t="shared" ref="I29:J29" si="78">SUM(I30:I32)</f>
        <v>223</v>
      </c>
      <c r="J29" s="68">
        <f t="shared" si="78"/>
        <v>0</v>
      </c>
      <c r="K29" s="100">
        <f t="shared" si="16"/>
        <v>223</v>
      </c>
      <c r="L29" s="74">
        <f t="shared" ref="L29:M29" si="79">SUM(L30:L32)</f>
        <v>223</v>
      </c>
      <c r="M29" s="68">
        <f t="shared" si="79"/>
        <v>0</v>
      </c>
      <c r="N29" s="99">
        <f t="shared" si="17"/>
        <v>223</v>
      </c>
      <c r="O29" s="83">
        <f t="shared" ref="O29:P29" si="80">SUM(O30:O32)</f>
        <v>224</v>
      </c>
      <c r="P29" s="68">
        <f t="shared" si="80"/>
        <v>0</v>
      </c>
      <c r="Q29" s="100">
        <f t="shared" si="18"/>
        <v>224</v>
      </c>
      <c r="R29" s="74">
        <f t="shared" ref="R29:S29" si="81">SUM(R30:R32)</f>
        <v>223</v>
      </c>
      <c r="S29" s="68">
        <f t="shared" si="81"/>
        <v>0</v>
      </c>
      <c r="T29" s="99">
        <f t="shared" si="19"/>
        <v>223</v>
      </c>
      <c r="U29" s="83">
        <f t="shared" ref="U29:V29" si="82">SUM(U30:U32)</f>
        <v>223</v>
      </c>
      <c r="V29" s="68">
        <f t="shared" si="82"/>
        <v>0</v>
      </c>
      <c r="W29" s="100">
        <f t="shared" si="20"/>
        <v>223</v>
      </c>
      <c r="X29" s="83">
        <f t="shared" ref="X29:Y29" si="83">SUM(X30:X32)</f>
        <v>222</v>
      </c>
      <c r="Y29" s="68">
        <f t="shared" si="83"/>
        <v>0</v>
      </c>
      <c r="Z29" s="100">
        <f t="shared" si="21"/>
        <v>222</v>
      </c>
      <c r="AA29" s="74">
        <f t="shared" ref="AA29:AB29" si="84">SUM(AA30:AA32)</f>
        <v>222</v>
      </c>
      <c r="AB29" s="68">
        <f t="shared" si="84"/>
        <v>0</v>
      </c>
      <c r="AC29" s="100">
        <f t="shared" si="22"/>
        <v>222</v>
      </c>
      <c r="AD29" s="77">
        <f t="shared" ref="AD29:AE29" si="85">SUM(AD30:AD32)</f>
        <v>222</v>
      </c>
      <c r="AE29" s="14">
        <f t="shared" si="85"/>
        <v>0</v>
      </c>
      <c r="AF29" s="99">
        <f t="shared" si="23"/>
        <v>222</v>
      </c>
      <c r="AG29" s="87">
        <f>SUM(AG30:AG32)</f>
        <v>222</v>
      </c>
      <c r="AH29" s="14">
        <f>SUM(AH30:AH32)</f>
        <v>0</v>
      </c>
      <c r="AI29" s="100">
        <f t="shared" si="14"/>
        <v>222</v>
      </c>
      <c r="AJ29" s="87">
        <f>SUM(AJ30:AJ32)</f>
        <v>222</v>
      </c>
      <c r="AK29" s="14">
        <f>SUM(AK30:AK32)</f>
        <v>0</v>
      </c>
      <c r="AL29" s="100">
        <f t="shared" si="15"/>
        <v>222</v>
      </c>
    </row>
    <row r="30" spans="2:38">
      <c r="B30" s="10" t="s">
        <v>44</v>
      </c>
      <c r="C30" s="172">
        <v>160</v>
      </c>
      <c r="D30" s="173">
        <v>0</v>
      </c>
      <c r="E30" s="174">
        <f t="shared" si="2"/>
        <v>160</v>
      </c>
      <c r="F30" s="172">
        <v>160</v>
      </c>
      <c r="G30" s="173">
        <v>0</v>
      </c>
      <c r="H30" s="174">
        <f t="shared" si="5"/>
        <v>160</v>
      </c>
      <c r="I30" s="81">
        <v>156</v>
      </c>
      <c r="J30" s="66">
        <v>0</v>
      </c>
      <c r="K30" s="101">
        <f t="shared" si="16"/>
        <v>156</v>
      </c>
      <c r="L30" s="72">
        <v>156</v>
      </c>
      <c r="M30" s="66">
        <v>0</v>
      </c>
      <c r="N30" s="102">
        <f t="shared" si="17"/>
        <v>156</v>
      </c>
      <c r="O30" s="81">
        <v>157</v>
      </c>
      <c r="P30" s="66">
        <v>0</v>
      </c>
      <c r="Q30" s="101">
        <f t="shared" si="18"/>
        <v>157</v>
      </c>
      <c r="R30" s="72">
        <v>156</v>
      </c>
      <c r="S30" s="66">
        <v>0</v>
      </c>
      <c r="T30" s="102">
        <f t="shared" si="19"/>
        <v>156</v>
      </c>
      <c r="U30" s="81">
        <v>156</v>
      </c>
      <c r="V30" s="66">
        <v>0</v>
      </c>
      <c r="W30" s="101">
        <f t="shared" si="20"/>
        <v>156</v>
      </c>
      <c r="X30" s="81">
        <v>155</v>
      </c>
      <c r="Y30" s="66">
        <v>0</v>
      </c>
      <c r="Z30" s="101">
        <f t="shared" si="21"/>
        <v>155</v>
      </c>
      <c r="AA30" s="72">
        <v>155</v>
      </c>
      <c r="AB30" s="66">
        <v>0</v>
      </c>
      <c r="AC30" s="101">
        <f t="shared" si="22"/>
        <v>155</v>
      </c>
      <c r="AD30" s="78">
        <v>155</v>
      </c>
      <c r="AE30" s="29">
        <v>0</v>
      </c>
      <c r="AF30" s="102">
        <f t="shared" si="23"/>
        <v>155</v>
      </c>
      <c r="AG30" s="88">
        <v>155</v>
      </c>
      <c r="AH30" s="29">
        <v>0</v>
      </c>
      <c r="AI30" s="101">
        <f t="shared" si="14"/>
        <v>155</v>
      </c>
      <c r="AJ30" s="88">
        <v>155</v>
      </c>
      <c r="AK30" s="29">
        <v>0</v>
      </c>
      <c r="AL30" s="101">
        <f t="shared" si="15"/>
        <v>155</v>
      </c>
    </row>
    <row r="31" spans="2:38">
      <c r="B31" s="10" t="s">
        <v>45</v>
      </c>
      <c r="C31" s="172">
        <v>42</v>
      </c>
      <c r="D31" s="173">
        <v>0</v>
      </c>
      <c r="E31" s="174">
        <f t="shared" si="2"/>
        <v>42</v>
      </c>
      <c r="F31" s="172">
        <v>42</v>
      </c>
      <c r="G31" s="173">
        <v>0</v>
      </c>
      <c r="H31" s="174">
        <f t="shared" si="5"/>
        <v>42</v>
      </c>
      <c r="I31" s="81">
        <v>41</v>
      </c>
      <c r="J31" s="66">
        <v>0</v>
      </c>
      <c r="K31" s="101">
        <f t="shared" si="16"/>
        <v>41</v>
      </c>
      <c r="L31" s="72">
        <v>41</v>
      </c>
      <c r="M31" s="66">
        <v>0</v>
      </c>
      <c r="N31" s="102">
        <f t="shared" si="17"/>
        <v>41</v>
      </c>
      <c r="O31" s="81">
        <v>41</v>
      </c>
      <c r="P31" s="66">
        <v>0</v>
      </c>
      <c r="Q31" s="101">
        <f t="shared" si="18"/>
        <v>41</v>
      </c>
      <c r="R31" s="72">
        <v>41</v>
      </c>
      <c r="S31" s="66">
        <v>0</v>
      </c>
      <c r="T31" s="102">
        <f t="shared" si="19"/>
        <v>41</v>
      </c>
      <c r="U31" s="81">
        <v>41</v>
      </c>
      <c r="V31" s="66">
        <v>0</v>
      </c>
      <c r="W31" s="101">
        <f t="shared" si="20"/>
        <v>41</v>
      </c>
      <c r="X31" s="81">
        <v>41</v>
      </c>
      <c r="Y31" s="66">
        <v>0</v>
      </c>
      <c r="Z31" s="101">
        <f t="shared" si="21"/>
        <v>41</v>
      </c>
      <c r="AA31" s="72">
        <v>41</v>
      </c>
      <c r="AB31" s="66">
        <v>0</v>
      </c>
      <c r="AC31" s="101">
        <f t="shared" si="22"/>
        <v>41</v>
      </c>
      <c r="AD31" s="78">
        <v>41</v>
      </c>
      <c r="AE31" s="29">
        <v>0</v>
      </c>
      <c r="AF31" s="102">
        <f t="shared" si="23"/>
        <v>41</v>
      </c>
      <c r="AG31" s="88">
        <v>41</v>
      </c>
      <c r="AH31" s="29">
        <v>0</v>
      </c>
      <c r="AI31" s="101">
        <f t="shared" si="14"/>
        <v>41</v>
      </c>
      <c r="AJ31" s="88">
        <v>41</v>
      </c>
      <c r="AK31" s="29">
        <v>0</v>
      </c>
      <c r="AL31" s="101">
        <f t="shared" si="15"/>
        <v>41</v>
      </c>
    </row>
    <row r="32" spans="2:38">
      <c r="B32" s="10" t="s">
        <v>46</v>
      </c>
      <c r="C32" s="172">
        <v>26</v>
      </c>
      <c r="D32" s="173">
        <v>0</v>
      </c>
      <c r="E32" s="174">
        <f t="shared" si="2"/>
        <v>26</v>
      </c>
      <c r="F32" s="172">
        <v>26</v>
      </c>
      <c r="G32" s="173">
        <v>0</v>
      </c>
      <c r="H32" s="174">
        <f t="shared" si="5"/>
        <v>26</v>
      </c>
      <c r="I32" s="81">
        <v>26</v>
      </c>
      <c r="J32" s="66">
        <v>0</v>
      </c>
      <c r="K32" s="101">
        <f t="shared" si="16"/>
        <v>26</v>
      </c>
      <c r="L32" s="72">
        <v>26</v>
      </c>
      <c r="M32" s="66">
        <v>0</v>
      </c>
      <c r="N32" s="102">
        <f t="shared" si="17"/>
        <v>26</v>
      </c>
      <c r="O32" s="81">
        <v>26</v>
      </c>
      <c r="P32" s="66">
        <v>0</v>
      </c>
      <c r="Q32" s="101">
        <f t="shared" si="18"/>
        <v>26</v>
      </c>
      <c r="R32" s="72">
        <v>26</v>
      </c>
      <c r="S32" s="66">
        <v>0</v>
      </c>
      <c r="T32" s="102">
        <f t="shared" si="19"/>
        <v>26</v>
      </c>
      <c r="U32" s="81">
        <v>26</v>
      </c>
      <c r="V32" s="66">
        <v>0</v>
      </c>
      <c r="W32" s="101">
        <f t="shared" si="20"/>
        <v>26</v>
      </c>
      <c r="X32" s="81">
        <v>26</v>
      </c>
      <c r="Y32" s="66">
        <v>0</v>
      </c>
      <c r="Z32" s="101">
        <f t="shared" si="21"/>
        <v>26</v>
      </c>
      <c r="AA32" s="72">
        <v>26</v>
      </c>
      <c r="AB32" s="66">
        <v>0</v>
      </c>
      <c r="AC32" s="101">
        <f t="shared" si="22"/>
        <v>26</v>
      </c>
      <c r="AD32" s="78">
        <v>26</v>
      </c>
      <c r="AE32" s="29">
        <v>0</v>
      </c>
      <c r="AF32" s="102">
        <f t="shared" si="23"/>
        <v>26</v>
      </c>
      <c r="AG32" s="88">
        <v>26</v>
      </c>
      <c r="AH32" s="29">
        <v>0</v>
      </c>
      <c r="AI32" s="101">
        <f t="shared" si="14"/>
        <v>26</v>
      </c>
      <c r="AJ32" s="88">
        <v>26</v>
      </c>
      <c r="AK32" s="29">
        <v>0</v>
      </c>
      <c r="AL32" s="101">
        <f t="shared" si="15"/>
        <v>26</v>
      </c>
    </row>
    <row r="33" spans="2:38">
      <c r="B33" s="13" t="s">
        <v>22</v>
      </c>
      <c r="C33" s="178">
        <f t="shared" ref="C33:D33" si="86">SUM(C34:C35)</f>
        <v>146</v>
      </c>
      <c r="D33" s="179">
        <f t="shared" si="86"/>
        <v>77</v>
      </c>
      <c r="E33" s="180">
        <f t="shared" si="2"/>
        <v>223</v>
      </c>
      <c r="F33" s="178">
        <f t="shared" ref="F33:G33" si="87">SUM(F34:F35)</f>
        <v>146</v>
      </c>
      <c r="G33" s="179">
        <f t="shared" si="87"/>
        <v>80</v>
      </c>
      <c r="H33" s="180">
        <f t="shared" si="5"/>
        <v>226</v>
      </c>
      <c r="I33" s="5">
        <f t="shared" ref="I33:J33" si="88">SUM(I34:I35)</f>
        <v>147</v>
      </c>
      <c r="J33" s="64">
        <f t="shared" si="88"/>
        <v>81</v>
      </c>
      <c r="K33" s="100">
        <f t="shared" si="16"/>
        <v>228</v>
      </c>
      <c r="L33" s="59">
        <f t="shared" ref="L33:M33" si="89">SUM(L34:L35)</f>
        <v>146</v>
      </c>
      <c r="M33" s="64">
        <f t="shared" si="89"/>
        <v>81</v>
      </c>
      <c r="N33" s="99">
        <f t="shared" si="17"/>
        <v>227</v>
      </c>
      <c r="O33" s="5">
        <f t="shared" ref="O33:P33" si="90">SUM(O34:O35)</f>
        <v>145</v>
      </c>
      <c r="P33" s="64">
        <f t="shared" si="90"/>
        <v>81</v>
      </c>
      <c r="Q33" s="100">
        <f t="shared" si="18"/>
        <v>226</v>
      </c>
      <c r="R33" s="59">
        <f t="shared" ref="R33:S33" si="91">SUM(R34:R35)</f>
        <v>145</v>
      </c>
      <c r="S33" s="64">
        <f t="shared" si="91"/>
        <v>81</v>
      </c>
      <c r="T33" s="99">
        <f t="shared" si="19"/>
        <v>226</v>
      </c>
      <c r="U33" s="5">
        <f t="shared" ref="U33:V33" si="92">SUM(U34:U35)</f>
        <v>146</v>
      </c>
      <c r="V33" s="64">
        <f t="shared" si="92"/>
        <v>81</v>
      </c>
      <c r="W33" s="100">
        <f t="shared" si="20"/>
        <v>227</v>
      </c>
      <c r="X33" s="86">
        <f t="shared" ref="X33:Y33" si="93">SUM(X34:X35)</f>
        <v>146</v>
      </c>
      <c r="Y33" s="19">
        <f t="shared" si="93"/>
        <v>82</v>
      </c>
      <c r="Z33" s="100">
        <f t="shared" si="21"/>
        <v>228</v>
      </c>
      <c r="AA33" s="86">
        <f t="shared" ref="AA33:AB33" si="94">SUM(AA34:AA35)</f>
        <v>146</v>
      </c>
      <c r="AB33" s="19">
        <f t="shared" si="94"/>
        <v>81</v>
      </c>
      <c r="AC33" s="100">
        <f t="shared" si="22"/>
        <v>227</v>
      </c>
      <c r="AD33" s="86">
        <f t="shared" ref="AD33:AE33" si="95">SUM(AD34:AD35)</f>
        <v>146</v>
      </c>
      <c r="AE33" s="19">
        <f t="shared" si="95"/>
        <v>81</v>
      </c>
      <c r="AF33" s="100">
        <f t="shared" si="23"/>
        <v>227</v>
      </c>
      <c r="AG33" s="86">
        <f>SUM(AG34:AG35)</f>
        <v>146</v>
      </c>
      <c r="AH33" s="19">
        <f>SUM(AH34:AH35)</f>
        <v>81</v>
      </c>
      <c r="AI33" s="100">
        <f t="shared" si="14"/>
        <v>227</v>
      </c>
      <c r="AJ33" s="86">
        <f>SUM(AJ34:AJ35)</f>
        <v>146</v>
      </c>
      <c r="AK33" s="19">
        <f>SUM(AK34:AK35)</f>
        <v>82</v>
      </c>
      <c r="AL33" s="100">
        <f t="shared" si="15"/>
        <v>228</v>
      </c>
    </row>
    <row r="34" spans="2:38">
      <c r="B34" s="17" t="s">
        <v>41</v>
      </c>
      <c r="C34" s="10">
        <v>138</v>
      </c>
      <c r="D34" s="66">
        <v>77</v>
      </c>
      <c r="E34" s="158">
        <f t="shared" si="2"/>
        <v>215</v>
      </c>
      <c r="F34" s="10">
        <v>138</v>
      </c>
      <c r="G34" s="66">
        <v>80</v>
      </c>
      <c r="H34" s="158">
        <f t="shared" si="5"/>
        <v>218</v>
      </c>
      <c r="I34" s="81">
        <v>140</v>
      </c>
      <c r="J34" s="66">
        <v>81</v>
      </c>
      <c r="K34" s="117">
        <f t="shared" si="16"/>
        <v>221</v>
      </c>
      <c r="L34" s="72">
        <v>140</v>
      </c>
      <c r="M34" s="66">
        <v>81</v>
      </c>
      <c r="N34" s="118">
        <f t="shared" si="17"/>
        <v>221</v>
      </c>
      <c r="O34" s="81">
        <v>140</v>
      </c>
      <c r="P34" s="66">
        <v>81</v>
      </c>
      <c r="Q34" s="117">
        <f t="shared" si="18"/>
        <v>221</v>
      </c>
      <c r="R34" s="72">
        <v>140</v>
      </c>
      <c r="S34" s="66">
        <v>81</v>
      </c>
      <c r="T34" s="118">
        <f t="shared" si="19"/>
        <v>221</v>
      </c>
      <c r="U34" s="81">
        <v>142</v>
      </c>
      <c r="V34" s="66">
        <v>81</v>
      </c>
      <c r="W34" s="117">
        <f t="shared" si="20"/>
        <v>223</v>
      </c>
      <c r="X34" s="88">
        <v>144</v>
      </c>
      <c r="Y34" s="29">
        <v>82</v>
      </c>
      <c r="Z34" s="117">
        <f t="shared" si="21"/>
        <v>226</v>
      </c>
      <c r="AA34" s="88">
        <v>144</v>
      </c>
      <c r="AB34" s="29">
        <v>81</v>
      </c>
      <c r="AC34" s="117">
        <f t="shared" si="22"/>
        <v>225</v>
      </c>
      <c r="AD34" s="88">
        <v>144</v>
      </c>
      <c r="AE34" s="29">
        <v>81</v>
      </c>
      <c r="AF34" s="117">
        <f t="shared" si="23"/>
        <v>225</v>
      </c>
      <c r="AG34" s="88">
        <v>144</v>
      </c>
      <c r="AH34" s="29">
        <v>81</v>
      </c>
      <c r="AI34" s="117">
        <f t="shared" si="14"/>
        <v>225</v>
      </c>
      <c r="AJ34" s="88">
        <v>144</v>
      </c>
      <c r="AK34" s="29">
        <v>82</v>
      </c>
      <c r="AL34" s="117">
        <f t="shared" si="15"/>
        <v>226</v>
      </c>
    </row>
    <row r="35" spans="2:38">
      <c r="B35" s="17" t="s">
        <v>42</v>
      </c>
      <c r="C35" s="10">
        <v>8</v>
      </c>
      <c r="D35" s="66"/>
      <c r="E35" s="158">
        <f t="shared" si="2"/>
        <v>8</v>
      </c>
      <c r="F35" s="10">
        <v>8</v>
      </c>
      <c r="G35" s="66"/>
      <c r="H35" s="158">
        <f t="shared" si="5"/>
        <v>8</v>
      </c>
      <c r="I35" s="81">
        <v>7</v>
      </c>
      <c r="J35" s="66"/>
      <c r="K35" s="117">
        <f t="shared" si="16"/>
        <v>7</v>
      </c>
      <c r="L35" s="72">
        <v>6</v>
      </c>
      <c r="M35" s="66"/>
      <c r="N35" s="118">
        <f t="shared" si="17"/>
        <v>6</v>
      </c>
      <c r="O35" s="81">
        <v>5</v>
      </c>
      <c r="P35" s="66"/>
      <c r="Q35" s="117">
        <f t="shared" si="18"/>
        <v>5</v>
      </c>
      <c r="R35" s="72">
        <v>5</v>
      </c>
      <c r="S35" s="66"/>
      <c r="T35" s="118">
        <f t="shared" si="19"/>
        <v>5</v>
      </c>
      <c r="U35" s="81">
        <v>4</v>
      </c>
      <c r="V35" s="66"/>
      <c r="W35" s="117">
        <f t="shared" si="20"/>
        <v>4</v>
      </c>
      <c r="X35" s="88">
        <v>2</v>
      </c>
      <c r="Y35" s="125">
        <v>0</v>
      </c>
      <c r="Z35" s="117">
        <f t="shared" si="21"/>
        <v>2</v>
      </c>
      <c r="AA35" s="88">
        <v>2</v>
      </c>
      <c r="AB35" s="125">
        <v>0</v>
      </c>
      <c r="AC35" s="117">
        <f t="shared" si="22"/>
        <v>2</v>
      </c>
      <c r="AD35" s="88">
        <v>2</v>
      </c>
      <c r="AE35" s="125">
        <v>0</v>
      </c>
      <c r="AF35" s="117">
        <f t="shared" si="23"/>
        <v>2</v>
      </c>
      <c r="AG35" s="88">
        <v>2</v>
      </c>
      <c r="AH35" s="125">
        <v>0</v>
      </c>
      <c r="AI35" s="117">
        <f t="shared" si="14"/>
        <v>2</v>
      </c>
      <c r="AJ35" s="88">
        <v>2</v>
      </c>
      <c r="AK35" s="125">
        <v>0</v>
      </c>
      <c r="AL35" s="117">
        <f t="shared" si="15"/>
        <v>2</v>
      </c>
    </row>
    <row r="36" spans="2:38">
      <c r="B36" s="62" t="s">
        <v>36</v>
      </c>
      <c r="C36" s="62">
        <f t="shared" ref="C36" si="96">SUM(C37:C38)</f>
        <v>145</v>
      </c>
      <c r="D36" s="64">
        <f t="shared" ref="D36" si="97">SUM(D37:D38)</f>
        <v>11</v>
      </c>
      <c r="E36" s="162">
        <f t="shared" si="2"/>
        <v>156</v>
      </c>
      <c r="F36" s="62">
        <f t="shared" ref="F36" si="98">SUM(F37:F38)</f>
        <v>139</v>
      </c>
      <c r="G36" s="64">
        <f t="shared" ref="G36" si="99">SUM(G37:G38)</f>
        <v>10</v>
      </c>
      <c r="H36" s="162">
        <f t="shared" si="5"/>
        <v>149</v>
      </c>
      <c r="I36" s="5">
        <f t="shared" ref="I36" si="100">SUM(I37:I38)</f>
        <v>138</v>
      </c>
      <c r="J36" s="64">
        <f t="shared" ref="J36" si="101">SUM(J37:J38)</f>
        <v>10</v>
      </c>
      <c r="K36" s="100">
        <f t="shared" si="16"/>
        <v>148</v>
      </c>
      <c r="L36" s="59">
        <f t="shared" ref="L36" si="102">SUM(L37:L38)</f>
        <v>138</v>
      </c>
      <c r="M36" s="64">
        <f t="shared" ref="M36" si="103">SUM(M37:M38)</f>
        <v>10</v>
      </c>
      <c r="N36" s="99">
        <f t="shared" si="17"/>
        <v>148</v>
      </c>
      <c r="O36" s="5">
        <f t="shared" ref="O36" si="104">SUM(O37:O38)</f>
        <v>137</v>
      </c>
      <c r="P36" s="64">
        <f t="shared" ref="P36" si="105">SUM(P37:P38)</f>
        <v>10</v>
      </c>
      <c r="Q36" s="100">
        <f t="shared" si="18"/>
        <v>147</v>
      </c>
      <c r="R36" s="59">
        <f t="shared" ref="R36" si="106">SUM(R37:R38)</f>
        <v>137</v>
      </c>
      <c r="S36" s="64">
        <f t="shared" ref="S36" si="107">SUM(S37:S38)</f>
        <v>9</v>
      </c>
      <c r="T36" s="99">
        <f t="shared" si="19"/>
        <v>146</v>
      </c>
      <c r="U36" s="5">
        <f t="shared" ref="U36" si="108">SUM(U37:U38)</f>
        <v>118</v>
      </c>
      <c r="V36" s="64">
        <f t="shared" ref="V36" si="109">SUM(V37:V38)</f>
        <v>9</v>
      </c>
      <c r="W36" s="100">
        <f t="shared" si="20"/>
        <v>127</v>
      </c>
      <c r="X36" s="5">
        <f t="shared" ref="X36" si="110">SUM(X37:X38)</f>
        <v>115</v>
      </c>
      <c r="Y36" s="64">
        <f t="shared" ref="Y36" si="111">SUM(Y37:Y38)</f>
        <v>9</v>
      </c>
      <c r="Z36" s="100">
        <f t="shared" si="21"/>
        <v>124</v>
      </c>
      <c r="AA36" s="59">
        <f t="shared" ref="AA36" si="112">SUM(AA37:AA38)</f>
        <v>112</v>
      </c>
      <c r="AB36" s="64">
        <f t="shared" ref="AB36" si="113">SUM(AB37:AB38)</f>
        <v>9</v>
      </c>
      <c r="AC36" s="100">
        <f t="shared" si="22"/>
        <v>121</v>
      </c>
      <c r="AD36" s="76">
        <f t="shared" ref="AD36" si="114">SUM(AD37:AD38)</f>
        <v>107</v>
      </c>
      <c r="AE36" s="19">
        <f t="shared" ref="AE36" si="115">SUM(AE37:AE38)</f>
        <v>9</v>
      </c>
      <c r="AF36" s="99">
        <f t="shared" si="23"/>
        <v>116</v>
      </c>
      <c r="AG36" s="86">
        <f t="shared" ref="AG36:AH36" si="116">SUM(AG37:AG38)</f>
        <v>99</v>
      </c>
      <c r="AH36" s="19">
        <f t="shared" si="116"/>
        <v>8</v>
      </c>
      <c r="AI36" s="100">
        <f t="shared" si="14"/>
        <v>107</v>
      </c>
      <c r="AJ36" s="86">
        <f t="shared" ref="AJ36:AK36" si="117">SUM(AJ37:AJ38)</f>
        <v>97</v>
      </c>
      <c r="AK36" s="19">
        <f t="shared" si="117"/>
        <v>7</v>
      </c>
      <c r="AL36" s="100">
        <f t="shared" si="15"/>
        <v>104</v>
      </c>
    </row>
    <row r="37" spans="2:38">
      <c r="B37" s="17" t="s">
        <v>39</v>
      </c>
      <c r="C37" s="10">
        <v>31</v>
      </c>
      <c r="D37" s="66">
        <v>2</v>
      </c>
      <c r="E37" s="158">
        <f t="shared" si="2"/>
        <v>33</v>
      </c>
      <c r="F37" s="10">
        <v>35</v>
      </c>
      <c r="G37" s="66">
        <v>2</v>
      </c>
      <c r="H37" s="158">
        <f t="shared" si="5"/>
        <v>37</v>
      </c>
      <c r="I37" s="81">
        <v>39</v>
      </c>
      <c r="J37" s="66">
        <v>2</v>
      </c>
      <c r="K37" s="126">
        <f t="shared" si="16"/>
        <v>41</v>
      </c>
      <c r="L37" s="72">
        <v>42</v>
      </c>
      <c r="M37" s="66">
        <v>3</v>
      </c>
      <c r="N37" s="127">
        <f t="shared" si="17"/>
        <v>45</v>
      </c>
      <c r="O37" s="81">
        <v>43</v>
      </c>
      <c r="P37" s="66">
        <v>3</v>
      </c>
      <c r="Q37" s="126">
        <f t="shared" si="18"/>
        <v>46</v>
      </c>
      <c r="R37" s="72">
        <v>53</v>
      </c>
      <c r="S37" s="66">
        <v>3</v>
      </c>
      <c r="T37" s="127">
        <f t="shared" si="19"/>
        <v>56</v>
      </c>
      <c r="U37" s="81">
        <v>57</v>
      </c>
      <c r="V37" s="66">
        <v>4</v>
      </c>
      <c r="W37" s="126">
        <f t="shared" si="20"/>
        <v>61</v>
      </c>
      <c r="X37" s="81">
        <v>63</v>
      </c>
      <c r="Y37" s="66">
        <v>4</v>
      </c>
      <c r="Z37" s="126">
        <f t="shared" si="21"/>
        <v>67</v>
      </c>
      <c r="AA37" s="72">
        <v>64</v>
      </c>
      <c r="AB37" s="66">
        <v>4</v>
      </c>
      <c r="AC37" s="126">
        <f t="shared" si="22"/>
        <v>68</v>
      </c>
      <c r="AD37" s="78">
        <v>73</v>
      </c>
      <c r="AE37" s="29">
        <v>4</v>
      </c>
      <c r="AF37" s="127">
        <f t="shared" si="23"/>
        <v>77</v>
      </c>
      <c r="AG37" s="88">
        <v>92</v>
      </c>
      <c r="AH37" s="29">
        <v>6</v>
      </c>
      <c r="AI37" s="126">
        <f t="shared" si="14"/>
        <v>98</v>
      </c>
      <c r="AJ37" s="88">
        <v>94</v>
      </c>
      <c r="AK37" s="29">
        <v>7</v>
      </c>
      <c r="AL37" s="126">
        <f t="shared" si="15"/>
        <v>101</v>
      </c>
    </row>
    <row r="38" spans="2:38">
      <c r="B38" s="17" t="s">
        <v>40</v>
      </c>
      <c r="C38" s="10">
        <v>114</v>
      </c>
      <c r="D38" s="66">
        <v>9</v>
      </c>
      <c r="E38" s="158">
        <f t="shared" si="2"/>
        <v>123</v>
      </c>
      <c r="F38" s="10">
        <v>104</v>
      </c>
      <c r="G38" s="66">
        <v>8</v>
      </c>
      <c r="H38" s="158">
        <f t="shared" si="5"/>
        <v>112</v>
      </c>
      <c r="I38" s="81">
        <v>99</v>
      </c>
      <c r="J38" s="66">
        <v>8</v>
      </c>
      <c r="K38" s="126">
        <f t="shared" si="16"/>
        <v>107</v>
      </c>
      <c r="L38" s="72">
        <v>96</v>
      </c>
      <c r="M38" s="66">
        <v>7</v>
      </c>
      <c r="N38" s="127">
        <f t="shared" si="17"/>
        <v>103</v>
      </c>
      <c r="O38" s="81">
        <v>94</v>
      </c>
      <c r="P38" s="66">
        <v>7</v>
      </c>
      <c r="Q38" s="126">
        <f t="shared" si="18"/>
        <v>101</v>
      </c>
      <c r="R38" s="72">
        <v>84</v>
      </c>
      <c r="S38" s="66">
        <v>6</v>
      </c>
      <c r="T38" s="127">
        <f t="shared" si="19"/>
        <v>90</v>
      </c>
      <c r="U38" s="81">
        <v>61</v>
      </c>
      <c r="V38" s="66">
        <v>5</v>
      </c>
      <c r="W38" s="126">
        <f t="shared" si="20"/>
        <v>66</v>
      </c>
      <c r="X38" s="81">
        <v>52</v>
      </c>
      <c r="Y38" s="66">
        <v>5</v>
      </c>
      <c r="Z38" s="126">
        <f t="shared" si="21"/>
        <v>57</v>
      </c>
      <c r="AA38" s="72">
        <v>48</v>
      </c>
      <c r="AB38" s="66">
        <v>5</v>
      </c>
      <c r="AC38" s="126">
        <f t="shared" si="22"/>
        <v>53</v>
      </c>
      <c r="AD38" s="78">
        <v>34</v>
      </c>
      <c r="AE38" s="29">
        <v>5</v>
      </c>
      <c r="AF38" s="127">
        <f t="shared" si="23"/>
        <v>39</v>
      </c>
      <c r="AG38" s="88">
        <v>7</v>
      </c>
      <c r="AH38" s="29">
        <v>2</v>
      </c>
      <c r="AI38" s="126">
        <f t="shared" si="14"/>
        <v>9</v>
      </c>
      <c r="AJ38" s="88">
        <v>3</v>
      </c>
      <c r="AK38" s="29">
        <v>0</v>
      </c>
      <c r="AL38" s="126">
        <f t="shared" si="15"/>
        <v>3</v>
      </c>
    </row>
    <row r="39" spans="2:38" ht="15.75" thickBot="1">
      <c r="B39" s="63" t="s">
        <v>23</v>
      </c>
      <c r="C39" s="181">
        <f t="shared" ref="C39:D39" si="118">C20+C16+C12+C6+C33+C29+C36</f>
        <v>1221</v>
      </c>
      <c r="D39" s="182">
        <f t="shared" si="118"/>
        <v>119</v>
      </c>
      <c r="E39" s="183">
        <f t="shared" si="2"/>
        <v>1340</v>
      </c>
      <c r="F39" s="181">
        <f t="shared" ref="F39:G39" si="119">F20+F16+F12+F6+F33+F29+F36</f>
        <v>1208</v>
      </c>
      <c r="G39" s="182">
        <f t="shared" si="119"/>
        <v>121</v>
      </c>
      <c r="H39" s="183">
        <f t="shared" si="5"/>
        <v>1329</v>
      </c>
      <c r="I39" s="6">
        <f t="shared" ref="I39:J39" si="120">I20+I16+I12+I6+I33+I29+I36</f>
        <v>1205</v>
      </c>
      <c r="J39" s="85">
        <f t="shared" si="120"/>
        <v>122</v>
      </c>
      <c r="K39" s="28">
        <f t="shared" si="16"/>
        <v>1327</v>
      </c>
      <c r="L39" s="60">
        <f t="shared" ref="L39:M39" si="121">L20+L16+L12+L6+L33+L29+L36</f>
        <v>1204</v>
      </c>
      <c r="M39" s="85">
        <f t="shared" si="121"/>
        <v>121</v>
      </c>
      <c r="N39" s="90">
        <f t="shared" si="17"/>
        <v>1325</v>
      </c>
      <c r="O39" s="6">
        <f t="shared" ref="O39:P39" si="122">O20+O16+O12+O6+O33+O29+O36</f>
        <v>1202</v>
      </c>
      <c r="P39" s="85">
        <f t="shared" si="122"/>
        <v>121</v>
      </c>
      <c r="Q39" s="28">
        <f t="shared" si="18"/>
        <v>1323</v>
      </c>
      <c r="R39" s="60">
        <f t="shared" ref="R39:S39" si="123">R20+R16+R12+R6+R33+R29+R36</f>
        <v>1201</v>
      </c>
      <c r="S39" s="85">
        <f t="shared" si="123"/>
        <v>120</v>
      </c>
      <c r="T39" s="90">
        <f t="shared" si="19"/>
        <v>1321</v>
      </c>
      <c r="U39" s="6">
        <f t="shared" ref="U39:V39" si="124">U20+U16+U12+U6+U33+U29+U36</f>
        <v>1181</v>
      </c>
      <c r="V39" s="85">
        <f t="shared" si="124"/>
        <v>120</v>
      </c>
      <c r="W39" s="28">
        <f t="shared" si="20"/>
        <v>1301</v>
      </c>
      <c r="X39" s="6">
        <f t="shared" ref="X39:Y39" si="125">X20+X16+X12+X6+X33+X29+X36</f>
        <v>1179</v>
      </c>
      <c r="Y39" s="85">
        <f t="shared" si="125"/>
        <v>121</v>
      </c>
      <c r="Z39" s="28">
        <f t="shared" si="21"/>
        <v>1300</v>
      </c>
      <c r="AA39" s="60">
        <f t="shared" ref="AA39:AB39" si="126">AA20+AA16+AA12+AA6+AA33+AA29+AA36</f>
        <v>1177</v>
      </c>
      <c r="AB39" s="85">
        <f t="shared" si="126"/>
        <v>121</v>
      </c>
      <c r="AC39" s="28">
        <f t="shared" si="22"/>
        <v>1298</v>
      </c>
      <c r="AD39" s="91">
        <f t="shared" ref="AD39:AE39" si="127">AD20+AD16+AD12+AD6+AD33+AD29+AD36</f>
        <v>1176</v>
      </c>
      <c r="AE39" s="7">
        <f t="shared" si="127"/>
        <v>121</v>
      </c>
      <c r="AF39" s="90">
        <f t="shared" si="23"/>
        <v>1297</v>
      </c>
      <c r="AG39" s="89">
        <f>AG20+AG16+AG12+AG6+AG33+AG29+AG36</f>
        <v>1167</v>
      </c>
      <c r="AH39" s="7">
        <f>AH20+AH16+AH12+AH6+AH33+AH29+AH36</f>
        <v>120</v>
      </c>
      <c r="AI39" s="28">
        <f t="shared" si="14"/>
        <v>1287</v>
      </c>
      <c r="AJ39" s="89">
        <f>AJ20+AJ16+AJ12+AJ6+AJ33+AJ29+AJ36</f>
        <v>1162</v>
      </c>
      <c r="AK39" s="7">
        <f>AK20+AK16+AK12+AK6+AK33+AK29+AK36</f>
        <v>120</v>
      </c>
      <c r="AL39" s="28">
        <f t="shared" si="15"/>
        <v>1282</v>
      </c>
    </row>
    <row r="40" spans="2:38"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1"/>
      <c r="AH40" s="131"/>
      <c r="AI40" s="131"/>
      <c r="AJ40" s="131"/>
      <c r="AK40" s="131"/>
      <c r="AL40" s="131"/>
    </row>
    <row r="41" spans="2:38">
      <c r="B41" s="9" t="s">
        <v>34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</row>
    <row r="42" spans="2:38">
      <c r="B42" s="9" t="s">
        <v>35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2:38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</sheetData>
  <mergeCells count="25">
    <mergeCell ref="AJ4:AK4"/>
    <mergeCell ref="AL4:AL5"/>
    <mergeCell ref="AA4:AB4"/>
    <mergeCell ref="AC4:AC5"/>
    <mergeCell ref="AG4:AH4"/>
    <mergeCell ref="AI4:AI5"/>
    <mergeCell ref="AF4:AF5"/>
    <mergeCell ref="I4:J4"/>
    <mergeCell ref="K4:K5"/>
    <mergeCell ref="L4:M4"/>
    <mergeCell ref="N4:N5"/>
    <mergeCell ref="O4:P4"/>
    <mergeCell ref="Q4:Q5"/>
    <mergeCell ref="R4:S4"/>
    <mergeCell ref="T4:T5"/>
    <mergeCell ref="U4:V4"/>
    <mergeCell ref="Z4:Z5"/>
    <mergeCell ref="W4:W5"/>
    <mergeCell ref="X4:Y4"/>
    <mergeCell ref="B4:B5"/>
    <mergeCell ref="AD4:AE4"/>
    <mergeCell ref="C4:D4"/>
    <mergeCell ref="E4:E5"/>
    <mergeCell ref="F4:G4"/>
    <mergeCell ref="H4:H5"/>
  </mergeCells>
  <pageMargins left="0.7" right="0.7" top="0.75" bottom="0.75" header="0.3" footer="0.3"/>
  <pageSetup paperSize="9" orientation="landscape" r:id="rId1"/>
  <ignoredErrors>
    <ignoredError sqref="I6:AH6 AG22:AH22 C12:D22 O12:P22 U12:V22 X12:Y22 AA12:AB22 AD12:AE22" formulaRange="1"/>
    <ignoredError sqref="E12:N22 Q12:Q22 R22:S22 W12:W22 Z12:Z22 AC12:AC22 AF12:AF22 AJ22:AK22" formula="1" formulaRange="1"/>
    <ignoredError sqref="AI12:AJ21 AI23:AJ39 AI22 E23:N39 Q23:T39 R12:T21 T22 W29:Z39 AC23:AC39 AF23:AF39 AI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97210F-0453-42ED-A698-D722543B3E8D}"/>
</file>

<file path=customXml/itemProps2.xml><?xml version="1.0" encoding="utf-8"?>
<ds:datastoreItem xmlns:ds="http://schemas.openxmlformats.org/officeDocument/2006/customXml" ds:itemID="{315E9C1B-12CE-41DD-8FF1-BF8EDB16E419}"/>
</file>

<file path=customXml/itemProps3.xml><?xml version="1.0" encoding="utf-8"?>
<ds:datastoreItem xmlns:ds="http://schemas.openxmlformats.org/officeDocument/2006/customXml" ds:itemID="{68CA18EC-B708-44CC-A824-59550A1F5C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2018-10-15T04:19:03Z</dcterms:created>
  <dcterms:modified xsi:type="dcterms:W3CDTF">2021-11-29T07:11:40Z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