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D13" i="2" l="1"/>
  <c r="C13" i="2"/>
  <c r="G36" i="3" l="1"/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E14" i="3"/>
  <c r="E15" i="3"/>
  <c r="C39" i="3" l="1"/>
</calcChain>
</file>

<file path=xl/sharedStrings.xml><?xml version="1.0" encoding="utf-8"?>
<sst xmlns="http://schemas.openxmlformats.org/spreadsheetml/2006/main" count="113" uniqueCount="54">
  <si>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</si>
  <si>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</si>
  <si>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</si>
  <si>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</si>
  <si>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</si>
  <si>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</si>
  <si>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</si>
  <si>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</si>
  <si>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</si>
  <si>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</si>
  <si>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</si>
  <si>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</si>
  <si>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</si>
  <si>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</si>
  <si>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</si>
  <si>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</si>
  <si>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</si>
  <si>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</si>
  <si>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</si>
  <si>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</si>
  <si>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</si>
  <si>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</si>
  <si>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</si>
  <si>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</si>
  <si>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</si>
  <si>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</si>
  <si>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</si>
  <si>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</si>
  <si>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</si>
  <si>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</si>
  <si>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</si>
  <si>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</si>
  <si>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</si>
  <si>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</si>
  <si>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</si>
  <si>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</si>
  <si>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</si>
  <si>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</si>
  <si>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</si>
  <si>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</si>
  <si>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</si>
  <si>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</si>
  <si>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</si>
  <si>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</si>
  <si>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</si>
  <si>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</si>
  <si>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</si>
  <si>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</si>
  <si>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</si>
  <si>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</si>
  <si>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</si>
  <si>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Data aset LKM menggunakan data Empat bulanan periode Desember 2020.</t>
  </si>
  <si>
    <t>Maret 2021</t>
  </si>
  <si>
    <t>Asuransi ASN, TNI/POLRI, Kecelakaan Penumpang Umum dan Lalu Lintas Jalan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</si>
</sst>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  <numFmt numFmtId="190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3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43" fontId="52" fillId="0" borderId="0" xfId="0" applyNumberFormat="1" applyFont="1" applyFill="1"/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43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/>
    </xf>
    <xf numFmtId="181" fontId="60" fillId="8" borderId="2" xfId="845" applyNumberFormat="1" applyFont="1" applyFill="1" applyBorder="1" applyAlignment="1">
      <alignment vertical="center"/>
    </xf>
    <xf numFmtId="181" fontId="61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9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190" fontId="47" fillId="0" borderId="0" xfId="0" applyNumberFormat="1" applyFont="1"/>
    <xf numFmtId="41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41" fontId="54" fillId="8" borderId="2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>
      <alignment horizontal="right" vertical="center"/>
    </xf>
    <xf numFmtId="41" fontId="54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38</xdr:row>
      <xdr:rowOff>72660</xdr:rowOff>
    </xdr:from>
    <xdr:to>
      <xdr:col>7</xdr:col>
      <xdr:colOff>1782536</xdr:colOff>
      <xdr:row>61</xdr:row>
      <xdr:rowOff>81696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7338874"/>
          <a:ext cx="9443357" cy="4390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13608</xdr:colOff>
      <xdr:row>2</xdr:row>
      <xdr:rowOff>108857</xdr:rowOff>
    </xdr:from>
    <xdr:to>
      <xdr:col>20</xdr:col>
      <xdr:colOff>605818</xdr:colOff>
      <xdr:row>26</xdr:row>
      <xdr:rowOff>83773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322" y="598714"/>
          <a:ext cx="9164710" cy="4560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topLeftCell="A31" zoomScale="70" zoomScaleNormal="70" workbookViewId="0">
      <selection activeCell="I42" sqref="I42"/>
    </sheetView>
  </sheetViews>
  <sheetFormatPr defaultColWidth="9.140625" defaultRowHeight="15"/>
  <cols>
    <col min="1" max="1" width="11.42578125" style="1" customWidth="1"/>
    <col min="2" max="2" width="44.42578125" style="86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44.42578125" style="93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5" t="s">
        <v>32</v>
      </c>
      <c r="C2" s="95"/>
      <c r="D2" s="95"/>
      <c r="E2" s="95"/>
      <c r="H2" s="95" t="s">
        <v>32</v>
      </c>
      <c r="I2" s="95"/>
      <c r="J2" s="95"/>
      <c r="K2" s="95"/>
    </row>
    <row r="3" spans="2:11">
      <c r="B3" s="77"/>
      <c r="C3" s="3"/>
      <c r="D3" s="3"/>
      <c r="H3" s="77"/>
      <c r="I3" s="3"/>
      <c r="J3" s="3"/>
      <c r="K3" s="2"/>
    </row>
    <row r="4" spans="2:11" ht="15.75" thickBot="1">
      <c r="B4" s="77"/>
      <c r="C4" s="3"/>
      <c r="D4" s="3"/>
      <c r="E4" s="4" t="s">
        <v>0</v>
      </c>
      <c r="H4" s="77"/>
      <c r="I4" s="3"/>
      <c r="J4" s="3"/>
      <c r="K4" s="4" t="s">
        <v>35</v>
      </c>
    </row>
    <row r="5" spans="2:11" s="15" customFormat="1">
      <c r="B5" s="96" t="s">
        <v>1</v>
      </c>
      <c r="C5" s="98" t="s">
        <v>52</v>
      </c>
      <c r="D5" s="99"/>
      <c r="E5" s="100" t="s">
        <v>28</v>
      </c>
      <c r="H5" s="96" t="s">
        <v>1</v>
      </c>
      <c r="I5" s="98" t="str">
        <f>C5</f>
        <v>Maret 2021</v>
      </c>
      <c r="J5" s="99"/>
      <c r="K5" s="100" t="s">
        <v>28</v>
      </c>
    </row>
    <row r="6" spans="2:11" s="15" customFormat="1">
      <c r="B6" s="97"/>
      <c r="C6" s="31" t="s">
        <v>31</v>
      </c>
      <c r="D6" s="31" t="s">
        <v>2</v>
      </c>
      <c r="E6" s="101"/>
      <c r="H6" s="97"/>
      <c r="I6" s="31" t="s">
        <v>31</v>
      </c>
      <c r="J6" s="31" t="s">
        <v>2</v>
      </c>
      <c r="K6" s="101"/>
    </row>
    <row r="7" spans="2:11" s="15" customFormat="1">
      <c r="B7" s="78" t="s">
        <v>3</v>
      </c>
      <c r="C7" s="44">
        <f>SUM(C8:C12)</f>
        <v>1450.8517832572161</v>
      </c>
      <c r="D7" s="44">
        <f>SUM(D8:D12)</f>
        <v>44.136016042110015</v>
      </c>
      <c r="E7" s="17">
        <f>C7+D7</f>
        <v>1494.9877992993261</v>
      </c>
      <c r="F7" s="18"/>
      <c r="G7" s="18"/>
      <c r="H7" s="78" t="s">
        <v>3</v>
      </c>
      <c r="I7" s="16">
        <f>SUM(I8:I12)</f>
        <v>1450851.7832572162</v>
      </c>
      <c r="J7" s="16">
        <f>SUM(J8:J12)</f>
        <v>44136.016042110008</v>
      </c>
      <c r="K7" s="17">
        <f>I7+J7</f>
        <v>1494987.7992993263</v>
      </c>
    </row>
    <row r="8" spans="2:11">
      <c r="B8" s="79" t="s">
        <v>4</v>
      </c>
      <c r="C8" s="57">
        <v>549.63155397084984</v>
      </c>
      <c r="D8" s="57">
        <v>35.915641167720011</v>
      </c>
      <c r="E8" s="42">
        <f t="shared" ref="E8:E12" si="0">C8+D8</f>
        <v>585.5471951385698</v>
      </c>
      <c r="F8" s="19"/>
      <c r="G8" s="19"/>
      <c r="H8" s="90" t="s">
        <v>4</v>
      </c>
      <c r="I8" s="20">
        <f t="shared" ref="I8:I12" si="1">C8*1000</f>
        <v>549631.55397084984</v>
      </c>
      <c r="J8" s="20">
        <f t="shared" ref="J8:J12" si="2">D8*1000</f>
        <v>35915.641167720009</v>
      </c>
      <c r="K8" s="21">
        <f>SUM(I8:J8)</f>
        <v>585547.1951385698</v>
      </c>
    </row>
    <row r="9" spans="2:11">
      <c r="B9" s="79" t="s">
        <v>5</v>
      </c>
      <c r="C9" s="57">
        <v>179.58544288609994</v>
      </c>
      <c r="D9" s="57">
        <v>6.1399818263200006</v>
      </c>
      <c r="E9" s="42">
        <f t="shared" si="0"/>
        <v>185.72542471241994</v>
      </c>
      <c r="F9" s="19"/>
      <c r="G9" s="19"/>
      <c r="H9" s="90" t="s">
        <v>5</v>
      </c>
      <c r="I9" s="20">
        <f t="shared" si="1"/>
        <v>179585.44288609995</v>
      </c>
      <c r="J9" s="20">
        <f t="shared" si="2"/>
        <v>6139.9818263200004</v>
      </c>
      <c r="K9" s="21">
        <f t="shared" ref="K9:K12" si="3">SUM(I9:J9)</f>
        <v>185725.42471241995</v>
      </c>
    </row>
    <row r="10" spans="2:11">
      <c r="B10" s="79" t="s">
        <v>6</v>
      </c>
      <c r="C10" s="57">
        <v>30.088125832480003</v>
      </c>
      <c r="D10" s="57">
        <v>2.0803930480699999</v>
      </c>
      <c r="E10" s="42">
        <f t="shared" si="0"/>
        <v>32.168518880550003</v>
      </c>
      <c r="F10" s="19"/>
      <c r="G10" s="19"/>
      <c r="H10" s="90" t="s">
        <v>6</v>
      </c>
      <c r="I10" s="20">
        <f t="shared" si="1"/>
        <v>30088.125832480004</v>
      </c>
      <c r="J10" s="20">
        <f t="shared" si="2"/>
        <v>2080.3930480700001</v>
      </c>
      <c r="K10" s="21">
        <f t="shared" si="3"/>
        <v>32168.518880550004</v>
      </c>
    </row>
    <row r="11" spans="2:11" ht="30">
      <c r="B11" s="80" t="s">
        <v>53</v>
      </c>
      <c r="C11" s="65">
        <v>134.51330893266677</v>
      </c>
      <c r="D11" s="57">
        <v>0</v>
      </c>
      <c r="E11" s="42">
        <f t="shared" si="0"/>
        <v>134.51330893266677</v>
      </c>
      <c r="F11" s="19"/>
      <c r="G11" s="19"/>
      <c r="H11" s="80" t="s">
        <v>53</v>
      </c>
      <c r="I11" s="20">
        <f t="shared" si="1"/>
        <v>134513.30893266678</v>
      </c>
      <c r="J11" s="20">
        <f t="shared" si="2"/>
        <v>0</v>
      </c>
      <c r="K11" s="21">
        <f t="shared" si="3"/>
        <v>134513.30893266678</v>
      </c>
    </row>
    <row r="12" spans="2:11">
      <c r="B12" s="81" t="s">
        <v>8</v>
      </c>
      <c r="C12" s="65">
        <v>557.03335163511952</v>
      </c>
      <c r="D12" s="61">
        <v>0</v>
      </c>
      <c r="E12" s="42">
        <f t="shared" si="0"/>
        <v>557.03335163511952</v>
      </c>
      <c r="F12" s="19"/>
      <c r="G12" s="19"/>
      <c r="H12" s="91" t="s">
        <v>8</v>
      </c>
      <c r="I12" s="20">
        <f t="shared" si="1"/>
        <v>557033.35163511953</v>
      </c>
      <c r="J12" s="20">
        <f t="shared" si="2"/>
        <v>0</v>
      </c>
      <c r="K12" s="21">
        <f t="shared" si="3"/>
        <v>557033.35163511953</v>
      </c>
    </row>
    <row r="13" spans="2:11" s="15" customFormat="1">
      <c r="B13" s="82" t="s">
        <v>9</v>
      </c>
      <c r="C13" s="59">
        <f t="shared" ref="C13:D13" si="4">C14+C15+C16</f>
        <v>556.694332041076</v>
      </c>
      <c r="D13" s="58">
        <f t="shared" si="4"/>
        <v>21.900277850637003</v>
      </c>
      <c r="E13" s="63">
        <f t="shared" ref="E13" si="5">SUM(E14:E16)</f>
        <v>578.59460989171305</v>
      </c>
      <c r="F13" s="18"/>
      <c r="G13" s="18"/>
      <c r="H13" s="78" t="s">
        <v>9</v>
      </c>
      <c r="I13" s="16">
        <f>SUM(I14:I16)</f>
        <v>556694.33204107604</v>
      </c>
      <c r="J13" s="16">
        <f>SUM(J14:J16)</f>
        <v>21900.277850637001</v>
      </c>
      <c r="K13" s="16">
        <f>SUM(K14:K16)</f>
        <v>578594.60989171313</v>
      </c>
    </row>
    <row r="14" spans="2:11">
      <c r="B14" s="81" t="s">
        <v>25</v>
      </c>
      <c r="C14" s="56">
        <v>425.03673060411501</v>
      </c>
      <c r="D14" s="56">
        <v>15.079299006462001</v>
      </c>
      <c r="E14" s="64">
        <f t="shared" ref="E14:E16" si="6">C14+D14</f>
        <v>440.11602961057702</v>
      </c>
      <c r="F14" s="22"/>
      <c r="G14" s="19"/>
      <c r="H14" s="91" t="s">
        <v>25</v>
      </c>
      <c r="I14" s="20">
        <f t="shared" ref="I14:K16" si="7">C14*1000</f>
        <v>425036.730604115</v>
      </c>
      <c r="J14" s="20">
        <f t="shared" si="7"/>
        <v>15079.299006462001</v>
      </c>
      <c r="K14" s="20">
        <f t="shared" si="7"/>
        <v>440116.02961057704</v>
      </c>
    </row>
    <row r="15" spans="2:11">
      <c r="B15" s="81" t="s">
        <v>10</v>
      </c>
      <c r="C15" s="56">
        <v>18.792321761169998</v>
      </c>
      <c r="D15" s="56">
        <v>2.9185651046009999</v>
      </c>
      <c r="E15" s="64">
        <f t="shared" si="6"/>
        <v>21.710886865770998</v>
      </c>
      <c r="F15" s="19"/>
      <c r="G15" s="19"/>
      <c r="H15" s="91" t="s">
        <v>10</v>
      </c>
      <c r="I15" s="20">
        <f t="shared" ref="I15:J20" si="8">C15*1000</f>
        <v>18792.321761169998</v>
      </c>
      <c r="J15" s="20">
        <f t="shared" ref="J15:J16" si="9">D15*1000</f>
        <v>2918.5651046009998</v>
      </c>
      <c r="K15" s="20">
        <f t="shared" si="7"/>
        <v>21710.886865770997</v>
      </c>
    </row>
    <row r="16" spans="2:11">
      <c r="B16" s="81" t="s">
        <v>26</v>
      </c>
      <c r="C16" s="56">
        <v>112.865279675791</v>
      </c>
      <c r="D16" s="56">
        <v>3.902413739574</v>
      </c>
      <c r="E16" s="64">
        <f t="shared" si="6"/>
        <v>116.767693415365</v>
      </c>
      <c r="F16" s="22"/>
      <c r="G16" s="22"/>
      <c r="H16" s="91" t="s">
        <v>26</v>
      </c>
      <c r="I16" s="20">
        <f t="shared" si="8"/>
        <v>112865.279675791</v>
      </c>
      <c r="J16" s="20">
        <f t="shared" si="9"/>
        <v>3902.4137395739999</v>
      </c>
      <c r="K16" s="20">
        <f t="shared" si="7"/>
        <v>116767.69341536501</v>
      </c>
    </row>
    <row r="17" spans="2:11" s="15" customFormat="1">
      <c r="B17" s="82" t="s">
        <v>11</v>
      </c>
      <c r="C17" s="59">
        <f t="shared" ref="C17:D17" si="10">C18+C19+C20</f>
        <v>313.74291521207238</v>
      </c>
      <c r="D17" s="58">
        <f t="shared" si="10"/>
        <v>2.0010782706087862</v>
      </c>
      <c r="E17" s="63">
        <f t="shared" ref="E17" si="11">SUM(E18:E20)</f>
        <v>315.74399348268116</v>
      </c>
      <c r="F17" s="18"/>
      <c r="G17" s="18"/>
      <c r="H17" s="78" t="s">
        <v>11</v>
      </c>
      <c r="I17" s="16">
        <f>SUM(I18:I20)</f>
        <v>313742.91521207237</v>
      </c>
      <c r="J17" s="16">
        <f>SUM(J18:J20)</f>
        <v>2001.0782706087862</v>
      </c>
      <c r="K17" s="17">
        <f>I17+J17</f>
        <v>315743.99348268117</v>
      </c>
    </row>
    <row r="18" spans="2:11">
      <c r="B18" s="81" t="s">
        <v>12</v>
      </c>
      <c r="C18" s="57">
        <v>167.0015105465657</v>
      </c>
      <c r="D18" s="57">
        <v>0.56722357754498265</v>
      </c>
      <c r="E18" s="64">
        <f t="shared" ref="E18:E33" si="12">C18+D18</f>
        <v>167.56873412411068</v>
      </c>
      <c r="F18" s="19"/>
      <c r="G18" s="19"/>
      <c r="H18" s="91" t="s">
        <v>12</v>
      </c>
      <c r="I18" s="20">
        <f t="shared" si="8"/>
        <v>167001.5105465657</v>
      </c>
      <c r="J18" s="20">
        <f t="shared" si="8"/>
        <v>567.22357754498262</v>
      </c>
      <c r="K18" s="21">
        <f>SUM(I18:J18)</f>
        <v>167568.73412411069</v>
      </c>
    </row>
    <row r="19" spans="2:11">
      <c r="B19" s="81" t="s">
        <v>13</v>
      </c>
      <c r="C19" s="57">
        <v>38.093694862767471</v>
      </c>
      <c r="D19" s="57">
        <v>9.5565010591803334E-2</v>
      </c>
      <c r="E19" s="64">
        <f t="shared" si="12"/>
        <v>38.189259873359276</v>
      </c>
      <c r="F19" s="19"/>
      <c r="G19" s="19"/>
      <c r="H19" s="91" t="s">
        <v>13</v>
      </c>
      <c r="I19" s="20">
        <f t="shared" si="8"/>
        <v>38093.694862767472</v>
      </c>
      <c r="J19" s="20">
        <f t="shared" si="8"/>
        <v>95.565010591803329</v>
      </c>
      <c r="K19" s="21">
        <f t="shared" ref="K19:K20" si="13">SUM(I19:J19)</f>
        <v>38189.259873359275</v>
      </c>
    </row>
    <row r="20" spans="2:11">
      <c r="B20" s="81" t="s">
        <v>14</v>
      </c>
      <c r="C20" s="57">
        <v>108.64770980273921</v>
      </c>
      <c r="D20" s="57">
        <v>1.3382896824720001</v>
      </c>
      <c r="E20" s="64">
        <f t="shared" si="12"/>
        <v>109.98599948521121</v>
      </c>
      <c r="F20" s="19"/>
      <c r="G20" s="19"/>
      <c r="H20" s="91" t="s">
        <v>14</v>
      </c>
      <c r="I20" s="20">
        <f t="shared" si="8"/>
        <v>108647.70980273922</v>
      </c>
      <c r="J20" s="20">
        <f t="shared" si="8"/>
        <v>1338.2896824720001</v>
      </c>
      <c r="K20" s="21">
        <f t="shared" si="13"/>
        <v>109985.99948521121</v>
      </c>
    </row>
    <row r="21" spans="2:11" s="15" customFormat="1">
      <c r="B21" s="82" t="s">
        <v>15</v>
      </c>
      <c r="C21" s="44">
        <f>SUM(C22:C27)</f>
        <v>223.6005725608712</v>
      </c>
      <c r="D21" s="44">
        <f>SUM(D22:D27)</f>
        <v>42.903118644550482</v>
      </c>
      <c r="E21" s="63">
        <f t="shared" ref="E21" si="14">SUM(E22:E27)</f>
        <v>266.50369120542172</v>
      </c>
      <c r="F21" s="18"/>
      <c r="G21" s="18"/>
      <c r="H21" s="78" t="s">
        <v>15</v>
      </c>
      <c r="I21" s="16">
        <f>SUM(I22:I27)</f>
        <v>223600.57256087117</v>
      </c>
      <c r="J21" s="16">
        <f>SUM(J22:J27)</f>
        <v>42903.118644550486</v>
      </c>
      <c r="K21" s="17">
        <f>I21+J21</f>
        <v>266503.69120542164</v>
      </c>
    </row>
    <row r="22" spans="2:11">
      <c r="B22" s="81" t="s">
        <v>27</v>
      </c>
      <c r="C22" s="57">
        <v>78.277168741629168</v>
      </c>
      <c r="D22" s="57">
        <v>13.822220861400943</v>
      </c>
      <c r="E22" s="64">
        <f t="shared" si="12"/>
        <v>92.099389603030119</v>
      </c>
      <c r="F22" s="22"/>
      <c r="G22" s="19"/>
      <c r="H22" s="91" t="s">
        <v>27</v>
      </c>
      <c r="I22" s="20">
        <f t="shared" ref="I22" si="15">C22*1000</f>
        <v>78277.168741629168</v>
      </c>
      <c r="J22" s="20">
        <f t="shared" ref="J22" si="16">D22*1000</f>
        <v>13822.220861400943</v>
      </c>
      <c r="K22" s="21">
        <f>SUM(I22:J22)</f>
        <v>92099.389603030111</v>
      </c>
    </row>
    <row r="23" spans="2:11">
      <c r="B23" s="81" t="s">
        <v>29</v>
      </c>
      <c r="C23" s="56">
        <v>62.734899276921553</v>
      </c>
      <c r="D23" s="56">
        <v>10.764522684760331</v>
      </c>
      <c r="E23" s="64">
        <f t="shared" si="12"/>
        <v>73.49942196168189</v>
      </c>
      <c r="F23" s="22"/>
      <c r="G23" s="19"/>
      <c r="H23" s="91" t="s">
        <v>29</v>
      </c>
      <c r="I23" s="20">
        <f t="shared" ref="I23:I25" si="17">C23*1000</f>
        <v>62734.899276921555</v>
      </c>
      <c r="J23" s="20">
        <f t="shared" ref="J23:J25" si="18">D23*1000</f>
        <v>10764.522684760332</v>
      </c>
      <c r="K23" s="21">
        <f t="shared" ref="K23:K27" si="19">SUM(I23:J23)</f>
        <v>73499.421961681888</v>
      </c>
    </row>
    <row r="24" spans="2:11">
      <c r="B24" s="81" t="s">
        <v>16</v>
      </c>
      <c r="C24" s="56">
        <v>29.479953693099421</v>
      </c>
      <c r="D24" s="56">
        <v>3.32095359454906</v>
      </c>
      <c r="E24" s="64">
        <f t="shared" si="12"/>
        <v>32.800907287648485</v>
      </c>
      <c r="F24" s="22"/>
      <c r="G24" s="19"/>
      <c r="H24" s="91" t="s">
        <v>16</v>
      </c>
      <c r="I24" s="20">
        <f t="shared" si="17"/>
        <v>29479.953693099422</v>
      </c>
      <c r="J24" s="20">
        <f t="shared" si="18"/>
        <v>3320.9535945490602</v>
      </c>
      <c r="K24" s="21">
        <f t="shared" si="19"/>
        <v>32800.907287648479</v>
      </c>
    </row>
    <row r="25" spans="2:11">
      <c r="B25" s="81" t="s">
        <v>17</v>
      </c>
      <c r="C25" s="56">
        <v>28.581752086759849</v>
      </c>
      <c r="D25" s="57">
        <v>2.2843749132401499</v>
      </c>
      <c r="E25" s="64">
        <f t="shared" si="12"/>
        <v>30.866126999999999</v>
      </c>
      <c r="F25" s="19"/>
      <c r="G25" s="19"/>
      <c r="H25" s="91" t="s">
        <v>17</v>
      </c>
      <c r="I25" s="20">
        <f t="shared" si="17"/>
        <v>28581.75208675985</v>
      </c>
      <c r="J25" s="20">
        <f t="shared" si="18"/>
        <v>2284.3749132401499</v>
      </c>
      <c r="K25" s="21">
        <f t="shared" si="19"/>
        <v>30866.127</v>
      </c>
    </row>
    <row r="26" spans="2:11">
      <c r="B26" s="81" t="s">
        <v>18</v>
      </c>
      <c r="C26" s="56">
        <v>21.906880865110004</v>
      </c>
      <c r="D26" s="57">
        <v>12.711046590600001</v>
      </c>
      <c r="E26" s="21">
        <f t="shared" si="12"/>
        <v>34.617927455710003</v>
      </c>
      <c r="F26" s="19"/>
      <c r="G26" s="19"/>
      <c r="H26" s="91" t="s">
        <v>18</v>
      </c>
      <c r="I26" s="20">
        <f>C26*1000</f>
        <v>21906.880865110004</v>
      </c>
      <c r="J26" s="20">
        <f>D26*1000</f>
        <v>12711.046590600001</v>
      </c>
      <c r="K26" s="21">
        <f t="shared" si="19"/>
        <v>34617.927455710007</v>
      </c>
    </row>
    <row r="27" spans="2:11">
      <c r="B27" s="81" t="s">
        <v>19</v>
      </c>
      <c r="C27" s="45">
        <v>2.6199178973512098</v>
      </c>
      <c r="D27" s="45">
        <v>0</v>
      </c>
      <c r="E27" s="21">
        <f t="shared" si="12"/>
        <v>2.6199178973512098</v>
      </c>
      <c r="F27" s="19"/>
      <c r="G27" s="19"/>
      <c r="H27" s="91" t="s">
        <v>19</v>
      </c>
      <c r="I27" s="20">
        <f>C27*1000</f>
        <v>2619.9178973512098</v>
      </c>
      <c r="J27" s="20">
        <f>D27*1000</f>
        <v>0</v>
      </c>
      <c r="K27" s="21">
        <f t="shared" si="19"/>
        <v>2619.9178973512098</v>
      </c>
    </row>
    <row r="28" spans="2:11" s="15" customFormat="1">
      <c r="B28" s="82" t="s">
        <v>20</v>
      </c>
      <c r="C28" s="60">
        <f>SUM(C29:C30)</f>
        <v>13.883091413887181</v>
      </c>
      <c r="D28" s="55">
        <v>0</v>
      </c>
      <c r="E28" s="46">
        <f>SUM(E29:E30)</f>
        <v>13.883091413887181</v>
      </c>
      <c r="F28" s="18"/>
      <c r="G28" s="18"/>
      <c r="H28" s="78" t="s">
        <v>20</v>
      </c>
      <c r="I28" s="16">
        <f>SUM(I29:I30)</f>
        <v>13883.091413887181</v>
      </c>
      <c r="J28" s="16">
        <f>SUM(J29:J30)</f>
        <v>0</v>
      </c>
      <c r="K28" s="17">
        <f>I28+J28</f>
        <v>13883.091413887181</v>
      </c>
    </row>
    <row r="29" spans="2:11">
      <c r="B29" s="81" t="s">
        <v>21</v>
      </c>
      <c r="C29" s="56">
        <v>9.2265648640614408</v>
      </c>
      <c r="D29" s="57">
        <v>0</v>
      </c>
      <c r="E29" s="21">
        <f t="shared" si="12"/>
        <v>9.2265648640614408</v>
      </c>
      <c r="F29" s="19"/>
      <c r="G29" s="19"/>
      <c r="H29" s="91" t="s">
        <v>21</v>
      </c>
      <c r="I29" s="20">
        <f t="shared" ref="I29" si="20">C29*1000</f>
        <v>9226.5648640614399</v>
      </c>
      <c r="J29" s="20">
        <f t="shared" ref="J29" si="21">D29*1000</f>
        <v>0</v>
      </c>
      <c r="K29" s="21">
        <f>SUM(I29:J29)</f>
        <v>9226.5648640614399</v>
      </c>
    </row>
    <row r="30" spans="2:11">
      <c r="B30" s="81" t="s">
        <v>22</v>
      </c>
      <c r="C30" s="56">
        <v>4.65652654982574</v>
      </c>
      <c r="D30" s="57">
        <v>0</v>
      </c>
      <c r="E30" s="21">
        <f t="shared" si="12"/>
        <v>4.65652654982574</v>
      </c>
      <c r="F30" s="19"/>
      <c r="G30" s="19"/>
      <c r="H30" s="91" t="s">
        <v>22</v>
      </c>
      <c r="I30" s="20">
        <f t="shared" ref="I30" si="22">C30*1000</f>
        <v>4656.5265498257404</v>
      </c>
      <c r="J30" s="20">
        <f t="shared" ref="J30" si="23">D30*1000</f>
        <v>0</v>
      </c>
      <c r="K30" s="21">
        <f>SUM(I30:J30)</f>
        <v>4656.5265498257404</v>
      </c>
    </row>
    <row r="31" spans="2:11">
      <c r="B31" s="82" t="s">
        <v>23</v>
      </c>
      <c r="C31" s="60">
        <v>0.73466994716970602</v>
      </c>
      <c r="D31" s="60">
        <v>0.49969529850194999</v>
      </c>
      <c r="E31" s="47">
        <f t="shared" si="12"/>
        <v>1.2343652456716561</v>
      </c>
      <c r="F31" s="18"/>
      <c r="G31" s="19"/>
      <c r="H31" s="78" t="s">
        <v>23</v>
      </c>
      <c r="I31" s="23">
        <f t="shared" ref="I31:I32" si="24">C31*1000</f>
        <v>734.66994716970601</v>
      </c>
      <c r="J31" s="23">
        <f t="shared" ref="J31:J32" si="25">D31*1000</f>
        <v>499.69529850194999</v>
      </c>
      <c r="K31" s="24">
        <f>SUM(I31:J31)</f>
        <v>1234.3652456716559</v>
      </c>
    </row>
    <row r="32" spans="2:11">
      <c r="B32" s="83" t="s">
        <v>41</v>
      </c>
      <c r="C32" s="62">
        <v>4.0400794540143492</v>
      </c>
      <c r="D32" s="60">
        <v>0.10343053100313</v>
      </c>
      <c r="E32" s="47">
        <f t="shared" si="12"/>
        <v>4.143509985017479</v>
      </c>
      <c r="F32" s="18"/>
      <c r="G32" s="19"/>
      <c r="H32" s="92" t="s">
        <v>41</v>
      </c>
      <c r="I32" s="23">
        <f t="shared" si="24"/>
        <v>4040.0794540143493</v>
      </c>
      <c r="J32" s="23">
        <f t="shared" si="25"/>
        <v>103.43053100313</v>
      </c>
      <c r="K32" s="24">
        <f>SUM(I32:J32)</f>
        <v>4143.5099850174793</v>
      </c>
    </row>
    <row r="33" spans="1:11" ht="15.75" thickBot="1">
      <c r="B33" s="84" t="s">
        <v>24</v>
      </c>
      <c r="C33" s="25">
        <f>C21+C17+C13+C7+C31+C28+C32</f>
        <v>2563.5474438863066</v>
      </c>
      <c r="D33" s="25">
        <f>D21+D17+D13+D7+D31+D28+D32</f>
        <v>111.54361663741136</v>
      </c>
      <c r="E33" s="48">
        <f t="shared" si="12"/>
        <v>2675.0910605237182</v>
      </c>
      <c r="F33" s="15"/>
      <c r="H33" s="84" t="s">
        <v>24</v>
      </c>
      <c r="I33" s="25">
        <f>I21+I17+I13+I7+I31+I28+I32</f>
        <v>2563547.4438863075</v>
      </c>
      <c r="J33" s="25">
        <f>J21+J17+J13+J7+J31+J28+J32</f>
        <v>111543.61663741137</v>
      </c>
      <c r="K33" s="43">
        <f>SUM(I33:J33)</f>
        <v>2675091.0605237191</v>
      </c>
    </row>
    <row r="34" spans="1:11">
      <c r="B34" s="77"/>
      <c r="C34" s="3"/>
      <c r="D34" s="3"/>
      <c r="E34" s="26"/>
      <c r="K34" s="27"/>
    </row>
    <row r="35" spans="1:11">
      <c r="B35" s="85" t="s">
        <v>37</v>
      </c>
      <c r="G35" s="29"/>
    </row>
    <row r="36" spans="1:11">
      <c r="B36" s="85" t="s">
        <v>51</v>
      </c>
      <c r="I36" s="28"/>
      <c r="J36" s="28"/>
      <c r="K36" s="28"/>
    </row>
    <row r="37" spans="1:11">
      <c r="B37" s="85" t="s">
        <v>50</v>
      </c>
      <c r="E37" s="69"/>
    </row>
    <row r="38" spans="1:11">
      <c r="G38" s="29" t="s">
        <v>40</v>
      </c>
      <c r="H38" s="29"/>
      <c r="J38" s="29"/>
    </row>
    <row r="39" spans="1:11">
      <c r="A39" s="29"/>
      <c r="B39" s="87"/>
      <c r="C39" s="66"/>
      <c r="D39" s="66"/>
      <c r="E39" s="66"/>
      <c r="F39" s="67"/>
      <c r="G39" s="67"/>
      <c r="H39" s="94"/>
      <c r="I39" s="67"/>
      <c r="J39" s="67"/>
      <c r="K39" s="67"/>
    </row>
    <row r="40" spans="1:11">
      <c r="A40" s="29"/>
      <c r="B40" s="88"/>
    </row>
    <row r="41" spans="1:11">
      <c r="A41" s="29"/>
      <c r="B41" s="88"/>
    </row>
    <row r="42" spans="1:11">
      <c r="A42" s="29"/>
      <c r="B42" s="88"/>
    </row>
    <row r="43" spans="1:11">
      <c r="A43" s="29"/>
      <c r="B43" s="88"/>
    </row>
    <row r="44" spans="1:11">
      <c r="A44" s="29"/>
      <c r="B44" s="89"/>
      <c r="C44" s="30"/>
      <c r="D44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19" zoomScale="70" zoomScaleNormal="70" workbookViewId="0">
      <selection activeCell="C6" sqref="C6:E39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33" customFormat="1" ht="18.75">
      <c r="A1" s="32"/>
      <c r="B1" s="102" t="s">
        <v>33</v>
      </c>
      <c r="C1" s="102"/>
      <c r="D1" s="102"/>
      <c r="E1" s="10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s="33" customFormat="1" ht="18.75">
      <c r="A2" s="32"/>
      <c r="B2" s="102" t="s">
        <v>34</v>
      </c>
      <c r="C2" s="102"/>
      <c r="D2" s="102"/>
      <c r="E2" s="10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1:88" ht="15.75" thickBot="1">
      <c r="B3" s="3"/>
      <c r="C3" s="3"/>
      <c r="D3" s="3"/>
      <c r="E3" s="4"/>
    </row>
    <row r="4" spans="1:88">
      <c r="B4" s="96" t="s">
        <v>1</v>
      </c>
      <c r="C4" s="98" t="str">
        <f>'data aset IKNB'!C5:D5</f>
        <v>Maret 2021</v>
      </c>
      <c r="D4" s="99"/>
      <c r="E4" s="100" t="s">
        <v>28</v>
      </c>
    </row>
    <row r="5" spans="1:88">
      <c r="B5" s="97"/>
      <c r="C5" s="31" t="s">
        <v>31</v>
      </c>
      <c r="D5" s="31" t="s">
        <v>36</v>
      </c>
      <c r="E5" s="101"/>
    </row>
    <row r="6" spans="1:88" s="8" customFormat="1">
      <c r="A6" s="1"/>
      <c r="B6" s="5" t="s">
        <v>3</v>
      </c>
      <c r="C6" s="53">
        <f>SUM(C7:C11)</f>
        <v>135</v>
      </c>
      <c r="D6" s="6">
        <f>SUM(D7:D11)</f>
        <v>13</v>
      </c>
      <c r="E6" s="7">
        <f t="shared" ref="E6:E11" si="0">C6+D6</f>
        <v>148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38" t="s">
        <v>4</v>
      </c>
      <c r="C7" s="71">
        <v>52</v>
      </c>
      <c r="D7" s="71">
        <v>7</v>
      </c>
      <c r="E7" s="9">
        <f t="shared" si="0"/>
        <v>59</v>
      </c>
    </row>
    <row r="8" spans="1:88">
      <c r="B8" s="36" t="s">
        <v>5</v>
      </c>
      <c r="C8" s="71">
        <v>72</v>
      </c>
      <c r="D8" s="71">
        <v>5</v>
      </c>
      <c r="E8" s="9">
        <f t="shared" si="0"/>
        <v>77</v>
      </c>
    </row>
    <row r="9" spans="1:88">
      <c r="B9" s="36" t="s">
        <v>6</v>
      </c>
      <c r="C9" s="71">
        <v>6</v>
      </c>
      <c r="D9" s="71">
        <v>1</v>
      </c>
      <c r="E9" s="9">
        <f t="shared" si="0"/>
        <v>7</v>
      </c>
    </row>
    <row r="10" spans="1:88">
      <c r="B10" s="36" t="s">
        <v>7</v>
      </c>
      <c r="C10" s="71">
        <v>3</v>
      </c>
      <c r="D10" s="71">
        <v>0</v>
      </c>
      <c r="E10" s="9">
        <f t="shared" si="0"/>
        <v>3</v>
      </c>
    </row>
    <row r="11" spans="1:88">
      <c r="B11" s="36" t="s">
        <v>8</v>
      </c>
      <c r="C11" s="68">
        <v>2</v>
      </c>
      <c r="D11" s="41">
        <v>0</v>
      </c>
      <c r="E11" s="9">
        <f t="shared" si="0"/>
        <v>2</v>
      </c>
    </row>
    <row r="12" spans="1:88" s="8" customFormat="1">
      <c r="A12" s="1"/>
      <c r="B12" s="37" t="s">
        <v>9</v>
      </c>
      <c r="C12" s="54">
        <f>SUM(C13:C15)</f>
        <v>227</v>
      </c>
      <c r="D12" s="54">
        <f>SUM(D13:D15)</f>
        <v>9</v>
      </c>
      <c r="E12" s="7">
        <f>C12+D12</f>
        <v>236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38" t="s">
        <v>25</v>
      </c>
      <c r="C13" s="71">
        <v>168</v>
      </c>
      <c r="D13" s="71">
        <v>5</v>
      </c>
      <c r="E13" s="9">
        <f>C13+D13</f>
        <v>173</v>
      </c>
    </row>
    <row r="14" spans="1:88">
      <c r="B14" s="38" t="s">
        <v>10</v>
      </c>
      <c r="C14" s="71">
        <v>57</v>
      </c>
      <c r="D14" s="71">
        <v>4</v>
      </c>
      <c r="E14" s="9">
        <f>C14+D14</f>
        <v>61</v>
      </c>
    </row>
    <row r="15" spans="1:88">
      <c r="B15" s="38" t="s">
        <v>26</v>
      </c>
      <c r="C15" s="71">
        <v>2</v>
      </c>
      <c r="D15" s="71">
        <v>0</v>
      </c>
      <c r="E15" s="9">
        <f>C15+D15</f>
        <v>2</v>
      </c>
    </row>
    <row r="16" spans="1:88" s="8" customFormat="1">
      <c r="A16" s="1"/>
      <c r="B16" s="39" t="s">
        <v>11</v>
      </c>
      <c r="C16" s="72">
        <f>SUM(C17:C19)</f>
        <v>214</v>
      </c>
      <c r="D16" s="72">
        <f>SUM(D17:D19)</f>
        <v>4</v>
      </c>
      <c r="E16" s="73">
        <f t="shared" ref="E16:E24" si="1">C16+D16</f>
        <v>218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36" t="s">
        <v>12</v>
      </c>
      <c r="C17" s="71">
        <v>147</v>
      </c>
      <c r="D17" s="71">
        <v>2</v>
      </c>
      <c r="E17" s="51">
        <f t="shared" si="1"/>
        <v>149</v>
      </c>
    </row>
    <row r="18" spans="1:88">
      <c r="B18" s="36" t="s">
        <v>13</v>
      </c>
      <c r="C18" s="71">
        <v>44</v>
      </c>
      <c r="D18" s="71">
        <v>1</v>
      </c>
      <c r="E18" s="51">
        <f t="shared" si="1"/>
        <v>45</v>
      </c>
    </row>
    <row r="19" spans="1:88">
      <c r="B19" s="36" t="s">
        <v>14</v>
      </c>
      <c r="C19" s="71">
        <v>23</v>
      </c>
      <c r="D19" s="71">
        <v>1</v>
      </c>
      <c r="E19" s="51">
        <f t="shared" si="1"/>
        <v>24</v>
      </c>
    </row>
    <row r="20" spans="1:88" s="8" customFormat="1">
      <c r="A20" s="1"/>
      <c r="B20" s="37" t="s">
        <v>15</v>
      </c>
      <c r="C20" s="72">
        <f>C21+C22+C25+C26+C27+C28</f>
        <v>123</v>
      </c>
      <c r="D20" s="72">
        <f>D21+D22+D25+D26+D27+D28</f>
        <v>4</v>
      </c>
      <c r="E20" s="73">
        <f t="shared" si="1"/>
        <v>127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36" t="s">
        <v>27</v>
      </c>
      <c r="C21" s="74">
        <v>1</v>
      </c>
      <c r="D21" s="74">
        <v>0</v>
      </c>
      <c r="E21" s="51">
        <f t="shared" si="1"/>
        <v>1</v>
      </c>
    </row>
    <row r="22" spans="1:88">
      <c r="B22" s="50" t="s">
        <v>29</v>
      </c>
      <c r="C22" s="52">
        <f>SUM(C23:C24)</f>
        <v>99</v>
      </c>
      <c r="D22" s="52">
        <f>SUM(D23:D24)</f>
        <v>2</v>
      </c>
      <c r="E22" s="75">
        <f t="shared" si="1"/>
        <v>101</v>
      </c>
    </row>
    <row r="23" spans="1:88">
      <c r="B23" s="49" t="s">
        <v>42</v>
      </c>
      <c r="C23" s="74">
        <v>68</v>
      </c>
      <c r="D23" s="74">
        <v>2</v>
      </c>
      <c r="E23" s="51">
        <f t="shared" si="1"/>
        <v>70</v>
      </c>
    </row>
    <row r="24" spans="1:88">
      <c r="B24" s="49" t="s">
        <v>46</v>
      </c>
      <c r="C24" s="74">
        <v>31</v>
      </c>
      <c r="D24" s="74">
        <v>0</v>
      </c>
      <c r="E24" s="51">
        <f t="shared" si="1"/>
        <v>31</v>
      </c>
    </row>
    <row r="25" spans="1:88">
      <c r="B25" s="36" t="s">
        <v>16</v>
      </c>
      <c r="C25" s="41">
        <v>20</v>
      </c>
      <c r="D25" s="41">
        <v>2</v>
      </c>
      <c r="E25" s="10">
        <f t="shared" ref="E25:E38" si="2">C25+D25</f>
        <v>22</v>
      </c>
    </row>
    <row r="26" spans="1:88">
      <c r="B26" s="36" t="s">
        <v>17</v>
      </c>
      <c r="C26" s="41">
        <v>1</v>
      </c>
      <c r="D26" s="41">
        <v>0</v>
      </c>
      <c r="E26" s="10">
        <f t="shared" si="2"/>
        <v>1</v>
      </c>
    </row>
    <row r="27" spans="1:88">
      <c r="B27" s="36" t="s">
        <v>18</v>
      </c>
      <c r="C27" s="41">
        <v>1</v>
      </c>
      <c r="D27" s="41">
        <v>0</v>
      </c>
      <c r="E27" s="10">
        <f t="shared" si="2"/>
        <v>1</v>
      </c>
    </row>
    <row r="28" spans="1:88">
      <c r="B28" s="36" t="s">
        <v>19</v>
      </c>
      <c r="C28" s="41">
        <v>1</v>
      </c>
      <c r="D28" s="41">
        <v>0</v>
      </c>
      <c r="E28" s="10">
        <f t="shared" si="2"/>
        <v>1</v>
      </c>
    </row>
    <row r="29" spans="1:88" s="8" customFormat="1">
      <c r="A29" s="1"/>
      <c r="B29" s="37" t="s">
        <v>30</v>
      </c>
      <c r="C29" s="40">
        <f>SUM(C30:C32)</f>
        <v>224</v>
      </c>
      <c r="D29" s="40">
        <f>SUM(D30:D32)</f>
        <v>0</v>
      </c>
      <c r="E29" s="7">
        <f t="shared" si="2"/>
        <v>224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36" t="s">
        <v>47</v>
      </c>
      <c r="C30" s="76">
        <v>156</v>
      </c>
      <c r="D30" s="76">
        <v>0</v>
      </c>
      <c r="E30" s="9">
        <f t="shared" si="2"/>
        <v>156</v>
      </c>
    </row>
    <row r="31" spans="1:88">
      <c r="B31" s="36" t="s">
        <v>48</v>
      </c>
      <c r="C31" s="76">
        <v>42</v>
      </c>
      <c r="D31" s="76">
        <v>0</v>
      </c>
      <c r="E31" s="9">
        <f t="shared" si="2"/>
        <v>42</v>
      </c>
    </row>
    <row r="32" spans="1:88">
      <c r="B32" s="36" t="s">
        <v>49</v>
      </c>
      <c r="C32" s="76">
        <v>26</v>
      </c>
      <c r="D32" s="76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145</v>
      </c>
      <c r="D33" s="6">
        <f>D34+D35</f>
        <v>81</v>
      </c>
      <c r="E33" s="7">
        <f t="shared" si="2"/>
        <v>226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49" t="s">
        <v>44</v>
      </c>
      <c r="C34" s="76">
        <v>140</v>
      </c>
      <c r="D34" s="76">
        <v>81</v>
      </c>
      <c r="E34" s="51">
        <f t="shared" si="2"/>
        <v>221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49" t="s">
        <v>45</v>
      </c>
      <c r="C35" s="76">
        <v>5</v>
      </c>
      <c r="D35" s="52">
        <v>0</v>
      </c>
      <c r="E35" s="51">
        <f t="shared" si="2"/>
        <v>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35" t="s">
        <v>39</v>
      </c>
      <c r="C36" s="6">
        <f>C37+C38</f>
        <v>137</v>
      </c>
      <c r="D36" s="6">
        <f>D37+D38</f>
        <v>10</v>
      </c>
      <c r="E36" s="7">
        <f t="shared" si="2"/>
        <v>147</v>
      </c>
      <c r="F36" s="1"/>
      <c r="G36" s="1">
        <f>138-42</f>
        <v>96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49" t="s">
        <v>42</v>
      </c>
      <c r="C37" s="76">
        <v>43</v>
      </c>
      <c r="D37" s="76">
        <v>3</v>
      </c>
      <c r="E37" s="10">
        <f t="shared" si="2"/>
        <v>46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49" t="s">
        <v>43</v>
      </c>
      <c r="C38" s="76">
        <v>94</v>
      </c>
      <c r="D38" s="76">
        <v>7</v>
      </c>
      <c r="E38" s="10">
        <f t="shared" si="2"/>
        <v>101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1205</v>
      </c>
      <c r="D39" s="12">
        <f>D20+D16+D12+D6+D33+D29+D36</f>
        <v>121</v>
      </c>
      <c r="E39" s="70">
        <f>E6+E12+E16+E20+E29+E33+E36</f>
        <v>1326</v>
      </c>
    </row>
    <row r="40" spans="1:88">
      <c r="E40" s="13"/>
    </row>
    <row r="41" spans="1:88">
      <c r="B41" s="34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49BF06-F381-4062-B4BD-C94657D4A8A4}"/>
</file>

<file path=customXml/itemProps2.xml><?xml version="1.0" encoding="utf-8"?>
<ds:datastoreItem xmlns:ds="http://schemas.openxmlformats.org/officeDocument/2006/customXml" ds:itemID="{BC836B80-39D9-439D-A12C-A50D3D8D8546}"/>
</file>

<file path=customXml/itemProps3.xml><?xml version="1.0" encoding="utf-8"?>
<ds:datastoreItem xmlns:ds="http://schemas.openxmlformats.org/officeDocument/2006/customXml" ds:itemID="{E87767E6-55B9-4415-8443-FE1039E43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2021-05-05T07:18:43Z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