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48821BEC-87B0-4839-99C5-0C72B0C510FA}" xr6:coauthVersionLast="47" xr6:coauthVersionMax="47" xr10:uidLastSave="{00000000-0000-0000-0000-000000000000}"/>
  <bookViews>
    <workbookView xWindow="-110" yWindow="-110" windowWidth="19420" windowHeight="10540" activeTab="1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IKNB'!$B$1:$AG$39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8" i="3" l="1"/>
  <c r="W37" i="3"/>
  <c r="V36" i="3"/>
  <c r="U36" i="3"/>
  <c r="W36" i="3" s="1"/>
  <c r="W35" i="3"/>
  <c r="W34" i="3"/>
  <c r="V33" i="3"/>
  <c r="U33" i="3"/>
  <c r="W33" i="3" s="1"/>
  <c r="W32" i="3"/>
  <c r="W31" i="3"/>
  <c r="W30" i="3"/>
  <c r="V29" i="3"/>
  <c r="U29" i="3"/>
  <c r="W27" i="3"/>
  <c r="W26" i="3"/>
  <c r="W25" i="3"/>
  <c r="W24" i="3"/>
  <c r="W23" i="3"/>
  <c r="V22" i="3"/>
  <c r="V20" i="3" s="1"/>
  <c r="U22" i="3"/>
  <c r="W22" i="3" s="1"/>
  <c r="W21" i="3"/>
  <c r="W19" i="3"/>
  <c r="W18" i="3"/>
  <c r="W17" i="3"/>
  <c r="V16" i="3"/>
  <c r="U16" i="3"/>
  <c r="W15" i="3"/>
  <c r="W14" i="3"/>
  <c r="W13" i="3"/>
  <c r="V12" i="3"/>
  <c r="U12" i="3"/>
  <c r="W12" i="3" s="1"/>
  <c r="W11" i="3"/>
  <c r="W10" i="3"/>
  <c r="W9" i="3"/>
  <c r="W8" i="3"/>
  <c r="W7" i="3"/>
  <c r="V6" i="3"/>
  <c r="U6" i="3"/>
  <c r="W6" i="3" l="1"/>
  <c r="W29" i="3"/>
  <c r="W16" i="3"/>
  <c r="V39" i="3"/>
  <c r="U20" i="3"/>
  <c r="W20" i="3" s="1"/>
  <c r="U39" i="3" l="1"/>
  <c r="W39" i="3" s="1"/>
  <c r="W32" i="2" l="1"/>
  <c r="W31" i="2"/>
  <c r="W30" i="2"/>
  <c r="W29" i="2"/>
  <c r="W28" i="2"/>
  <c r="W27" i="2"/>
  <c r="W26" i="2"/>
  <c r="W25" i="2"/>
  <c r="W24" i="2"/>
  <c r="W23" i="2"/>
  <c r="W22" i="2"/>
  <c r="V21" i="2"/>
  <c r="U21" i="2"/>
  <c r="W20" i="2"/>
  <c r="W19" i="2"/>
  <c r="W18" i="2"/>
  <c r="V17" i="2"/>
  <c r="U17" i="2"/>
  <c r="W16" i="2"/>
  <c r="W15" i="2"/>
  <c r="W14" i="2"/>
  <c r="V13" i="2"/>
  <c r="U13" i="2"/>
  <c r="W12" i="2"/>
  <c r="W11" i="2"/>
  <c r="W10" i="2"/>
  <c r="W9" i="2"/>
  <c r="W8" i="2"/>
  <c r="V7" i="2"/>
  <c r="U7" i="2"/>
  <c r="W7" i="2" s="1"/>
  <c r="W13" i="2" l="1"/>
  <c r="W21" i="2"/>
  <c r="W17" i="2"/>
  <c r="V33" i="2"/>
  <c r="U33" i="2"/>
  <c r="J28" i="2"/>
  <c r="Q31" i="2"/>
  <c r="T32" i="2"/>
  <c r="T31" i="2"/>
  <c r="T30" i="2"/>
  <c r="T29" i="2"/>
  <c r="S28" i="2"/>
  <c r="R28" i="2"/>
  <c r="T27" i="2"/>
  <c r="T26" i="2"/>
  <c r="T25" i="2"/>
  <c r="T24" i="2"/>
  <c r="T23" i="2"/>
  <c r="T22" i="2"/>
  <c r="S21" i="2"/>
  <c r="R21" i="2"/>
  <c r="T20" i="2"/>
  <c r="T19" i="2"/>
  <c r="T18" i="2"/>
  <c r="S17" i="2"/>
  <c r="R17" i="2"/>
  <c r="T16" i="2"/>
  <c r="T15" i="2"/>
  <c r="T14" i="2"/>
  <c r="S13" i="2"/>
  <c r="R13" i="2"/>
  <c r="T13" i="2" s="1"/>
  <c r="T12" i="2"/>
  <c r="T11" i="2"/>
  <c r="T10" i="2"/>
  <c r="T9" i="2"/>
  <c r="T8" i="2"/>
  <c r="S7" i="2"/>
  <c r="R7" i="2"/>
  <c r="T7" i="2" s="1"/>
  <c r="T38" i="3"/>
  <c r="T37" i="3"/>
  <c r="S36" i="3"/>
  <c r="R36" i="3"/>
  <c r="T36" i="3" s="1"/>
  <c r="T35" i="3"/>
  <c r="T34" i="3"/>
  <c r="S33" i="3"/>
  <c r="R33" i="3"/>
  <c r="T32" i="3"/>
  <c r="T31" i="3"/>
  <c r="T30" i="3"/>
  <c r="S29" i="3"/>
  <c r="R29" i="3"/>
  <c r="T28" i="3"/>
  <c r="T27" i="3"/>
  <c r="T26" i="3"/>
  <c r="T25" i="3"/>
  <c r="T24" i="3"/>
  <c r="T23" i="3"/>
  <c r="S22" i="3"/>
  <c r="S20" i="3" s="1"/>
  <c r="R22" i="3"/>
  <c r="T22" i="3" s="1"/>
  <c r="T21" i="3"/>
  <c r="T19" i="3"/>
  <c r="T18" i="3"/>
  <c r="T17" i="3"/>
  <c r="S16" i="3"/>
  <c r="R16" i="3"/>
  <c r="T15" i="3"/>
  <c r="T14" i="3"/>
  <c r="T13" i="3"/>
  <c r="S12" i="3"/>
  <c r="R12" i="3"/>
  <c r="T12" i="3" s="1"/>
  <c r="T11" i="3"/>
  <c r="T10" i="3"/>
  <c r="T9" i="3"/>
  <c r="T8" i="3"/>
  <c r="T7" i="3"/>
  <c r="S6" i="3"/>
  <c r="R6" i="3"/>
  <c r="T17" i="2" l="1"/>
  <c r="T6" i="3"/>
  <c r="T16" i="3"/>
  <c r="T33" i="3"/>
  <c r="T21" i="2"/>
  <c r="T28" i="2"/>
  <c r="W33" i="2"/>
  <c r="T29" i="3"/>
  <c r="S33" i="2"/>
  <c r="R33" i="2"/>
  <c r="S39" i="3"/>
  <c r="R20" i="3"/>
  <c r="Q32" i="2"/>
  <c r="Q30" i="2"/>
  <c r="Q29" i="2"/>
  <c r="P28" i="2"/>
  <c r="O28" i="2"/>
  <c r="Q27" i="2"/>
  <c r="Q26" i="2"/>
  <c r="Q25" i="2"/>
  <c r="Q24" i="2"/>
  <c r="Q23" i="2"/>
  <c r="Q22" i="2"/>
  <c r="P21" i="2"/>
  <c r="P33" i="2" s="1"/>
  <c r="O21" i="2"/>
  <c r="Q20" i="2"/>
  <c r="Q19" i="2"/>
  <c r="Q18" i="2"/>
  <c r="P17" i="2"/>
  <c r="O17" i="2"/>
  <c r="Q17" i="2" s="1"/>
  <c r="Q16" i="2"/>
  <c r="Q15" i="2"/>
  <c r="Q14" i="2"/>
  <c r="P13" i="2"/>
  <c r="O13" i="2"/>
  <c r="Q13" i="2" s="1"/>
  <c r="Q12" i="2"/>
  <c r="Q11" i="2"/>
  <c r="Q10" i="2"/>
  <c r="Q9" i="2"/>
  <c r="Q8" i="2"/>
  <c r="P7" i="2"/>
  <c r="O7" i="2"/>
  <c r="Q7" i="2" s="1"/>
  <c r="Q28" i="2" l="1"/>
  <c r="T33" i="2"/>
  <c r="T20" i="3"/>
  <c r="R39" i="3"/>
  <c r="O33" i="2"/>
  <c r="Q21" i="2"/>
  <c r="T39" i="3" l="1"/>
  <c r="Q33" i="2"/>
  <c r="Q38" i="3" l="1"/>
  <c r="Q37" i="3"/>
  <c r="P36" i="3"/>
  <c r="O36" i="3"/>
  <c r="Q36" i="3" s="1"/>
  <c r="Q35" i="3"/>
  <c r="Q34" i="3"/>
  <c r="P33" i="3"/>
  <c r="O33" i="3"/>
  <c r="Q32" i="3"/>
  <c r="Q31" i="3"/>
  <c r="Q30" i="3"/>
  <c r="P29" i="3"/>
  <c r="O29" i="3"/>
  <c r="Q29" i="3" s="1"/>
  <c r="Q28" i="3"/>
  <c r="Q27" i="3"/>
  <c r="Q26" i="3"/>
  <c r="Q25" i="3"/>
  <c r="Q24" i="3"/>
  <c r="Q23" i="3"/>
  <c r="P22" i="3"/>
  <c r="P20" i="3" s="1"/>
  <c r="O22" i="3"/>
  <c r="Q22" i="3" s="1"/>
  <c r="Q21" i="3"/>
  <c r="Q19" i="3"/>
  <c r="Q18" i="3"/>
  <c r="Q17" i="3"/>
  <c r="P16" i="3"/>
  <c r="O16" i="3"/>
  <c r="Q16" i="3" s="1"/>
  <c r="Q15" i="3"/>
  <c r="Q14" i="3"/>
  <c r="Q13" i="3"/>
  <c r="P12" i="3"/>
  <c r="O12" i="3"/>
  <c r="Q11" i="3"/>
  <c r="Q10" i="3"/>
  <c r="Q9" i="3"/>
  <c r="Q8" i="3"/>
  <c r="Q7" i="3"/>
  <c r="P6" i="3"/>
  <c r="O6" i="3"/>
  <c r="N38" i="3"/>
  <c r="N37" i="3"/>
  <c r="M36" i="3"/>
  <c r="L36" i="3"/>
  <c r="N36" i="3" s="1"/>
  <c r="N35" i="3"/>
  <c r="N34" i="3"/>
  <c r="M33" i="3"/>
  <c r="L33" i="3"/>
  <c r="N32" i="3"/>
  <c r="N31" i="3"/>
  <c r="N30" i="3"/>
  <c r="M29" i="3"/>
  <c r="L29" i="3"/>
  <c r="N28" i="3"/>
  <c r="N27" i="3"/>
  <c r="N26" i="3"/>
  <c r="N25" i="3"/>
  <c r="N24" i="3"/>
  <c r="N23" i="3"/>
  <c r="M22" i="3"/>
  <c r="M20" i="3" s="1"/>
  <c r="L22" i="3"/>
  <c r="N21" i="3"/>
  <c r="N19" i="3"/>
  <c r="N18" i="3"/>
  <c r="N17" i="3"/>
  <c r="M16" i="3"/>
  <c r="L16" i="3"/>
  <c r="N16" i="3" s="1"/>
  <c r="N15" i="3"/>
  <c r="N14" i="3"/>
  <c r="N13" i="3"/>
  <c r="M12" i="3"/>
  <c r="L12" i="3"/>
  <c r="N12" i="3" s="1"/>
  <c r="N11" i="3"/>
  <c r="N10" i="3"/>
  <c r="N9" i="3"/>
  <c r="N8" i="3"/>
  <c r="N7" i="3"/>
  <c r="M6" i="3"/>
  <c r="L6" i="3"/>
  <c r="N32" i="2"/>
  <c r="N31" i="2"/>
  <c r="N30" i="2"/>
  <c r="N29" i="2"/>
  <c r="M28" i="2"/>
  <c r="L28" i="2"/>
  <c r="N27" i="2"/>
  <c r="N26" i="2"/>
  <c r="N25" i="2"/>
  <c r="N24" i="2"/>
  <c r="N23" i="2"/>
  <c r="N22" i="2"/>
  <c r="M21" i="2"/>
  <c r="L21" i="2"/>
  <c r="N20" i="2"/>
  <c r="N19" i="2"/>
  <c r="N18" i="2"/>
  <c r="M17" i="2"/>
  <c r="L17" i="2"/>
  <c r="N16" i="2"/>
  <c r="N15" i="2"/>
  <c r="N14" i="2"/>
  <c r="M13" i="2"/>
  <c r="L13" i="2"/>
  <c r="N13" i="2" s="1"/>
  <c r="N12" i="2"/>
  <c r="N11" i="2"/>
  <c r="N10" i="2"/>
  <c r="N9" i="2"/>
  <c r="N8" i="2"/>
  <c r="M7" i="2"/>
  <c r="L7" i="2"/>
  <c r="N7" i="2" l="1"/>
  <c r="N17" i="2"/>
  <c r="N28" i="2"/>
  <c r="Q12" i="3"/>
  <c r="Q33" i="3"/>
  <c r="Q6" i="3"/>
  <c r="P39" i="3"/>
  <c r="N21" i="2"/>
  <c r="O20" i="3"/>
  <c r="N29" i="3"/>
  <c r="N22" i="3"/>
  <c r="N33" i="3"/>
  <c r="M33" i="2"/>
  <c r="N6" i="3"/>
  <c r="M39" i="3"/>
  <c r="L20" i="3"/>
  <c r="L33" i="2"/>
  <c r="N33" i="2" l="1"/>
  <c r="O39" i="3"/>
  <c r="Q39" i="3" s="1"/>
  <c r="Q20" i="3"/>
  <c r="L39" i="3"/>
  <c r="N39" i="3" s="1"/>
  <c r="N20" i="3"/>
  <c r="K32" i="2" l="1"/>
  <c r="K30" i="2"/>
  <c r="K29" i="2"/>
  <c r="I28" i="2"/>
  <c r="K27" i="2"/>
  <c r="K26" i="2"/>
  <c r="K25" i="2"/>
  <c r="K24" i="2"/>
  <c r="K23" i="2"/>
  <c r="K22" i="2"/>
  <c r="J21" i="2"/>
  <c r="I21" i="2"/>
  <c r="K21" i="2" s="1"/>
  <c r="K20" i="2"/>
  <c r="K19" i="2"/>
  <c r="K18" i="2"/>
  <c r="J17" i="2"/>
  <c r="I17" i="2"/>
  <c r="K17" i="2" s="1"/>
  <c r="K16" i="2"/>
  <c r="K15" i="2"/>
  <c r="K14" i="2"/>
  <c r="J13" i="2"/>
  <c r="I13" i="2"/>
  <c r="K12" i="2"/>
  <c r="K11" i="2"/>
  <c r="K10" i="2"/>
  <c r="K9" i="2"/>
  <c r="K8" i="2"/>
  <c r="J7" i="2"/>
  <c r="I7" i="2"/>
  <c r="K7" i="2" s="1"/>
  <c r="K38" i="3"/>
  <c r="K37" i="3"/>
  <c r="J36" i="3"/>
  <c r="I36" i="3"/>
  <c r="K35" i="3"/>
  <c r="K34" i="3"/>
  <c r="J33" i="3"/>
  <c r="I33" i="3"/>
  <c r="K33" i="3" s="1"/>
  <c r="K32" i="3"/>
  <c r="K31" i="3"/>
  <c r="K30" i="3"/>
  <c r="J29" i="3"/>
  <c r="I29" i="3"/>
  <c r="K28" i="3"/>
  <c r="K27" i="3"/>
  <c r="K26" i="3"/>
  <c r="K25" i="3"/>
  <c r="K24" i="3"/>
  <c r="K23" i="3"/>
  <c r="J22" i="3"/>
  <c r="J20" i="3" s="1"/>
  <c r="I22" i="3"/>
  <c r="K21" i="3"/>
  <c r="K19" i="3"/>
  <c r="K18" i="3"/>
  <c r="K17" i="3"/>
  <c r="J16" i="3"/>
  <c r="I16" i="3"/>
  <c r="K15" i="3"/>
  <c r="K14" i="3"/>
  <c r="K13" i="3"/>
  <c r="J12" i="3"/>
  <c r="I12" i="3"/>
  <c r="K11" i="3"/>
  <c r="K10" i="3"/>
  <c r="K9" i="3"/>
  <c r="K8" i="3"/>
  <c r="K7" i="3"/>
  <c r="J6" i="3"/>
  <c r="I6" i="3"/>
  <c r="K6" i="3" s="1"/>
  <c r="K29" i="3" l="1"/>
  <c r="J39" i="3"/>
  <c r="K12" i="3"/>
  <c r="K36" i="3"/>
  <c r="K13" i="2"/>
  <c r="I33" i="2"/>
  <c r="K22" i="3"/>
  <c r="I20" i="3"/>
  <c r="K20" i="3" s="1"/>
  <c r="K16" i="3"/>
  <c r="I39" i="3" l="1"/>
  <c r="K39" i="3" s="1"/>
  <c r="H32" i="2" l="1"/>
  <c r="H31" i="2"/>
  <c r="H30" i="2"/>
  <c r="H29" i="2"/>
  <c r="G28" i="2"/>
  <c r="F28" i="2"/>
  <c r="H27" i="2"/>
  <c r="H26" i="2"/>
  <c r="H25" i="2"/>
  <c r="H24" i="2"/>
  <c r="H23" i="2"/>
  <c r="H22" i="2"/>
  <c r="G21" i="2"/>
  <c r="F21" i="2"/>
  <c r="H20" i="2"/>
  <c r="H19" i="2"/>
  <c r="H18" i="2"/>
  <c r="G17" i="2"/>
  <c r="F17" i="2"/>
  <c r="H16" i="2"/>
  <c r="H15" i="2"/>
  <c r="H14" i="2"/>
  <c r="G13" i="2"/>
  <c r="F13" i="2"/>
  <c r="H13" i="2" s="1"/>
  <c r="H12" i="2"/>
  <c r="H11" i="2"/>
  <c r="H10" i="2"/>
  <c r="H9" i="2"/>
  <c r="H8" i="2"/>
  <c r="G7" i="2"/>
  <c r="F7" i="2"/>
  <c r="H38" i="3"/>
  <c r="H37" i="3"/>
  <c r="G36" i="3"/>
  <c r="F36" i="3"/>
  <c r="H35" i="3"/>
  <c r="H34" i="3"/>
  <c r="G33" i="3"/>
  <c r="F33" i="3"/>
  <c r="H32" i="3"/>
  <c r="H31" i="3"/>
  <c r="H30" i="3"/>
  <c r="G29" i="3"/>
  <c r="F29" i="3"/>
  <c r="H28" i="3"/>
  <c r="H27" i="3"/>
  <c r="H26" i="3"/>
  <c r="H25" i="3"/>
  <c r="H24" i="3"/>
  <c r="H23" i="3"/>
  <c r="G22" i="3"/>
  <c r="G20" i="3" s="1"/>
  <c r="F22" i="3"/>
  <c r="H21" i="3"/>
  <c r="H19" i="3"/>
  <c r="H18" i="3"/>
  <c r="H17" i="3"/>
  <c r="G16" i="3"/>
  <c r="F16" i="3"/>
  <c r="H16" i="3" s="1"/>
  <c r="H15" i="3"/>
  <c r="H14" i="3"/>
  <c r="H13" i="3"/>
  <c r="G12" i="3"/>
  <c r="F12" i="3"/>
  <c r="H11" i="3"/>
  <c r="H10" i="3"/>
  <c r="H9" i="3"/>
  <c r="H8" i="3"/>
  <c r="H7" i="3"/>
  <c r="G6" i="3"/>
  <c r="F6" i="3"/>
  <c r="H6" i="3" s="1"/>
  <c r="H7" i="2" l="1"/>
  <c r="H17" i="2"/>
  <c r="H22" i="3"/>
  <c r="F33" i="2"/>
  <c r="H12" i="3"/>
  <c r="H33" i="3"/>
  <c r="H36" i="3"/>
  <c r="H29" i="3"/>
  <c r="G39" i="3"/>
  <c r="H28" i="2"/>
  <c r="G33" i="2"/>
  <c r="H21" i="2"/>
  <c r="F20" i="3"/>
  <c r="H33" i="2" l="1"/>
  <c r="F39" i="3"/>
  <c r="H20" i="3"/>
  <c r="H39" i="3" l="1"/>
  <c r="E38" i="3" l="1"/>
  <c r="E37" i="3"/>
  <c r="D36" i="3"/>
  <c r="C36" i="3"/>
  <c r="E36" i="3" s="1"/>
  <c r="E35" i="3"/>
  <c r="E34" i="3"/>
  <c r="D33" i="3"/>
  <c r="C33" i="3"/>
  <c r="E32" i="3"/>
  <c r="E31" i="3"/>
  <c r="E30" i="3"/>
  <c r="D29" i="3"/>
  <c r="C29" i="3"/>
  <c r="E28" i="3"/>
  <c r="E27" i="3"/>
  <c r="E26" i="3"/>
  <c r="E25" i="3"/>
  <c r="E24" i="3"/>
  <c r="E23" i="3"/>
  <c r="D22" i="3"/>
  <c r="D20" i="3" s="1"/>
  <c r="C22" i="3"/>
  <c r="E21" i="3"/>
  <c r="E19" i="3"/>
  <c r="E18" i="3"/>
  <c r="E17" i="3"/>
  <c r="D16" i="3"/>
  <c r="C16" i="3"/>
  <c r="E15" i="3"/>
  <c r="E14" i="3"/>
  <c r="E13" i="3"/>
  <c r="D12" i="3"/>
  <c r="C12" i="3"/>
  <c r="E11" i="3"/>
  <c r="E10" i="3"/>
  <c r="E9" i="3"/>
  <c r="E8" i="3"/>
  <c r="E7" i="3"/>
  <c r="D6" i="3"/>
  <c r="C6" i="3"/>
  <c r="E32" i="2"/>
  <c r="E31" i="2"/>
  <c r="E30" i="2"/>
  <c r="E29" i="2"/>
  <c r="D28" i="2"/>
  <c r="C28" i="2"/>
  <c r="E27" i="2"/>
  <c r="E26" i="2"/>
  <c r="E25" i="2"/>
  <c r="E24" i="2"/>
  <c r="E23" i="2"/>
  <c r="E22" i="2"/>
  <c r="D21" i="2"/>
  <c r="C21" i="2"/>
  <c r="E20" i="2"/>
  <c r="E19" i="2"/>
  <c r="E18" i="2"/>
  <c r="D17" i="2"/>
  <c r="C17" i="2"/>
  <c r="E16" i="2"/>
  <c r="E15" i="2"/>
  <c r="E14" i="2"/>
  <c r="D13" i="2"/>
  <c r="C13" i="2"/>
  <c r="E12" i="2"/>
  <c r="E11" i="2"/>
  <c r="E10" i="2"/>
  <c r="E9" i="2"/>
  <c r="E8" i="2"/>
  <c r="D7" i="2"/>
  <c r="C7" i="2"/>
  <c r="E16" i="3" l="1"/>
  <c r="E29" i="3"/>
  <c r="E33" i="3"/>
  <c r="E13" i="2"/>
  <c r="E7" i="2"/>
  <c r="E17" i="2"/>
  <c r="E28" i="2"/>
  <c r="E22" i="3"/>
  <c r="C33" i="2"/>
  <c r="D33" i="2"/>
  <c r="E21" i="2"/>
  <c r="D39" i="3"/>
  <c r="E12" i="3"/>
  <c r="C20" i="3"/>
  <c r="E6" i="3"/>
  <c r="E33" i="2" l="1"/>
  <c r="E20" i="3"/>
  <c r="C39" i="3"/>
  <c r="E39" i="3" l="1"/>
  <c r="K31" i="2" l="1"/>
  <c r="K28" i="2"/>
  <c r="J33" i="2"/>
  <c r="K33" i="2" l="1"/>
</calcChain>
</file>

<file path=xl/sharedStrings.xml><?xml version="1.0" encoding="utf-8"?>
<sst xmlns="http://schemas.openxmlformats.org/spreadsheetml/2006/main" count="127" uniqueCount="55">
  <si>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</si>
  <si>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</si>
  <si>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</si>
  <si>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</si>
  <si>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</si>
  <si>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</si>
  <si>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</si>
  <si>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</si>
  <si>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</si>
  <si>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</si>
  <si>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</si>
  <si>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</si>
  <si>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</si>
  <si>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</si>
  <si>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</si>
  <si>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</si>
  <si>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</si>
  <si>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</si>
  <si>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</si>
  <si>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</si>
  <si>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</si>
  <si>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</si>
  <si>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</si>
  <si>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</si>
  <si>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2. Pergadaian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</si>
  <si>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</si>
  <si>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</si>
  <si>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</si>
  <si>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</si>
  <si>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</si>
  <si>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</si>
  <si>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>*Data Full Fledge Syariah</t>
  </si>
  <si>
    <t xml:space="preserve">Fintech </t>
  </si>
  <si>
    <t>Fintech</t>
  </si>
  <si>
    <t>Berizin</t>
  </si>
  <si>
    <t>Terdaftar</t>
  </si>
  <si>
    <t>Izin Penuh</t>
  </si>
  <si>
    <t>Izin Bersyarat</t>
  </si>
  <si>
    <t>Terdaftar dan sedang memproses izin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</si>
  <si>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</si>
  <si>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</si>
  <si>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</si>
  <si>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</si>
  <si>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Desember 2021</t>
  </si>
  <si>
    <t>Januari 2022</t>
  </si>
  <si>
    <t>Februari 2022</t>
  </si>
  <si>
    <t>Maret 2022</t>
  </si>
  <si>
    <t>April 2022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</si>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</sst>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p&quot;#,##0.00;[Red]\-&quot;Rp&quot;#,##0.00"/>
    <numFmt numFmtId="165" formatCode="_-* #,##0_-;\-* #,##0_-;_-* &quot;-&quot;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mmm\ yyyy"/>
    <numFmt numFmtId="169" formatCode="0.00\ ;\(0.00\)"/>
    <numFmt numFmtId="170" formatCode="#,##0;[Red]\(#,##0\)"/>
    <numFmt numFmtId="171" formatCode="###\ ###\ ####"/>
    <numFmt numFmtId="172" formatCode="_([$€-2]* #,##0.00_);_([$€-2]* \(#,##0.00\);_([$€-2]* &quot;-&quot;??_)"/>
    <numFmt numFmtId="173" formatCode="0.00_)"/>
    <numFmt numFmtId="174" formatCode="#,##0.00;\(#,##0\)"/>
    <numFmt numFmtId="175" formatCode="##,###,##0.00"/>
    <numFmt numFmtId="176" formatCode="_-&quot;\&quot;* #,##0_-;\-&quot;\&quot;* #,##0_-;_-&quot;\&quot;* &quot;-&quot;_-;_-@_-"/>
    <numFmt numFmtId="177" formatCode="_-&quot;\&quot;* #,##0.00_-;\-&quot;\&quot;* #,##0.00_-;_-&quot;\&quot;* &quot;-&quot;??_-;_-@_-"/>
    <numFmt numFmtId="178" formatCode="[$-10409]dd\ mmm\ yyyy"/>
    <numFmt numFmtId="179" formatCode="[$-421]mmm\ yyyy;@"/>
    <numFmt numFmtId="180" formatCode="[$-F800]dddd\,\ mmmm\ dd\,\ yyyy"/>
    <numFmt numFmtId="181" formatCode="_(* #,##0.00_);_(* \(#,##0.00\);_(* &quot;-&quot;_);_(@_)"/>
    <numFmt numFmtId="182" formatCode="_(* #,##0.0_);_(* \(#,##0.0\);_(* &quot;-&quot;?_);_(@_)"/>
    <numFmt numFmtId="183" formatCode="General\ &quot;bulan &quot;"/>
    <numFmt numFmtId="184" formatCode="d\-mmm\-yyyy"/>
    <numFmt numFmtId="185" formatCode="d"/>
    <numFmt numFmtId="186" formatCode="#,##0;[Red]#,##0"/>
    <numFmt numFmtId="187" formatCode="_([$Rp-421]* #,##0_);_([$Rp-421]* \(#,##0\);_([$Rp-421]* &quot;-&quot;_);_(@_)"/>
    <numFmt numFmtId="188" formatCode="0_);\(0\)"/>
  </numFmts>
  <fonts count="5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  <family val="2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6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5" fillId="0" borderId="0"/>
    <xf numFmtId="0" fontId="7" fillId="0" borderId="0"/>
    <xf numFmtId="0" fontId="10" fillId="0" borderId="2">
      <alignment horizontal="center"/>
    </xf>
    <xf numFmtId="0" fontId="11" fillId="0" borderId="1">
      <alignment horizontal="left" wrapText="1" indent="2"/>
    </xf>
    <xf numFmtId="0" fontId="12" fillId="0" borderId="0">
      <alignment wrapText="1"/>
    </xf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13" fillId="0" borderId="0">
      <alignment horizontal="center"/>
    </xf>
    <xf numFmtId="0" fontId="13" fillId="0" borderId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4">
      <alignment horizontal="left" wrapText="1" inden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5">
      <alignment vertical="center" wrapText="1"/>
    </xf>
    <xf numFmtId="0" fontId="18" fillId="0" borderId="6">
      <alignment horizontal="center"/>
    </xf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43" fontId="3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7" fillId="0" borderId="0" applyFill="0" applyBorder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41" fontId="2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10" applyFont="0" applyFill="0" applyAlignment="0">
      <protection locked="0"/>
    </xf>
    <xf numFmtId="169" fontId="7" fillId="0" borderId="11" applyFill="0" applyAlignment="0">
      <protection locked="0"/>
    </xf>
    <xf numFmtId="41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39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39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0" fontId="29" fillId="0" borderId="0"/>
    <xf numFmtId="42" fontId="26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8" fontId="30" fillId="5" borderId="0" applyNumberFormat="0" applyBorder="0" applyAlignment="0" applyProtection="0"/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2" fillId="0" borderId="0" applyNumberFormat="0" applyFill="0" applyBorder="0" applyAlignment="0" applyProtection="0">
      <alignment vertical="top"/>
      <protection locked="0"/>
    </xf>
    <xf numFmtId="10" fontId="30" fillId="6" borderId="2" applyNumberFormat="0" applyBorder="0" applyAlignment="0" applyProtection="0"/>
    <xf numFmtId="10" fontId="30" fillId="6" borderId="2" applyNumberFormat="0" applyBorder="0" applyAlignment="0" applyProtection="0"/>
    <xf numFmtId="37" fontId="33" fillId="0" borderId="0"/>
    <xf numFmtId="173" fontId="34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2" fillId="0" borderId="0"/>
    <xf numFmtId="0" fontId="3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35" fillId="0" borderId="0"/>
    <xf numFmtId="0" fontId="23" fillId="0" borderId="0"/>
    <xf numFmtId="0" fontId="23" fillId="0" borderId="0"/>
    <xf numFmtId="0" fontId="22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35" fillId="0" borderId="0"/>
    <xf numFmtId="0" fontId="3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10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0" fontId="3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36" fillId="0" borderId="2">
      <alignment horizontal="center"/>
    </xf>
    <xf numFmtId="0" fontId="20" fillId="0" borderId="0">
      <alignment vertical="top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0">
      <alignment horizontal="center" vertical="center"/>
    </xf>
    <xf numFmtId="0" fontId="37" fillId="7" borderId="0" applyNumberFormat="0" applyFill="0">
      <alignment horizontal="left" vertical="center"/>
    </xf>
    <xf numFmtId="16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9" fillId="0" borderId="0"/>
    <xf numFmtId="41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178" fontId="3" fillId="0" borderId="0"/>
    <xf numFmtId="179" fontId="3" fillId="3" borderId="0" applyNumberFormat="0" applyBorder="0" applyAlignment="0" applyProtection="0"/>
    <xf numFmtId="179" fontId="4" fillId="2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1" fillId="0" borderId="0"/>
    <xf numFmtId="179" fontId="7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0" borderId="20" applyNumberFormat="0" applyFont="0" applyAlignment="0" applyProtection="0"/>
    <xf numFmtId="41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39" fontId="7" fillId="0" borderId="10" applyFont="0" applyFill="0" applyAlignment="0">
      <protection locked="0"/>
    </xf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9" fontId="1" fillId="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9" fontId="1" fillId="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4" fontId="30" fillId="0" borderId="0"/>
    <xf numFmtId="187" fontId="43" fillId="0" borderId="0">
      <protection locked="0"/>
    </xf>
    <xf numFmtId="187" fontId="44" fillId="0" borderId="0">
      <protection locked="0"/>
    </xf>
    <xf numFmtId="187" fontId="44" fillId="0" borderId="0">
      <protection locked="0"/>
    </xf>
    <xf numFmtId="187" fontId="44" fillId="0" borderId="0">
      <protection locked="0"/>
    </xf>
    <xf numFmtId="187" fontId="43" fillId="0" borderId="0">
      <protection locked="0"/>
    </xf>
    <xf numFmtId="187" fontId="43" fillId="0" borderId="0">
      <protection locked="0"/>
    </xf>
    <xf numFmtId="187" fontId="45" fillId="0" borderId="0">
      <protection locked="0"/>
    </xf>
    <xf numFmtId="10" fontId="30" fillId="15" borderId="2" applyNumberFormat="0" applyBorder="0" applyAlignment="0" applyProtection="0"/>
    <xf numFmtId="187" fontId="25" fillId="0" borderId="0"/>
    <xf numFmtId="188" fontId="1" fillId="0" borderId="0"/>
    <xf numFmtId="187" fontId="1" fillId="0" borderId="0"/>
    <xf numFmtId="187" fontId="1" fillId="0" borderId="0"/>
    <xf numFmtId="188" fontId="1" fillId="0" borderId="0"/>
    <xf numFmtId="0" fontId="7" fillId="0" borderId="0"/>
    <xf numFmtId="187" fontId="1" fillId="0" borderId="0"/>
    <xf numFmtId="187" fontId="7" fillId="0" borderId="0"/>
    <xf numFmtId="182" fontId="7" fillId="0" borderId="0"/>
    <xf numFmtId="182" fontId="7" fillId="0" borderId="0"/>
    <xf numFmtId="182" fontId="7" fillId="0" borderId="0"/>
    <xf numFmtId="182" fontId="7" fillId="0" borderId="0"/>
    <xf numFmtId="182" fontId="7" fillId="0" borderId="0"/>
    <xf numFmtId="182" fontId="7" fillId="0" borderId="0"/>
    <xf numFmtId="188" fontId="7" fillId="0" borderId="0"/>
    <xf numFmtId="187" fontId="7" fillId="0" borderId="0"/>
    <xf numFmtId="187" fontId="7" fillId="0" borderId="0"/>
    <xf numFmtId="187" fontId="7" fillId="0" borderId="0"/>
    <xf numFmtId="187" fontId="7" fillId="0" borderId="0"/>
    <xf numFmtId="187" fontId="7" fillId="0" borderId="0"/>
    <xf numFmtId="188" fontId="7" fillId="0" borderId="0"/>
    <xf numFmtId="187" fontId="7" fillId="0" borderId="0"/>
    <xf numFmtId="187" fontId="1" fillId="0" borderId="0"/>
    <xf numFmtId="187" fontId="1" fillId="0" borderId="0"/>
    <xf numFmtId="166" fontId="1" fillId="0" borderId="0"/>
    <xf numFmtId="187" fontId="7" fillId="0" borderId="0"/>
    <xf numFmtId="187" fontId="7" fillId="0" borderId="0"/>
    <xf numFmtId="188" fontId="1" fillId="0" borderId="0"/>
    <xf numFmtId="187" fontId="1" fillId="0" borderId="0"/>
    <xf numFmtId="187" fontId="1" fillId="0" borderId="0"/>
    <xf numFmtId="9" fontId="7" fillId="0" borderId="0" applyFont="0" applyFill="0" applyBorder="0" applyAlignment="0" applyProtection="0"/>
    <xf numFmtId="187" fontId="36" fillId="0" borderId="2">
      <alignment horizontal="center"/>
    </xf>
    <xf numFmtId="187" fontId="36" fillId="0" borderId="0">
      <alignment horizontal="center" vertical="center"/>
    </xf>
    <xf numFmtId="187" fontId="37" fillId="7" borderId="0" applyNumberFormat="0" applyFill="0">
      <alignment horizontal="left" vertical="center"/>
    </xf>
    <xf numFmtId="165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46" fillId="0" borderId="0">
      <alignment vertical="center"/>
    </xf>
    <xf numFmtId="0" fontId="2" fillId="0" borderId="0"/>
    <xf numFmtId="0" fontId="27" fillId="0" borderId="0"/>
    <xf numFmtId="0" fontId="1" fillId="0" borderId="0"/>
    <xf numFmtId="166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165" fontId="46" fillId="0" borderId="0" applyFont="0" applyFill="0" applyBorder="0" applyAlignment="0" applyProtection="0"/>
    <xf numFmtId="0" fontId="46" fillId="0" borderId="0">
      <alignment vertical="center"/>
    </xf>
    <xf numFmtId="166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00">
    <xf numFmtId="0" fontId="0" fillId="0" borderId="0" xfId="0"/>
    <xf numFmtId="0" fontId="47" fillId="0" borderId="0" xfId="0" applyFont="1" applyFill="1"/>
    <xf numFmtId="0" fontId="47" fillId="0" borderId="0" xfId="0" applyFont="1"/>
    <xf numFmtId="43" fontId="47" fillId="0" borderId="0" xfId="1" applyFont="1"/>
    <xf numFmtId="41" fontId="49" fillId="4" borderId="16" xfId="845" applyFont="1" applyFill="1" applyBorder="1" applyAlignment="1">
      <alignment vertical="center"/>
    </xf>
    <xf numFmtId="43" fontId="54" fillId="17" borderId="2" xfId="1" applyFont="1" applyFill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48" fillId="8" borderId="21" xfId="0" applyFont="1" applyFill="1" applyBorder="1" applyAlignment="1">
      <alignment vertical="center"/>
    </xf>
    <xf numFmtId="0" fontId="47" fillId="0" borderId="21" xfId="0" applyFont="1" applyBorder="1" applyAlignment="1">
      <alignment vertical="center"/>
    </xf>
    <xf numFmtId="0" fontId="49" fillId="8" borderId="21" xfId="0" applyFont="1" applyFill="1" applyBorder="1" applyAlignment="1">
      <alignment vertical="center"/>
    </xf>
    <xf numFmtId="41" fontId="49" fillId="8" borderId="2" xfId="845" applyFont="1" applyFill="1" applyBorder="1" applyAlignment="1"/>
    <xf numFmtId="181" fontId="47" fillId="0" borderId="22" xfId="845" applyNumberFormat="1" applyFont="1" applyFill="1" applyBorder="1" applyAlignment="1">
      <alignment vertical="center"/>
    </xf>
    <xf numFmtId="181" fontId="47" fillId="0" borderId="2" xfId="845" applyNumberFormat="1" applyFont="1" applyBorder="1" applyAlignment="1">
      <alignment horizontal="right" vertical="center"/>
    </xf>
    <xf numFmtId="0" fontId="50" fillId="0" borderId="21" xfId="0" applyFont="1" applyBorder="1" applyAlignment="1">
      <alignment horizontal="left" vertical="center" indent="3"/>
    </xf>
    <xf numFmtId="0" fontId="49" fillId="0" borderId="21" xfId="0" applyFont="1" applyBorder="1" applyAlignment="1">
      <alignment vertical="center"/>
    </xf>
    <xf numFmtId="41" fontId="49" fillId="8" borderId="2" xfId="845" applyFont="1" applyFill="1" applyBorder="1" applyAlignment="1">
      <alignment vertical="center"/>
    </xf>
    <xf numFmtId="181" fontId="56" fillId="0" borderId="2" xfId="845" applyNumberFormat="1" applyFont="1" applyFill="1" applyBorder="1" applyAlignment="1">
      <alignment vertical="center"/>
    </xf>
    <xf numFmtId="181" fontId="1" fillId="0" borderId="2" xfId="845" applyNumberFormat="1" applyFont="1" applyFill="1" applyBorder="1" applyAlignment="1">
      <alignment vertical="center"/>
    </xf>
    <xf numFmtId="181" fontId="55" fillId="8" borderId="2" xfId="845" applyNumberFormat="1" applyFont="1" applyFill="1" applyBorder="1" applyAlignment="1">
      <alignment horizontal="right" vertical="center"/>
    </xf>
    <xf numFmtId="181" fontId="55" fillId="8" borderId="2" xfId="845" applyNumberFormat="1" applyFont="1" applyFill="1" applyBorder="1" applyAlignment="1">
      <alignment vertical="center"/>
    </xf>
    <xf numFmtId="181" fontId="0" fillId="0" borderId="2" xfId="845" applyNumberFormat="1" applyFont="1" applyFill="1" applyBorder="1" applyAlignment="1">
      <alignment vertical="center"/>
    </xf>
    <xf numFmtId="181" fontId="55" fillId="18" borderId="2" xfId="845" applyNumberFormat="1" applyFont="1" applyFill="1" applyBorder="1" applyAlignment="1">
      <alignment vertical="center"/>
    </xf>
    <xf numFmtId="41" fontId="49" fillId="4" borderId="17" xfId="845" applyFont="1" applyFill="1" applyBorder="1" applyAlignment="1">
      <alignment vertical="center"/>
    </xf>
    <xf numFmtId="41" fontId="51" fillId="0" borderId="2" xfId="845" applyFont="1" applyFill="1" applyBorder="1" applyAlignment="1"/>
    <xf numFmtId="43" fontId="47" fillId="0" borderId="0" xfId="1" applyFont="1" applyAlignment="1">
      <alignment vertical="center"/>
    </xf>
    <xf numFmtId="0" fontId="51" fillId="0" borderId="21" xfId="0" applyFont="1" applyBorder="1" applyAlignment="1">
      <alignment horizontal="left" vertical="center"/>
    </xf>
    <xf numFmtId="0" fontId="51" fillId="0" borderId="21" xfId="0" applyFont="1" applyBorder="1" applyAlignment="1">
      <alignment horizontal="left" vertical="center" wrapText="1"/>
    </xf>
    <xf numFmtId="0" fontId="51" fillId="0" borderId="21" xfId="0" applyFont="1" applyFill="1" applyBorder="1" applyAlignment="1">
      <alignment horizontal="left" vertical="center"/>
    </xf>
    <xf numFmtId="0" fontId="52" fillId="8" borderId="21" xfId="0" applyFont="1" applyFill="1" applyBorder="1" applyAlignment="1">
      <alignment vertical="center"/>
    </xf>
    <xf numFmtId="0" fontId="52" fillId="8" borderId="24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53" fillId="0" borderId="0" xfId="846" applyFont="1" applyAlignment="1">
      <alignment vertical="center"/>
    </xf>
    <xf numFmtId="0" fontId="53" fillId="0" borderId="0" xfId="846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50" fillId="0" borderId="21" xfId="0" applyFont="1" applyBorder="1" applyAlignment="1">
      <alignment vertical="center" wrapText="1"/>
    </xf>
    <xf numFmtId="0" fontId="48" fillId="0" borderId="0" xfId="0" applyFont="1" applyFill="1" applyAlignment="1">
      <alignment vertical="center"/>
    </xf>
    <xf numFmtId="181" fontId="52" fillId="8" borderId="2" xfId="845" applyNumberFormat="1" applyFont="1" applyFill="1" applyBorder="1" applyAlignment="1">
      <alignment vertical="center"/>
    </xf>
    <xf numFmtId="181" fontId="52" fillId="8" borderId="19" xfId="845" applyNumberFormat="1" applyFont="1" applyFill="1" applyBorder="1" applyAlignment="1">
      <alignment horizontal="right" vertical="center"/>
    </xf>
    <xf numFmtId="181" fontId="51" fillId="0" borderId="19" xfId="845" applyNumberFormat="1" applyFont="1" applyBorder="1" applyAlignment="1">
      <alignment horizontal="right" vertical="center"/>
    </xf>
    <xf numFmtId="181" fontId="52" fillId="8" borderId="22" xfId="845" applyNumberFormat="1" applyFont="1" applyFill="1" applyBorder="1" applyAlignment="1">
      <alignment vertical="center"/>
    </xf>
    <xf numFmtId="181" fontId="51" fillId="0" borderId="22" xfId="845" applyNumberFormat="1" applyFont="1" applyBorder="1" applyAlignment="1">
      <alignment horizontal="right" vertical="center"/>
    </xf>
    <xf numFmtId="181" fontId="52" fillId="8" borderId="19" xfId="845" applyNumberFormat="1" applyFont="1" applyFill="1" applyBorder="1" applyAlignment="1">
      <alignment vertical="center"/>
    </xf>
    <xf numFmtId="181" fontId="52" fillId="9" borderId="23" xfId="845" applyNumberFormat="1" applyFont="1" applyFill="1" applyBorder="1" applyAlignment="1">
      <alignment horizontal="right" vertical="center"/>
    </xf>
    <xf numFmtId="181" fontId="48" fillId="4" borderId="17" xfId="845" applyNumberFormat="1" applyFont="1" applyFill="1" applyBorder="1" applyAlignment="1">
      <alignment horizontal="right" vertical="center"/>
    </xf>
    <xf numFmtId="0" fontId="47" fillId="0" borderId="0" xfId="0" applyFont="1" applyFill="1" applyAlignment="1">
      <alignment horizontal="right" vertical="center"/>
    </xf>
    <xf numFmtId="43" fontId="54" fillId="17" borderId="13" xfId="1" applyFont="1" applyFill="1" applyBorder="1" applyAlignment="1">
      <alignment horizontal="center" vertical="center"/>
    </xf>
    <xf numFmtId="0" fontId="48" fillId="4" borderId="25" xfId="0" applyFont="1" applyFill="1" applyBorder="1" applyAlignment="1">
      <alignment vertical="center"/>
    </xf>
    <xf numFmtId="0" fontId="49" fillId="8" borderId="24" xfId="0" applyFont="1" applyFill="1" applyBorder="1" applyAlignment="1">
      <alignment vertical="center"/>
    </xf>
    <xf numFmtId="0" fontId="49" fillId="4" borderId="25" xfId="0" applyFont="1" applyFill="1" applyBorder="1" applyAlignment="1">
      <alignment vertical="center"/>
    </xf>
    <xf numFmtId="41" fontId="49" fillId="8" borderId="13" xfId="845" applyFont="1" applyFill="1" applyBorder="1" applyAlignment="1">
      <alignment vertical="center"/>
    </xf>
    <xf numFmtId="41" fontId="49" fillId="8" borderId="13" xfId="845" applyFont="1" applyFill="1" applyBorder="1" applyAlignment="1"/>
    <xf numFmtId="41" fontId="51" fillId="0" borderId="13" xfId="845" applyFont="1" applyFill="1" applyBorder="1" applyAlignment="1"/>
    <xf numFmtId="41" fontId="49" fillId="4" borderId="15" xfId="845" applyFont="1" applyFill="1" applyBorder="1" applyAlignment="1">
      <alignment vertical="center"/>
    </xf>
    <xf numFmtId="41" fontId="49" fillId="8" borderId="19" xfId="845" applyFont="1" applyFill="1" applyBorder="1" applyAlignment="1">
      <alignment vertical="center"/>
    </xf>
    <xf numFmtId="41" fontId="50" fillId="0" borderId="19" xfId="845" applyFont="1" applyBorder="1" applyAlignment="1">
      <alignment vertical="center"/>
    </xf>
    <xf numFmtId="1" fontId="47" fillId="0" borderId="2" xfId="845" applyNumberFormat="1" applyFont="1" applyFill="1" applyBorder="1" applyAlignment="1">
      <alignment vertical="center"/>
    </xf>
    <xf numFmtId="1" fontId="47" fillId="0" borderId="13" xfId="845" applyNumberFormat="1" applyFont="1" applyFill="1" applyBorder="1" applyAlignment="1">
      <alignment vertical="center"/>
    </xf>
    <xf numFmtId="41" fontId="50" fillId="0" borderId="2" xfId="845" applyFont="1" applyBorder="1" applyAlignment="1"/>
    <xf numFmtId="41" fontId="50" fillId="0" borderId="13" xfId="845" applyNumberFormat="1" applyFont="1" applyBorder="1" applyAlignment="1"/>
    <xf numFmtId="41" fontId="48" fillId="8" borderId="2" xfId="845" applyFont="1" applyFill="1" applyBorder="1" applyAlignment="1"/>
    <xf numFmtId="41" fontId="48" fillId="8" borderId="13" xfId="845" applyFont="1" applyFill="1" applyBorder="1" applyAlignment="1"/>
    <xf numFmtId="41" fontId="52" fillId="8" borderId="19" xfId="845" applyFont="1" applyFill="1" applyBorder="1" applyAlignment="1">
      <alignment vertical="center"/>
    </xf>
    <xf numFmtId="41" fontId="52" fillId="8" borderId="2" xfId="845" applyFont="1" applyFill="1" applyBorder="1" applyAlignment="1">
      <alignment vertical="center"/>
    </xf>
    <xf numFmtId="41" fontId="52" fillId="8" borderId="13" xfId="845" applyFont="1" applyFill="1" applyBorder="1" applyAlignment="1">
      <alignment vertical="center"/>
    </xf>
    <xf numFmtId="41" fontId="51" fillId="0" borderId="19" xfId="845" applyFont="1" applyFill="1" applyBorder="1" applyAlignment="1">
      <alignment vertical="center"/>
    </xf>
    <xf numFmtId="41" fontId="51" fillId="0" borderId="2" xfId="845" applyFont="1" applyFill="1" applyBorder="1" applyAlignment="1">
      <alignment vertical="center"/>
    </xf>
    <xf numFmtId="41" fontId="51" fillId="0" borderId="13" xfId="845" applyFont="1" applyFill="1" applyBorder="1" applyAlignment="1">
      <alignment vertical="center"/>
    </xf>
    <xf numFmtId="41" fontId="52" fillId="0" borderId="19" xfId="845" applyFont="1" applyFill="1" applyBorder="1" applyAlignment="1">
      <alignment vertical="center"/>
    </xf>
    <xf numFmtId="41" fontId="52" fillId="0" borderId="2" xfId="845" applyFont="1" applyFill="1" applyBorder="1" applyAlignment="1">
      <alignment vertical="center"/>
    </xf>
    <xf numFmtId="41" fontId="50" fillId="0" borderId="19" xfId="845" applyFont="1" applyFill="1" applyBorder="1" applyAlignment="1">
      <alignment vertical="center"/>
    </xf>
    <xf numFmtId="41" fontId="50" fillId="0" borderId="13" xfId="845" applyFont="1" applyBorder="1" applyAlignment="1"/>
    <xf numFmtId="41" fontId="48" fillId="0" borderId="0" xfId="845" applyFont="1" applyFill="1"/>
    <xf numFmtId="181" fontId="48" fillId="4" borderId="16" xfId="845" applyNumberFormat="1" applyFont="1" applyFill="1" applyBorder="1" applyAlignment="1">
      <alignment horizontal="right" vertical="center"/>
    </xf>
    <xf numFmtId="41" fontId="52" fillId="0" borderId="21" xfId="845" applyFont="1" applyFill="1" applyBorder="1" applyAlignment="1">
      <alignment vertical="center"/>
    </xf>
    <xf numFmtId="41" fontId="50" fillId="0" borderId="0" xfId="845" applyFont="1" applyBorder="1" applyAlignment="1">
      <alignment vertical="center"/>
    </xf>
    <xf numFmtId="166" fontId="51" fillId="0" borderId="0" xfId="0" applyNumberFormat="1" applyFont="1" applyFill="1" applyBorder="1" applyAlignment="1">
      <alignment vertical="center"/>
    </xf>
    <xf numFmtId="0" fontId="47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54" fillId="16" borderId="0" xfId="0" applyFont="1" applyFill="1" applyAlignment="1"/>
    <xf numFmtId="181" fontId="47" fillId="0" borderId="0" xfId="845" applyNumberFormat="1" applyFont="1" applyFill="1" applyAlignment="1">
      <alignment vertical="center"/>
    </xf>
    <xf numFmtId="0" fontId="54" fillId="16" borderId="0" xfId="0" applyFont="1" applyFill="1" applyAlignment="1">
      <alignment horizontal="center" vertical="center"/>
    </xf>
    <xf numFmtId="0" fontId="50" fillId="0" borderId="0" xfId="0" applyFont="1" applyBorder="1" applyAlignment="1">
      <alignment vertical="center" wrapText="1"/>
    </xf>
    <xf numFmtId="181" fontId="51" fillId="0" borderId="22" xfId="845" applyNumberFormat="1" applyFont="1" applyFill="1" applyBorder="1" applyAlignment="1">
      <alignment horizontal="right" vertical="center"/>
    </xf>
    <xf numFmtId="41" fontId="50" fillId="19" borderId="13" xfId="845" applyFont="1" applyFill="1" applyBorder="1" applyAlignment="1"/>
    <xf numFmtId="41" fontId="50" fillId="19" borderId="2" xfId="845" applyFont="1" applyFill="1" applyBorder="1" applyAlignment="1"/>
    <xf numFmtId="41" fontId="50" fillId="19" borderId="19" xfId="845" applyFont="1" applyFill="1" applyBorder="1" applyAlignment="1">
      <alignment vertical="center"/>
    </xf>
    <xf numFmtId="181" fontId="47" fillId="19" borderId="2" xfId="845" applyNumberFormat="1" applyFont="1" applyFill="1" applyBorder="1" applyAlignment="1">
      <alignment horizontal="right" vertical="center"/>
    </xf>
    <xf numFmtId="181" fontId="51" fillId="19" borderId="19" xfId="845" applyNumberFormat="1" applyFont="1" applyFill="1" applyBorder="1" applyAlignment="1">
      <alignment horizontal="right" vertical="center"/>
    </xf>
    <xf numFmtId="0" fontId="47" fillId="0" borderId="0" xfId="0" applyFont="1" applyAlignment="1">
      <alignment horizontal="left" vertical="center" wrapText="1"/>
    </xf>
    <xf numFmtId="180" fontId="54" fillId="17" borderId="18" xfId="1" quotePrefix="1" applyNumberFormat="1" applyFont="1" applyFill="1" applyBorder="1" applyAlignment="1">
      <alignment horizontal="center" vertical="center"/>
    </xf>
    <xf numFmtId="180" fontId="54" fillId="17" borderId="18" xfId="1" applyNumberFormat="1" applyFont="1" applyFill="1" applyBorder="1" applyAlignment="1">
      <alignment horizontal="center" vertical="center"/>
    </xf>
    <xf numFmtId="0" fontId="54" fillId="17" borderId="14" xfId="0" applyFont="1" applyFill="1" applyBorder="1" applyAlignment="1">
      <alignment horizontal="center" vertical="center"/>
    </xf>
    <xf numFmtId="0" fontId="54" fillId="17" borderId="19" xfId="0" applyFont="1" applyFill="1" applyBorder="1" applyAlignment="1">
      <alignment horizontal="center" vertical="center"/>
    </xf>
    <xf numFmtId="0" fontId="54" fillId="16" borderId="0" xfId="0" applyFont="1" applyFill="1" applyAlignment="1">
      <alignment horizontal="left" vertical="center"/>
    </xf>
    <xf numFmtId="43" fontId="54" fillId="17" borderId="5" xfId="1" applyFont="1" applyFill="1" applyBorder="1" applyAlignment="1">
      <alignment horizontal="center" vertical="center"/>
    </xf>
    <xf numFmtId="43" fontId="54" fillId="17" borderId="21" xfId="1" applyFont="1" applyFill="1" applyBorder="1" applyAlignment="1">
      <alignment horizontal="center" vertical="center"/>
    </xf>
    <xf numFmtId="43" fontId="51" fillId="0" borderId="0" xfId="1" applyFont="1" applyFill="1" applyBorder="1" applyAlignment="1">
      <alignment vertical="center"/>
    </xf>
    <xf numFmtId="43" fontId="47" fillId="0" borderId="0" xfId="1" applyFont="1" applyFill="1" applyAlignment="1">
      <alignment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611908</xdr:colOff>
      <xdr:row>4</xdr:row>
      <xdr:rowOff>57727</xdr:rowOff>
    </xdr:from>
    <xdr:to>
      <xdr:col>34</xdr:col>
      <xdr:colOff>334818</xdr:colOff>
      <xdr:row>28</xdr:row>
      <xdr:rowOff>100700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6AAA3F-6B45-03E1-BC74-F81E8AFBB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48363" y="1039091"/>
          <a:ext cx="6834910" cy="4880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3</xdr:row>
      <xdr:rowOff>0</xdr:rowOff>
    </xdr:from>
    <xdr:to>
      <xdr:col>36</xdr:col>
      <xdr:colOff>148757</xdr:colOff>
      <xdr:row>24</xdr:row>
      <xdr:rowOff>34637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151DEF-937D-4321-8FF9-A5198B6E5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16909" y="565727"/>
          <a:ext cx="7907303" cy="4098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44"/>
  <sheetViews>
    <sheetView showGridLines="0" zoomScale="55" zoomScaleNormal="55" workbookViewId="0">
      <pane xSplit="2" ySplit="6" topLeftCell="O16" activePane="bottomRight" state="frozen"/>
      <selection pane="topRight" activeCell="C1" sqref="C1"/>
      <selection pane="bottomLeft" activeCell="A7" sqref="A7"/>
      <selection pane="bottomRight" activeCell="B36" sqref="B36"/>
    </sheetView>
  </sheetViews>
  <sheetFormatPr defaultColWidth="9.1796875" defaultRowHeight="14.5"/>
  <cols>
    <col min="1" max="1" width="11.453125" style="35" customWidth="1"/>
    <col min="2" max="2" width="31.1796875" style="32" customWidth="1"/>
    <col min="3" max="23" width="17.36328125" style="35" customWidth="1"/>
    <col min="24" max="16384" width="9.1796875" style="35"/>
  </cols>
  <sheetData>
    <row r="2" spans="2:23" ht="33" customHeight="1">
      <c r="B2" s="95" t="s">
        <v>27</v>
      </c>
      <c r="C2" s="95"/>
      <c r="D2" s="95"/>
      <c r="E2" s="95"/>
      <c r="F2" s="95"/>
      <c r="G2" s="95"/>
      <c r="H2" s="95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2:23">
      <c r="B3" s="25"/>
    </row>
    <row r="4" spans="2:23" ht="15" thickBot="1">
      <c r="B4" s="25"/>
    </row>
    <row r="5" spans="2:23" s="79" customFormat="1">
      <c r="B5" s="96" t="s">
        <v>0</v>
      </c>
      <c r="C5" s="91" t="s">
        <v>43</v>
      </c>
      <c r="D5" s="92"/>
      <c r="E5" s="93" t="s">
        <v>23</v>
      </c>
      <c r="F5" s="91" t="s">
        <v>44</v>
      </c>
      <c r="G5" s="92"/>
      <c r="H5" s="93" t="s">
        <v>23</v>
      </c>
      <c r="I5" s="91" t="s">
        <v>45</v>
      </c>
      <c r="J5" s="92"/>
      <c r="K5" s="93" t="s">
        <v>23</v>
      </c>
      <c r="L5" s="91" t="s">
        <v>46</v>
      </c>
      <c r="M5" s="92"/>
      <c r="N5" s="93" t="s">
        <v>23</v>
      </c>
      <c r="O5" s="91" t="s">
        <v>47</v>
      </c>
      <c r="P5" s="92"/>
      <c r="Q5" s="93" t="s">
        <v>23</v>
      </c>
      <c r="R5" s="91" t="s">
        <v>49</v>
      </c>
      <c r="S5" s="92"/>
      <c r="T5" s="93" t="s">
        <v>23</v>
      </c>
      <c r="U5" s="91" t="s">
        <v>51</v>
      </c>
      <c r="V5" s="92"/>
      <c r="W5" s="93" t="s">
        <v>23</v>
      </c>
    </row>
    <row r="6" spans="2:23" s="79" customFormat="1">
      <c r="B6" s="97"/>
      <c r="C6" s="5" t="s">
        <v>26</v>
      </c>
      <c r="D6" s="5" t="s">
        <v>1</v>
      </c>
      <c r="E6" s="94"/>
      <c r="F6" s="5" t="s">
        <v>26</v>
      </c>
      <c r="G6" s="5" t="s">
        <v>1</v>
      </c>
      <c r="H6" s="94"/>
      <c r="I6" s="5" t="s">
        <v>26</v>
      </c>
      <c r="J6" s="5" t="s">
        <v>1</v>
      </c>
      <c r="K6" s="94"/>
      <c r="L6" s="5" t="s">
        <v>26</v>
      </c>
      <c r="M6" s="5" t="s">
        <v>1</v>
      </c>
      <c r="N6" s="94"/>
      <c r="O6" s="5" t="s">
        <v>26</v>
      </c>
      <c r="P6" s="5" t="s">
        <v>1</v>
      </c>
      <c r="Q6" s="94"/>
      <c r="R6" s="5" t="s">
        <v>26</v>
      </c>
      <c r="S6" s="5" t="s">
        <v>1</v>
      </c>
      <c r="T6" s="94"/>
      <c r="U6" s="5" t="s">
        <v>26</v>
      </c>
      <c r="V6" s="5" t="s">
        <v>1</v>
      </c>
      <c r="W6" s="94"/>
    </row>
    <row r="7" spans="2:23" s="37" customFormat="1">
      <c r="B7" s="29" t="s">
        <v>2</v>
      </c>
      <c r="C7" s="38">
        <f>SUM(C8:C12)</f>
        <v>1590.7162894415735</v>
      </c>
      <c r="D7" s="38">
        <f>SUM(D8:D12)</f>
        <v>43.550152176160005</v>
      </c>
      <c r="E7" s="39">
        <f>C7+D7</f>
        <v>1634.2664416177336</v>
      </c>
      <c r="F7" s="38">
        <f>SUM(F8:F12)</f>
        <v>1604.0771130200578</v>
      </c>
      <c r="G7" s="38">
        <f>SUM(G8:G12)</f>
        <v>43.821462362299997</v>
      </c>
      <c r="H7" s="39">
        <f>F7+G7</f>
        <v>1647.8985753823579</v>
      </c>
      <c r="I7" s="38">
        <f>SUM(I8:I12)</f>
        <v>1626.4487278524589</v>
      </c>
      <c r="J7" s="38">
        <f>SUM(J8:J12)</f>
        <v>44.614601045099995</v>
      </c>
      <c r="K7" s="39">
        <f>I7+J7</f>
        <v>1671.0633288975589</v>
      </c>
      <c r="L7" s="38">
        <f>SUM(L8:L12)</f>
        <v>1637.6755537297718</v>
      </c>
      <c r="M7" s="38">
        <f>SUM(M8:M12)</f>
        <v>45.167778987219997</v>
      </c>
      <c r="N7" s="39">
        <f>L7+M7</f>
        <v>1682.8433327169917</v>
      </c>
      <c r="O7" s="38">
        <f>SUM(O8:O12)</f>
        <v>1663.4683417772967</v>
      </c>
      <c r="P7" s="38">
        <f>SUM(P8:P12)</f>
        <v>45.5400081115706</v>
      </c>
      <c r="Q7" s="39">
        <f>O7+P7</f>
        <v>1709.0083498888673</v>
      </c>
      <c r="R7" s="38">
        <f>SUM(R8:R12)</f>
        <v>1664.8400602738286</v>
      </c>
      <c r="S7" s="38">
        <f>SUM(S8:S12)</f>
        <v>44.226562102030002</v>
      </c>
      <c r="T7" s="39">
        <f>R7+S7</f>
        <v>1709.0666223758585</v>
      </c>
      <c r="U7" s="38">
        <f>SUM(U8:U12)</f>
        <v>1675.7610802121171</v>
      </c>
      <c r="V7" s="38">
        <f>SUM(V8:V12)</f>
        <v>44.254580283140001</v>
      </c>
      <c r="W7" s="39">
        <f>U7+V7</f>
        <v>1720.0156604952572</v>
      </c>
    </row>
    <row r="8" spans="2:23">
      <c r="B8" s="26" t="s">
        <v>3</v>
      </c>
      <c r="C8" s="18">
        <v>589.80778845215013</v>
      </c>
      <c r="D8" s="18">
        <v>34.970150403710001</v>
      </c>
      <c r="E8" s="12">
        <f t="shared" ref="E8:E33" si="0">C8+D8</f>
        <v>624.77793885586016</v>
      </c>
      <c r="F8" s="18">
        <v>586.69760152895014</v>
      </c>
      <c r="G8" s="18">
        <v>35.25271373364</v>
      </c>
      <c r="H8" s="12">
        <f t="shared" ref="H8:H33" si="1">F8+G8</f>
        <v>621.95031526259015</v>
      </c>
      <c r="I8" s="18">
        <v>588.88156067039995</v>
      </c>
      <c r="J8" s="18">
        <v>35.856405634859996</v>
      </c>
      <c r="K8" s="12">
        <f t="shared" ref="K8:K33" si="2">I8+J8</f>
        <v>624.73796630525999</v>
      </c>
      <c r="L8" s="18">
        <v>591.48559784676002</v>
      </c>
      <c r="M8" s="18">
        <v>36.51669261208</v>
      </c>
      <c r="N8" s="12">
        <f t="shared" ref="N8:N33" si="3">L8+M8</f>
        <v>628.00229045883998</v>
      </c>
      <c r="O8" s="18">
        <v>603.23768378478974</v>
      </c>
      <c r="P8" s="18">
        <v>36.550155261600601</v>
      </c>
      <c r="Q8" s="12">
        <f t="shared" ref="Q8:Q33" si="4">O8+P8</f>
        <v>639.78783904639033</v>
      </c>
      <c r="R8" s="18">
        <v>596.00918328128</v>
      </c>
      <c r="S8" s="18">
        <v>35.121976589420001</v>
      </c>
      <c r="T8" s="12">
        <f t="shared" ref="T8:T33" si="5">R8+S8</f>
        <v>631.1311598707</v>
      </c>
      <c r="U8" s="18">
        <v>599.48726616377996</v>
      </c>
      <c r="V8" s="18">
        <v>34.93718312683</v>
      </c>
      <c r="W8" s="12">
        <f t="shared" ref="W8:W33" si="6">U8+V8</f>
        <v>634.42444929060991</v>
      </c>
    </row>
    <row r="9" spans="2:23">
      <c r="B9" s="26" t="s">
        <v>4</v>
      </c>
      <c r="C9" s="18">
        <v>182.69555719234006</v>
      </c>
      <c r="D9" s="18">
        <v>6.6161017132800009</v>
      </c>
      <c r="E9" s="12">
        <f t="shared" si="0"/>
        <v>189.31165890562005</v>
      </c>
      <c r="F9" s="18">
        <v>189.36363951962005</v>
      </c>
      <c r="G9" s="18">
        <v>6.6179552076199997</v>
      </c>
      <c r="H9" s="12">
        <f t="shared" si="1"/>
        <v>195.98159472724006</v>
      </c>
      <c r="I9" s="18">
        <v>191.19099723576997</v>
      </c>
      <c r="J9" s="18">
        <v>6.7911453066499998</v>
      </c>
      <c r="K9" s="12">
        <f t="shared" si="2"/>
        <v>197.98214254241998</v>
      </c>
      <c r="L9" s="18">
        <v>191.64993521041001</v>
      </c>
      <c r="M9" s="18">
        <v>6.6297033132500003</v>
      </c>
      <c r="N9" s="12">
        <f t="shared" si="3"/>
        <v>198.27963852366</v>
      </c>
      <c r="O9" s="18">
        <v>190.72076031666998</v>
      </c>
      <c r="P9" s="18">
        <v>6.9448424962599997</v>
      </c>
      <c r="Q9" s="12">
        <f t="shared" si="4"/>
        <v>197.66560281292999</v>
      </c>
      <c r="R9" s="18">
        <v>189.73834361684999</v>
      </c>
      <c r="S9" s="18">
        <v>7.0122708600200001</v>
      </c>
      <c r="T9" s="12">
        <f t="shared" si="5"/>
        <v>196.75061447687</v>
      </c>
      <c r="U9" s="18">
        <v>196.61924301511002</v>
      </c>
      <c r="V9" s="18">
        <v>7.1671274297099998</v>
      </c>
      <c r="W9" s="12">
        <f t="shared" si="6"/>
        <v>203.78637044482002</v>
      </c>
    </row>
    <row r="10" spans="2:23">
      <c r="B10" s="26" t="s">
        <v>5</v>
      </c>
      <c r="C10" s="18">
        <v>29.709887672300002</v>
      </c>
      <c r="D10" s="18">
        <v>1.9639000591699998</v>
      </c>
      <c r="E10" s="12">
        <f t="shared" si="0"/>
        <v>31.673787731470004</v>
      </c>
      <c r="F10" s="18">
        <v>31.015697486400001</v>
      </c>
      <c r="G10" s="18">
        <v>1.95079342104</v>
      </c>
      <c r="H10" s="12">
        <f t="shared" si="1"/>
        <v>32.966490907439997</v>
      </c>
      <c r="I10" s="18">
        <v>31.471984189169994</v>
      </c>
      <c r="J10" s="18">
        <v>1.9670501035899999</v>
      </c>
      <c r="K10" s="12">
        <f t="shared" si="2"/>
        <v>33.439034292759992</v>
      </c>
      <c r="L10" s="18">
        <v>31.493437917089999</v>
      </c>
      <c r="M10" s="18">
        <v>2.0213830618899999</v>
      </c>
      <c r="N10" s="12">
        <f t="shared" si="3"/>
        <v>33.514820978979998</v>
      </c>
      <c r="O10" s="18">
        <v>31.955719300650003</v>
      </c>
      <c r="P10" s="18">
        <v>2.04501035371</v>
      </c>
      <c r="Q10" s="12">
        <f t="shared" si="4"/>
        <v>34.000729654360001</v>
      </c>
      <c r="R10" s="18">
        <v>32.527517816690001</v>
      </c>
      <c r="S10" s="18">
        <v>2.0923146525899998</v>
      </c>
      <c r="T10" s="12">
        <f t="shared" si="5"/>
        <v>34.619832469279999</v>
      </c>
      <c r="U10" s="18">
        <v>33.734882285929999</v>
      </c>
      <c r="V10" s="18">
        <v>2.1502697265999999</v>
      </c>
      <c r="W10" s="12">
        <f t="shared" si="6"/>
        <v>35.88515201253</v>
      </c>
    </row>
    <row r="11" spans="2:23" ht="46.5" customHeight="1">
      <c r="B11" s="27" t="s">
        <v>42</v>
      </c>
      <c r="C11" s="18">
        <v>137.05757579833002</v>
      </c>
      <c r="D11" s="18">
        <v>0</v>
      </c>
      <c r="E11" s="12">
        <f t="shared" si="0"/>
        <v>137.05757579833002</v>
      </c>
      <c r="F11" s="18">
        <v>136.48702638963999</v>
      </c>
      <c r="G11" s="18">
        <v>0</v>
      </c>
      <c r="H11" s="12">
        <f t="shared" si="1"/>
        <v>136.48702638963999</v>
      </c>
      <c r="I11" s="18">
        <v>142.27281241902</v>
      </c>
      <c r="J11" s="18">
        <v>0</v>
      </c>
      <c r="K11" s="12">
        <f t="shared" si="2"/>
        <v>142.27281241902</v>
      </c>
      <c r="L11" s="18">
        <v>141.98031584830997</v>
      </c>
      <c r="M11" s="18">
        <v>0</v>
      </c>
      <c r="N11" s="12">
        <f t="shared" si="3"/>
        <v>141.98031584830997</v>
      </c>
      <c r="O11" s="18">
        <v>141.76970977482998</v>
      </c>
      <c r="P11" s="18">
        <v>0</v>
      </c>
      <c r="Q11" s="12">
        <f t="shared" si="4"/>
        <v>141.76970977482998</v>
      </c>
      <c r="R11" s="18">
        <v>141.11304643683002</v>
      </c>
      <c r="S11" s="18">
        <v>0</v>
      </c>
      <c r="T11" s="12">
        <f t="shared" si="5"/>
        <v>141.11304643683002</v>
      </c>
      <c r="U11" s="18">
        <v>139.86212125317999</v>
      </c>
      <c r="V11" s="18">
        <v>0</v>
      </c>
      <c r="W11" s="12">
        <f t="shared" si="6"/>
        <v>139.86212125317999</v>
      </c>
    </row>
    <row r="12" spans="2:23">
      <c r="B12" s="28" t="s">
        <v>6</v>
      </c>
      <c r="C12" s="18">
        <v>651.44548032645321</v>
      </c>
      <c r="D12" s="21">
        <v>0</v>
      </c>
      <c r="E12" s="12">
        <f t="shared" si="0"/>
        <v>651.44548032645321</v>
      </c>
      <c r="F12" s="18">
        <v>660.5131480954476</v>
      </c>
      <c r="G12" s="21">
        <v>0</v>
      </c>
      <c r="H12" s="12">
        <f t="shared" si="1"/>
        <v>660.5131480954476</v>
      </c>
      <c r="I12" s="18">
        <v>672.6313733380988</v>
      </c>
      <c r="J12" s="21">
        <v>0</v>
      </c>
      <c r="K12" s="12">
        <f t="shared" si="2"/>
        <v>672.6313733380988</v>
      </c>
      <c r="L12" s="18">
        <v>681.06626690720191</v>
      </c>
      <c r="M12" s="21">
        <v>0</v>
      </c>
      <c r="N12" s="12">
        <f t="shared" si="3"/>
        <v>681.06626690720191</v>
      </c>
      <c r="O12" s="18">
        <v>695.78446860035717</v>
      </c>
      <c r="P12" s="21">
        <v>0</v>
      </c>
      <c r="Q12" s="12">
        <f t="shared" si="4"/>
        <v>695.78446860035717</v>
      </c>
      <c r="R12" s="18">
        <v>705.45196912217864</v>
      </c>
      <c r="S12" s="21">
        <v>0</v>
      </c>
      <c r="T12" s="12">
        <f t="shared" si="5"/>
        <v>705.45196912217864</v>
      </c>
      <c r="U12" s="18">
        <v>706.05756749411728</v>
      </c>
      <c r="V12" s="21">
        <v>0</v>
      </c>
      <c r="W12" s="12">
        <f t="shared" si="6"/>
        <v>706.05756749411728</v>
      </c>
    </row>
    <row r="13" spans="2:23" s="37" customFormat="1">
      <c r="B13" s="29" t="s">
        <v>7</v>
      </c>
      <c r="C13" s="19">
        <f>SUM(C14:C16)</f>
        <v>559.98404885380137</v>
      </c>
      <c r="D13" s="19">
        <f>SUM(D14:D16)</f>
        <v>23.52693302580542</v>
      </c>
      <c r="E13" s="41">
        <f t="shared" si="0"/>
        <v>583.51098187960679</v>
      </c>
      <c r="F13" s="19">
        <f>SUM(F14:F16)</f>
        <v>560.66054984522759</v>
      </c>
      <c r="G13" s="19">
        <f>SUM(G14:G16)</f>
        <v>23.949410910459779</v>
      </c>
      <c r="H13" s="41">
        <f t="shared" si="1"/>
        <v>584.60996075568733</v>
      </c>
      <c r="I13" s="19">
        <f>SUM(I14:I16)</f>
        <v>566.04725647552982</v>
      </c>
      <c r="J13" s="19">
        <f>SUM(J14:J16)</f>
        <v>24.741005726591762</v>
      </c>
      <c r="K13" s="41">
        <f t="shared" si="2"/>
        <v>590.78826220212159</v>
      </c>
      <c r="L13" s="19">
        <f>SUM(L14:L16)</f>
        <v>570.47400316734058</v>
      </c>
      <c r="M13" s="19">
        <f>SUM(M14:M16)</f>
        <v>24.76792451042099</v>
      </c>
      <c r="N13" s="41">
        <f t="shared" si="3"/>
        <v>595.24192767776162</v>
      </c>
      <c r="O13" s="19">
        <f>SUM(O14:O16)</f>
        <v>576.39486176951073</v>
      </c>
      <c r="P13" s="19">
        <f>SUM(P14:P16)</f>
        <v>25.471336861049039</v>
      </c>
      <c r="Q13" s="41">
        <f t="shared" si="4"/>
        <v>601.86619863055978</v>
      </c>
      <c r="R13" s="19">
        <f>SUM(R14:R16)</f>
        <v>571.23499862176914</v>
      </c>
      <c r="S13" s="19">
        <f>SUM(S14:S16)</f>
        <v>26.72817476237784</v>
      </c>
      <c r="T13" s="41">
        <f t="shared" si="5"/>
        <v>597.96317338414701</v>
      </c>
      <c r="U13" s="19">
        <f>SUM(U14:U16)</f>
        <v>575.33011164344759</v>
      </c>
      <c r="V13" s="19">
        <f>SUM(V14:V16)</f>
        <v>28.02146428551001</v>
      </c>
      <c r="W13" s="41">
        <f t="shared" si="6"/>
        <v>603.35157592895757</v>
      </c>
    </row>
    <row r="14" spans="2:23">
      <c r="B14" s="28" t="s">
        <v>20</v>
      </c>
      <c r="C14" s="17">
        <v>416.31806049437398</v>
      </c>
      <c r="D14" s="17">
        <v>16.789793305833999</v>
      </c>
      <c r="E14" s="42">
        <f t="shared" si="0"/>
        <v>433.10785380020798</v>
      </c>
      <c r="F14" s="17">
        <v>416.94411626805601</v>
      </c>
      <c r="G14" s="17">
        <v>17.214833501287998</v>
      </c>
      <c r="H14" s="42">
        <f t="shared" si="1"/>
        <v>434.15894976934402</v>
      </c>
      <c r="I14" s="17">
        <v>421.52122697787598</v>
      </c>
      <c r="J14" s="17">
        <v>17.800134744069002</v>
      </c>
      <c r="K14" s="42">
        <f t="shared" si="2"/>
        <v>439.32136172194498</v>
      </c>
      <c r="L14" s="17">
        <v>425.31073006603594</v>
      </c>
      <c r="M14" s="17">
        <v>18.257711779912</v>
      </c>
      <c r="N14" s="42">
        <f t="shared" si="3"/>
        <v>443.56844184594797</v>
      </c>
      <c r="O14" s="17">
        <v>429.78894713232603</v>
      </c>
      <c r="P14" s="17">
        <v>18.995454364219</v>
      </c>
      <c r="Q14" s="42">
        <f t="shared" si="4"/>
        <v>448.784401496545</v>
      </c>
      <c r="R14" s="17">
        <v>426.11729608746003</v>
      </c>
      <c r="S14" s="17">
        <v>18.232719950951001</v>
      </c>
      <c r="T14" s="42">
        <f t="shared" si="5"/>
        <v>444.35001603841101</v>
      </c>
      <c r="U14" s="17">
        <v>430.78546239970296</v>
      </c>
      <c r="V14" s="17">
        <v>18.995165469164</v>
      </c>
      <c r="W14" s="42">
        <f t="shared" si="6"/>
        <v>449.78062786886699</v>
      </c>
    </row>
    <row r="15" spans="2:23">
      <c r="B15" s="28" t="s">
        <v>8</v>
      </c>
      <c r="C15" s="17">
        <v>17.995501022276997</v>
      </c>
      <c r="D15" s="17">
        <v>3.2726532431700002</v>
      </c>
      <c r="E15" s="42">
        <f t="shared" si="0"/>
        <v>21.268154265446999</v>
      </c>
      <c r="F15" s="17">
        <v>18.099552437749001</v>
      </c>
      <c r="G15" s="17">
        <v>3.2477643451640001</v>
      </c>
      <c r="H15" s="42">
        <f t="shared" si="1"/>
        <v>21.347316782913001</v>
      </c>
      <c r="I15" s="17">
        <v>18.548787665917001</v>
      </c>
      <c r="J15" s="17">
        <v>3.451015963688</v>
      </c>
      <c r="K15" s="42">
        <f t="shared" si="2"/>
        <v>21.999803629605001</v>
      </c>
      <c r="L15" s="17">
        <v>19.309632964880002</v>
      </c>
      <c r="M15" s="17">
        <v>3.7763205594310003</v>
      </c>
      <c r="N15" s="42">
        <f t="shared" si="3"/>
        <v>23.085953524311002</v>
      </c>
      <c r="O15" s="17">
        <v>20.144229619319002</v>
      </c>
      <c r="P15" s="17">
        <v>3.7417611762159999</v>
      </c>
      <c r="Q15" s="42">
        <f t="shared" si="4"/>
        <v>23.885990795535001</v>
      </c>
      <c r="R15" s="17">
        <v>19.734345702231</v>
      </c>
      <c r="S15" s="17">
        <v>3.6351388198690002</v>
      </c>
      <c r="T15" s="42">
        <f t="shared" si="5"/>
        <v>23.369484522099999</v>
      </c>
      <c r="U15" s="17">
        <v>19.896649299322</v>
      </c>
      <c r="V15" s="17">
        <v>4.0903924654179997</v>
      </c>
      <c r="W15" s="42">
        <f t="shared" si="6"/>
        <v>23.987041764739999</v>
      </c>
    </row>
    <row r="16" spans="2:23">
      <c r="B16" s="28" t="s">
        <v>21</v>
      </c>
      <c r="C16" s="17">
        <v>125.6704873371504</v>
      </c>
      <c r="D16" s="17">
        <v>3.4644864768014201</v>
      </c>
      <c r="E16" s="42">
        <f t="shared" si="0"/>
        <v>129.13497381395183</v>
      </c>
      <c r="F16" s="17">
        <v>125.61688113942256</v>
      </c>
      <c r="G16" s="17">
        <v>3.4868130640077801</v>
      </c>
      <c r="H16" s="42">
        <f t="shared" si="1"/>
        <v>129.10369420343034</v>
      </c>
      <c r="I16" s="17">
        <v>125.97724183173679</v>
      </c>
      <c r="J16" s="17">
        <v>3.4898550188347599</v>
      </c>
      <c r="K16" s="42">
        <f t="shared" si="2"/>
        <v>129.46709685057155</v>
      </c>
      <c r="L16" s="17">
        <v>125.85364013642462</v>
      </c>
      <c r="M16" s="17">
        <v>2.73389217107799</v>
      </c>
      <c r="N16" s="42">
        <f t="shared" si="3"/>
        <v>128.58753230750261</v>
      </c>
      <c r="O16" s="17">
        <v>126.46168501786568</v>
      </c>
      <c r="P16" s="17">
        <v>2.7341213206140402</v>
      </c>
      <c r="Q16" s="42">
        <f t="shared" si="4"/>
        <v>129.19580633847971</v>
      </c>
      <c r="R16" s="17">
        <v>125.38335683207815</v>
      </c>
      <c r="S16" s="17">
        <v>4.8603159915578402</v>
      </c>
      <c r="T16" s="42">
        <f t="shared" si="5"/>
        <v>130.24367282363599</v>
      </c>
      <c r="U16" s="17">
        <v>124.64799994442259</v>
      </c>
      <c r="V16" s="17">
        <v>4.9359063509280103</v>
      </c>
      <c r="W16" s="42">
        <f t="shared" si="6"/>
        <v>129.5839062953506</v>
      </c>
    </row>
    <row r="17" spans="2:23" s="37" customFormat="1">
      <c r="B17" s="29" t="s">
        <v>9</v>
      </c>
      <c r="C17" s="19">
        <f>SUM(C18:C20)</f>
        <v>327.39537311466734</v>
      </c>
      <c r="D17" s="19">
        <f>SUM(D18:D20)</f>
        <v>2.1508758318164709</v>
      </c>
      <c r="E17" s="41">
        <f t="shared" si="0"/>
        <v>329.54624894648379</v>
      </c>
      <c r="F17" s="19">
        <f>SUM(F18:F20)</f>
        <v>326.67812557027133</v>
      </c>
      <c r="G17" s="19">
        <f>SUM(G18:G20)</f>
        <v>2.1652273144552874</v>
      </c>
      <c r="H17" s="41">
        <f t="shared" si="1"/>
        <v>328.84335288472664</v>
      </c>
      <c r="I17" s="19">
        <f>SUM(I18:I20)</f>
        <v>330.42845390549888</v>
      </c>
      <c r="J17" s="19">
        <f>SUM(J18:J20)</f>
        <v>2.1709204095610191</v>
      </c>
      <c r="K17" s="41">
        <f t="shared" si="2"/>
        <v>332.59937431505989</v>
      </c>
      <c r="L17" s="19">
        <f>SUM(L18:L20)</f>
        <v>332.0753899536578</v>
      </c>
      <c r="M17" s="19">
        <f>SUM(M18:M20)</f>
        <v>2.1629351921450191</v>
      </c>
      <c r="N17" s="41">
        <f t="shared" si="3"/>
        <v>334.23832514580283</v>
      </c>
      <c r="O17" s="19">
        <f>SUM(O18:O20)</f>
        <v>333.78099971746269</v>
      </c>
      <c r="P17" s="19">
        <f>SUM(P18:P20)</f>
        <v>2.1801278674658322</v>
      </c>
      <c r="Q17" s="41">
        <f t="shared" si="4"/>
        <v>335.96112758492853</v>
      </c>
      <c r="R17" s="19">
        <f>SUM(R18:R20)</f>
        <v>334.6579561905271</v>
      </c>
      <c r="S17" s="19">
        <f>SUM(S18:S20)</f>
        <v>2.1846825616486711</v>
      </c>
      <c r="T17" s="41">
        <f t="shared" si="5"/>
        <v>336.84263875217579</v>
      </c>
      <c r="U17" s="19">
        <f>SUM(U18:U20)</f>
        <v>332.31365046583431</v>
      </c>
      <c r="V17" s="19">
        <f>SUM(V18:V20)</f>
        <v>2.19262472928926</v>
      </c>
      <c r="W17" s="41">
        <f t="shared" si="6"/>
        <v>334.50627519512358</v>
      </c>
    </row>
    <row r="18" spans="2:23">
      <c r="B18" s="28" t="s">
        <v>10</v>
      </c>
      <c r="C18" s="18">
        <v>172.62689060022004</v>
      </c>
      <c r="D18" s="18">
        <v>0.61082586996204213</v>
      </c>
      <c r="E18" s="42">
        <f t="shared" si="0"/>
        <v>173.23771647018208</v>
      </c>
      <c r="F18" s="18">
        <v>172.17063724716377</v>
      </c>
      <c r="G18" s="18">
        <v>0.61910075840285828</v>
      </c>
      <c r="H18" s="42">
        <f t="shared" si="1"/>
        <v>172.78973800556662</v>
      </c>
      <c r="I18" s="18">
        <v>174.52748312864972</v>
      </c>
      <c r="J18" s="18">
        <v>0.62366641430701908</v>
      </c>
      <c r="K18" s="42">
        <f t="shared" si="2"/>
        <v>175.15114954295674</v>
      </c>
      <c r="L18" s="18">
        <v>175.27440671649435</v>
      </c>
      <c r="M18" s="18">
        <v>0.624219417388019</v>
      </c>
      <c r="N18" s="42">
        <f t="shared" si="3"/>
        <v>175.89862613388237</v>
      </c>
      <c r="O18" s="18">
        <v>175.89228389108607</v>
      </c>
      <c r="P18" s="18">
        <v>0.6292827987178321</v>
      </c>
      <c r="Q18" s="42">
        <f t="shared" si="4"/>
        <v>176.5215666898039</v>
      </c>
      <c r="R18" s="18">
        <v>176.05718896126376</v>
      </c>
      <c r="S18" s="18">
        <v>0.63126401907167118</v>
      </c>
      <c r="T18" s="42">
        <f t="shared" si="5"/>
        <v>176.68845298033543</v>
      </c>
      <c r="U18" s="18">
        <v>174.50679353566898</v>
      </c>
      <c r="V18" s="18">
        <v>0.63555692515126005</v>
      </c>
      <c r="W18" s="42">
        <f t="shared" si="6"/>
        <v>175.14235046082024</v>
      </c>
    </row>
    <row r="19" spans="2:23">
      <c r="B19" s="28" t="s">
        <v>11</v>
      </c>
      <c r="C19" s="18">
        <v>40.690084498526204</v>
      </c>
      <c r="D19" s="18">
        <v>8.8062310420428752E-2</v>
      </c>
      <c r="E19" s="42">
        <f t="shared" si="0"/>
        <v>40.77814680894663</v>
      </c>
      <c r="F19" s="18">
        <v>40.46832487767665</v>
      </c>
      <c r="G19" s="18">
        <v>8.8062310420428752E-2</v>
      </c>
      <c r="H19" s="42">
        <f t="shared" si="1"/>
        <v>40.556387188097077</v>
      </c>
      <c r="I19" s="18">
        <v>41.163081113414655</v>
      </c>
      <c r="J19" s="18">
        <v>8.6764664283999995E-2</v>
      </c>
      <c r="K19" s="42">
        <f t="shared" si="2"/>
        <v>41.249845777698653</v>
      </c>
      <c r="L19" s="18">
        <v>41.56468481460557</v>
      </c>
      <c r="M19" s="18">
        <v>8.6764664283999995E-2</v>
      </c>
      <c r="N19" s="42">
        <f t="shared" si="3"/>
        <v>41.651449478889568</v>
      </c>
      <c r="O19" s="18">
        <v>42.179927095600256</v>
      </c>
      <c r="P19" s="18">
        <v>8.6764664283999995E-2</v>
      </c>
      <c r="Q19" s="42">
        <f t="shared" si="4"/>
        <v>42.266691759884253</v>
      </c>
      <c r="R19" s="18">
        <v>42.198448172445211</v>
      </c>
      <c r="S19" s="18">
        <v>8.5652734886000004E-2</v>
      </c>
      <c r="T19" s="42">
        <f t="shared" si="5"/>
        <v>42.284100907331208</v>
      </c>
      <c r="U19" s="18">
        <v>41.756533863638815</v>
      </c>
      <c r="V19" s="18">
        <v>8.4913614824000005E-2</v>
      </c>
      <c r="W19" s="42">
        <f t="shared" si="6"/>
        <v>41.841447478462818</v>
      </c>
    </row>
    <row r="20" spans="2:23">
      <c r="B20" s="28" t="s">
        <v>12</v>
      </c>
      <c r="C20" s="18">
        <v>114.07839801592112</v>
      </c>
      <c r="D20" s="18">
        <v>1.451987651434</v>
      </c>
      <c r="E20" s="42">
        <f t="shared" si="0"/>
        <v>115.53038566735512</v>
      </c>
      <c r="F20" s="18">
        <v>114.0391634454309</v>
      </c>
      <c r="G20" s="18">
        <v>1.4580642456320001</v>
      </c>
      <c r="H20" s="42">
        <f t="shared" si="1"/>
        <v>115.4972276910629</v>
      </c>
      <c r="I20" s="18">
        <v>114.73788966343452</v>
      </c>
      <c r="J20" s="18">
        <v>1.46048933097</v>
      </c>
      <c r="K20" s="42">
        <f t="shared" si="2"/>
        <v>116.19837899440452</v>
      </c>
      <c r="L20" s="18">
        <v>115.23629842255789</v>
      </c>
      <c r="M20" s="18">
        <v>1.4519511104730001</v>
      </c>
      <c r="N20" s="42">
        <f t="shared" si="3"/>
        <v>116.6882495330309</v>
      </c>
      <c r="O20" s="18">
        <v>115.7087887307764</v>
      </c>
      <c r="P20" s="18">
        <v>1.4640804044639999</v>
      </c>
      <c r="Q20" s="42">
        <f t="shared" si="4"/>
        <v>117.1728691352404</v>
      </c>
      <c r="R20" s="18">
        <v>116.4023190568181</v>
      </c>
      <c r="S20" s="18">
        <v>1.4677658076910001</v>
      </c>
      <c r="T20" s="42">
        <f t="shared" si="5"/>
        <v>117.8700848645091</v>
      </c>
      <c r="U20" s="18">
        <v>116.0503230665265</v>
      </c>
      <c r="V20" s="18">
        <v>1.472154189314</v>
      </c>
      <c r="W20" s="42">
        <f t="shared" si="6"/>
        <v>117.5224772558405</v>
      </c>
    </row>
    <row r="21" spans="2:23" s="37" customFormat="1">
      <c r="B21" s="29" t="s">
        <v>13</v>
      </c>
      <c r="C21" s="38">
        <f>SUM(C22:C27)</f>
        <v>228.84647030411941</v>
      </c>
      <c r="D21" s="38">
        <f>SUM(D22:D27)</f>
        <v>44.174802020933711</v>
      </c>
      <c r="E21" s="41">
        <f t="shared" si="0"/>
        <v>273.02127232505313</v>
      </c>
      <c r="F21" s="19">
        <f>SUM(F22:F27)</f>
        <v>227.78105033101303</v>
      </c>
      <c r="G21" s="19">
        <f>SUM(G22:G27)</f>
        <v>43.926330345025534</v>
      </c>
      <c r="H21" s="41">
        <f t="shared" si="1"/>
        <v>271.70738067603855</v>
      </c>
      <c r="I21" s="19">
        <f>SUM(I22:I27)</f>
        <v>225.3232442587294</v>
      </c>
      <c r="J21" s="19">
        <f>SUM(J22:J27)</f>
        <v>44.698115885110425</v>
      </c>
      <c r="K21" s="41">
        <f t="shared" si="2"/>
        <v>270.02136014383984</v>
      </c>
      <c r="L21" s="19">
        <f>SUM(L22:L27)</f>
        <v>229.02103946219867</v>
      </c>
      <c r="M21" s="19">
        <f>SUM(M22:M27)</f>
        <v>46.386043946552419</v>
      </c>
      <c r="N21" s="41">
        <f t="shared" si="3"/>
        <v>275.40708340875108</v>
      </c>
      <c r="O21" s="19">
        <f>SUM(O22:O27)</f>
        <v>226.74261053720386</v>
      </c>
      <c r="P21" s="19">
        <f>SUM(P22:P27)</f>
        <v>47.643378475998816</v>
      </c>
      <c r="Q21" s="41">
        <f t="shared" si="4"/>
        <v>274.38598901320267</v>
      </c>
      <c r="R21" s="19">
        <f>SUM(R22:R27)</f>
        <v>223.96497439475303</v>
      </c>
      <c r="S21" s="19">
        <f>SUM(S22:S27)</f>
        <v>47.96054386746426</v>
      </c>
      <c r="T21" s="41">
        <f t="shared" si="5"/>
        <v>271.92551826221728</v>
      </c>
      <c r="U21" s="19">
        <f>SUM(U22:U27)</f>
        <v>223.32468999011854</v>
      </c>
      <c r="V21" s="19">
        <f>SUM(V22:V27)</f>
        <v>51.436994055887531</v>
      </c>
      <c r="W21" s="41">
        <f t="shared" si="6"/>
        <v>274.76168404600605</v>
      </c>
    </row>
    <row r="22" spans="2:23">
      <c r="B22" s="28" t="s">
        <v>22</v>
      </c>
      <c r="C22" s="18">
        <v>79.623810320265974</v>
      </c>
      <c r="D22" s="18">
        <v>9.4714263288527558</v>
      </c>
      <c r="E22" s="84">
        <f t="shared" si="0"/>
        <v>89.095236649118732</v>
      </c>
      <c r="F22" s="18">
        <v>78.73830019113187</v>
      </c>
      <c r="G22" s="18">
        <v>9.3948073901402296</v>
      </c>
      <c r="H22" s="84">
        <f t="shared" si="1"/>
        <v>88.1331075812721</v>
      </c>
      <c r="I22" s="18">
        <v>77.751069964506243</v>
      </c>
      <c r="J22" s="18">
        <v>9.5826256116152599</v>
      </c>
      <c r="K22" s="84">
        <f t="shared" si="2"/>
        <v>87.333695576121499</v>
      </c>
      <c r="L22" s="18">
        <v>78.041463760963197</v>
      </c>
      <c r="M22" s="18">
        <v>11.035166579424301</v>
      </c>
      <c r="N22" s="42">
        <f t="shared" si="3"/>
        <v>89.076630340387496</v>
      </c>
      <c r="O22" s="18">
        <v>77.357305118490416</v>
      </c>
      <c r="P22" s="18">
        <v>9.4804868299306104</v>
      </c>
      <c r="Q22" s="42">
        <f t="shared" si="4"/>
        <v>86.837791948421028</v>
      </c>
      <c r="R22" s="18">
        <v>76.978433864000522</v>
      </c>
      <c r="S22" s="18">
        <v>9.4322757596192695</v>
      </c>
      <c r="T22" s="42">
        <f t="shared" si="5"/>
        <v>86.410709623619795</v>
      </c>
      <c r="U22" s="18">
        <v>78.492733049935225</v>
      </c>
      <c r="V22" s="18">
        <v>9.9455413583094696</v>
      </c>
      <c r="W22" s="42">
        <f t="shared" si="6"/>
        <v>88.438274408244695</v>
      </c>
    </row>
    <row r="23" spans="2:23">
      <c r="B23" s="28" t="s">
        <v>48</v>
      </c>
      <c r="C23" s="17">
        <v>58.287675313093033</v>
      </c>
      <c r="D23" s="17">
        <v>8.6841872274392191</v>
      </c>
      <c r="E23" s="84">
        <f t="shared" si="0"/>
        <v>66.971862540532257</v>
      </c>
      <c r="F23" s="17">
        <v>58.434466991899043</v>
      </c>
      <c r="G23" s="17">
        <v>8.4623096043351893</v>
      </c>
      <c r="H23" s="84">
        <f t="shared" si="1"/>
        <v>66.896776596234233</v>
      </c>
      <c r="I23" s="17">
        <v>59.131631716462039</v>
      </c>
      <c r="J23" s="17">
        <v>8.8083249200621907</v>
      </c>
      <c r="K23" s="84">
        <f t="shared" si="2"/>
        <v>67.939956636524229</v>
      </c>
      <c r="L23" s="17">
        <v>60.655024949007071</v>
      </c>
      <c r="M23" s="17">
        <v>9.0342037045399604</v>
      </c>
      <c r="N23" s="42">
        <f t="shared" si="3"/>
        <v>69.689228653547033</v>
      </c>
      <c r="O23" s="17">
        <v>59.363078220665102</v>
      </c>
      <c r="P23" s="17">
        <v>9.0345947674369604</v>
      </c>
      <c r="Q23" s="42">
        <f t="shared" si="4"/>
        <v>68.397672988102059</v>
      </c>
      <c r="R23" s="17">
        <v>59.705286119671968</v>
      </c>
      <c r="S23" s="17">
        <v>9.3081547630309593</v>
      </c>
      <c r="T23" s="42">
        <f t="shared" si="5"/>
        <v>69.013440882702923</v>
      </c>
      <c r="U23" s="17">
        <v>60.718779986677966</v>
      </c>
      <c r="V23" s="17">
        <v>9.6944612065303808</v>
      </c>
      <c r="W23" s="42">
        <f t="shared" si="6"/>
        <v>70.41324119320835</v>
      </c>
    </row>
    <row r="24" spans="2:23">
      <c r="B24" s="28" t="s">
        <v>14</v>
      </c>
      <c r="C24" s="17">
        <v>32.454004846644402</v>
      </c>
      <c r="D24" s="17">
        <v>4.4499701588317357</v>
      </c>
      <c r="E24" s="84">
        <f t="shared" si="0"/>
        <v>36.903975005476141</v>
      </c>
      <c r="F24" s="17">
        <v>32.960279585563299</v>
      </c>
      <c r="G24" s="17">
        <v>4.5190628553938996</v>
      </c>
      <c r="H24" s="84">
        <f t="shared" si="1"/>
        <v>37.479342440957197</v>
      </c>
      <c r="I24" s="17">
        <v>33.637495332493899</v>
      </c>
      <c r="J24" s="17">
        <v>4.6009993368981705</v>
      </c>
      <c r="K24" s="84">
        <f t="shared" si="2"/>
        <v>38.238494669392068</v>
      </c>
      <c r="L24" s="17">
        <v>34.640972063378619</v>
      </c>
      <c r="M24" s="17">
        <v>4.7762072923471601</v>
      </c>
      <c r="N24" s="42">
        <f t="shared" si="3"/>
        <v>39.417179355725779</v>
      </c>
      <c r="O24" s="17">
        <v>34.997552928458703</v>
      </c>
      <c r="P24" s="17">
        <v>4.8024190213709197</v>
      </c>
      <c r="Q24" s="42">
        <f t="shared" si="4"/>
        <v>39.799971949829626</v>
      </c>
      <c r="R24" s="17">
        <v>35.338269104718883</v>
      </c>
      <c r="S24" s="17">
        <v>4.8576165645357001</v>
      </c>
      <c r="T24" s="42">
        <f t="shared" si="5"/>
        <v>40.195885669254579</v>
      </c>
      <c r="U24" s="17">
        <v>35.602781257188674</v>
      </c>
      <c r="V24" s="17">
        <v>4.8895581504943806</v>
      </c>
      <c r="W24" s="42">
        <f t="shared" si="6"/>
        <v>40.492339407683055</v>
      </c>
    </row>
    <row r="25" spans="2:23">
      <c r="B25" s="28" t="s">
        <v>15</v>
      </c>
      <c r="C25" s="17">
        <v>31.158312963940006</v>
      </c>
      <c r="D25" s="18">
        <v>2.58847703606</v>
      </c>
      <c r="E25" s="84">
        <f t="shared" si="0"/>
        <v>33.746790000000004</v>
      </c>
      <c r="F25" s="17">
        <v>30.942691808323779</v>
      </c>
      <c r="G25" s="18">
        <v>2.5872211916762202</v>
      </c>
      <c r="H25" s="84">
        <f t="shared" si="1"/>
        <v>33.529913000000001</v>
      </c>
      <c r="I25" s="17">
        <v>28.540436573525199</v>
      </c>
      <c r="J25" s="18">
        <v>2.5901344264747999</v>
      </c>
      <c r="K25" s="84">
        <f t="shared" si="2"/>
        <v>31.130571</v>
      </c>
      <c r="L25" s="17">
        <v>27.223039072639001</v>
      </c>
      <c r="M25" s="18">
        <v>2.7122769273610001</v>
      </c>
      <c r="N25" s="42">
        <f t="shared" si="3"/>
        <v>29.935316</v>
      </c>
      <c r="O25" s="17">
        <v>28.086535868026669</v>
      </c>
      <c r="P25" s="18">
        <v>2.77868010776033</v>
      </c>
      <c r="Q25" s="42">
        <f t="shared" si="4"/>
        <v>30.865215975786999</v>
      </c>
      <c r="R25" s="17">
        <v>28.124162633501669</v>
      </c>
      <c r="S25" s="18">
        <v>2.7746383664983298</v>
      </c>
      <c r="T25" s="42">
        <f t="shared" si="5"/>
        <v>30.898800999999999</v>
      </c>
      <c r="U25" s="17">
        <v>27.442781884106701</v>
      </c>
      <c r="V25" s="18">
        <v>2.9103791158933001</v>
      </c>
      <c r="W25" s="42">
        <f t="shared" si="6"/>
        <v>30.353161</v>
      </c>
    </row>
    <row r="26" spans="2:23">
      <c r="B26" s="28" t="s">
        <v>16</v>
      </c>
      <c r="C26" s="17">
        <v>24.540763978419999</v>
      </c>
      <c r="D26" s="18">
        <v>18.980741269750002</v>
      </c>
      <c r="E26" s="40">
        <f t="shared" si="0"/>
        <v>43.521505248170001</v>
      </c>
      <c r="F26" s="17">
        <v>23.940843053010003</v>
      </c>
      <c r="G26" s="18">
        <v>18.962929303479999</v>
      </c>
      <c r="H26" s="40">
        <f t="shared" si="1"/>
        <v>42.903772356490002</v>
      </c>
      <c r="I26" s="17">
        <v>23.481442994229997</v>
      </c>
      <c r="J26" s="18">
        <v>19.11603159006</v>
      </c>
      <c r="K26" s="40">
        <f t="shared" si="2"/>
        <v>42.597474584289998</v>
      </c>
      <c r="L26" s="17">
        <v>25.727923583843801</v>
      </c>
      <c r="M26" s="18">
        <v>18.828189442879999</v>
      </c>
      <c r="N26" s="40">
        <f t="shared" si="3"/>
        <v>44.5561130267238</v>
      </c>
      <c r="O26" s="17">
        <v>24.211834542840002</v>
      </c>
      <c r="P26" s="18">
        <v>21.5471977495</v>
      </c>
      <c r="Q26" s="40">
        <f t="shared" si="4"/>
        <v>45.759032292340002</v>
      </c>
      <c r="R26" s="17">
        <v>23.818822672859998</v>
      </c>
      <c r="S26" s="18">
        <v>21.587858413780001</v>
      </c>
      <c r="T26" s="40">
        <f t="shared" si="5"/>
        <v>45.406681086639999</v>
      </c>
      <c r="U26" s="17">
        <v>21.067613812210002</v>
      </c>
      <c r="V26" s="18">
        <v>23.997054224660001</v>
      </c>
      <c r="W26" s="40">
        <f t="shared" si="6"/>
        <v>45.064668036870003</v>
      </c>
    </row>
    <row r="27" spans="2:23">
      <c r="B27" s="28" t="s">
        <v>17</v>
      </c>
      <c r="C27" s="13">
        <v>2.7819028817560003</v>
      </c>
      <c r="D27" s="13">
        <v>0</v>
      </c>
      <c r="E27" s="40">
        <f t="shared" si="0"/>
        <v>2.7819028817560003</v>
      </c>
      <c r="F27" s="13">
        <v>2.7644687010850002</v>
      </c>
      <c r="G27" s="13">
        <v>0</v>
      </c>
      <c r="H27" s="40">
        <f t="shared" si="1"/>
        <v>2.7644687010850002</v>
      </c>
      <c r="I27" s="13">
        <v>2.7811676775119998</v>
      </c>
      <c r="J27" s="13">
        <v>0</v>
      </c>
      <c r="K27" s="40">
        <f t="shared" si="2"/>
        <v>2.7811676775119998</v>
      </c>
      <c r="L27" s="13">
        <v>2.7326160323669999</v>
      </c>
      <c r="M27" s="13">
        <v>0</v>
      </c>
      <c r="N27" s="40">
        <f t="shared" si="3"/>
        <v>2.7326160323669999</v>
      </c>
      <c r="O27" s="13">
        <v>2.726303858723</v>
      </c>
      <c r="P27" s="13">
        <v>0</v>
      </c>
      <c r="Q27" s="40">
        <f t="shared" si="4"/>
        <v>2.726303858723</v>
      </c>
      <c r="R27" s="88"/>
      <c r="S27" s="88"/>
      <c r="T27" s="89">
        <f t="shared" si="5"/>
        <v>0</v>
      </c>
      <c r="U27" s="88"/>
      <c r="V27" s="88"/>
      <c r="W27" s="89">
        <f t="shared" si="6"/>
        <v>0</v>
      </c>
    </row>
    <row r="28" spans="2:23" s="37" customFormat="1">
      <c r="B28" s="29" t="s">
        <v>54</v>
      </c>
      <c r="C28" s="20">
        <f>SUM(C29:C30)</f>
        <v>14.79912743581303</v>
      </c>
      <c r="D28" s="20">
        <f>SUM(D29:D30)</f>
        <v>0</v>
      </c>
      <c r="E28" s="43">
        <f t="shared" si="0"/>
        <v>14.79912743581303</v>
      </c>
      <c r="F28" s="20">
        <f>SUM(F29:F30)</f>
        <v>14.79912743581303</v>
      </c>
      <c r="G28" s="20">
        <f>SUM(G29:G30)</f>
        <v>0</v>
      </c>
      <c r="H28" s="43">
        <f t="shared" si="1"/>
        <v>14.79912743581303</v>
      </c>
      <c r="I28" s="20">
        <f>SUM(I29:I30)</f>
        <v>14.79912743581303</v>
      </c>
      <c r="J28" s="20">
        <f>SUM(J29:J30)</f>
        <v>0</v>
      </c>
      <c r="K28" s="43">
        <f t="shared" si="2"/>
        <v>14.79912743581303</v>
      </c>
      <c r="L28" s="20">
        <f>SUM(L29:L30)</f>
        <v>18.090955918962401</v>
      </c>
      <c r="M28" s="20">
        <f>SUM(M29:M30)</f>
        <v>0</v>
      </c>
      <c r="N28" s="43">
        <f t="shared" si="3"/>
        <v>18.090955918962401</v>
      </c>
      <c r="O28" s="20">
        <f>SUM(O29:O30)</f>
        <v>18.090955918962401</v>
      </c>
      <c r="P28" s="20">
        <f>SUM(P29:P30)</f>
        <v>0</v>
      </c>
      <c r="Q28" s="43">
        <f t="shared" si="4"/>
        <v>18.090955918962401</v>
      </c>
      <c r="R28" s="20">
        <f>SUM(R29:R30)</f>
        <v>18.090955918962401</v>
      </c>
      <c r="S28" s="20">
        <f>SUM(S29:S30)</f>
        <v>0</v>
      </c>
      <c r="T28" s="43">
        <f t="shared" si="5"/>
        <v>18.090955918962401</v>
      </c>
      <c r="U28" s="20">
        <v>18.090955918962401</v>
      </c>
      <c r="V28" s="20">
        <v>0</v>
      </c>
      <c r="W28" s="43">
        <f t="shared" si="6"/>
        <v>18.090955918962401</v>
      </c>
    </row>
    <row r="29" spans="2:23">
      <c r="B29" s="28" t="s">
        <v>53</v>
      </c>
      <c r="C29" s="17">
        <v>9.55635835625203</v>
      </c>
      <c r="D29" s="18">
        <v>0</v>
      </c>
      <c r="E29" s="40">
        <f t="shared" si="0"/>
        <v>9.55635835625203</v>
      </c>
      <c r="F29" s="17">
        <v>9.55635835625203</v>
      </c>
      <c r="G29" s="18">
        <v>0</v>
      </c>
      <c r="H29" s="40">
        <f t="shared" si="1"/>
        <v>9.55635835625203</v>
      </c>
      <c r="I29" s="17">
        <v>9.55635835625203</v>
      </c>
      <c r="J29" s="18">
        <v>0</v>
      </c>
      <c r="K29" s="40">
        <f t="shared" si="2"/>
        <v>9.55635835625203</v>
      </c>
      <c r="L29" s="17">
        <v>10.6452753001474</v>
      </c>
      <c r="M29" s="18">
        <v>0</v>
      </c>
      <c r="N29" s="40">
        <f t="shared" si="3"/>
        <v>10.6452753001474</v>
      </c>
      <c r="O29" s="17">
        <v>10.6452753001474</v>
      </c>
      <c r="P29" s="18">
        <v>0</v>
      </c>
      <c r="Q29" s="40">
        <f t="shared" si="4"/>
        <v>10.6452753001474</v>
      </c>
      <c r="R29" s="17">
        <v>10.6452753001474</v>
      </c>
      <c r="S29" s="18">
        <v>0</v>
      </c>
      <c r="T29" s="40">
        <f t="shared" si="5"/>
        <v>10.6452753001474</v>
      </c>
      <c r="U29" s="17">
        <v>10.6452753001474</v>
      </c>
      <c r="V29" s="18">
        <v>0</v>
      </c>
      <c r="W29" s="40">
        <f t="shared" si="6"/>
        <v>10.6452753001474</v>
      </c>
    </row>
    <row r="30" spans="2:23">
      <c r="B30" s="28" t="s">
        <v>52</v>
      </c>
      <c r="C30" s="17">
        <v>5.2427690795609996</v>
      </c>
      <c r="D30" s="18">
        <v>0</v>
      </c>
      <c r="E30" s="40">
        <f t="shared" si="0"/>
        <v>5.2427690795609996</v>
      </c>
      <c r="F30" s="17">
        <v>5.2427690795609996</v>
      </c>
      <c r="G30" s="18">
        <v>0</v>
      </c>
      <c r="H30" s="40">
        <f t="shared" si="1"/>
        <v>5.2427690795609996</v>
      </c>
      <c r="I30" s="17">
        <v>5.2427690795609996</v>
      </c>
      <c r="J30" s="18">
        <v>0</v>
      </c>
      <c r="K30" s="40">
        <f t="shared" si="2"/>
        <v>5.2427690795609996</v>
      </c>
      <c r="L30" s="17">
        <v>7.4456806188150004</v>
      </c>
      <c r="M30" s="18">
        <v>0</v>
      </c>
      <c r="N30" s="40">
        <f t="shared" si="3"/>
        <v>7.4456806188150004</v>
      </c>
      <c r="O30" s="17">
        <v>7.4456806188150004</v>
      </c>
      <c r="P30" s="18">
        <v>0</v>
      </c>
      <c r="Q30" s="40">
        <f t="shared" si="4"/>
        <v>7.4456806188150004</v>
      </c>
      <c r="R30" s="17">
        <v>7.4456806188150004</v>
      </c>
      <c r="S30" s="18">
        <v>0</v>
      </c>
      <c r="T30" s="40">
        <f t="shared" si="5"/>
        <v>7.4456806188150004</v>
      </c>
      <c r="U30" s="17">
        <v>7.4456806188150004</v>
      </c>
      <c r="V30" s="18">
        <v>0</v>
      </c>
      <c r="W30" s="40">
        <f t="shared" si="6"/>
        <v>7.4456806188150004</v>
      </c>
    </row>
    <row r="31" spans="2:23">
      <c r="B31" s="29" t="s">
        <v>18</v>
      </c>
      <c r="C31" s="20">
        <v>0.81675077451949996</v>
      </c>
      <c r="D31" s="20">
        <v>0.56719854694614003</v>
      </c>
      <c r="E31" s="44">
        <f t="shared" si="0"/>
        <v>1.38394932146564</v>
      </c>
      <c r="F31" s="20">
        <v>0.81675077451949996</v>
      </c>
      <c r="G31" s="20">
        <v>0.56719854694614003</v>
      </c>
      <c r="H31" s="44">
        <f t="shared" si="1"/>
        <v>1.38394932146564</v>
      </c>
      <c r="I31" s="20">
        <v>0.81675077451949996</v>
      </c>
      <c r="J31" s="20">
        <v>0.56719854694614003</v>
      </c>
      <c r="K31" s="44">
        <f t="shared" si="2"/>
        <v>1.38394932146564</v>
      </c>
      <c r="L31" s="20">
        <v>0.81675077451949996</v>
      </c>
      <c r="M31" s="20">
        <v>0.56719854694614003</v>
      </c>
      <c r="N31" s="44">
        <f t="shared" si="3"/>
        <v>1.38394932146564</v>
      </c>
      <c r="O31" s="20">
        <v>0.82536758552849998</v>
      </c>
      <c r="P31" s="20">
        <v>0.55530940882730995</v>
      </c>
      <c r="Q31" s="43">
        <f t="shared" si="4"/>
        <v>1.3806769943558099</v>
      </c>
      <c r="R31" s="20">
        <v>0.82536758552849998</v>
      </c>
      <c r="S31" s="20">
        <v>0.55530940882730995</v>
      </c>
      <c r="T31" s="44">
        <f t="shared" si="5"/>
        <v>1.3806769943558099</v>
      </c>
      <c r="U31" s="20">
        <v>0.82536758552849998</v>
      </c>
      <c r="V31" s="20">
        <v>0.55530940882730995</v>
      </c>
      <c r="W31" s="44">
        <f t="shared" si="6"/>
        <v>1.3806769943558099</v>
      </c>
    </row>
    <row r="32" spans="2:23">
      <c r="B32" s="30" t="s">
        <v>33</v>
      </c>
      <c r="C32" s="22">
        <v>3.986222861571</v>
      </c>
      <c r="D32" s="20">
        <v>7.4132064801E-2</v>
      </c>
      <c r="E32" s="44">
        <f t="shared" si="0"/>
        <v>4.0603549263719998</v>
      </c>
      <c r="F32" s="22">
        <v>4.2006209000689996</v>
      </c>
      <c r="G32" s="20">
        <v>8.5137958543000006E-2</v>
      </c>
      <c r="H32" s="44">
        <f t="shared" si="1"/>
        <v>4.2857588586119997</v>
      </c>
      <c r="I32" s="22">
        <v>4.327451264235</v>
      </c>
      <c r="J32" s="20">
        <v>8.8757029168999996E-2</v>
      </c>
      <c r="K32" s="44">
        <f t="shared" si="2"/>
        <v>4.4162082934039999</v>
      </c>
      <c r="L32" s="22">
        <v>4.4338279071170001</v>
      </c>
      <c r="M32" s="20">
        <v>9.1018377930999997E-2</v>
      </c>
      <c r="N32" s="44">
        <f t="shared" si="3"/>
        <v>4.5248462850480005</v>
      </c>
      <c r="O32" s="22">
        <v>4.5287136899889999</v>
      </c>
      <c r="P32" s="20">
        <v>9.7877606132E-2</v>
      </c>
      <c r="Q32" s="44">
        <f t="shared" si="4"/>
        <v>4.6265912961210001</v>
      </c>
      <c r="R32" s="22">
        <v>4.5172658186970001</v>
      </c>
      <c r="S32" s="20">
        <v>0.102771485133</v>
      </c>
      <c r="T32" s="44">
        <f t="shared" si="5"/>
        <v>4.6200373038300002</v>
      </c>
      <c r="U32" s="22">
        <v>4.6455582627279997</v>
      </c>
      <c r="V32" s="20">
        <v>0.107119024193</v>
      </c>
      <c r="W32" s="44">
        <f t="shared" si="6"/>
        <v>4.7526772869209992</v>
      </c>
    </row>
    <row r="33" spans="1:23" ht="15" thickBot="1">
      <c r="B33" s="48" t="s">
        <v>19</v>
      </c>
      <c r="C33" s="74">
        <f>C21+C17+C13+C7+C31+C28+C32</f>
        <v>2726.5442827860652</v>
      </c>
      <c r="D33" s="74">
        <f>D21+D17+D13+D7+D31+D28+D32</f>
        <v>114.04409366646274</v>
      </c>
      <c r="E33" s="45">
        <f t="shared" si="0"/>
        <v>2840.5883764525279</v>
      </c>
      <c r="F33" s="74">
        <f>F21+F17+F13+F7+F31+F28+F32</f>
        <v>2739.013337876971</v>
      </c>
      <c r="G33" s="74">
        <f>G21+G17+G13+G7+G31+G28+G32</f>
        <v>114.51476743772974</v>
      </c>
      <c r="H33" s="45">
        <f t="shared" si="1"/>
        <v>2853.528105314701</v>
      </c>
      <c r="I33" s="74">
        <f>I21+I17+I13+I7+I31+I28+I32</f>
        <v>2768.1910119667841</v>
      </c>
      <c r="J33" s="74">
        <f>J21+J17+J13+J7+J31+J28+J32</f>
        <v>116.88059864247835</v>
      </c>
      <c r="K33" s="45">
        <f t="shared" si="2"/>
        <v>2885.0716106092623</v>
      </c>
      <c r="L33" s="74">
        <f>L21+L17+L13+L7+L31+L28+L32</f>
        <v>2792.5875209135675</v>
      </c>
      <c r="M33" s="74">
        <f>M21+M17+M13+M7+M31+M28+M32</f>
        <v>119.14289956121556</v>
      </c>
      <c r="N33" s="45">
        <f t="shared" si="3"/>
        <v>2911.7304204747829</v>
      </c>
      <c r="O33" s="74">
        <f>O21+O17+O13+O7+O31+O28+O32</f>
        <v>2823.831850995954</v>
      </c>
      <c r="P33" s="74">
        <f>P21+P17+P13+P7+P31+P28+P32</f>
        <v>121.4880383310436</v>
      </c>
      <c r="Q33" s="45">
        <f t="shared" si="4"/>
        <v>2945.3198893269978</v>
      </c>
      <c r="R33" s="74">
        <f>R21+R17+R13+R7+R31+R28+R32</f>
        <v>2818.1315788040656</v>
      </c>
      <c r="S33" s="74">
        <f>S21+S17+S13+S7+S31+S28+S32</f>
        <v>121.75804418748109</v>
      </c>
      <c r="T33" s="45">
        <f t="shared" si="5"/>
        <v>2939.8896229915467</v>
      </c>
      <c r="U33" s="74">
        <f>U21+U17+U13+U7+U31+U28+U32</f>
        <v>2830.2914140787366</v>
      </c>
      <c r="V33" s="74">
        <f>V21+V17+V13+V7+V31+V28+V32</f>
        <v>126.56809178684711</v>
      </c>
      <c r="W33" s="45">
        <f t="shared" si="6"/>
        <v>2956.8595058655837</v>
      </c>
    </row>
    <row r="34" spans="1:23">
      <c r="B34" s="25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</row>
    <row r="35" spans="1:23">
      <c r="B35" s="31" t="s">
        <v>30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98"/>
      <c r="Q35" s="98"/>
      <c r="R35" s="77"/>
      <c r="S35" s="77"/>
      <c r="T35" s="77"/>
      <c r="U35" s="77"/>
      <c r="V35" s="77"/>
      <c r="W35" s="77"/>
    </row>
    <row r="36" spans="1:23">
      <c r="B36" s="2" t="s">
        <v>50</v>
      </c>
      <c r="P36" s="99"/>
      <c r="Q36" s="99"/>
    </row>
    <row r="37" spans="1:23">
      <c r="B37" s="31"/>
      <c r="P37" s="99"/>
      <c r="Q37" s="99"/>
    </row>
    <row r="38" spans="1:23" ht="79.5" customHeight="1">
      <c r="B38" s="90"/>
      <c r="C38" s="90"/>
    </row>
    <row r="39" spans="1:23">
      <c r="A39" s="46"/>
      <c r="B39" s="83"/>
    </row>
    <row r="40" spans="1:23">
      <c r="A40" s="46"/>
      <c r="B40" s="33"/>
    </row>
    <row r="41" spans="1:23">
      <c r="A41" s="46"/>
      <c r="B41" s="33"/>
    </row>
    <row r="42" spans="1:23">
      <c r="A42" s="46"/>
      <c r="B42" s="33"/>
    </row>
    <row r="43" spans="1:23">
      <c r="A43" s="46"/>
      <c r="B43" s="33"/>
    </row>
    <row r="44" spans="1:23">
      <c r="A44" s="46"/>
      <c r="B44" s="34"/>
    </row>
  </sheetData>
  <mergeCells count="17">
    <mergeCell ref="U5:V5"/>
    <mergeCell ref="W5:W6"/>
    <mergeCell ref="B2:H2"/>
    <mergeCell ref="F5:G5"/>
    <mergeCell ref="H5:H6"/>
    <mergeCell ref="B5:B6"/>
    <mergeCell ref="C5:D5"/>
    <mergeCell ref="E5:E6"/>
    <mergeCell ref="R5:S5"/>
    <mergeCell ref="T5:T6"/>
    <mergeCell ref="B38:C38"/>
    <mergeCell ref="O5:P5"/>
    <mergeCell ref="Q5:Q6"/>
    <mergeCell ref="L5:M5"/>
    <mergeCell ref="N5:N6"/>
    <mergeCell ref="I5:J5"/>
    <mergeCell ref="K5:K6"/>
  </mergeCells>
  <conditionalFormatting sqref="C35:W35">
    <cfRule type="cellIs" priority="27" operator="notEqual">
      <formula>0</formula>
    </cfRule>
    <cfRule type="cellIs" priority="28" operator="notEqual">
      <formula>0</formula>
    </cfRule>
  </conditionalFormatting>
  <conditionalFormatting sqref="C35:W35">
    <cfRule type="cellIs" priority="25" operator="notEqual">
      <formula>0</formula>
    </cfRule>
    <cfRule type="cellIs" priority="26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43"/>
  <sheetViews>
    <sheetView showGridLines="0" tabSelected="1" topLeftCell="B1" zoomScale="70" zoomScaleNormal="70" workbookViewId="0">
      <pane xSplit="1" ySplit="5" topLeftCell="R6" activePane="bottomRight" state="frozen"/>
      <selection activeCell="B1" sqref="B1"/>
      <selection pane="topRight" activeCell="C1" sqref="C1"/>
      <selection pane="bottomLeft" activeCell="B6" sqref="B6"/>
      <selection pane="bottomRight" activeCell="B43" sqref="B43"/>
    </sheetView>
  </sheetViews>
  <sheetFormatPr defaultColWidth="9.1796875" defaultRowHeight="14.5"/>
  <cols>
    <col min="1" max="1" width="9.1796875" style="1"/>
    <col min="2" max="2" width="45" style="2" customWidth="1"/>
    <col min="3" max="14" width="15.81640625" style="1" customWidth="1"/>
    <col min="15" max="23" width="16.1796875" style="1" customWidth="1"/>
    <col min="24" max="16384" width="9.1796875" style="1"/>
  </cols>
  <sheetData>
    <row r="1" spans="2:23">
      <c r="B1" s="80" t="s">
        <v>28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2:23">
      <c r="B2" s="80" t="s">
        <v>29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2:23" ht="15" thickBot="1">
      <c r="B3" s="3"/>
    </row>
    <row r="4" spans="2:23" s="78" customFormat="1">
      <c r="B4" s="96" t="s">
        <v>0</v>
      </c>
      <c r="C4" s="91" t="s">
        <v>43</v>
      </c>
      <c r="D4" s="92"/>
      <c r="E4" s="93" t="s">
        <v>23</v>
      </c>
      <c r="F4" s="91" t="s">
        <v>44</v>
      </c>
      <c r="G4" s="92"/>
      <c r="H4" s="93" t="s">
        <v>23</v>
      </c>
      <c r="I4" s="91" t="s">
        <v>45</v>
      </c>
      <c r="J4" s="92"/>
      <c r="K4" s="93" t="s">
        <v>23</v>
      </c>
      <c r="L4" s="91" t="s">
        <v>46</v>
      </c>
      <c r="M4" s="92"/>
      <c r="N4" s="93" t="s">
        <v>23</v>
      </c>
      <c r="O4" s="91" t="s">
        <v>47</v>
      </c>
      <c r="P4" s="92"/>
      <c r="Q4" s="93" t="s">
        <v>23</v>
      </c>
      <c r="R4" s="91" t="s">
        <v>49</v>
      </c>
      <c r="S4" s="92"/>
      <c r="T4" s="93" t="s">
        <v>23</v>
      </c>
      <c r="U4" s="91" t="s">
        <v>51</v>
      </c>
      <c r="V4" s="92"/>
      <c r="W4" s="93" t="s">
        <v>23</v>
      </c>
    </row>
    <row r="5" spans="2:23" s="78" customFormat="1">
      <c r="B5" s="97"/>
      <c r="C5" s="47" t="s">
        <v>26</v>
      </c>
      <c r="D5" s="5" t="s">
        <v>1</v>
      </c>
      <c r="E5" s="94"/>
      <c r="F5" s="47" t="s">
        <v>26</v>
      </c>
      <c r="G5" s="5" t="s">
        <v>1</v>
      </c>
      <c r="H5" s="94"/>
      <c r="I5" s="47" t="s">
        <v>26</v>
      </c>
      <c r="J5" s="5" t="s">
        <v>1</v>
      </c>
      <c r="K5" s="94"/>
      <c r="L5" s="47" t="s">
        <v>26</v>
      </c>
      <c r="M5" s="5" t="s">
        <v>1</v>
      </c>
      <c r="N5" s="94"/>
      <c r="O5" s="47" t="s">
        <v>26</v>
      </c>
      <c r="P5" s="5" t="s">
        <v>1</v>
      </c>
      <c r="Q5" s="94"/>
      <c r="R5" s="47" t="s">
        <v>26</v>
      </c>
      <c r="S5" s="5" t="s">
        <v>1</v>
      </c>
      <c r="T5" s="94"/>
      <c r="U5" s="47" t="s">
        <v>26</v>
      </c>
      <c r="V5" s="5" t="s">
        <v>1</v>
      </c>
      <c r="W5" s="94"/>
    </row>
    <row r="6" spans="2:23">
      <c r="B6" s="10" t="s">
        <v>2</v>
      </c>
      <c r="C6" s="51">
        <f>SUM(C7:C11)</f>
        <v>135</v>
      </c>
      <c r="D6" s="16">
        <f>SUM(D7:D11)</f>
        <v>14</v>
      </c>
      <c r="E6" s="55">
        <f t="shared" ref="E6:E39" si="0">SUM(C6:D6)</f>
        <v>149</v>
      </c>
      <c r="F6" s="51">
        <f>SUM(F7:F11)</f>
        <v>136</v>
      </c>
      <c r="G6" s="16">
        <f>SUM(G7:G11)</f>
        <v>14</v>
      </c>
      <c r="H6" s="55">
        <f t="shared" ref="H6:H39" si="1">SUM(F6:G6)</f>
        <v>150</v>
      </c>
      <c r="I6" s="51">
        <f>SUM(I7:I11)</f>
        <v>136</v>
      </c>
      <c r="J6" s="16">
        <f>SUM(J7:J11)</f>
        <v>14</v>
      </c>
      <c r="K6" s="55">
        <f t="shared" ref="K6:K39" si="2">SUM(I6:J6)</f>
        <v>150</v>
      </c>
      <c r="L6" s="51">
        <f>SUM(L7:L11)</f>
        <v>136</v>
      </c>
      <c r="M6" s="16">
        <f>SUM(M7:M11)</f>
        <v>15</v>
      </c>
      <c r="N6" s="55">
        <f t="shared" ref="N6:N39" si="3">SUM(L6:M6)</f>
        <v>151</v>
      </c>
      <c r="O6" s="51">
        <f>SUM(O7:O11)</f>
        <v>136</v>
      </c>
      <c r="P6" s="16">
        <f>SUM(P7:P11)</f>
        <v>15</v>
      </c>
      <c r="Q6" s="55">
        <f t="shared" ref="Q6:Q39" si="4">SUM(O6:P6)</f>
        <v>151</v>
      </c>
      <c r="R6" s="51">
        <f>SUM(R7:R11)</f>
        <v>136</v>
      </c>
      <c r="S6" s="16">
        <f>SUM(S7:S11)</f>
        <v>15</v>
      </c>
      <c r="T6" s="55">
        <f t="shared" ref="T6:T39" si="5">SUM(R6:S6)</f>
        <v>151</v>
      </c>
      <c r="U6" s="51">
        <f>SUM(U7:U11)</f>
        <v>136</v>
      </c>
      <c r="V6" s="16">
        <f>SUM(V7:V11)</f>
        <v>15</v>
      </c>
      <c r="W6" s="55">
        <f t="shared" ref="W6:W39" si="6">SUM(U6:V6)</f>
        <v>151</v>
      </c>
    </row>
    <row r="7" spans="2:23">
      <c r="B7" s="9" t="s">
        <v>3</v>
      </c>
      <c r="C7" s="58">
        <v>53</v>
      </c>
      <c r="D7" s="57">
        <v>7</v>
      </c>
      <c r="E7" s="56">
        <f t="shared" si="0"/>
        <v>60</v>
      </c>
      <c r="F7" s="58">
        <v>53</v>
      </c>
      <c r="G7" s="57">
        <v>7</v>
      </c>
      <c r="H7" s="56">
        <f t="shared" si="1"/>
        <v>60</v>
      </c>
      <c r="I7" s="58">
        <v>53</v>
      </c>
      <c r="J7" s="57">
        <v>7</v>
      </c>
      <c r="K7" s="56">
        <f t="shared" si="2"/>
        <v>60</v>
      </c>
      <c r="L7" s="58">
        <v>53</v>
      </c>
      <c r="M7" s="57">
        <v>8</v>
      </c>
      <c r="N7" s="56">
        <f t="shared" si="3"/>
        <v>61</v>
      </c>
      <c r="O7" s="58">
        <v>53</v>
      </c>
      <c r="P7" s="57">
        <v>8</v>
      </c>
      <c r="Q7" s="56">
        <f t="shared" si="4"/>
        <v>61</v>
      </c>
      <c r="R7" s="58">
        <v>53</v>
      </c>
      <c r="S7" s="57">
        <v>8</v>
      </c>
      <c r="T7" s="56">
        <f t="shared" si="5"/>
        <v>61</v>
      </c>
      <c r="U7" s="58">
        <v>53</v>
      </c>
      <c r="V7" s="57">
        <v>8</v>
      </c>
      <c r="W7" s="56">
        <f t="shared" si="6"/>
        <v>61</v>
      </c>
    </row>
    <row r="8" spans="2:23">
      <c r="B8" s="7" t="s">
        <v>4</v>
      </c>
      <c r="C8" s="58">
        <v>71</v>
      </c>
      <c r="D8" s="57">
        <v>6</v>
      </c>
      <c r="E8" s="56">
        <f t="shared" si="0"/>
        <v>77</v>
      </c>
      <c r="F8" s="58">
        <v>71</v>
      </c>
      <c r="G8" s="57">
        <v>6</v>
      </c>
      <c r="H8" s="56">
        <f t="shared" si="1"/>
        <v>77</v>
      </c>
      <c r="I8" s="58">
        <v>71</v>
      </c>
      <c r="J8" s="57">
        <v>6</v>
      </c>
      <c r="K8" s="56">
        <f t="shared" si="2"/>
        <v>77</v>
      </c>
      <c r="L8" s="58">
        <v>71</v>
      </c>
      <c r="M8" s="57">
        <v>6</v>
      </c>
      <c r="N8" s="56">
        <f t="shared" si="3"/>
        <v>77</v>
      </c>
      <c r="O8" s="58">
        <v>71</v>
      </c>
      <c r="P8" s="57">
        <v>6</v>
      </c>
      <c r="Q8" s="56">
        <f t="shared" si="4"/>
        <v>77</v>
      </c>
      <c r="R8" s="58">
        <v>71</v>
      </c>
      <c r="S8" s="57">
        <v>6</v>
      </c>
      <c r="T8" s="56">
        <f t="shared" si="5"/>
        <v>77</v>
      </c>
      <c r="U8" s="58">
        <v>71</v>
      </c>
      <c r="V8" s="57">
        <v>6</v>
      </c>
      <c r="W8" s="56">
        <f t="shared" si="6"/>
        <v>77</v>
      </c>
    </row>
    <row r="9" spans="2:23">
      <c r="B9" s="7" t="s">
        <v>5</v>
      </c>
      <c r="C9" s="58">
        <v>6</v>
      </c>
      <c r="D9" s="57">
        <v>1</v>
      </c>
      <c r="E9" s="56">
        <f t="shared" si="0"/>
        <v>7</v>
      </c>
      <c r="F9" s="58">
        <v>7</v>
      </c>
      <c r="G9" s="57">
        <v>1</v>
      </c>
      <c r="H9" s="56">
        <f t="shared" si="1"/>
        <v>8</v>
      </c>
      <c r="I9" s="58">
        <v>7</v>
      </c>
      <c r="J9" s="57">
        <v>1</v>
      </c>
      <c r="K9" s="56">
        <f t="shared" si="2"/>
        <v>8</v>
      </c>
      <c r="L9" s="58">
        <v>7</v>
      </c>
      <c r="M9" s="57">
        <v>1</v>
      </c>
      <c r="N9" s="56">
        <f t="shared" si="3"/>
        <v>8</v>
      </c>
      <c r="O9" s="58">
        <v>7</v>
      </c>
      <c r="P9" s="57">
        <v>1</v>
      </c>
      <c r="Q9" s="56">
        <f t="shared" si="4"/>
        <v>8</v>
      </c>
      <c r="R9" s="58">
        <v>7</v>
      </c>
      <c r="S9" s="57">
        <v>1</v>
      </c>
      <c r="T9" s="56">
        <f t="shared" si="5"/>
        <v>8</v>
      </c>
      <c r="U9" s="58">
        <v>7</v>
      </c>
      <c r="V9" s="57">
        <v>1</v>
      </c>
      <c r="W9" s="56">
        <f t="shared" si="6"/>
        <v>8</v>
      </c>
    </row>
    <row r="10" spans="2:23" ht="29">
      <c r="B10" s="36" t="s">
        <v>42</v>
      </c>
      <c r="C10" s="58">
        <v>3</v>
      </c>
      <c r="D10" s="57">
        <v>0</v>
      </c>
      <c r="E10" s="56">
        <f t="shared" si="0"/>
        <v>3</v>
      </c>
      <c r="F10" s="58">
        <v>3</v>
      </c>
      <c r="G10" s="57">
        <v>0</v>
      </c>
      <c r="H10" s="56">
        <f t="shared" si="1"/>
        <v>3</v>
      </c>
      <c r="I10" s="58">
        <v>3</v>
      </c>
      <c r="J10" s="57">
        <v>0</v>
      </c>
      <c r="K10" s="56">
        <f t="shared" si="2"/>
        <v>3</v>
      </c>
      <c r="L10" s="58">
        <v>3</v>
      </c>
      <c r="M10" s="57">
        <v>0</v>
      </c>
      <c r="N10" s="56">
        <f t="shared" si="3"/>
        <v>3</v>
      </c>
      <c r="O10" s="58">
        <v>3</v>
      </c>
      <c r="P10" s="57">
        <v>0</v>
      </c>
      <c r="Q10" s="56">
        <f t="shared" si="4"/>
        <v>3</v>
      </c>
      <c r="R10" s="58">
        <v>3</v>
      </c>
      <c r="S10" s="57">
        <v>0</v>
      </c>
      <c r="T10" s="56">
        <f t="shared" si="5"/>
        <v>3</v>
      </c>
      <c r="U10" s="58">
        <v>3</v>
      </c>
      <c r="V10" s="57">
        <v>0</v>
      </c>
      <c r="W10" s="56">
        <f t="shared" si="6"/>
        <v>3</v>
      </c>
    </row>
    <row r="11" spans="2:23">
      <c r="B11" s="7" t="s">
        <v>6</v>
      </c>
      <c r="C11" s="60">
        <v>2</v>
      </c>
      <c r="D11" s="59">
        <v>0</v>
      </c>
      <c r="E11" s="56">
        <f t="shared" si="0"/>
        <v>2</v>
      </c>
      <c r="F11" s="60">
        <v>2</v>
      </c>
      <c r="G11" s="59">
        <v>0</v>
      </c>
      <c r="H11" s="56">
        <f t="shared" si="1"/>
        <v>2</v>
      </c>
      <c r="I11" s="60">
        <v>2</v>
      </c>
      <c r="J11" s="59">
        <v>0</v>
      </c>
      <c r="K11" s="56">
        <f t="shared" si="2"/>
        <v>2</v>
      </c>
      <c r="L11" s="60">
        <v>2</v>
      </c>
      <c r="M11" s="59">
        <v>0</v>
      </c>
      <c r="N11" s="56">
        <f t="shared" si="3"/>
        <v>2</v>
      </c>
      <c r="O11" s="60">
        <v>2</v>
      </c>
      <c r="P11" s="59">
        <v>0</v>
      </c>
      <c r="Q11" s="56">
        <f t="shared" si="4"/>
        <v>2</v>
      </c>
      <c r="R11" s="60">
        <v>2</v>
      </c>
      <c r="S11" s="59">
        <v>0</v>
      </c>
      <c r="T11" s="56">
        <f t="shared" si="5"/>
        <v>2</v>
      </c>
      <c r="U11" s="60">
        <v>2</v>
      </c>
      <c r="V11" s="59">
        <v>0</v>
      </c>
      <c r="W11" s="56">
        <f t="shared" si="6"/>
        <v>2</v>
      </c>
    </row>
    <row r="12" spans="2:23">
      <c r="B12" s="8" t="s">
        <v>7</v>
      </c>
      <c r="C12" s="62">
        <f>SUM(C13:C15)</f>
        <v>214</v>
      </c>
      <c r="D12" s="61">
        <f>SUM(D13:D15)</f>
        <v>9</v>
      </c>
      <c r="E12" s="55">
        <f t="shared" si="0"/>
        <v>223</v>
      </c>
      <c r="F12" s="62">
        <f>SUM(F13:F15)</f>
        <v>212</v>
      </c>
      <c r="G12" s="61">
        <f>SUM(G13:G15)</f>
        <v>9</v>
      </c>
      <c r="H12" s="55">
        <f t="shared" si="1"/>
        <v>221</v>
      </c>
      <c r="I12" s="62">
        <f>SUM(I13:I15)</f>
        <v>212</v>
      </c>
      <c r="J12" s="61">
        <f>SUM(J13:J15)</f>
        <v>9</v>
      </c>
      <c r="K12" s="55">
        <f t="shared" si="2"/>
        <v>221</v>
      </c>
      <c r="L12" s="62">
        <f>SUM(L13:L15)</f>
        <v>210</v>
      </c>
      <c r="M12" s="61">
        <f>SUM(M13:M15)</f>
        <v>9</v>
      </c>
      <c r="N12" s="55">
        <f t="shared" si="3"/>
        <v>219</v>
      </c>
      <c r="O12" s="62">
        <f>SUM(O13:O15)</f>
        <v>209</v>
      </c>
      <c r="P12" s="61">
        <f>SUM(P13:P15)</f>
        <v>9</v>
      </c>
      <c r="Q12" s="55">
        <f t="shared" si="4"/>
        <v>218</v>
      </c>
      <c r="R12" s="62">
        <f>SUM(R13:R15)</f>
        <v>208</v>
      </c>
      <c r="S12" s="61">
        <f>SUM(S13:S15)</f>
        <v>9</v>
      </c>
      <c r="T12" s="55">
        <f t="shared" si="5"/>
        <v>217</v>
      </c>
      <c r="U12" s="62">
        <f>SUM(U13:U15)</f>
        <v>208</v>
      </c>
      <c r="V12" s="61">
        <f>SUM(V13:V15)</f>
        <v>9</v>
      </c>
      <c r="W12" s="55">
        <f t="shared" si="6"/>
        <v>217</v>
      </c>
    </row>
    <row r="13" spans="2:23">
      <c r="B13" s="9" t="s">
        <v>20</v>
      </c>
      <c r="C13" s="58">
        <v>156</v>
      </c>
      <c r="D13" s="57">
        <v>5</v>
      </c>
      <c r="E13" s="56">
        <f t="shared" si="0"/>
        <v>161</v>
      </c>
      <c r="F13" s="58">
        <v>154</v>
      </c>
      <c r="G13" s="57">
        <v>5</v>
      </c>
      <c r="H13" s="56">
        <f t="shared" si="1"/>
        <v>159</v>
      </c>
      <c r="I13" s="58">
        <v>154</v>
      </c>
      <c r="J13" s="57">
        <v>5</v>
      </c>
      <c r="K13" s="56">
        <f t="shared" si="2"/>
        <v>159</v>
      </c>
      <c r="L13" s="58">
        <v>153</v>
      </c>
      <c r="M13" s="57">
        <v>5</v>
      </c>
      <c r="N13" s="56">
        <f t="shared" si="3"/>
        <v>158</v>
      </c>
      <c r="O13" s="58">
        <v>153</v>
      </c>
      <c r="P13" s="57">
        <v>5</v>
      </c>
      <c r="Q13" s="56">
        <f t="shared" si="4"/>
        <v>158</v>
      </c>
      <c r="R13" s="58">
        <v>153</v>
      </c>
      <c r="S13" s="57">
        <v>4</v>
      </c>
      <c r="T13" s="56">
        <f t="shared" si="5"/>
        <v>157</v>
      </c>
      <c r="U13" s="58">
        <v>153</v>
      </c>
      <c r="V13" s="57">
        <v>4</v>
      </c>
      <c r="W13" s="56">
        <f t="shared" si="6"/>
        <v>157</v>
      </c>
    </row>
    <row r="14" spans="2:23">
      <c r="B14" s="9" t="s">
        <v>8</v>
      </c>
      <c r="C14" s="58">
        <v>56</v>
      </c>
      <c r="D14" s="57">
        <v>4</v>
      </c>
      <c r="E14" s="56">
        <f t="shared" si="0"/>
        <v>60</v>
      </c>
      <c r="F14" s="58">
        <v>56</v>
      </c>
      <c r="G14" s="57">
        <v>4</v>
      </c>
      <c r="H14" s="56">
        <f t="shared" si="1"/>
        <v>60</v>
      </c>
      <c r="I14" s="58">
        <v>56</v>
      </c>
      <c r="J14" s="57">
        <v>4</v>
      </c>
      <c r="K14" s="56">
        <f t="shared" si="2"/>
        <v>60</v>
      </c>
      <c r="L14" s="58">
        <v>55</v>
      </c>
      <c r="M14" s="57">
        <v>4</v>
      </c>
      <c r="N14" s="56">
        <f t="shared" si="3"/>
        <v>59</v>
      </c>
      <c r="O14" s="58">
        <v>54</v>
      </c>
      <c r="P14" s="57">
        <v>4</v>
      </c>
      <c r="Q14" s="56">
        <f t="shared" si="4"/>
        <v>58</v>
      </c>
      <c r="R14" s="58">
        <v>53</v>
      </c>
      <c r="S14" s="57">
        <v>5</v>
      </c>
      <c r="T14" s="56">
        <f t="shared" si="5"/>
        <v>58</v>
      </c>
      <c r="U14" s="58">
        <v>53</v>
      </c>
      <c r="V14" s="57">
        <v>5</v>
      </c>
      <c r="W14" s="56">
        <f t="shared" si="6"/>
        <v>58</v>
      </c>
    </row>
    <row r="15" spans="2:23">
      <c r="B15" s="9" t="s">
        <v>21</v>
      </c>
      <c r="C15" s="58">
        <v>2</v>
      </c>
      <c r="D15" s="57">
        <v>0</v>
      </c>
      <c r="E15" s="56">
        <f t="shared" si="0"/>
        <v>2</v>
      </c>
      <c r="F15" s="58">
        <v>2</v>
      </c>
      <c r="G15" s="57">
        <v>0</v>
      </c>
      <c r="H15" s="56">
        <f t="shared" si="1"/>
        <v>2</v>
      </c>
      <c r="I15" s="58">
        <v>2</v>
      </c>
      <c r="J15" s="57">
        <v>0</v>
      </c>
      <c r="K15" s="56">
        <f t="shared" si="2"/>
        <v>2</v>
      </c>
      <c r="L15" s="58">
        <v>2</v>
      </c>
      <c r="M15" s="57">
        <v>0</v>
      </c>
      <c r="N15" s="56">
        <f t="shared" si="3"/>
        <v>2</v>
      </c>
      <c r="O15" s="58">
        <v>2</v>
      </c>
      <c r="P15" s="57">
        <v>0</v>
      </c>
      <c r="Q15" s="56">
        <f t="shared" si="4"/>
        <v>2</v>
      </c>
      <c r="R15" s="58">
        <v>2</v>
      </c>
      <c r="S15" s="57">
        <v>0</v>
      </c>
      <c r="T15" s="56">
        <f t="shared" si="5"/>
        <v>2</v>
      </c>
      <c r="U15" s="58">
        <v>2</v>
      </c>
      <c r="V15" s="57">
        <v>0</v>
      </c>
      <c r="W15" s="56">
        <f t="shared" si="6"/>
        <v>2</v>
      </c>
    </row>
    <row r="16" spans="2:23">
      <c r="B16" s="10" t="s">
        <v>9</v>
      </c>
      <c r="C16" s="62">
        <f>SUM(C17:C19)</f>
        <v>208</v>
      </c>
      <c r="D16" s="61">
        <f>SUM(D17:D19)</f>
        <v>4</v>
      </c>
      <c r="E16" s="63">
        <f t="shared" si="0"/>
        <v>212</v>
      </c>
      <c r="F16" s="62">
        <f>SUM(F17:F19)</f>
        <v>206</v>
      </c>
      <c r="G16" s="61">
        <f>SUM(G17:G19)</f>
        <v>4</v>
      </c>
      <c r="H16" s="63">
        <f t="shared" si="1"/>
        <v>210</v>
      </c>
      <c r="I16" s="62">
        <f>SUM(I17:I19)</f>
        <v>204</v>
      </c>
      <c r="J16" s="61">
        <f>SUM(J17:J19)</f>
        <v>4</v>
      </c>
      <c r="K16" s="63">
        <f t="shared" si="2"/>
        <v>208</v>
      </c>
      <c r="L16" s="62">
        <f>SUM(L17:L19)</f>
        <v>202</v>
      </c>
      <c r="M16" s="61">
        <f>SUM(M17:M19)</f>
        <v>4</v>
      </c>
      <c r="N16" s="63">
        <f t="shared" si="3"/>
        <v>206</v>
      </c>
      <c r="O16" s="62">
        <f>SUM(O17:O19)</f>
        <v>201</v>
      </c>
      <c r="P16" s="61">
        <f>SUM(P17:P19)</f>
        <v>4</v>
      </c>
      <c r="Q16" s="63">
        <f t="shared" si="4"/>
        <v>205</v>
      </c>
      <c r="R16" s="62">
        <f>SUM(R17:R19)</f>
        <v>201</v>
      </c>
      <c r="S16" s="61">
        <f>SUM(S17:S19)</f>
        <v>4</v>
      </c>
      <c r="T16" s="63">
        <f t="shared" si="5"/>
        <v>205</v>
      </c>
      <c r="U16" s="62">
        <f>SUM(U17:U19)</f>
        <v>201</v>
      </c>
      <c r="V16" s="61">
        <f>SUM(V17:V19)</f>
        <v>4</v>
      </c>
      <c r="W16" s="63">
        <f t="shared" si="6"/>
        <v>205</v>
      </c>
    </row>
    <row r="17" spans="2:23">
      <c r="B17" s="7" t="s">
        <v>10</v>
      </c>
      <c r="C17" s="58">
        <v>141</v>
      </c>
      <c r="D17" s="57">
        <v>2</v>
      </c>
      <c r="E17" s="56">
        <f t="shared" si="0"/>
        <v>143</v>
      </c>
      <c r="F17" s="58">
        <v>141</v>
      </c>
      <c r="G17" s="57">
        <v>2</v>
      </c>
      <c r="H17" s="56">
        <f t="shared" si="1"/>
        <v>143</v>
      </c>
      <c r="I17" s="58">
        <v>140</v>
      </c>
      <c r="J17" s="57">
        <v>2</v>
      </c>
      <c r="K17" s="56">
        <f t="shared" si="2"/>
        <v>142</v>
      </c>
      <c r="L17" s="58">
        <v>139</v>
      </c>
      <c r="M17" s="57">
        <v>2</v>
      </c>
      <c r="N17" s="56">
        <f t="shared" si="3"/>
        <v>141</v>
      </c>
      <c r="O17" s="58">
        <v>138</v>
      </c>
      <c r="P17" s="57">
        <v>2</v>
      </c>
      <c r="Q17" s="56">
        <f t="shared" si="4"/>
        <v>140</v>
      </c>
      <c r="R17" s="58">
        <v>138</v>
      </c>
      <c r="S17" s="57">
        <v>2</v>
      </c>
      <c r="T17" s="56">
        <f t="shared" si="5"/>
        <v>140</v>
      </c>
      <c r="U17" s="58">
        <v>138</v>
      </c>
      <c r="V17" s="57">
        <v>2</v>
      </c>
      <c r="W17" s="56">
        <f t="shared" si="6"/>
        <v>140</v>
      </c>
    </row>
    <row r="18" spans="2:23">
      <c r="B18" s="7" t="s">
        <v>11</v>
      </c>
      <c r="C18" s="58">
        <v>42</v>
      </c>
      <c r="D18" s="57">
        <v>1</v>
      </c>
      <c r="E18" s="56">
        <f t="shared" si="0"/>
        <v>43</v>
      </c>
      <c r="F18" s="58">
        <v>40</v>
      </c>
      <c r="G18" s="57">
        <v>1</v>
      </c>
      <c r="H18" s="56">
        <f t="shared" si="1"/>
        <v>41</v>
      </c>
      <c r="I18" s="58">
        <v>39</v>
      </c>
      <c r="J18" s="57">
        <v>1</v>
      </c>
      <c r="K18" s="56">
        <f t="shared" si="2"/>
        <v>40</v>
      </c>
      <c r="L18" s="58">
        <v>38</v>
      </c>
      <c r="M18" s="57">
        <v>1</v>
      </c>
      <c r="N18" s="56">
        <f t="shared" si="3"/>
        <v>39</v>
      </c>
      <c r="O18" s="58">
        <v>38</v>
      </c>
      <c r="P18" s="57">
        <v>1</v>
      </c>
      <c r="Q18" s="56">
        <f t="shared" si="4"/>
        <v>39</v>
      </c>
      <c r="R18" s="58">
        <v>38</v>
      </c>
      <c r="S18" s="57">
        <v>1</v>
      </c>
      <c r="T18" s="56">
        <f t="shared" si="5"/>
        <v>39</v>
      </c>
      <c r="U18" s="58">
        <v>38</v>
      </c>
      <c r="V18" s="57">
        <v>1</v>
      </c>
      <c r="W18" s="56">
        <f t="shared" si="6"/>
        <v>39</v>
      </c>
    </row>
    <row r="19" spans="2:23">
      <c r="B19" s="7" t="s">
        <v>12</v>
      </c>
      <c r="C19" s="58">
        <v>25</v>
      </c>
      <c r="D19" s="57">
        <v>1</v>
      </c>
      <c r="E19" s="56">
        <f t="shared" si="0"/>
        <v>26</v>
      </c>
      <c r="F19" s="58">
        <v>25</v>
      </c>
      <c r="G19" s="57">
        <v>1</v>
      </c>
      <c r="H19" s="56">
        <f t="shared" si="1"/>
        <v>26</v>
      </c>
      <c r="I19" s="58">
        <v>25</v>
      </c>
      <c r="J19" s="57">
        <v>1</v>
      </c>
      <c r="K19" s="56">
        <f t="shared" si="2"/>
        <v>26</v>
      </c>
      <c r="L19" s="58">
        <v>25</v>
      </c>
      <c r="M19" s="57">
        <v>1</v>
      </c>
      <c r="N19" s="56">
        <f t="shared" si="3"/>
        <v>26</v>
      </c>
      <c r="O19" s="58">
        <v>25</v>
      </c>
      <c r="P19" s="57">
        <v>1</v>
      </c>
      <c r="Q19" s="56">
        <f t="shared" si="4"/>
        <v>26</v>
      </c>
      <c r="R19" s="58">
        <v>25</v>
      </c>
      <c r="S19" s="57">
        <v>1</v>
      </c>
      <c r="T19" s="56">
        <f t="shared" si="5"/>
        <v>26</v>
      </c>
      <c r="U19" s="58">
        <v>25</v>
      </c>
      <c r="V19" s="57">
        <v>1</v>
      </c>
      <c r="W19" s="56">
        <f t="shared" si="6"/>
        <v>26</v>
      </c>
    </row>
    <row r="20" spans="2:23">
      <c r="B20" s="8" t="s">
        <v>13</v>
      </c>
      <c r="C20" s="65">
        <f t="shared" ref="C20:D20" si="7">C21+C22+C25+C26+C27+C28</f>
        <v>142</v>
      </c>
      <c r="D20" s="64">
        <f t="shared" si="7"/>
        <v>4</v>
      </c>
      <c r="E20" s="63">
        <f t="shared" si="0"/>
        <v>146</v>
      </c>
      <c r="F20" s="65">
        <f t="shared" ref="F20:G20" si="8">F21+F22+F25+F26+F27+F28</f>
        <v>146</v>
      </c>
      <c r="G20" s="64">
        <f t="shared" si="8"/>
        <v>4</v>
      </c>
      <c r="H20" s="63">
        <f t="shared" si="1"/>
        <v>150</v>
      </c>
      <c r="I20" s="65">
        <f t="shared" ref="I20:J20" si="9">I21+I22+I25+I26+I27+I28</f>
        <v>148</v>
      </c>
      <c r="J20" s="64">
        <f t="shared" si="9"/>
        <v>5</v>
      </c>
      <c r="K20" s="63">
        <f t="shared" si="2"/>
        <v>153</v>
      </c>
      <c r="L20" s="65">
        <f t="shared" ref="L20:M20" si="10">L21+L22+L25+L26+L27+L28</f>
        <v>151</v>
      </c>
      <c r="M20" s="64">
        <f t="shared" si="10"/>
        <v>5</v>
      </c>
      <c r="N20" s="63">
        <f t="shared" si="3"/>
        <v>156</v>
      </c>
      <c r="O20" s="65">
        <f t="shared" ref="O20:P20" si="11">O21+O22+O25+O26+O27+O28</f>
        <v>152</v>
      </c>
      <c r="P20" s="64">
        <f t="shared" si="11"/>
        <v>5</v>
      </c>
      <c r="Q20" s="63">
        <f t="shared" si="4"/>
        <v>157</v>
      </c>
      <c r="R20" s="65">
        <f t="shared" ref="R20:S20" si="12">R21+R22+R25+R26+R27+R28</f>
        <v>153</v>
      </c>
      <c r="S20" s="64">
        <f t="shared" si="12"/>
        <v>5</v>
      </c>
      <c r="T20" s="63">
        <f t="shared" si="5"/>
        <v>158</v>
      </c>
      <c r="U20" s="65">
        <f t="shared" ref="U20:V20" si="13">U21+U22+U25+U26+U27+U28</f>
        <v>154</v>
      </c>
      <c r="V20" s="64">
        <f t="shared" si="13"/>
        <v>5</v>
      </c>
      <c r="W20" s="63">
        <f>SUM(U20:V20)</f>
        <v>159</v>
      </c>
    </row>
    <row r="21" spans="2:23">
      <c r="B21" s="7" t="s">
        <v>22</v>
      </c>
      <c r="C21" s="68">
        <v>1</v>
      </c>
      <c r="D21" s="67">
        <v>0</v>
      </c>
      <c r="E21" s="66">
        <f t="shared" si="0"/>
        <v>1</v>
      </c>
      <c r="F21" s="68">
        <v>1</v>
      </c>
      <c r="G21" s="67">
        <v>0</v>
      </c>
      <c r="H21" s="66">
        <f t="shared" si="1"/>
        <v>1</v>
      </c>
      <c r="I21" s="68">
        <v>1</v>
      </c>
      <c r="J21" s="67">
        <v>0</v>
      </c>
      <c r="K21" s="66">
        <f t="shared" si="2"/>
        <v>1</v>
      </c>
      <c r="L21" s="68">
        <v>1</v>
      </c>
      <c r="M21" s="67">
        <v>0</v>
      </c>
      <c r="N21" s="66">
        <f t="shared" si="3"/>
        <v>1</v>
      </c>
      <c r="O21" s="68">
        <v>1</v>
      </c>
      <c r="P21" s="67">
        <v>0</v>
      </c>
      <c r="Q21" s="66">
        <f t="shared" si="4"/>
        <v>1</v>
      </c>
      <c r="R21" s="68">
        <v>1</v>
      </c>
      <c r="S21" s="67">
        <v>0</v>
      </c>
      <c r="T21" s="66">
        <f t="shared" si="5"/>
        <v>1</v>
      </c>
      <c r="U21" s="68">
        <v>1</v>
      </c>
      <c r="V21" s="67">
        <v>0</v>
      </c>
      <c r="W21" s="66">
        <f t="shared" si="6"/>
        <v>1</v>
      </c>
    </row>
    <row r="22" spans="2:23">
      <c r="B22" s="15" t="s">
        <v>24</v>
      </c>
      <c r="C22" s="75">
        <f>SUM(C23:C24)</f>
        <v>118</v>
      </c>
      <c r="D22" s="70">
        <f>SUM(D23:D24)</f>
        <v>2</v>
      </c>
      <c r="E22" s="69">
        <f t="shared" si="0"/>
        <v>120</v>
      </c>
      <c r="F22" s="75">
        <f>SUM(F23:F24)</f>
        <v>122</v>
      </c>
      <c r="G22" s="70">
        <f>SUM(G23:G24)</f>
        <v>2</v>
      </c>
      <c r="H22" s="69">
        <f t="shared" si="1"/>
        <v>124</v>
      </c>
      <c r="I22" s="75">
        <f>SUM(I23:I24)</f>
        <v>124</v>
      </c>
      <c r="J22" s="70">
        <f>SUM(J23:J24)</f>
        <v>3</v>
      </c>
      <c r="K22" s="69">
        <f t="shared" si="2"/>
        <v>127</v>
      </c>
      <c r="L22" s="75">
        <f>SUM(L23:L24)</f>
        <v>127</v>
      </c>
      <c r="M22" s="70">
        <f>SUM(M23:M24)</f>
        <v>3</v>
      </c>
      <c r="N22" s="69">
        <f t="shared" si="3"/>
        <v>130</v>
      </c>
      <c r="O22" s="75">
        <f>SUM(O23:O24)</f>
        <v>128</v>
      </c>
      <c r="P22" s="70">
        <f>SUM(P23:P24)</f>
        <v>3</v>
      </c>
      <c r="Q22" s="69">
        <f t="shared" si="4"/>
        <v>131</v>
      </c>
      <c r="R22" s="75">
        <f>SUM(R23:R24)</f>
        <v>130</v>
      </c>
      <c r="S22" s="70">
        <f>SUM(S23:S24)</f>
        <v>3</v>
      </c>
      <c r="T22" s="69">
        <f t="shared" si="5"/>
        <v>133</v>
      </c>
      <c r="U22" s="75">
        <f>SUM(U23:U24)</f>
        <v>131</v>
      </c>
      <c r="V22" s="70">
        <f>SUM(V23:V24)</f>
        <v>3</v>
      </c>
      <c r="W22" s="69">
        <f t="shared" si="6"/>
        <v>134</v>
      </c>
    </row>
    <row r="23" spans="2:23">
      <c r="B23" s="14" t="s">
        <v>34</v>
      </c>
      <c r="C23" s="68">
        <v>93</v>
      </c>
      <c r="D23" s="67">
        <v>2</v>
      </c>
      <c r="E23" s="66">
        <f t="shared" si="0"/>
        <v>95</v>
      </c>
      <c r="F23" s="68">
        <v>99</v>
      </c>
      <c r="G23" s="67">
        <v>2</v>
      </c>
      <c r="H23" s="66">
        <f t="shared" si="1"/>
        <v>101</v>
      </c>
      <c r="I23" s="68">
        <v>101</v>
      </c>
      <c r="J23" s="67">
        <v>3</v>
      </c>
      <c r="K23" s="66">
        <f t="shared" si="2"/>
        <v>104</v>
      </c>
      <c r="L23" s="68">
        <v>104</v>
      </c>
      <c r="M23" s="67">
        <v>3</v>
      </c>
      <c r="N23" s="66">
        <f t="shared" si="3"/>
        <v>107</v>
      </c>
      <c r="O23" s="68">
        <v>105</v>
      </c>
      <c r="P23" s="67">
        <v>3</v>
      </c>
      <c r="Q23" s="66">
        <f t="shared" si="4"/>
        <v>108</v>
      </c>
      <c r="R23" s="68">
        <v>107</v>
      </c>
      <c r="S23" s="67">
        <v>3</v>
      </c>
      <c r="T23" s="66">
        <f t="shared" si="5"/>
        <v>110</v>
      </c>
      <c r="U23" s="68">
        <v>108</v>
      </c>
      <c r="V23" s="67">
        <v>3</v>
      </c>
      <c r="W23" s="66">
        <f t="shared" si="6"/>
        <v>111</v>
      </c>
    </row>
    <row r="24" spans="2:23">
      <c r="B24" s="14" t="s">
        <v>38</v>
      </c>
      <c r="C24" s="68">
        <v>25</v>
      </c>
      <c r="D24" s="67">
        <v>0</v>
      </c>
      <c r="E24" s="66">
        <f t="shared" si="0"/>
        <v>25</v>
      </c>
      <c r="F24" s="68">
        <v>23</v>
      </c>
      <c r="G24" s="67">
        <v>0</v>
      </c>
      <c r="H24" s="66">
        <f t="shared" si="1"/>
        <v>23</v>
      </c>
      <c r="I24" s="68">
        <v>23</v>
      </c>
      <c r="J24" s="67">
        <v>0</v>
      </c>
      <c r="K24" s="66">
        <f t="shared" si="2"/>
        <v>23</v>
      </c>
      <c r="L24" s="68">
        <v>23</v>
      </c>
      <c r="M24" s="67">
        <v>0</v>
      </c>
      <c r="N24" s="66">
        <f t="shared" si="3"/>
        <v>23</v>
      </c>
      <c r="O24" s="68">
        <v>23</v>
      </c>
      <c r="P24" s="67">
        <v>0</v>
      </c>
      <c r="Q24" s="66">
        <f t="shared" si="4"/>
        <v>23</v>
      </c>
      <c r="R24" s="68">
        <v>23</v>
      </c>
      <c r="S24" s="67">
        <v>0</v>
      </c>
      <c r="T24" s="66">
        <f t="shared" si="5"/>
        <v>23</v>
      </c>
      <c r="U24" s="68">
        <v>23</v>
      </c>
      <c r="V24" s="67">
        <v>0</v>
      </c>
      <c r="W24" s="66">
        <f t="shared" si="6"/>
        <v>23</v>
      </c>
    </row>
    <row r="25" spans="2:23">
      <c r="B25" s="7" t="s">
        <v>14</v>
      </c>
      <c r="C25" s="72">
        <v>20</v>
      </c>
      <c r="D25" s="59">
        <v>2</v>
      </c>
      <c r="E25" s="71">
        <f t="shared" si="0"/>
        <v>22</v>
      </c>
      <c r="F25" s="72">
        <v>20</v>
      </c>
      <c r="G25" s="59">
        <v>2</v>
      </c>
      <c r="H25" s="71">
        <f t="shared" si="1"/>
        <v>22</v>
      </c>
      <c r="I25" s="72">
        <v>20</v>
      </c>
      <c r="J25" s="59">
        <v>2</v>
      </c>
      <c r="K25" s="71">
        <f t="shared" si="2"/>
        <v>22</v>
      </c>
      <c r="L25" s="72">
        <v>20</v>
      </c>
      <c r="M25" s="59">
        <v>2</v>
      </c>
      <c r="N25" s="71">
        <f t="shared" si="3"/>
        <v>22</v>
      </c>
      <c r="O25" s="72">
        <v>20</v>
      </c>
      <c r="P25" s="59">
        <v>2</v>
      </c>
      <c r="Q25" s="71">
        <f t="shared" si="4"/>
        <v>22</v>
      </c>
      <c r="R25" s="72">
        <v>20</v>
      </c>
      <c r="S25" s="59">
        <v>2</v>
      </c>
      <c r="T25" s="71">
        <f t="shared" si="5"/>
        <v>22</v>
      </c>
      <c r="U25" s="72">
        <v>20</v>
      </c>
      <c r="V25" s="59">
        <v>2</v>
      </c>
      <c r="W25" s="71">
        <f t="shared" si="6"/>
        <v>22</v>
      </c>
    </row>
    <row r="26" spans="2:23">
      <c r="B26" s="7" t="s">
        <v>15</v>
      </c>
      <c r="C26" s="72">
        <v>1</v>
      </c>
      <c r="D26" s="59">
        <v>0</v>
      </c>
      <c r="E26" s="71">
        <f t="shared" si="0"/>
        <v>1</v>
      </c>
      <c r="F26" s="72">
        <v>1</v>
      </c>
      <c r="G26" s="59">
        <v>0</v>
      </c>
      <c r="H26" s="71">
        <f t="shared" si="1"/>
        <v>1</v>
      </c>
      <c r="I26" s="72">
        <v>1</v>
      </c>
      <c r="J26" s="59">
        <v>0</v>
      </c>
      <c r="K26" s="71">
        <f t="shared" si="2"/>
        <v>1</v>
      </c>
      <c r="L26" s="72">
        <v>1</v>
      </c>
      <c r="M26" s="59">
        <v>0</v>
      </c>
      <c r="N26" s="71">
        <f t="shared" si="3"/>
        <v>1</v>
      </c>
      <c r="O26" s="72">
        <v>1</v>
      </c>
      <c r="P26" s="59">
        <v>0</v>
      </c>
      <c r="Q26" s="71">
        <f t="shared" si="4"/>
        <v>1</v>
      </c>
      <c r="R26" s="72">
        <v>1</v>
      </c>
      <c r="S26" s="59">
        <v>0</v>
      </c>
      <c r="T26" s="71">
        <f t="shared" si="5"/>
        <v>1</v>
      </c>
      <c r="U26" s="72">
        <v>1</v>
      </c>
      <c r="V26" s="59">
        <v>0</v>
      </c>
      <c r="W26" s="71">
        <f t="shared" si="6"/>
        <v>1</v>
      </c>
    </row>
    <row r="27" spans="2:23">
      <c r="B27" s="7" t="s">
        <v>16</v>
      </c>
      <c r="C27" s="72">
        <v>1</v>
      </c>
      <c r="D27" s="59">
        <v>0</v>
      </c>
      <c r="E27" s="71">
        <f t="shared" si="0"/>
        <v>1</v>
      </c>
      <c r="F27" s="72">
        <v>1</v>
      </c>
      <c r="G27" s="59">
        <v>0</v>
      </c>
      <c r="H27" s="71">
        <f t="shared" si="1"/>
        <v>1</v>
      </c>
      <c r="I27" s="72">
        <v>1</v>
      </c>
      <c r="J27" s="59">
        <v>0</v>
      </c>
      <c r="K27" s="71">
        <f t="shared" si="2"/>
        <v>1</v>
      </c>
      <c r="L27" s="72">
        <v>1</v>
      </c>
      <c r="M27" s="59">
        <v>0</v>
      </c>
      <c r="N27" s="71">
        <f t="shared" si="3"/>
        <v>1</v>
      </c>
      <c r="O27" s="72">
        <v>1</v>
      </c>
      <c r="P27" s="59">
        <v>0</v>
      </c>
      <c r="Q27" s="71">
        <f t="shared" si="4"/>
        <v>1</v>
      </c>
      <c r="R27" s="72">
        <v>1</v>
      </c>
      <c r="S27" s="59">
        <v>0</v>
      </c>
      <c r="T27" s="71">
        <f t="shared" si="5"/>
        <v>1</v>
      </c>
      <c r="U27" s="72">
        <v>1</v>
      </c>
      <c r="V27" s="59">
        <v>0</v>
      </c>
      <c r="W27" s="71">
        <f t="shared" si="6"/>
        <v>1</v>
      </c>
    </row>
    <row r="28" spans="2:23">
      <c r="B28" s="7" t="s">
        <v>17</v>
      </c>
      <c r="C28" s="72">
        <v>1</v>
      </c>
      <c r="D28" s="59">
        <v>0</v>
      </c>
      <c r="E28" s="71">
        <f t="shared" si="0"/>
        <v>1</v>
      </c>
      <c r="F28" s="72">
        <v>1</v>
      </c>
      <c r="G28" s="59">
        <v>0</v>
      </c>
      <c r="H28" s="71">
        <f t="shared" si="1"/>
        <v>1</v>
      </c>
      <c r="I28" s="72">
        <v>1</v>
      </c>
      <c r="J28" s="59">
        <v>0</v>
      </c>
      <c r="K28" s="71">
        <f t="shared" si="2"/>
        <v>1</v>
      </c>
      <c r="L28" s="72">
        <v>1</v>
      </c>
      <c r="M28" s="59">
        <v>0</v>
      </c>
      <c r="N28" s="71">
        <f t="shared" si="3"/>
        <v>1</v>
      </c>
      <c r="O28" s="72">
        <v>1</v>
      </c>
      <c r="P28" s="59">
        <v>0</v>
      </c>
      <c r="Q28" s="71">
        <f t="shared" si="4"/>
        <v>1</v>
      </c>
      <c r="R28" s="85"/>
      <c r="S28" s="86"/>
      <c r="T28" s="87">
        <f t="shared" si="5"/>
        <v>0</v>
      </c>
      <c r="U28" s="85"/>
      <c r="V28" s="86"/>
      <c r="W28" s="87"/>
    </row>
    <row r="29" spans="2:23">
      <c r="B29" s="8" t="s">
        <v>25</v>
      </c>
      <c r="C29" s="52">
        <f>SUM(C30:C32)</f>
        <v>223</v>
      </c>
      <c r="D29" s="11">
        <f>SUM(D30:D32)</f>
        <v>0</v>
      </c>
      <c r="E29" s="55">
        <f t="shared" si="0"/>
        <v>223</v>
      </c>
      <c r="F29" s="52">
        <f>SUM(F30:F32)</f>
        <v>223</v>
      </c>
      <c r="G29" s="11">
        <f>SUM(G30:G32)</f>
        <v>0</v>
      </c>
      <c r="H29" s="55">
        <f t="shared" si="1"/>
        <v>223</v>
      </c>
      <c r="I29" s="52">
        <f>SUM(I30:I32)</f>
        <v>223</v>
      </c>
      <c r="J29" s="11">
        <f>SUM(J30:J32)</f>
        <v>0</v>
      </c>
      <c r="K29" s="55">
        <f t="shared" si="2"/>
        <v>223</v>
      </c>
      <c r="L29" s="52">
        <f>SUM(L30:L32)</f>
        <v>223</v>
      </c>
      <c r="M29" s="11">
        <f>SUM(M30:M32)</f>
        <v>0</v>
      </c>
      <c r="N29" s="55">
        <f t="shared" si="3"/>
        <v>223</v>
      </c>
      <c r="O29" s="52">
        <f>SUM(O30:O32)</f>
        <v>223</v>
      </c>
      <c r="P29" s="11">
        <f>SUM(P30:P32)</f>
        <v>0</v>
      </c>
      <c r="Q29" s="55">
        <f t="shared" si="4"/>
        <v>223</v>
      </c>
      <c r="R29" s="52">
        <f>SUM(R30:R32)</f>
        <v>223</v>
      </c>
      <c r="S29" s="11">
        <f>SUM(S30:S32)</f>
        <v>0</v>
      </c>
      <c r="T29" s="55">
        <f t="shared" si="5"/>
        <v>223</v>
      </c>
      <c r="U29" s="52">
        <f>SUM(U30:U32)</f>
        <v>223</v>
      </c>
      <c r="V29" s="11">
        <f>SUM(V30:V32)</f>
        <v>0</v>
      </c>
      <c r="W29" s="55">
        <f t="shared" si="6"/>
        <v>223</v>
      </c>
    </row>
    <row r="30" spans="2:23">
      <c r="B30" s="7" t="s">
        <v>39</v>
      </c>
      <c r="C30" s="53">
        <v>155</v>
      </c>
      <c r="D30" s="24">
        <v>0</v>
      </c>
      <c r="E30" s="56">
        <f t="shared" si="0"/>
        <v>155</v>
      </c>
      <c r="F30" s="53">
        <v>155</v>
      </c>
      <c r="G30" s="24">
        <v>0</v>
      </c>
      <c r="H30" s="56">
        <f t="shared" si="1"/>
        <v>155</v>
      </c>
      <c r="I30" s="53">
        <v>155</v>
      </c>
      <c r="J30" s="24">
        <v>0</v>
      </c>
      <c r="K30" s="56">
        <f t="shared" si="2"/>
        <v>155</v>
      </c>
      <c r="L30" s="53">
        <v>155</v>
      </c>
      <c r="M30" s="24">
        <v>0</v>
      </c>
      <c r="N30" s="56">
        <f t="shared" si="3"/>
        <v>155</v>
      </c>
      <c r="O30" s="53">
        <v>155</v>
      </c>
      <c r="P30" s="24">
        <v>0</v>
      </c>
      <c r="Q30" s="56">
        <f t="shared" si="4"/>
        <v>155</v>
      </c>
      <c r="R30" s="53">
        <v>155</v>
      </c>
      <c r="S30" s="24">
        <v>0</v>
      </c>
      <c r="T30" s="56">
        <f t="shared" si="5"/>
        <v>155</v>
      </c>
      <c r="U30" s="53">
        <v>155</v>
      </c>
      <c r="V30" s="24">
        <v>0</v>
      </c>
      <c r="W30" s="56">
        <f t="shared" si="6"/>
        <v>155</v>
      </c>
    </row>
    <row r="31" spans="2:23">
      <c r="B31" s="7" t="s">
        <v>40</v>
      </c>
      <c r="C31" s="53">
        <v>41</v>
      </c>
      <c r="D31" s="24">
        <v>0</v>
      </c>
      <c r="E31" s="56">
        <f t="shared" si="0"/>
        <v>41</v>
      </c>
      <c r="F31" s="53">
        <v>41</v>
      </c>
      <c r="G31" s="24">
        <v>0</v>
      </c>
      <c r="H31" s="56">
        <f t="shared" si="1"/>
        <v>41</v>
      </c>
      <c r="I31" s="53">
        <v>41</v>
      </c>
      <c r="J31" s="24">
        <v>0</v>
      </c>
      <c r="K31" s="56">
        <f t="shared" si="2"/>
        <v>41</v>
      </c>
      <c r="L31" s="53">
        <v>41</v>
      </c>
      <c r="M31" s="24">
        <v>0</v>
      </c>
      <c r="N31" s="56">
        <f t="shared" si="3"/>
        <v>41</v>
      </c>
      <c r="O31" s="53">
        <v>41</v>
      </c>
      <c r="P31" s="24">
        <v>0</v>
      </c>
      <c r="Q31" s="56">
        <f t="shared" si="4"/>
        <v>41</v>
      </c>
      <c r="R31" s="53">
        <v>41</v>
      </c>
      <c r="S31" s="24">
        <v>0</v>
      </c>
      <c r="T31" s="56">
        <f t="shared" si="5"/>
        <v>41</v>
      </c>
      <c r="U31" s="53">
        <v>41</v>
      </c>
      <c r="V31" s="24">
        <v>0</v>
      </c>
      <c r="W31" s="56">
        <f t="shared" si="6"/>
        <v>41</v>
      </c>
    </row>
    <row r="32" spans="2:23">
      <c r="B32" s="7" t="s">
        <v>41</v>
      </c>
      <c r="C32" s="53">
        <v>27</v>
      </c>
      <c r="D32" s="24">
        <v>0</v>
      </c>
      <c r="E32" s="56">
        <f t="shared" si="0"/>
        <v>27</v>
      </c>
      <c r="F32" s="53">
        <v>27</v>
      </c>
      <c r="G32" s="24">
        <v>0</v>
      </c>
      <c r="H32" s="56">
        <f t="shared" si="1"/>
        <v>27</v>
      </c>
      <c r="I32" s="53">
        <v>27</v>
      </c>
      <c r="J32" s="24">
        <v>0</v>
      </c>
      <c r="K32" s="56">
        <f t="shared" si="2"/>
        <v>27</v>
      </c>
      <c r="L32" s="53">
        <v>27</v>
      </c>
      <c r="M32" s="24">
        <v>0</v>
      </c>
      <c r="N32" s="56">
        <f t="shared" si="3"/>
        <v>27</v>
      </c>
      <c r="O32" s="53">
        <v>27</v>
      </c>
      <c r="P32" s="24">
        <v>0</v>
      </c>
      <c r="Q32" s="56">
        <f t="shared" si="4"/>
        <v>27</v>
      </c>
      <c r="R32" s="53">
        <v>27</v>
      </c>
      <c r="S32" s="24">
        <v>0</v>
      </c>
      <c r="T32" s="56">
        <f t="shared" si="5"/>
        <v>27</v>
      </c>
      <c r="U32" s="53">
        <v>27</v>
      </c>
      <c r="V32" s="24">
        <v>0</v>
      </c>
      <c r="W32" s="56">
        <f t="shared" si="6"/>
        <v>27</v>
      </c>
    </row>
    <row r="33" spans="2:23">
      <c r="B33" s="10" t="s">
        <v>18</v>
      </c>
      <c r="C33" s="51">
        <f>SUM(C34:C35)</f>
        <v>144</v>
      </c>
      <c r="D33" s="16">
        <f>SUM(D34:D35)</f>
        <v>82</v>
      </c>
      <c r="E33" s="55">
        <f t="shared" si="0"/>
        <v>226</v>
      </c>
      <c r="F33" s="51">
        <f>SUM(F34:F35)</f>
        <v>145</v>
      </c>
      <c r="G33" s="16">
        <f>SUM(G34:G35)</f>
        <v>82</v>
      </c>
      <c r="H33" s="55">
        <f t="shared" si="1"/>
        <v>227</v>
      </c>
      <c r="I33" s="51">
        <f>SUM(I34:I35)</f>
        <v>145</v>
      </c>
      <c r="J33" s="16">
        <f>SUM(J34:J35)</f>
        <v>82</v>
      </c>
      <c r="K33" s="55">
        <f t="shared" si="2"/>
        <v>227</v>
      </c>
      <c r="L33" s="51">
        <f>SUM(L34:L35)</f>
        <v>145</v>
      </c>
      <c r="M33" s="16">
        <f>SUM(M34:M35)</f>
        <v>81</v>
      </c>
      <c r="N33" s="55">
        <f t="shared" si="3"/>
        <v>226</v>
      </c>
      <c r="O33" s="51">
        <f>SUM(O34:O35)</f>
        <v>146</v>
      </c>
      <c r="P33" s="16">
        <f>SUM(P34:P35)</f>
        <v>81</v>
      </c>
      <c r="Q33" s="55">
        <f t="shared" si="4"/>
        <v>227</v>
      </c>
      <c r="R33" s="51">
        <f>SUM(R34:R35)</f>
        <v>146</v>
      </c>
      <c r="S33" s="16">
        <f>SUM(S34:S35)</f>
        <v>81</v>
      </c>
      <c r="T33" s="55">
        <f t="shared" si="5"/>
        <v>227</v>
      </c>
      <c r="U33" s="51">
        <f>SUM(U34:U35)</f>
        <v>147</v>
      </c>
      <c r="V33" s="16">
        <f>SUM(V34:V35)</f>
        <v>81</v>
      </c>
      <c r="W33" s="55">
        <f t="shared" si="6"/>
        <v>228</v>
      </c>
    </row>
    <row r="34" spans="2:23">
      <c r="B34" s="14" t="s">
        <v>36</v>
      </c>
      <c r="C34" s="53">
        <v>144</v>
      </c>
      <c r="D34" s="24">
        <v>82</v>
      </c>
      <c r="E34" s="66">
        <f t="shared" si="0"/>
        <v>226</v>
      </c>
      <c r="F34" s="53">
        <v>144</v>
      </c>
      <c r="G34" s="24">
        <v>82</v>
      </c>
      <c r="H34" s="66">
        <f t="shared" si="1"/>
        <v>226</v>
      </c>
      <c r="I34" s="53">
        <v>144</v>
      </c>
      <c r="J34" s="24">
        <v>82</v>
      </c>
      <c r="K34" s="66">
        <f t="shared" si="2"/>
        <v>226</v>
      </c>
      <c r="L34" s="53">
        <v>145</v>
      </c>
      <c r="M34" s="24">
        <v>81</v>
      </c>
      <c r="N34" s="66">
        <f t="shared" si="3"/>
        <v>226</v>
      </c>
      <c r="O34" s="53">
        <v>146</v>
      </c>
      <c r="P34" s="24">
        <v>81</v>
      </c>
      <c r="Q34" s="66">
        <f t="shared" si="4"/>
        <v>227</v>
      </c>
      <c r="R34" s="53">
        <v>146</v>
      </c>
      <c r="S34" s="24">
        <v>81</v>
      </c>
      <c r="T34" s="66">
        <f t="shared" si="5"/>
        <v>227</v>
      </c>
      <c r="U34" s="53">
        <v>147</v>
      </c>
      <c r="V34" s="24">
        <v>81</v>
      </c>
      <c r="W34" s="66">
        <f t="shared" si="6"/>
        <v>228</v>
      </c>
    </row>
    <row r="35" spans="2:23">
      <c r="B35" s="14" t="s">
        <v>37</v>
      </c>
      <c r="C35" s="53"/>
      <c r="D35" s="70">
        <v>0</v>
      </c>
      <c r="E35" s="66">
        <f t="shared" si="0"/>
        <v>0</v>
      </c>
      <c r="F35" s="53">
        <v>1</v>
      </c>
      <c r="G35" s="70">
        <v>0</v>
      </c>
      <c r="H35" s="66">
        <f t="shared" si="1"/>
        <v>1</v>
      </c>
      <c r="I35" s="53">
        <v>1</v>
      </c>
      <c r="J35" s="70">
        <v>0</v>
      </c>
      <c r="K35" s="66">
        <f t="shared" si="2"/>
        <v>1</v>
      </c>
      <c r="L35" s="53">
        <v>0</v>
      </c>
      <c r="M35" s="70">
        <v>0</v>
      </c>
      <c r="N35" s="66">
        <f t="shared" si="3"/>
        <v>0</v>
      </c>
      <c r="O35" s="53">
        <v>0</v>
      </c>
      <c r="P35" s="70">
        <v>0</v>
      </c>
      <c r="Q35" s="66">
        <f t="shared" si="4"/>
        <v>0</v>
      </c>
      <c r="R35" s="53">
        <v>0</v>
      </c>
      <c r="S35" s="70">
        <v>0</v>
      </c>
      <c r="T35" s="66">
        <f t="shared" si="5"/>
        <v>0</v>
      </c>
      <c r="U35" s="53">
        <v>0</v>
      </c>
      <c r="V35" s="70">
        <v>0</v>
      </c>
      <c r="W35" s="66">
        <f t="shared" si="6"/>
        <v>0</v>
      </c>
    </row>
    <row r="36" spans="2:23">
      <c r="B36" s="49" t="s">
        <v>32</v>
      </c>
      <c r="C36" s="51">
        <f t="shared" ref="C36:D36" si="14">SUM(C37:C38)</f>
        <v>96</v>
      </c>
      <c r="D36" s="16">
        <f t="shared" si="14"/>
        <v>7</v>
      </c>
      <c r="E36" s="55">
        <f t="shared" si="0"/>
        <v>103</v>
      </c>
      <c r="F36" s="51">
        <f t="shared" ref="F36:G36" si="15">SUM(F37:F38)</f>
        <v>96</v>
      </c>
      <c r="G36" s="16">
        <f t="shared" si="15"/>
        <v>7</v>
      </c>
      <c r="H36" s="55">
        <f t="shared" si="1"/>
        <v>103</v>
      </c>
      <c r="I36" s="51">
        <f t="shared" ref="I36:J36" si="16">SUM(I37:I38)</f>
        <v>95</v>
      </c>
      <c r="J36" s="16">
        <f t="shared" si="16"/>
        <v>7</v>
      </c>
      <c r="K36" s="55">
        <f t="shared" si="2"/>
        <v>102</v>
      </c>
      <c r="L36" s="51">
        <f t="shared" ref="L36:M36" si="17">SUM(L37:L38)</f>
        <v>95</v>
      </c>
      <c r="M36" s="16">
        <f t="shared" si="17"/>
        <v>7</v>
      </c>
      <c r="N36" s="55">
        <f t="shared" si="3"/>
        <v>102</v>
      </c>
      <c r="O36" s="51">
        <f t="shared" ref="O36:P36" si="18">SUM(O37:O38)</f>
        <v>95</v>
      </c>
      <c r="P36" s="16">
        <f t="shared" si="18"/>
        <v>7</v>
      </c>
      <c r="Q36" s="55">
        <f t="shared" si="4"/>
        <v>102</v>
      </c>
      <c r="R36" s="51">
        <f t="shared" ref="R36:S36" si="19">SUM(R37:R38)</f>
        <v>95</v>
      </c>
      <c r="S36" s="16">
        <f t="shared" si="19"/>
        <v>7</v>
      </c>
      <c r="T36" s="55">
        <f t="shared" si="5"/>
        <v>102</v>
      </c>
      <c r="U36" s="51">
        <f t="shared" ref="U36:V36" si="20">SUM(U37:U38)</f>
        <v>95</v>
      </c>
      <c r="V36" s="16">
        <f t="shared" si="20"/>
        <v>7</v>
      </c>
      <c r="W36" s="55">
        <f t="shared" si="6"/>
        <v>102</v>
      </c>
    </row>
    <row r="37" spans="2:23">
      <c r="B37" s="14" t="s">
        <v>34</v>
      </c>
      <c r="C37" s="53">
        <v>96</v>
      </c>
      <c r="D37" s="24">
        <v>7</v>
      </c>
      <c r="E37" s="71">
        <f t="shared" si="0"/>
        <v>103</v>
      </c>
      <c r="F37" s="53">
        <v>96</v>
      </c>
      <c r="G37" s="24">
        <v>7</v>
      </c>
      <c r="H37" s="71">
        <f t="shared" si="1"/>
        <v>103</v>
      </c>
      <c r="I37" s="53">
        <v>95</v>
      </c>
      <c r="J37" s="24">
        <v>7</v>
      </c>
      <c r="K37" s="71">
        <f t="shared" si="2"/>
        <v>102</v>
      </c>
      <c r="L37" s="53">
        <v>95</v>
      </c>
      <c r="M37" s="24">
        <v>7</v>
      </c>
      <c r="N37" s="71">
        <f t="shared" si="3"/>
        <v>102</v>
      </c>
      <c r="O37" s="53">
        <v>95</v>
      </c>
      <c r="P37" s="24">
        <v>7</v>
      </c>
      <c r="Q37" s="71">
        <f t="shared" si="4"/>
        <v>102</v>
      </c>
      <c r="R37" s="53">
        <v>95</v>
      </c>
      <c r="S37" s="24">
        <v>7</v>
      </c>
      <c r="T37" s="71">
        <f t="shared" si="5"/>
        <v>102</v>
      </c>
      <c r="U37" s="53">
        <v>95</v>
      </c>
      <c r="V37" s="24">
        <v>7</v>
      </c>
      <c r="W37" s="71">
        <f t="shared" si="6"/>
        <v>102</v>
      </c>
    </row>
    <row r="38" spans="2:23">
      <c r="B38" s="14" t="s">
        <v>35</v>
      </c>
      <c r="C38" s="24">
        <v>0</v>
      </c>
      <c r="D38" s="24">
        <v>0</v>
      </c>
      <c r="E38" s="71">
        <f t="shared" si="0"/>
        <v>0</v>
      </c>
      <c r="F38" s="24">
        <v>0</v>
      </c>
      <c r="G38" s="24">
        <v>0</v>
      </c>
      <c r="H38" s="71">
        <f t="shared" si="1"/>
        <v>0</v>
      </c>
      <c r="I38" s="24">
        <v>0</v>
      </c>
      <c r="J38" s="24">
        <v>0</v>
      </c>
      <c r="K38" s="71">
        <f t="shared" si="2"/>
        <v>0</v>
      </c>
      <c r="L38" s="24">
        <v>0</v>
      </c>
      <c r="M38" s="24">
        <v>0</v>
      </c>
      <c r="N38" s="71">
        <f t="shared" si="3"/>
        <v>0</v>
      </c>
      <c r="O38" s="24">
        <v>0</v>
      </c>
      <c r="P38" s="24">
        <v>0</v>
      </c>
      <c r="Q38" s="71">
        <f t="shared" si="4"/>
        <v>0</v>
      </c>
      <c r="R38" s="24">
        <v>0</v>
      </c>
      <c r="S38" s="24">
        <v>0</v>
      </c>
      <c r="T38" s="71">
        <f t="shared" si="5"/>
        <v>0</v>
      </c>
      <c r="U38" s="24">
        <v>0</v>
      </c>
      <c r="V38" s="24">
        <v>0</v>
      </c>
      <c r="W38" s="71">
        <f t="shared" si="6"/>
        <v>0</v>
      </c>
    </row>
    <row r="39" spans="2:23" ht="15" thickBot="1">
      <c r="B39" s="50" t="s">
        <v>19</v>
      </c>
      <c r="C39" s="54">
        <f>C20+C16+C12+C6+C33+C29+C36</f>
        <v>1162</v>
      </c>
      <c r="D39" s="4">
        <f>D20+D16+D12+D6+D33+D29+D36</f>
        <v>120</v>
      </c>
      <c r="E39" s="23">
        <f t="shared" si="0"/>
        <v>1282</v>
      </c>
      <c r="F39" s="54">
        <f>F20+F16+F12+F6+F33+F29+F36</f>
        <v>1164</v>
      </c>
      <c r="G39" s="4">
        <f>G20+G16+G12+G6+G33+G29+G36</f>
        <v>120</v>
      </c>
      <c r="H39" s="23">
        <f t="shared" si="1"/>
        <v>1284</v>
      </c>
      <c r="I39" s="54">
        <f>I20+I16+I12+I6+I33+I29+I36</f>
        <v>1163</v>
      </c>
      <c r="J39" s="4">
        <f>J20+J16+J12+J6+J33+J29+J36</f>
        <v>121</v>
      </c>
      <c r="K39" s="23">
        <f t="shared" si="2"/>
        <v>1284</v>
      </c>
      <c r="L39" s="54">
        <f>L20+L16+L12+L6+L33+L29+L36</f>
        <v>1162</v>
      </c>
      <c r="M39" s="4">
        <f>M20+M16+M12+M6+M33+M29+M36</f>
        <v>121</v>
      </c>
      <c r="N39" s="23">
        <f t="shared" si="3"/>
        <v>1283</v>
      </c>
      <c r="O39" s="54">
        <f>O20+O16+O12+O6+O33+O29+O36</f>
        <v>1162</v>
      </c>
      <c r="P39" s="4">
        <f>P20+P16+P12+P6+P33+P29+P36</f>
        <v>121</v>
      </c>
      <c r="Q39" s="23">
        <f t="shared" si="4"/>
        <v>1283</v>
      </c>
      <c r="R39" s="54">
        <f>R20+R16+R12+R6+R33+R29+R36</f>
        <v>1162</v>
      </c>
      <c r="S39" s="4">
        <f>S20+S16+S12+S6+S33+S29+S36</f>
        <v>121</v>
      </c>
      <c r="T39" s="23">
        <f t="shared" si="5"/>
        <v>1283</v>
      </c>
      <c r="U39" s="54">
        <f>U20+U16+U12+U6+U33+U29+U36</f>
        <v>1164</v>
      </c>
      <c r="V39" s="4">
        <f>V20+V16+V12+V6+V33+V29+V36</f>
        <v>121</v>
      </c>
      <c r="W39" s="23">
        <f t="shared" si="6"/>
        <v>1285</v>
      </c>
    </row>
    <row r="40" spans="2:23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</row>
    <row r="41" spans="2:23">
      <c r="B41" s="6" t="s">
        <v>30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</row>
    <row r="42" spans="2:23">
      <c r="B42" s="6" t="s">
        <v>31</v>
      </c>
    </row>
    <row r="43" spans="2:23">
      <c r="B43" s="2" t="s">
        <v>50</v>
      </c>
    </row>
  </sheetData>
  <mergeCells count="15">
    <mergeCell ref="U4:V4"/>
    <mergeCell ref="W4:W5"/>
    <mergeCell ref="R4:S4"/>
    <mergeCell ref="T4:T5"/>
    <mergeCell ref="O4:P4"/>
    <mergeCell ref="Q4:Q5"/>
    <mergeCell ref="B4:B5"/>
    <mergeCell ref="C4:D4"/>
    <mergeCell ref="E4:E5"/>
    <mergeCell ref="L4:M4"/>
    <mergeCell ref="N4:N5"/>
    <mergeCell ref="I4:J4"/>
    <mergeCell ref="K4:K5"/>
    <mergeCell ref="F4:G4"/>
    <mergeCell ref="H4:H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5C0217E-27ED-48D6-8768-6D9EBD1B3E21}"/>
</file>

<file path=customXml/itemProps3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2022-07-28T08:56:39Z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