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F453D184-5EEA-4DB2-A409-D4DD6C1CA30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IKNB'!$B$1:$X$39</definedName>
  </definedNames>
  <calcPr calcId="191029"/>
</workbook>
</file>

<file path=xl/calcChain.xml><?xml version="1.0" encoding="utf-8"?>
<calcChain xmlns="http://schemas.openxmlformats.org/spreadsheetml/2006/main">
  <c r="K32" i="2" l="1"/>
  <c r="K31" i="2"/>
  <c r="K30" i="2"/>
  <c r="K29" i="2"/>
  <c r="J28" i="2"/>
  <c r="I28" i="2"/>
  <c r="K28" i="2" s="1"/>
  <c r="K27" i="2"/>
  <c r="K26" i="2"/>
  <c r="K25" i="2"/>
  <c r="K24" i="2"/>
  <c r="K23" i="2"/>
  <c r="K22" i="2"/>
  <c r="J21" i="2"/>
  <c r="I21" i="2"/>
  <c r="K21" i="2" s="1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6" i="3" s="1"/>
  <c r="K35" i="3"/>
  <c r="K34" i="3"/>
  <c r="J33" i="3"/>
  <c r="I33" i="3"/>
  <c r="K33" i="3" s="1"/>
  <c r="K32" i="3"/>
  <c r="K31" i="3"/>
  <c r="K30" i="3"/>
  <c r="J29" i="3"/>
  <c r="I29" i="3"/>
  <c r="K29" i="3" s="1"/>
  <c r="K28" i="3"/>
  <c r="K27" i="3"/>
  <c r="K26" i="3"/>
  <c r="K25" i="3"/>
  <c r="K24" i="3"/>
  <c r="K23" i="3"/>
  <c r="J22" i="3"/>
  <c r="J20" i="3" s="1"/>
  <c r="J39" i="3" s="1"/>
  <c r="I22" i="3"/>
  <c r="K21" i="3"/>
  <c r="K19" i="3"/>
  <c r="K18" i="3"/>
  <c r="K17" i="3"/>
  <c r="J16" i="3"/>
  <c r="I16" i="3"/>
  <c r="K15" i="3"/>
  <c r="K14" i="3"/>
  <c r="K13" i="3"/>
  <c r="K12" i="3"/>
  <c r="J12" i="3"/>
  <c r="I12" i="3"/>
  <c r="K11" i="3"/>
  <c r="K10" i="3"/>
  <c r="K9" i="3"/>
  <c r="K8" i="3"/>
  <c r="K7" i="3"/>
  <c r="J6" i="3"/>
  <c r="I6" i="3"/>
  <c r="K6" i="3" s="1"/>
  <c r="J33" i="2" l="1"/>
  <c r="K13" i="2"/>
  <c r="I33" i="2"/>
  <c r="K22" i="3"/>
  <c r="I20" i="3"/>
  <c r="K20" i="3" s="1"/>
  <c r="K16" i="3"/>
  <c r="I39" i="3"/>
  <c r="K33" i="2" l="1"/>
  <c r="K39" i="3"/>
  <c r="F33" i="2" l="1"/>
  <c r="H32" i="2" l="1"/>
  <c r="H31" i="2"/>
  <c r="H30" i="2"/>
  <c r="H29" i="2"/>
  <c r="G28" i="2"/>
  <c r="F28" i="2"/>
  <c r="H27" i="2"/>
  <c r="H26" i="2"/>
  <c r="H25" i="2"/>
  <c r="H24" i="2"/>
  <c r="H23" i="2"/>
  <c r="H22" i="2"/>
  <c r="G21" i="2"/>
  <c r="F21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8" i="3"/>
  <c r="H27" i="3"/>
  <c r="H26" i="3"/>
  <c r="H25" i="3"/>
  <c r="H24" i="3"/>
  <c r="H23" i="3"/>
  <c r="G22" i="3"/>
  <c r="G20" i="3" s="1"/>
  <c r="F22" i="3"/>
  <c r="H22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s="1"/>
  <c r="H12" i="3" l="1"/>
  <c r="H33" i="3"/>
  <c r="H36" i="3"/>
  <c r="H29" i="3"/>
  <c r="G39" i="3"/>
  <c r="H28" i="2"/>
  <c r="G33" i="2"/>
  <c r="H21" i="2"/>
  <c r="F20" i="3"/>
  <c r="H33" i="2" l="1"/>
  <c r="F39" i="3"/>
  <c r="H20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8" i="3"/>
  <c r="E27" i="3"/>
  <c r="E26" i="3"/>
  <c r="E25" i="3"/>
  <c r="E24" i="3"/>
  <c r="E23" i="3"/>
  <c r="D22" i="3"/>
  <c r="D20" i="3" s="1"/>
  <c r="C22" i="3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7" i="2"/>
  <c r="E26" i="2"/>
  <c r="E25" i="2"/>
  <c r="E24" i="2"/>
  <c r="E23" i="2"/>
  <c r="E22" i="2"/>
  <c r="D21" i="2"/>
  <c r="C21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C20" i="3"/>
  <c r="E6" i="3"/>
  <c r="E33" i="2" l="1"/>
  <c r="E20" i="3"/>
  <c r="C39" i="3"/>
  <c r="E39" i="3" l="1"/>
</calcChain>
</file>

<file path=xl/sharedStrings.xml><?xml version="1.0" encoding="utf-8"?>
<sst xmlns="http://schemas.openxmlformats.org/spreadsheetml/2006/main" count="94" uniqueCount="51">
  <si>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</si>
  <si>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</si>
  <si>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</si>
  <si>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</si>
  <si>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</si>
  <si>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</si>
  <si>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</si>
  <si>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</si>
  <si>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</si>
  <si>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</si>
  <si>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</si>
  <si>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</si>
  <si>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</si>
  <si>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</si>
  <si>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</si>
  <si>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</si>
  <si>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</si>
  <si>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</si>
  <si>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</si>
  <si>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</si>
  <si>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</si>
  <si>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</si>
  <si>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</si>
  <si>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</si>
  <si>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</si>
  <si>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</si>
  <si>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</si>
  <si>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</si>
  <si>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</si>
  <si>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</si>
  <si>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</si>
  <si>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</si>
  <si>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</si>
  <si>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</si>
  <si>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</si>
  <si>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</si>
  <si>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</si>
  <si>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</si>
  <si>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</si>
  <si>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</si>
  <si>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</si>
  <si>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</si>
  <si>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</si>
  <si>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</si>
  <si>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</si>
  <si>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</si>
  <si>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Jasa Penunjang*</t>
  </si>
  <si>
    <t>Januari 2022</t>
  </si>
  <si>
    <t>LKM*</t>
  </si>
  <si>
    <t>*Terjadi revisi data Aset Jasa Penunjang pada bulan Desember 2021 dengan menggunakan data Semester II 2021
*Data aset LKM menggunakan data Empat bulanan periode Desember 2021.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</si>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</sst>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2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165" fontId="49" fillId="4" borderId="16" xfId="845" applyFont="1" applyFill="1" applyBorder="1" applyAlignment="1">
      <alignment vertical="center"/>
    </xf>
    <xf numFmtId="167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165" fontId="49" fillId="8" borderId="2" xfId="845" applyFont="1" applyFill="1" applyBorder="1" applyAlignment="1"/>
    <xf numFmtId="182" fontId="47" fillId="0" borderId="22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165" fontId="49" fillId="8" borderId="2" xfId="845" applyFont="1" applyFill="1" applyBorder="1" applyAlignment="1">
      <alignment vertical="center"/>
    </xf>
    <xf numFmtId="182" fontId="56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8" borderId="2" xfId="845" applyNumberFormat="1" applyFont="1" applyFill="1" applyBorder="1" applyAlignment="1">
      <alignment horizontal="right" vertical="center"/>
    </xf>
    <xf numFmtId="182" fontId="55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5" fillId="18" borderId="2" xfId="845" applyNumberFormat="1" applyFont="1" applyFill="1" applyBorder="1" applyAlignment="1">
      <alignment vertical="center"/>
    </xf>
    <xf numFmtId="165" fontId="49" fillId="4" borderId="17" xfId="845" applyFont="1" applyFill="1" applyBorder="1" applyAlignment="1">
      <alignment vertical="center"/>
    </xf>
    <xf numFmtId="165" fontId="51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Border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2" fontId="52" fillId="8" borderId="2" xfId="845" applyNumberFormat="1" applyFont="1" applyFill="1" applyBorder="1" applyAlignment="1">
      <alignment vertical="center"/>
    </xf>
    <xf numFmtId="182" fontId="52" fillId="8" borderId="19" xfId="845" applyNumberFormat="1" applyFont="1" applyFill="1" applyBorder="1" applyAlignment="1">
      <alignment horizontal="right" vertical="center"/>
    </xf>
    <xf numFmtId="182" fontId="51" fillId="0" borderId="19" xfId="845" applyNumberFormat="1" applyFont="1" applyBorder="1" applyAlignment="1">
      <alignment horizontal="right" vertical="center"/>
    </xf>
    <xf numFmtId="182" fontId="52" fillId="8" borderId="22" xfId="845" applyNumberFormat="1" applyFont="1" applyFill="1" applyBorder="1" applyAlignment="1">
      <alignment vertical="center"/>
    </xf>
    <xf numFmtId="182" fontId="51" fillId="0" borderId="22" xfId="845" applyNumberFormat="1" applyFont="1" applyBorder="1" applyAlignment="1">
      <alignment horizontal="right" vertical="center"/>
    </xf>
    <xf numFmtId="182" fontId="52" fillId="8" borderId="19" xfId="845" applyNumberFormat="1" applyFont="1" applyFill="1" applyBorder="1" applyAlignment="1">
      <alignment vertical="center"/>
    </xf>
    <xf numFmtId="182" fontId="52" fillId="9" borderId="23" xfId="845" applyNumberFormat="1" applyFont="1" applyFill="1" applyBorder="1" applyAlignment="1">
      <alignment horizontal="right" vertical="center"/>
    </xf>
    <xf numFmtId="182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7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165" fontId="49" fillId="8" borderId="13" xfId="845" applyFont="1" applyFill="1" applyBorder="1" applyAlignment="1">
      <alignment vertical="center"/>
    </xf>
    <xf numFmtId="165" fontId="49" fillId="8" borderId="13" xfId="845" applyFont="1" applyFill="1" applyBorder="1" applyAlignment="1"/>
    <xf numFmtId="165" fontId="51" fillId="0" borderId="13" xfId="845" applyFont="1" applyFill="1" applyBorder="1" applyAlignment="1"/>
    <xf numFmtId="165" fontId="49" fillId="4" borderId="15" xfId="845" applyFont="1" applyFill="1" applyBorder="1" applyAlignment="1">
      <alignment vertical="center"/>
    </xf>
    <xf numFmtId="165" fontId="49" fillId="8" borderId="19" xfId="845" applyFont="1" applyFill="1" applyBorder="1" applyAlignment="1">
      <alignment vertical="center"/>
    </xf>
    <xf numFmtId="165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0" fillId="0" borderId="2" xfId="845" applyFont="1" applyBorder="1" applyAlignment="1"/>
    <xf numFmtId="165" fontId="50" fillId="0" borderId="13" xfId="845" applyNumberFormat="1" applyFont="1" applyBorder="1" applyAlignment="1"/>
    <xf numFmtId="165" fontId="48" fillId="8" borderId="2" xfId="845" applyFont="1" applyFill="1" applyBorder="1" applyAlignment="1"/>
    <xf numFmtId="165" fontId="48" fillId="8" borderId="13" xfId="845" applyFont="1" applyFill="1" applyBorder="1" applyAlignment="1"/>
    <xf numFmtId="165" fontId="52" fillId="8" borderId="19" xfId="845" applyFont="1" applyFill="1" applyBorder="1" applyAlignment="1">
      <alignment vertical="center"/>
    </xf>
    <xf numFmtId="165" fontId="52" fillId="8" borderId="2" xfId="845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51" fillId="0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0" fillId="0" borderId="19" xfId="845" applyFont="1" applyFill="1" applyBorder="1" applyAlignment="1">
      <alignment vertical="center"/>
    </xf>
    <xf numFmtId="165" fontId="50" fillId="0" borderId="13" xfId="845" applyFont="1" applyBorder="1" applyAlignment="1"/>
    <xf numFmtId="165" fontId="48" fillId="0" borderId="0" xfId="845" applyFont="1" applyFill="1"/>
    <xf numFmtId="182" fontId="48" fillId="4" borderId="16" xfId="845" applyNumberFormat="1" applyFont="1" applyFill="1" applyBorder="1" applyAlignment="1">
      <alignment horizontal="right" vertical="center"/>
    </xf>
    <xf numFmtId="165" fontId="52" fillId="0" borderId="21" xfId="845" applyFont="1" applyFill="1" applyBorder="1" applyAlignment="1">
      <alignment vertical="center"/>
    </xf>
    <xf numFmtId="165" fontId="50" fillId="0" borderId="0" xfId="845" applyFont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2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181" fontId="54" fillId="17" borderId="18" xfId="1" quotePrefix="1" applyNumberFormat="1" applyFont="1" applyFill="1" applyBorder="1" applyAlignment="1">
      <alignment horizontal="center" vertical="center"/>
    </xf>
    <xf numFmtId="181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67" fontId="54" fillId="17" borderId="5" xfId="1" applyFont="1" applyFill="1" applyBorder="1" applyAlignment="1">
      <alignment horizontal="center" vertical="center"/>
    </xf>
    <xf numFmtId="167" fontId="54" fillId="17" borderId="21" xfId="1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48433</xdr:colOff>
      <xdr:row>8</xdr:row>
      <xdr:rowOff>113008</xdr:rowOff>
    </xdr:from>
    <xdr:to>
      <xdr:col>22</xdr:col>
      <xdr:colOff>161441</xdr:colOff>
      <xdr:row>29</xdr:row>
      <xdr:rowOff>153368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93E575-B20A-4A72-8642-3E1F56C44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9323" y="1662839"/>
          <a:ext cx="6247754" cy="4512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8</xdr:row>
      <xdr:rowOff>0</xdr:rowOff>
    </xdr:from>
    <xdr:to>
      <xdr:col>20</xdr:col>
      <xdr:colOff>408551</xdr:colOff>
      <xdr:row>28</xdr:row>
      <xdr:rowOff>122464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D4ED2-4C35-4B92-B333-22689853B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214" y="1537607"/>
          <a:ext cx="5347944" cy="412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abSelected="1" zoomScale="59" zoomScaleNormal="59" workbookViewId="0">
      <selection activeCell="F40" sqref="F40"/>
    </sheetView>
  </sheetViews>
  <sheetFormatPr defaultColWidth="9.140625" defaultRowHeight="15"/>
  <cols>
    <col min="1" max="1" width="11.42578125" style="36" customWidth="1"/>
    <col min="2" max="2" width="31.140625" style="32" customWidth="1"/>
    <col min="3" max="11" width="17.28515625" style="36" customWidth="1"/>
    <col min="12" max="16384" width="9.140625" style="36"/>
  </cols>
  <sheetData>
    <row r="2" spans="2:11" ht="33" customHeight="1">
      <c r="B2" s="91" t="s">
        <v>29</v>
      </c>
      <c r="C2" s="91"/>
      <c r="D2" s="91"/>
      <c r="E2" s="91"/>
      <c r="F2" s="91"/>
      <c r="G2" s="91"/>
      <c r="H2" s="91"/>
      <c r="I2" s="83"/>
      <c r="J2" s="83"/>
      <c r="K2" s="83"/>
    </row>
    <row r="3" spans="2:11">
      <c r="B3" s="25"/>
    </row>
    <row r="4" spans="2:11" ht="15.75" thickBot="1">
      <c r="B4" s="25"/>
    </row>
    <row r="5" spans="2:11" s="80" customFormat="1">
      <c r="B5" s="89" t="s">
        <v>0</v>
      </c>
      <c r="C5" s="84" t="s">
        <v>45</v>
      </c>
      <c r="D5" s="85"/>
      <c r="E5" s="86" t="s">
        <v>25</v>
      </c>
      <c r="F5" s="84" t="s">
        <v>47</v>
      </c>
      <c r="G5" s="85"/>
      <c r="H5" s="86" t="s">
        <v>25</v>
      </c>
      <c r="I5" s="84" t="s">
        <v>50</v>
      </c>
      <c r="J5" s="85"/>
      <c r="K5" s="86" t="s">
        <v>25</v>
      </c>
    </row>
    <row r="6" spans="2:11" s="80" customFormat="1">
      <c r="B6" s="90"/>
      <c r="C6" s="5" t="s">
        <v>28</v>
      </c>
      <c r="D6" s="5" t="s">
        <v>1</v>
      </c>
      <c r="E6" s="87"/>
      <c r="F6" s="5" t="s">
        <v>28</v>
      </c>
      <c r="G6" s="5" t="s">
        <v>1</v>
      </c>
      <c r="H6" s="87"/>
      <c r="I6" s="5" t="s">
        <v>28</v>
      </c>
      <c r="J6" s="5" t="s">
        <v>1</v>
      </c>
      <c r="K6" s="87"/>
    </row>
    <row r="7" spans="2:11" s="38" customFormat="1">
      <c r="B7" s="29" t="s">
        <v>2</v>
      </c>
      <c r="C7" s="39">
        <f>SUM(C8:C12)</f>
        <v>1590.7162894415735</v>
      </c>
      <c r="D7" s="39">
        <f>SUM(D8:D12)</f>
        <v>43.550152176160005</v>
      </c>
      <c r="E7" s="40">
        <f>C7+D7</f>
        <v>1634.2664416177336</v>
      </c>
      <c r="F7" s="39">
        <f>SUM(F8:F12)</f>
        <v>1604.0771130200578</v>
      </c>
      <c r="G7" s="39">
        <f>SUM(G8:G12)</f>
        <v>43.821462362299997</v>
      </c>
      <c r="H7" s="40">
        <f>F7+G7</f>
        <v>1647.8985753823579</v>
      </c>
      <c r="I7" s="39">
        <f>SUM(I8:I12)</f>
        <v>1626.4487278524589</v>
      </c>
      <c r="J7" s="39">
        <f>SUM(J8:J12)</f>
        <v>44.614601045099995</v>
      </c>
      <c r="K7" s="40">
        <f>I7+J7</f>
        <v>1671.0633288975589</v>
      </c>
    </row>
    <row r="8" spans="2:11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</row>
    <row r="9" spans="2:11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</row>
    <row r="10" spans="2:11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</row>
    <row r="11" spans="2:11" ht="46.5" customHeight="1">
      <c r="B11" s="27" t="s">
        <v>44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</row>
    <row r="12" spans="2:11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</row>
    <row r="13" spans="2:11" s="38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2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2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2">
        <f t="shared" si="2"/>
        <v>590.78826220212159</v>
      </c>
    </row>
    <row r="14" spans="2:11">
      <c r="B14" s="28" t="s">
        <v>22</v>
      </c>
      <c r="C14" s="17">
        <v>416.31806049437398</v>
      </c>
      <c r="D14" s="17">
        <v>16.789793305833999</v>
      </c>
      <c r="E14" s="43">
        <f t="shared" si="0"/>
        <v>433.10785380020798</v>
      </c>
      <c r="F14" s="17">
        <v>416.94411626805601</v>
      </c>
      <c r="G14" s="17">
        <v>17.214833501287998</v>
      </c>
      <c r="H14" s="43">
        <f t="shared" si="1"/>
        <v>434.15894976934402</v>
      </c>
      <c r="I14" s="17">
        <v>421.52122697787598</v>
      </c>
      <c r="J14" s="17">
        <v>17.800134744069002</v>
      </c>
      <c r="K14" s="43">
        <f t="shared" si="2"/>
        <v>439.32136172194498</v>
      </c>
    </row>
    <row r="15" spans="2:11">
      <c r="B15" s="28" t="s">
        <v>8</v>
      </c>
      <c r="C15" s="17">
        <v>17.995501022276997</v>
      </c>
      <c r="D15" s="17">
        <v>3.2726532431700002</v>
      </c>
      <c r="E15" s="43">
        <f t="shared" si="0"/>
        <v>21.268154265446999</v>
      </c>
      <c r="F15" s="17">
        <v>18.099552437749001</v>
      </c>
      <c r="G15" s="17">
        <v>3.2477643451640001</v>
      </c>
      <c r="H15" s="43">
        <f t="shared" si="1"/>
        <v>21.347316782913001</v>
      </c>
      <c r="I15" s="17">
        <v>18.548787665917001</v>
      </c>
      <c r="J15" s="17">
        <v>3.451015963688</v>
      </c>
      <c r="K15" s="43">
        <f t="shared" si="2"/>
        <v>21.999803629605001</v>
      </c>
    </row>
    <row r="16" spans="2:11">
      <c r="B16" s="28" t="s">
        <v>23</v>
      </c>
      <c r="C16" s="17">
        <v>125.6704873371504</v>
      </c>
      <c r="D16" s="17">
        <v>3.4644864768014201</v>
      </c>
      <c r="E16" s="43">
        <f t="shared" si="0"/>
        <v>129.13497381395183</v>
      </c>
      <c r="F16" s="17">
        <v>125.61688113942256</v>
      </c>
      <c r="G16" s="17">
        <v>3.4868130640077801</v>
      </c>
      <c r="H16" s="43">
        <f t="shared" si="1"/>
        <v>129.10369420343034</v>
      </c>
      <c r="I16" s="17">
        <v>125.97724183173679</v>
      </c>
      <c r="J16" s="17">
        <v>3.4898550188347599</v>
      </c>
      <c r="K16" s="43">
        <f t="shared" si="2"/>
        <v>129.46709685057155</v>
      </c>
    </row>
    <row r="17" spans="2:11" s="38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2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2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2">
        <f t="shared" si="2"/>
        <v>332.59937431505989</v>
      </c>
    </row>
    <row r="18" spans="2:11">
      <c r="B18" s="28" t="s">
        <v>10</v>
      </c>
      <c r="C18" s="18">
        <v>172.62689060022004</v>
      </c>
      <c r="D18" s="18">
        <v>0.61082586996204213</v>
      </c>
      <c r="E18" s="43">
        <f t="shared" si="0"/>
        <v>173.23771647018208</v>
      </c>
      <c r="F18" s="18">
        <v>172.17063724716377</v>
      </c>
      <c r="G18" s="18">
        <v>0.61910075840285828</v>
      </c>
      <c r="H18" s="43">
        <f t="shared" si="1"/>
        <v>172.78973800556662</v>
      </c>
      <c r="I18" s="18">
        <v>174.52748312864972</v>
      </c>
      <c r="J18" s="18">
        <v>0.62366641430701908</v>
      </c>
      <c r="K18" s="43">
        <f t="shared" si="2"/>
        <v>175.15114954295674</v>
      </c>
    </row>
    <row r="19" spans="2:11">
      <c r="B19" s="28" t="s">
        <v>11</v>
      </c>
      <c r="C19" s="18">
        <v>40.690084498526204</v>
      </c>
      <c r="D19" s="18">
        <v>8.8062310420428752E-2</v>
      </c>
      <c r="E19" s="43">
        <f t="shared" si="0"/>
        <v>40.77814680894663</v>
      </c>
      <c r="F19" s="18">
        <v>40.46832487767665</v>
      </c>
      <c r="G19" s="18">
        <v>8.8062310420428752E-2</v>
      </c>
      <c r="H19" s="43">
        <f t="shared" si="1"/>
        <v>40.556387188097077</v>
      </c>
      <c r="I19" s="18">
        <v>41.163081113414655</v>
      </c>
      <c r="J19" s="18">
        <v>8.6764664283999995E-2</v>
      </c>
      <c r="K19" s="43">
        <f t="shared" si="2"/>
        <v>41.249845777698653</v>
      </c>
    </row>
    <row r="20" spans="2:11">
      <c r="B20" s="28" t="s">
        <v>12</v>
      </c>
      <c r="C20" s="18">
        <v>114.07839801592112</v>
      </c>
      <c r="D20" s="18">
        <v>1.451987651434</v>
      </c>
      <c r="E20" s="43">
        <f t="shared" si="0"/>
        <v>115.53038566735512</v>
      </c>
      <c r="F20" s="18">
        <v>114.0391634454309</v>
      </c>
      <c r="G20" s="18">
        <v>1.4580642456320001</v>
      </c>
      <c r="H20" s="43">
        <f t="shared" si="1"/>
        <v>115.4972276910629</v>
      </c>
      <c r="I20" s="18">
        <v>114.73788966343452</v>
      </c>
      <c r="J20" s="18">
        <v>1.46048933097</v>
      </c>
      <c r="K20" s="43">
        <f t="shared" si="2"/>
        <v>116.19837899440452</v>
      </c>
    </row>
    <row r="21" spans="2:11" s="38" customFormat="1">
      <c r="B21" s="29" t="s">
        <v>13</v>
      </c>
      <c r="C21" s="39">
        <f>SUM(C22:C27)</f>
        <v>228.74272497375631</v>
      </c>
      <c r="D21" s="39">
        <f>SUM(D22:D27)</f>
        <v>44.174802020933711</v>
      </c>
      <c r="E21" s="42">
        <f t="shared" si="0"/>
        <v>272.91752699469004</v>
      </c>
      <c r="F21" s="19">
        <f>SUM(F22:F27)</f>
        <v>227.78105033101303</v>
      </c>
      <c r="G21" s="19">
        <f>SUM(G22:G27)</f>
        <v>43.926330345025534</v>
      </c>
      <c r="H21" s="42">
        <f t="shared" si="1"/>
        <v>271.70738067603855</v>
      </c>
      <c r="I21" s="19">
        <f>SUM(I22:I27)</f>
        <v>225.3232442587294</v>
      </c>
      <c r="J21" s="19">
        <f>SUM(J22:J27)</f>
        <v>44.698115885110425</v>
      </c>
      <c r="K21" s="42">
        <f t="shared" si="2"/>
        <v>270.02136014383984</v>
      </c>
    </row>
    <row r="22" spans="2:11">
      <c r="B22" s="28" t="s">
        <v>24</v>
      </c>
      <c r="C22" s="18">
        <v>79.623810320265974</v>
      </c>
      <c r="D22" s="18">
        <v>9.4714263288527558</v>
      </c>
      <c r="E22" s="43">
        <f t="shared" si="0"/>
        <v>89.095236649118732</v>
      </c>
      <c r="F22" s="18">
        <v>78.73830019113187</v>
      </c>
      <c r="G22" s="18">
        <v>9.3948073901402296</v>
      </c>
      <c r="H22" s="43">
        <f t="shared" si="1"/>
        <v>88.1331075812721</v>
      </c>
      <c r="I22" s="18">
        <v>77.751069964506243</v>
      </c>
      <c r="J22" s="18">
        <v>9.5826256116152599</v>
      </c>
      <c r="K22" s="43">
        <f t="shared" si="2"/>
        <v>87.333695576121499</v>
      </c>
    </row>
    <row r="23" spans="2:11">
      <c r="B23" s="28" t="s">
        <v>26</v>
      </c>
      <c r="C23" s="17">
        <v>58.183929982729943</v>
      </c>
      <c r="D23" s="17">
        <v>8.6841872274392191</v>
      </c>
      <c r="E23" s="43">
        <f t="shared" si="0"/>
        <v>66.86811721016916</v>
      </c>
      <c r="F23" s="17">
        <v>58.434466991899043</v>
      </c>
      <c r="G23" s="17">
        <v>8.4623096043351893</v>
      </c>
      <c r="H23" s="43">
        <f t="shared" si="1"/>
        <v>66.896776596234233</v>
      </c>
      <c r="I23" s="17">
        <v>59.131631716462039</v>
      </c>
      <c r="J23" s="17">
        <v>8.8083249200621907</v>
      </c>
      <c r="K23" s="43">
        <f t="shared" si="2"/>
        <v>67.939956636524229</v>
      </c>
    </row>
    <row r="24" spans="2:11">
      <c r="B24" s="28" t="s">
        <v>14</v>
      </c>
      <c r="C24" s="17">
        <v>32.454004846644402</v>
      </c>
      <c r="D24" s="17">
        <v>4.4499701588317357</v>
      </c>
      <c r="E24" s="43">
        <f t="shared" si="0"/>
        <v>36.903975005476141</v>
      </c>
      <c r="F24" s="17">
        <v>32.960279585563299</v>
      </c>
      <c r="G24" s="17">
        <v>4.5190628553938996</v>
      </c>
      <c r="H24" s="43">
        <f t="shared" si="1"/>
        <v>37.479342440957197</v>
      </c>
      <c r="I24" s="17">
        <v>33.637495332493899</v>
      </c>
      <c r="J24" s="17">
        <v>4.6009993368981705</v>
      </c>
      <c r="K24" s="43">
        <f t="shared" si="2"/>
        <v>38.238494669392068</v>
      </c>
    </row>
    <row r="25" spans="2:11">
      <c r="B25" s="28" t="s">
        <v>15</v>
      </c>
      <c r="C25" s="17">
        <v>31.158312963940006</v>
      </c>
      <c r="D25" s="18">
        <v>2.58847703606</v>
      </c>
      <c r="E25" s="43">
        <f t="shared" si="0"/>
        <v>33.746790000000004</v>
      </c>
      <c r="F25" s="17">
        <v>30.942691808323779</v>
      </c>
      <c r="G25" s="18">
        <v>2.5872211916762202</v>
      </c>
      <c r="H25" s="43">
        <f t="shared" si="1"/>
        <v>33.529913000000001</v>
      </c>
      <c r="I25" s="17">
        <v>28.540436573525199</v>
      </c>
      <c r="J25" s="18">
        <v>2.5901344264747999</v>
      </c>
      <c r="K25" s="43">
        <f t="shared" si="2"/>
        <v>31.130571</v>
      </c>
    </row>
    <row r="26" spans="2:11">
      <c r="B26" s="28" t="s">
        <v>16</v>
      </c>
      <c r="C26" s="17">
        <v>24.540763978419999</v>
      </c>
      <c r="D26" s="18">
        <v>18.980741269750002</v>
      </c>
      <c r="E26" s="41">
        <f t="shared" si="0"/>
        <v>43.521505248170001</v>
      </c>
      <c r="F26" s="17">
        <v>23.940843053010003</v>
      </c>
      <c r="G26" s="18">
        <v>18.962929303479999</v>
      </c>
      <c r="H26" s="41">
        <f t="shared" si="1"/>
        <v>42.903772356490002</v>
      </c>
      <c r="I26" s="17">
        <v>23.481442994229997</v>
      </c>
      <c r="J26" s="18">
        <v>19.11603159006</v>
      </c>
      <c r="K26" s="41">
        <f t="shared" si="2"/>
        <v>42.597474584289998</v>
      </c>
    </row>
    <row r="27" spans="2:11">
      <c r="B27" s="28" t="s">
        <v>17</v>
      </c>
      <c r="C27" s="13">
        <v>2.7819028817560003</v>
      </c>
      <c r="D27" s="13">
        <v>0</v>
      </c>
      <c r="E27" s="41">
        <f t="shared" si="0"/>
        <v>2.7819028817560003</v>
      </c>
      <c r="F27" s="13">
        <v>2.7644687010850002</v>
      </c>
      <c r="G27" s="13">
        <v>0</v>
      </c>
      <c r="H27" s="41">
        <f t="shared" si="1"/>
        <v>2.7644687010850002</v>
      </c>
      <c r="I27" s="13">
        <v>2.7811676775119998</v>
      </c>
      <c r="J27" s="13">
        <v>0</v>
      </c>
      <c r="K27" s="41">
        <f t="shared" si="2"/>
        <v>2.7811676775119998</v>
      </c>
    </row>
    <row r="28" spans="2:11" s="38" customFormat="1">
      <c r="B28" s="29" t="s">
        <v>46</v>
      </c>
      <c r="C28" s="20">
        <f>SUM(C29:C30)</f>
        <v>14.79912743581303</v>
      </c>
      <c r="D28" s="20">
        <f>SUM(D29:D30)</f>
        <v>0</v>
      </c>
      <c r="E28" s="44">
        <f t="shared" si="0"/>
        <v>14.79912743581303</v>
      </c>
      <c r="F28" s="20">
        <f>SUM(F29:F30)</f>
        <v>14.79912743581303</v>
      </c>
      <c r="G28" s="20">
        <f>SUM(G29:G30)</f>
        <v>0</v>
      </c>
      <c r="H28" s="44">
        <f t="shared" si="1"/>
        <v>14.79912743581303</v>
      </c>
      <c r="I28" s="20">
        <f>SUM(I29:I30)</f>
        <v>14.79912743581303</v>
      </c>
      <c r="J28" s="20">
        <f>SUM(J29:J30)</f>
        <v>0</v>
      </c>
      <c r="K28" s="44">
        <f t="shared" si="2"/>
        <v>14.79912743581303</v>
      </c>
    </row>
    <row r="29" spans="2:11">
      <c r="B29" s="28" t="s">
        <v>18</v>
      </c>
      <c r="C29" s="17">
        <v>9.55635835625203</v>
      </c>
      <c r="D29" s="18">
        <v>0</v>
      </c>
      <c r="E29" s="41">
        <f t="shared" si="0"/>
        <v>9.55635835625203</v>
      </c>
      <c r="F29" s="17">
        <v>9.55635835625203</v>
      </c>
      <c r="G29" s="18">
        <v>0</v>
      </c>
      <c r="H29" s="41">
        <f t="shared" si="1"/>
        <v>9.55635835625203</v>
      </c>
      <c r="I29" s="17">
        <v>9.55635835625203</v>
      </c>
      <c r="J29" s="18">
        <v>0</v>
      </c>
      <c r="K29" s="41">
        <f t="shared" si="2"/>
        <v>9.55635835625203</v>
      </c>
    </row>
    <row r="30" spans="2:11">
      <c r="B30" s="28" t="s">
        <v>19</v>
      </c>
      <c r="C30" s="17">
        <v>5.2427690795609996</v>
      </c>
      <c r="D30" s="18">
        <v>0</v>
      </c>
      <c r="E30" s="41">
        <f t="shared" si="0"/>
        <v>5.2427690795609996</v>
      </c>
      <c r="F30" s="17">
        <v>5.2427690795609996</v>
      </c>
      <c r="G30" s="18">
        <v>0</v>
      </c>
      <c r="H30" s="41">
        <f t="shared" si="1"/>
        <v>5.2427690795609996</v>
      </c>
      <c r="I30" s="17">
        <v>5.2427690795609996</v>
      </c>
      <c r="J30" s="18">
        <v>0</v>
      </c>
      <c r="K30" s="41">
        <f t="shared" si="2"/>
        <v>5.2427690795609996</v>
      </c>
    </row>
    <row r="31" spans="2:11">
      <c r="B31" s="29" t="s">
        <v>48</v>
      </c>
      <c r="C31" s="20">
        <v>0.81675077451949996</v>
      </c>
      <c r="D31" s="20">
        <v>0.56719854694614003</v>
      </c>
      <c r="E31" s="45">
        <f t="shared" si="0"/>
        <v>1.38394932146564</v>
      </c>
      <c r="F31" s="20">
        <v>0.81675077451949996</v>
      </c>
      <c r="G31" s="20">
        <v>0.56719854694614003</v>
      </c>
      <c r="H31" s="45">
        <f t="shared" si="1"/>
        <v>1.38394932146564</v>
      </c>
      <c r="I31" s="20">
        <v>0.81675077451949996</v>
      </c>
      <c r="J31" s="20">
        <v>0.56719854694614003</v>
      </c>
      <c r="K31" s="45">
        <f t="shared" si="2"/>
        <v>1.38394932146564</v>
      </c>
    </row>
    <row r="32" spans="2:11">
      <c r="B32" s="30" t="s">
        <v>35</v>
      </c>
      <c r="C32" s="22">
        <v>3.986222861571</v>
      </c>
      <c r="D32" s="20">
        <v>7.4132064801E-2</v>
      </c>
      <c r="E32" s="45">
        <f t="shared" si="0"/>
        <v>4.0603549263719998</v>
      </c>
      <c r="F32" s="22">
        <v>3.9207170470709998</v>
      </c>
      <c r="G32" s="20">
        <v>6.9469871443E-2</v>
      </c>
      <c r="H32" s="45">
        <f t="shared" si="1"/>
        <v>3.990186918514</v>
      </c>
      <c r="I32" s="22">
        <v>4.0476570812979995</v>
      </c>
      <c r="J32" s="20">
        <v>8.6993715427999996E-2</v>
      </c>
      <c r="K32" s="45">
        <f t="shared" si="2"/>
        <v>4.1346507967259996</v>
      </c>
    </row>
    <row r="33" spans="1:11" ht="15.75" thickBot="1">
      <c r="B33" s="49" t="s">
        <v>21</v>
      </c>
      <c r="C33" s="75">
        <f>C21+C17+C13+C7+C31+C28+C32</f>
        <v>2726.4405374557018</v>
      </c>
      <c r="D33" s="75">
        <f>D21+D17+D13+D7+D31+D28+D32</f>
        <v>114.04409366646274</v>
      </c>
      <c r="E33" s="46">
        <f t="shared" si="0"/>
        <v>2840.4846311221645</v>
      </c>
      <c r="F33" s="75">
        <f>F21+F17+F13+F7+F31+F28+F32</f>
        <v>2738.7334340239727</v>
      </c>
      <c r="G33" s="75">
        <f>G21+G17+G13+G7+G31+G28+G32</f>
        <v>114.49909935062975</v>
      </c>
      <c r="H33" s="46">
        <f t="shared" si="1"/>
        <v>2853.2325333746026</v>
      </c>
      <c r="I33" s="75">
        <f>I21+I17+I13+I7+I31+I28+I32</f>
        <v>2767.911217783847</v>
      </c>
      <c r="J33" s="75">
        <f>J21+J17+J13+J7+J31+J28+J32</f>
        <v>116.87883532873734</v>
      </c>
      <c r="K33" s="46">
        <f t="shared" si="2"/>
        <v>2884.7900531125842</v>
      </c>
    </row>
    <row r="34" spans="1:11">
      <c r="B34" s="25"/>
      <c r="C34" s="82"/>
      <c r="D34" s="82"/>
      <c r="E34" s="82"/>
      <c r="F34" s="82"/>
      <c r="G34" s="82"/>
      <c r="H34" s="82"/>
      <c r="I34" s="82"/>
      <c r="J34" s="82"/>
      <c r="K34" s="82"/>
    </row>
    <row r="35" spans="1:11">
      <c r="B35" s="31" t="s">
        <v>32</v>
      </c>
      <c r="C35" s="78"/>
      <c r="D35" s="78"/>
      <c r="E35" s="78"/>
      <c r="F35" s="78"/>
      <c r="G35" s="78"/>
      <c r="H35" s="78"/>
      <c r="I35" s="78"/>
      <c r="J35" s="78"/>
      <c r="K35" s="78"/>
    </row>
    <row r="36" spans="1:11">
      <c r="B36" s="31"/>
    </row>
    <row r="37" spans="1:11">
      <c r="B37" s="31"/>
    </row>
    <row r="38" spans="1:11" ht="79.5" customHeight="1">
      <c r="B38" s="88" t="s">
        <v>49</v>
      </c>
      <c r="C38" s="88"/>
    </row>
    <row r="39" spans="1:11">
      <c r="A39" s="47"/>
      <c r="B39" s="33"/>
    </row>
    <row r="40" spans="1:11">
      <c r="A40" s="47"/>
      <c r="B40" s="34"/>
    </row>
    <row r="41" spans="1:11">
      <c r="A41" s="47"/>
      <c r="B41" s="34"/>
    </row>
    <row r="42" spans="1:11">
      <c r="A42" s="47"/>
      <c r="B42" s="34"/>
    </row>
    <row r="43" spans="1:11">
      <c r="A43" s="47"/>
      <c r="B43" s="34"/>
    </row>
    <row r="44" spans="1:11">
      <c r="A44" s="47"/>
      <c r="B44" s="35"/>
    </row>
  </sheetData>
  <mergeCells count="9">
    <mergeCell ref="I5:J5"/>
    <mergeCell ref="K5:K6"/>
    <mergeCell ref="B38:C38"/>
    <mergeCell ref="B2:H2"/>
    <mergeCell ref="F5:G5"/>
    <mergeCell ref="H5:H6"/>
    <mergeCell ref="B5:B6"/>
    <mergeCell ref="C5:D5"/>
    <mergeCell ref="E5:E6"/>
  </mergeCells>
  <conditionalFormatting sqref="C35:K35">
    <cfRule type="cellIs" priority="7" operator="notEqual">
      <formula>0</formula>
    </cfRule>
    <cfRule type="cellIs" priority="8" operator="notEqual">
      <formula>0</formula>
    </cfRule>
  </conditionalFormatting>
  <conditionalFormatting sqref="C35:K35">
    <cfRule type="cellIs" priority="5" operator="notEqual">
      <formula>0</formula>
    </cfRule>
    <cfRule type="cellIs" priority="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3"/>
  <sheetViews>
    <sheetView showGridLines="0" topLeftCell="B1" zoomScale="70" zoomScaleNormal="7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M6" sqref="M6"/>
    </sheetView>
  </sheetViews>
  <sheetFormatPr defaultColWidth="9.140625" defaultRowHeight="15"/>
  <cols>
    <col min="1" max="1" width="9.140625" style="1"/>
    <col min="2" max="2" width="45" style="2" customWidth="1"/>
    <col min="3" max="11" width="15.85546875" style="1" customWidth="1"/>
    <col min="12" max="16384" width="9.140625" style="1"/>
  </cols>
  <sheetData>
    <row r="1" spans="2:11">
      <c r="B1" s="81" t="s">
        <v>30</v>
      </c>
      <c r="C1" s="81"/>
      <c r="D1" s="81"/>
      <c r="E1" s="81"/>
      <c r="F1" s="81"/>
      <c r="G1" s="81"/>
      <c r="H1" s="81"/>
      <c r="I1" s="81"/>
      <c r="J1" s="81"/>
      <c r="K1" s="81"/>
    </row>
    <row r="2" spans="2:11">
      <c r="B2" s="81" t="s">
        <v>31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15.75" thickBot="1">
      <c r="B3" s="3"/>
    </row>
    <row r="4" spans="2:11" s="79" customFormat="1">
      <c r="B4" s="89" t="s">
        <v>0</v>
      </c>
      <c r="C4" s="84" t="s">
        <v>45</v>
      </c>
      <c r="D4" s="85"/>
      <c r="E4" s="86" t="s">
        <v>25</v>
      </c>
      <c r="F4" s="84" t="s">
        <v>47</v>
      </c>
      <c r="G4" s="85"/>
      <c r="H4" s="86" t="s">
        <v>25</v>
      </c>
      <c r="I4" s="84" t="s">
        <v>50</v>
      </c>
      <c r="J4" s="85"/>
      <c r="K4" s="86" t="s">
        <v>25</v>
      </c>
    </row>
    <row r="5" spans="2:11" s="79" customFormat="1">
      <c r="B5" s="90"/>
      <c r="C5" s="48" t="s">
        <v>28</v>
      </c>
      <c r="D5" s="5" t="s">
        <v>1</v>
      </c>
      <c r="E5" s="87"/>
      <c r="F5" s="48" t="s">
        <v>28</v>
      </c>
      <c r="G5" s="5" t="s">
        <v>1</v>
      </c>
      <c r="H5" s="87"/>
      <c r="I5" s="48" t="s">
        <v>28</v>
      </c>
      <c r="J5" s="5" t="s">
        <v>1</v>
      </c>
      <c r="K5" s="87"/>
    </row>
    <row r="6" spans="2:11">
      <c r="B6" s="10" t="s">
        <v>2</v>
      </c>
      <c r="C6" s="52">
        <f>SUM(C7:C11)</f>
        <v>135</v>
      </c>
      <c r="D6" s="16">
        <f>SUM(D7:D11)</f>
        <v>14</v>
      </c>
      <c r="E6" s="56">
        <f t="shared" ref="E6:E39" si="0">SUM(C6:D6)</f>
        <v>149</v>
      </c>
      <c r="F6" s="52">
        <f>SUM(F7:F11)</f>
        <v>136</v>
      </c>
      <c r="G6" s="16">
        <f>SUM(G7:G11)</f>
        <v>14</v>
      </c>
      <c r="H6" s="56">
        <f t="shared" ref="H6:H39" si="1">SUM(F6:G6)</f>
        <v>150</v>
      </c>
      <c r="I6" s="52">
        <f>SUM(I7:I11)</f>
        <v>136</v>
      </c>
      <c r="J6" s="16">
        <f>SUM(J7:J11)</f>
        <v>14</v>
      </c>
      <c r="K6" s="56">
        <f t="shared" ref="K6:K39" si="2">SUM(I6:J6)</f>
        <v>150</v>
      </c>
    </row>
    <row r="7" spans="2:11">
      <c r="B7" s="9" t="s">
        <v>3</v>
      </c>
      <c r="C7" s="59">
        <v>53</v>
      </c>
      <c r="D7" s="58">
        <v>7</v>
      </c>
      <c r="E7" s="57">
        <f t="shared" si="0"/>
        <v>60</v>
      </c>
      <c r="F7" s="59">
        <v>53</v>
      </c>
      <c r="G7" s="58">
        <v>7</v>
      </c>
      <c r="H7" s="57">
        <f t="shared" si="1"/>
        <v>60</v>
      </c>
      <c r="I7" s="59">
        <v>53</v>
      </c>
      <c r="J7" s="58">
        <v>7</v>
      </c>
      <c r="K7" s="57">
        <f t="shared" si="2"/>
        <v>60</v>
      </c>
    </row>
    <row r="8" spans="2:11">
      <c r="B8" s="7" t="s">
        <v>4</v>
      </c>
      <c r="C8" s="59">
        <v>71</v>
      </c>
      <c r="D8" s="58">
        <v>6</v>
      </c>
      <c r="E8" s="57">
        <f t="shared" si="0"/>
        <v>77</v>
      </c>
      <c r="F8" s="59">
        <v>71</v>
      </c>
      <c r="G8" s="58">
        <v>6</v>
      </c>
      <c r="H8" s="57">
        <f t="shared" si="1"/>
        <v>77</v>
      </c>
      <c r="I8" s="59">
        <v>71</v>
      </c>
      <c r="J8" s="58">
        <v>6</v>
      </c>
      <c r="K8" s="57">
        <f t="shared" si="2"/>
        <v>77</v>
      </c>
    </row>
    <row r="9" spans="2:11">
      <c r="B9" s="7" t="s">
        <v>5</v>
      </c>
      <c r="C9" s="59">
        <v>6</v>
      </c>
      <c r="D9" s="58">
        <v>1</v>
      </c>
      <c r="E9" s="57">
        <f t="shared" si="0"/>
        <v>7</v>
      </c>
      <c r="F9" s="59">
        <v>7</v>
      </c>
      <c r="G9" s="58">
        <v>1</v>
      </c>
      <c r="H9" s="57">
        <f t="shared" si="1"/>
        <v>8</v>
      </c>
      <c r="I9" s="59">
        <v>7</v>
      </c>
      <c r="J9" s="58">
        <v>1</v>
      </c>
      <c r="K9" s="57">
        <f t="shared" si="2"/>
        <v>8</v>
      </c>
    </row>
    <row r="10" spans="2:11" ht="30">
      <c r="B10" s="37" t="s">
        <v>44</v>
      </c>
      <c r="C10" s="59">
        <v>3</v>
      </c>
      <c r="D10" s="58">
        <v>0</v>
      </c>
      <c r="E10" s="57">
        <f t="shared" si="0"/>
        <v>3</v>
      </c>
      <c r="F10" s="59">
        <v>3</v>
      </c>
      <c r="G10" s="58">
        <v>0</v>
      </c>
      <c r="H10" s="57">
        <f t="shared" si="1"/>
        <v>3</v>
      </c>
      <c r="I10" s="59">
        <v>3</v>
      </c>
      <c r="J10" s="58">
        <v>0</v>
      </c>
      <c r="K10" s="57">
        <f t="shared" si="2"/>
        <v>3</v>
      </c>
    </row>
    <row r="11" spans="2:11">
      <c r="B11" s="7" t="s">
        <v>6</v>
      </c>
      <c r="C11" s="61">
        <v>2</v>
      </c>
      <c r="D11" s="60">
        <v>0</v>
      </c>
      <c r="E11" s="57">
        <f t="shared" si="0"/>
        <v>2</v>
      </c>
      <c r="F11" s="61">
        <v>2</v>
      </c>
      <c r="G11" s="60">
        <v>0</v>
      </c>
      <c r="H11" s="57">
        <f t="shared" si="1"/>
        <v>2</v>
      </c>
      <c r="I11" s="61">
        <v>2</v>
      </c>
      <c r="J11" s="60">
        <v>0</v>
      </c>
      <c r="K11" s="57">
        <f t="shared" si="2"/>
        <v>2</v>
      </c>
    </row>
    <row r="12" spans="2:11">
      <c r="B12" s="8" t="s">
        <v>7</v>
      </c>
      <c r="C12" s="63">
        <f>SUM(C13:C15)</f>
        <v>214</v>
      </c>
      <c r="D12" s="62">
        <f>SUM(D13:D15)</f>
        <v>9</v>
      </c>
      <c r="E12" s="56">
        <f t="shared" si="0"/>
        <v>223</v>
      </c>
      <c r="F12" s="63">
        <f>SUM(F13:F15)</f>
        <v>212</v>
      </c>
      <c r="G12" s="62">
        <f>SUM(G13:G15)</f>
        <v>9</v>
      </c>
      <c r="H12" s="56">
        <f t="shared" si="1"/>
        <v>221</v>
      </c>
      <c r="I12" s="63">
        <f>SUM(I13:I15)</f>
        <v>212</v>
      </c>
      <c r="J12" s="62">
        <f>SUM(J13:J15)</f>
        <v>9</v>
      </c>
      <c r="K12" s="56">
        <f t="shared" si="2"/>
        <v>221</v>
      </c>
    </row>
    <row r="13" spans="2:11">
      <c r="B13" s="9" t="s">
        <v>22</v>
      </c>
      <c r="C13" s="59">
        <v>156</v>
      </c>
      <c r="D13" s="58">
        <v>5</v>
      </c>
      <c r="E13" s="57">
        <f t="shared" si="0"/>
        <v>161</v>
      </c>
      <c r="F13" s="59">
        <v>154</v>
      </c>
      <c r="G13" s="58">
        <v>5</v>
      </c>
      <c r="H13" s="57">
        <f t="shared" si="1"/>
        <v>159</v>
      </c>
      <c r="I13" s="59">
        <v>154</v>
      </c>
      <c r="J13" s="58">
        <v>5</v>
      </c>
      <c r="K13" s="57">
        <f t="shared" si="2"/>
        <v>159</v>
      </c>
    </row>
    <row r="14" spans="2:11">
      <c r="B14" s="9" t="s">
        <v>8</v>
      </c>
      <c r="C14" s="59">
        <v>56</v>
      </c>
      <c r="D14" s="58">
        <v>4</v>
      </c>
      <c r="E14" s="57">
        <f t="shared" si="0"/>
        <v>60</v>
      </c>
      <c r="F14" s="59">
        <v>56</v>
      </c>
      <c r="G14" s="58">
        <v>4</v>
      </c>
      <c r="H14" s="57">
        <f t="shared" si="1"/>
        <v>60</v>
      </c>
      <c r="I14" s="59">
        <v>56</v>
      </c>
      <c r="J14" s="58">
        <v>4</v>
      </c>
      <c r="K14" s="57">
        <f t="shared" si="2"/>
        <v>60</v>
      </c>
    </row>
    <row r="15" spans="2:11">
      <c r="B15" s="9" t="s">
        <v>23</v>
      </c>
      <c r="C15" s="59">
        <v>2</v>
      </c>
      <c r="D15" s="58">
        <v>0</v>
      </c>
      <c r="E15" s="57">
        <f t="shared" si="0"/>
        <v>2</v>
      </c>
      <c r="F15" s="59">
        <v>2</v>
      </c>
      <c r="G15" s="58">
        <v>0</v>
      </c>
      <c r="H15" s="57">
        <f t="shared" si="1"/>
        <v>2</v>
      </c>
      <c r="I15" s="59">
        <v>2</v>
      </c>
      <c r="J15" s="58">
        <v>0</v>
      </c>
      <c r="K15" s="57">
        <f t="shared" si="2"/>
        <v>2</v>
      </c>
    </row>
    <row r="16" spans="2:11">
      <c r="B16" s="10" t="s">
        <v>9</v>
      </c>
      <c r="C16" s="63">
        <f>SUM(C17:C19)</f>
        <v>208</v>
      </c>
      <c r="D16" s="62">
        <f>SUM(D17:D19)</f>
        <v>4</v>
      </c>
      <c r="E16" s="64">
        <f t="shared" si="0"/>
        <v>212</v>
      </c>
      <c r="F16" s="63">
        <f>SUM(F17:F19)</f>
        <v>206</v>
      </c>
      <c r="G16" s="62">
        <f>SUM(G17:G19)</f>
        <v>4</v>
      </c>
      <c r="H16" s="64">
        <f t="shared" si="1"/>
        <v>210</v>
      </c>
      <c r="I16" s="63">
        <f>SUM(I17:I19)</f>
        <v>204</v>
      </c>
      <c r="J16" s="62">
        <f>SUM(J17:J19)</f>
        <v>4</v>
      </c>
      <c r="K16" s="64">
        <f t="shared" si="2"/>
        <v>208</v>
      </c>
    </row>
    <row r="17" spans="2:11">
      <c r="B17" s="7" t="s">
        <v>10</v>
      </c>
      <c r="C17" s="59">
        <v>141</v>
      </c>
      <c r="D17" s="58">
        <v>2</v>
      </c>
      <c r="E17" s="57">
        <f t="shared" si="0"/>
        <v>143</v>
      </c>
      <c r="F17" s="59">
        <v>141</v>
      </c>
      <c r="G17" s="58">
        <v>2</v>
      </c>
      <c r="H17" s="57">
        <f t="shared" si="1"/>
        <v>143</v>
      </c>
      <c r="I17" s="59">
        <v>140</v>
      </c>
      <c r="J17" s="58">
        <v>2</v>
      </c>
      <c r="K17" s="57">
        <f t="shared" si="2"/>
        <v>142</v>
      </c>
    </row>
    <row r="18" spans="2:11">
      <c r="B18" s="7" t="s">
        <v>11</v>
      </c>
      <c r="C18" s="59">
        <v>42</v>
      </c>
      <c r="D18" s="58">
        <v>1</v>
      </c>
      <c r="E18" s="57">
        <f t="shared" si="0"/>
        <v>43</v>
      </c>
      <c r="F18" s="59">
        <v>40</v>
      </c>
      <c r="G18" s="58">
        <v>1</v>
      </c>
      <c r="H18" s="57">
        <f t="shared" si="1"/>
        <v>41</v>
      </c>
      <c r="I18" s="59">
        <v>39</v>
      </c>
      <c r="J18" s="58">
        <v>1</v>
      </c>
      <c r="K18" s="57">
        <f t="shared" si="2"/>
        <v>40</v>
      </c>
    </row>
    <row r="19" spans="2:11">
      <c r="B19" s="7" t="s">
        <v>12</v>
      </c>
      <c r="C19" s="59">
        <v>25</v>
      </c>
      <c r="D19" s="58">
        <v>1</v>
      </c>
      <c r="E19" s="57">
        <f t="shared" si="0"/>
        <v>26</v>
      </c>
      <c r="F19" s="59">
        <v>25</v>
      </c>
      <c r="G19" s="58">
        <v>1</v>
      </c>
      <c r="H19" s="57">
        <f t="shared" si="1"/>
        <v>26</v>
      </c>
      <c r="I19" s="59">
        <v>25</v>
      </c>
      <c r="J19" s="58">
        <v>1</v>
      </c>
      <c r="K19" s="57">
        <f t="shared" si="2"/>
        <v>26</v>
      </c>
    </row>
    <row r="20" spans="2:11">
      <c r="B20" s="8" t="s">
        <v>13</v>
      </c>
      <c r="C20" s="66">
        <f t="shared" ref="C20:D20" si="3">C21+C22+C25+C26+C27+C28</f>
        <v>142</v>
      </c>
      <c r="D20" s="65">
        <f t="shared" si="3"/>
        <v>4</v>
      </c>
      <c r="E20" s="64">
        <f t="shared" si="0"/>
        <v>146</v>
      </c>
      <c r="F20" s="66">
        <f t="shared" ref="F20:G20" si="4">F21+F22+F25+F26+F27+F28</f>
        <v>146</v>
      </c>
      <c r="G20" s="65">
        <f t="shared" si="4"/>
        <v>4</v>
      </c>
      <c r="H20" s="64">
        <f t="shared" si="1"/>
        <v>150</v>
      </c>
      <c r="I20" s="66">
        <f t="shared" ref="I20:J20" si="5">I21+I22+I25+I26+I27+I28</f>
        <v>148</v>
      </c>
      <c r="J20" s="65">
        <f t="shared" si="5"/>
        <v>5</v>
      </c>
      <c r="K20" s="64">
        <f t="shared" si="2"/>
        <v>153</v>
      </c>
    </row>
    <row r="21" spans="2:11">
      <c r="B21" s="7" t="s">
        <v>24</v>
      </c>
      <c r="C21" s="69">
        <v>1</v>
      </c>
      <c r="D21" s="68">
        <v>0</v>
      </c>
      <c r="E21" s="67">
        <f t="shared" si="0"/>
        <v>1</v>
      </c>
      <c r="F21" s="69">
        <v>1</v>
      </c>
      <c r="G21" s="68">
        <v>0</v>
      </c>
      <c r="H21" s="67">
        <f t="shared" si="1"/>
        <v>1</v>
      </c>
      <c r="I21" s="69">
        <v>1</v>
      </c>
      <c r="J21" s="68">
        <v>0</v>
      </c>
      <c r="K21" s="67">
        <f t="shared" si="2"/>
        <v>1</v>
      </c>
    </row>
    <row r="22" spans="2:11">
      <c r="B22" s="15" t="s">
        <v>26</v>
      </c>
      <c r="C22" s="76">
        <f>SUM(C23:C24)</f>
        <v>118</v>
      </c>
      <c r="D22" s="71">
        <f>SUM(D23:D24)</f>
        <v>2</v>
      </c>
      <c r="E22" s="70">
        <f t="shared" si="0"/>
        <v>120</v>
      </c>
      <c r="F22" s="76">
        <f>SUM(F23:F24)</f>
        <v>122</v>
      </c>
      <c r="G22" s="71">
        <f>SUM(G23:G24)</f>
        <v>2</v>
      </c>
      <c r="H22" s="70">
        <f t="shared" si="1"/>
        <v>124</v>
      </c>
      <c r="I22" s="76">
        <f>SUM(I23:I24)</f>
        <v>124</v>
      </c>
      <c r="J22" s="71">
        <f>SUM(J23:J24)</f>
        <v>3</v>
      </c>
      <c r="K22" s="70">
        <f t="shared" si="2"/>
        <v>127</v>
      </c>
    </row>
    <row r="23" spans="2:11">
      <c r="B23" s="14" t="s">
        <v>36</v>
      </c>
      <c r="C23" s="69">
        <v>93</v>
      </c>
      <c r="D23" s="68">
        <v>2</v>
      </c>
      <c r="E23" s="67">
        <f t="shared" si="0"/>
        <v>95</v>
      </c>
      <c r="F23" s="69">
        <v>99</v>
      </c>
      <c r="G23" s="68">
        <v>2</v>
      </c>
      <c r="H23" s="67">
        <f t="shared" si="1"/>
        <v>101</v>
      </c>
      <c r="I23" s="69">
        <v>101</v>
      </c>
      <c r="J23" s="68">
        <v>3</v>
      </c>
      <c r="K23" s="67">
        <f t="shared" si="2"/>
        <v>104</v>
      </c>
    </row>
    <row r="24" spans="2:11">
      <c r="B24" s="14" t="s">
        <v>40</v>
      </c>
      <c r="C24" s="69">
        <v>25</v>
      </c>
      <c r="D24" s="68">
        <v>0</v>
      </c>
      <c r="E24" s="67">
        <f t="shared" si="0"/>
        <v>25</v>
      </c>
      <c r="F24" s="69">
        <v>23</v>
      </c>
      <c r="G24" s="68">
        <v>0</v>
      </c>
      <c r="H24" s="67">
        <f t="shared" si="1"/>
        <v>23</v>
      </c>
      <c r="I24" s="69">
        <v>23</v>
      </c>
      <c r="J24" s="68">
        <v>0</v>
      </c>
      <c r="K24" s="67">
        <f t="shared" si="2"/>
        <v>23</v>
      </c>
    </row>
    <row r="25" spans="2:11">
      <c r="B25" s="7" t="s">
        <v>14</v>
      </c>
      <c r="C25" s="73">
        <v>20</v>
      </c>
      <c r="D25" s="60">
        <v>2</v>
      </c>
      <c r="E25" s="72">
        <f t="shared" si="0"/>
        <v>22</v>
      </c>
      <c r="F25" s="73">
        <v>20</v>
      </c>
      <c r="G25" s="60">
        <v>2</v>
      </c>
      <c r="H25" s="72">
        <f t="shared" si="1"/>
        <v>22</v>
      </c>
      <c r="I25" s="73">
        <v>20</v>
      </c>
      <c r="J25" s="60">
        <v>2</v>
      </c>
      <c r="K25" s="72">
        <f t="shared" si="2"/>
        <v>22</v>
      </c>
    </row>
    <row r="26" spans="2:11">
      <c r="B26" s="7" t="s">
        <v>15</v>
      </c>
      <c r="C26" s="73">
        <v>1</v>
      </c>
      <c r="D26" s="60">
        <v>0</v>
      </c>
      <c r="E26" s="72">
        <f t="shared" si="0"/>
        <v>1</v>
      </c>
      <c r="F26" s="73">
        <v>1</v>
      </c>
      <c r="G26" s="60">
        <v>0</v>
      </c>
      <c r="H26" s="72">
        <f t="shared" si="1"/>
        <v>1</v>
      </c>
      <c r="I26" s="73">
        <v>1</v>
      </c>
      <c r="J26" s="60">
        <v>0</v>
      </c>
      <c r="K26" s="72">
        <f t="shared" si="2"/>
        <v>1</v>
      </c>
    </row>
    <row r="27" spans="2:11">
      <c r="B27" s="7" t="s">
        <v>16</v>
      </c>
      <c r="C27" s="73">
        <v>1</v>
      </c>
      <c r="D27" s="60">
        <v>0</v>
      </c>
      <c r="E27" s="72">
        <f t="shared" si="0"/>
        <v>1</v>
      </c>
      <c r="F27" s="73">
        <v>1</v>
      </c>
      <c r="G27" s="60">
        <v>0</v>
      </c>
      <c r="H27" s="72">
        <f t="shared" si="1"/>
        <v>1</v>
      </c>
      <c r="I27" s="73">
        <v>1</v>
      </c>
      <c r="J27" s="60">
        <v>0</v>
      </c>
      <c r="K27" s="72">
        <f t="shared" si="2"/>
        <v>1</v>
      </c>
    </row>
    <row r="28" spans="2:11">
      <c r="B28" s="7" t="s">
        <v>17</v>
      </c>
      <c r="C28" s="73">
        <v>1</v>
      </c>
      <c r="D28" s="60">
        <v>0</v>
      </c>
      <c r="E28" s="72">
        <f t="shared" si="0"/>
        <v>1</v>
      </c>
      <c r="F28" s="73">
        <v>1</v>
      </c>
      <c r="G28" s="60">
        <v>0</v>
      </c>
      <c r="H28" s="72">
        <f t="shared" si="1"/>
        <v>1</v>
      </c>
      <c r="I28" s="73">
        <v>1</v>
      </c>
      <c r="J28" s="60">
        <v>0</v>
      </c>
      <c r="K28" s="72">
        <f t="shared" si="2"/>
        <v>1</v>
      </c>
    </row>
    <row r="29" spans="2:11">
      <c r="B29" s="8" t="s">
        <v>27</v>
      </c>
      <c r="C29" s="53">
        <f>SUM(C30:C32)</f>
        <v>223</v>
      </c>
      <c r="D29" s="11">
        <f>SUM(D30:D32)</f>
        <v>0</v>
      </c>
      <c r="E29" s="56">
        <f t="shared" si="0"/>
        <v>223</v>
      </c>
      <c r="F29" s="53">
        <f>SUM(F30:F32)</f>
        <v>223</v>
      </c>
      <c r="G29" s="11">
        <f>SUM(G30:G32)</f>
        <v>0</v>
      </c>
      <c r="H29" s="56">
        <f t="shared" si="1"/>
        <v>223</v>
      </c>
      <c r="I29" s="53">
        <f>SUM(I30:I32)</f>
        <v>223</v>
      </c>
      <c r="J29" s="11">
        <f>SUM(J30:J32)</f>
        <v>0</v>
      </c>
      <c r="K29" s="56">
        <f t="shared" si="2"/>
        <v>223</v>
      </c>
    </row>
    <row r="30" spans="2:11">
      <c r="B30" s="7" t="s">
        <v>41</v>
      </c>
      <c r="C30" s="54">
        <v>155</v>
      </c>
      <c r="D30" s="24">
        <v>0</v>
      </c>
      <c r="E30" s="57">
        <f t="shared" si="0"/>
        <v>155</v>
      </c>
      <c r="F30" s="54">
        <v>155</v>
      </c>
      <c r="G30" s="24">
        <v>0</v>
      </c>
      <c r="H30" s="57">
        <f t="shared" si="1"/>
        <v>155</v>
      </c>
      <c r="I30" s="54">
        <v>155</v>
      </c>
      <c r="J30" s="24">
        <v>0</v>
      </c>
      <c r="K30" s="57">
        <f t="shared" si="2"/>
        <v>155</v>
      </c>
    </row>
    <row r="31" spans="2:11">
      <c r="B31" s="7" t="s">
        <v>42</v>
      </c>
      <c r="C31" s="54">
        <v>41</v>
      </c>
      <c r="D31" s="24">
        <v>0</v>
      </c>
      <c r="E31" s="57">
        <f t="shared" si="0"/>
        <v>41</v>
      </c>
      <c r="F31" s="54">
        <v>41</v>
      </c>
      <c r="G31" s="24">
        <v>0</v>
      </c>
      <c r="H31" s="57">
        <f t="shared" si="1"/>
        <v>41</v>
      </c>
      <c r="I31" s="54">
        <v>41</v>
      </c>
      <c r="J31" s="24">
        <v>0</v>
      </c>
      <c r="K31" s="57">
        <f t="shared" si="2"/>
        <v>41</v>
      </c>
    </row>
    <row r="32" spans="2:11">
      <c r="B32" s="7" t="s">
        <v>43</v>
      </c>
      <c r="C32" s="54">
        <v>27</v>
      </c>
      <c r="D32" s="24">
        <v>0</v>
      </c>
      <c r="E32" s="57">
        <f t="shared" si="0"/>
        <v>27</v>
      </c>
      <c r="F32" s="54">
        <v>27</v>
      </c>
      <c r="G32" s="24">
        <v>0</v>
      </c>
      <c r="H32" s="57">
        <f t="shared" si="1"/>
        <v>27</v>
      </c>
      <c r="I32" s="54">
        <v>27</v>
      </c>
      <c r="J32" s="24">
        <v>0</v>
      </c>
      <c r="K32" s="57">
        <f t="shared" si="2"/>
        <v>27</v>
      </c>
    </row>
    <row r="33" spans="2:11">
      <c r="B33" s="10" t="s">
        <v>20</v>
      </c>
      <c r="C33" s="52">
        <f>SUM(C34:C35)</f>
        <v>144</v>
      </c>
      <c r="D33" s="16">
        <f>SUM(D34:D35)</f>
        <v>82</v>
      </c>
      <c r="E33" s="56">
        <f t="shared" si="0"/>
        <v>226</v>
      </c>
      <c r="F33" s="52">
        <f>SUM(F34:F35)</f>
        <v>145</v>
      </c>
      <c r="G33" s="16">
        <f>SUM(G34:G35)</f>
        <v>82</v>
      </c>
      <c r="H33" s="56">
        <f t="shared" si="1"/>
        <v>227</v>
      </c>
      <c r="I33" s="52">
        <f>SUM(I34:I35)</f>
        <v>145</v>
      </c>
      <c r="J33" s="16">
        <f>SUM(J34:J35)</f>
        <v>82</v>
      </c>
      <c r="K33" s="56">
        <f t="shared" si="2"/>
        <v>227</v>
      </c>
    </row>
    <row r="34" spans="2:11">
      <c r="B34" s="14" t="s">
        <v>38</v>
      </c>
      <c r="C34" s="54">
        <v>144</v>
      </c>
      <c r="D34" s="24">
        <v>82</v>
      </c>
      <c r="E34" s="67">
        <f t="shared" si="0"/>
        <v>226</v>
      </c>
      <c r="F34" s="54">
        <v>144</v>
      </c>
      <c r="G34" s="24">
        <v>82</v>
      </c>
      <c r="H34" s="67">
        <f t="shared" si="1"/>
        <v>226</v>
      </c>
      <c r="I34" s="54">
        <v>144</v>
      </c>
      <c r="J34" s="24">
        <v>82</v>
      </c>
      <c r="K34" s="67">
        <f t="shared" si="2"/>
        <v>226</v>
      </c>
    </row>
    <row r="35" spans="2:11">
      <c r="B35" s="14" t="s">
        <v>39</v>
      </c>
      <c r="C35" s="54"/>
      <c r="D35" s="71">
        <v>0</v>
      </c>
      <c r="E35" s="67">
        <f t="shared" si="0"/>
        <v>0</v>
      </c>
      <c r="F35" s="54">
        <v>1</v>
      </c>
      <c r="G35" s="71">
        <v>0</v>
      </c>
      <c r="H35" s="67">
        <f t="shared" si="1"/>
        <v>1</v>
      </c>
      <c r="I35" s="54">
        <v>1</v>
      </c>
      <c r="J35" s="71">
        <v>0</v>
      </c>
      <c r="K35" s="67">
        <f t="shared" si="2"/>
        <v>1</v>
      </c>
    </row>
    <row r="36" spans="2:11">
      <c r="B36" s="50" t="s">
        <v>34</v>
      </c>
      <c r="C36" s="52">
        <f t="shared" ref="C36:D36" si="6">SUM(C37:C38)</f>
        <v>96</v>
      </c>
      <c r="D36" s="16">
        <f t="shared" si="6"/>
        <v>7</v>
      </c>
      <c r="E36" s="56">
        <f t="shared" si="0"/>
        <v>103</v>
      </c>
      <c r="F36" s="52">
        <f t="shared" ref="F36:G36" si="7">SUM(F37:F38)</f>
        <v>96</v>
      </c>
      <c r="G36" s="16">
        <f t="shared" si="7"/>
        <v>7</v>
      </c>
      <c r="H36" s="56">
        <f t="shared" si="1"/>
        <v>103</v>
      </c>
      <c r="I36" s="52">
        <f t="shared" ref="I36:J36" si="8">SUM(I37:I38)</f>
        <v>95</v>
      </c>
      <c r="J36" s="16">
        <f t="shared" si="8"/>
        <v>7</v>
      </c>
      <c r="K36" s="56">
        <f t="shared" si="2"/>
        <v>102</v>
      </c>
    </row>
    <row r="37" spans="2:11">
      <c r="B37" s="14" t="s">
        <v>36</v>
      </c>
      <c r="C37" s="54">
        <v>96</v>
      </c>
      <c r="D37" s="24">
        <v>7</v>
      </c>
      <c r="E37" s="72">
        <f t="shared" si="0"/>
        <v>103</v>
      </c>
      <c r="F37" s="54">
        <v>96</v>
      </c>
      <c r="G37" s="24">
        <v>7</v>
      </c>
      <c r="H37" s="72">
        <f t="shared" si="1"/>
        <v>103</v>
      </c>
      <c r="I37" s="54">
        <v>95</v>
      </c>
      <c r="J37" s="24">
        <v>7</v>
      </c>
      <c r="K37" s="72">
        <f t="shared" si="2"/>
        <v>102</v>
      </c>
    </row>
    <row r="38" spans="2:11">
      <c r="B38" s="14" t="s">
        <v>37</v>
      </c>
      <c r="C38" s="24">
        <v>0</v>
      </c>
      <c r="D38" s="24">
        <v>0</v>
      </c>
      <c r="E38" s="72">
        <f t="shared" si="0"/>
        <v>0</v>
      </c>
      <c r="F38" s="24">
        <v>0</v>
      </c>
      <c r="G38" s="24">
        <v>0</v>
      </c>
      <c r="H38" s="72">
        <f t="shared" si="1"/>
        <v>0</v>
      </c>
      <c r="I38" s="24">
        <v>0</v>
      </c>
      <c r="J38" s="24">
        <v>0</v>
      </c>
      <c r="K38" s="72">
        <f t="shared" si="2"/>
        <v>0</v>
      </c>
    </row>
    <row r="39" spans="2:11" ht="15.75" thickBot="1">
      <c r="B39" s="51" t="s">
        <v>21</v>
      </c>
      <c r="C39" s="55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5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5">
        <f>I20+I16+I12+I6+I33+I29+I36</f>
        <v>1163</v>
      </c>
      <c r="J39" s="4">
        <f>J20+J16+J12+J6+J33+J29+J36</f>
        <v>121</v>
      </c>
      <c r="K39" s="23">
        <f t="shared" si="2"/>
        <v>1284</v>
      </c>
    </row>
    <row r="40" spans="2:11"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6" t="s">
        <v>32</v>
      </c>
      <c r="C41" s="77"/>
      <c r="D41" s="77"/>
      <c r="E41" s="77"/>
      <c r="F41" s="77"/>
      <c r="G41" s="77"/>
      <c r="H41" s="77"/>
      <c r="I41" s="77"/>
      <c r="J41" s="77"/>
      <c r="K41" s="77"/>
    </row>
    <row r="42" spans="2:11">
      <c r="B42" s="6" t="s">
        <v>33</v>
      </c>
    </row>
    <row r="43" spans="2:11">
      <c r="B43" s="6"/>
    </row>
  </sheetData>
  <mergeCells count="7">
    <mergeCell ref="I4:J4"/>
    <mergeCell ref="K4:K5"/>
    <mergeCell ref="F4:G4"/>
    <mergeCell ref="H4:H5"/>
    <mergeCell ref="B4:B5"/>
    <mergeCell ref="C4:D4"/>
    <mergeCell ref="E4:E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F3C2E-2166-4726-B324-AEB2CBB808D3}"/>
</file>

<file path=customXml/itemProps2.xml><?xml version="1.0" encoding="utf-8"?>
<ds:datastoreItem xmlns:ds="http://schemas.openxmlformats.org/officeDocument/2006/customXml" ds:itemID="{1E88A13A-8461-4ABD-875C-59FE0D08FD96}"/>
</file>

<file path=customXml/itemProps3.xml><?xml version="1.0" encoding="utf-8"?>
<ds:datastoreItem xmlns:ds="http://schemas.openxmlformats.org/officeDocument/2006/customXml" ds:itemID="{DB69E343-CEA1-458A-AD17-037CF901B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2022-04-01T02:52:20Z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