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2BE13DA8-BFBB-45AA-BADD-2085AB6C0C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81029"/>
</workbook>
</file>

<file path=xl/calcChain.xml><?xml version="1.0" encoding="utf-8"?>
<calcChain xmlns="http://schemas.openxmlformats.org/spreadsheetml/2006/main"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C39" i="3"/>
  <c r="E14" i="3"/>
  <c r="E15" i="3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<sst xmlns="http://schemas.openxmlformats.org/spreadsheetml/2006/main" count="113" uniqueCount="53">
  <si>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</si>
  <si>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</si>
  <si>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</si>
  <si>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</si>
  <si>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</si>
  <si>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</si>
  <si>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</si>
  <si>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</si>
  <si>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</si>
  <si>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</si>
  <si>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</si>
  <si>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</si>
  <si>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</si>
  <si>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</si>
  <si>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</si>
  <si>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</si>
  <si>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</si>
  <si>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</si>
  <si>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</si>
  <si>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</si>
  <si>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</si>
  <si>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</si>
  <si>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</si>
  <si>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</si>
  <si>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</si>
  <si>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</si>
  <si>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</si>
  <si>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</si>
  <si>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</si>
  <si>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</si>
  <si>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</si>
  <si>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</si>
  <si>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</si>
  <si>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</si>
  <si>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</si>
  <si>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</si>
  <si>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</si>
  <si>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</si>
  <si>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</si>
  <si>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</si>
  <si>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</si>
  <si>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</si>
  <si>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</si>
  <si>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</si>
  <si>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</si>
  <si>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</si>
  <si>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</si>
  <si>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</si>
  <si>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</si>
  <si>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</si>
  <si>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 2020</t>
  </si>
  <si>
    <t>Data aset LKM menggunakan data Kuartal II 2020.</t>
  </si>
  <si>
    <t>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</si>
</sst>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</numFmts>
  <fonts count="6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9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41" fontId="59" fillId="0" borderId="2" xfId="845" applyFont="1" applyFill="1" applyBorder="1" applyAlignment="1">
      <alignment horizontal="right" vertical="center"/>
    </xf>
    <xf numFmtId="41" fontId="59" fillId="0" borderId="20" xfId="845" applyFont="1" applyFill="1" applyBorder="1" applyAlignment="1">
      <alignment horizontal="right" vertical="center"/>
    </xf>
    <xf numFmtId="41" fontId="60" fillId="8" borderId="2" xfId="845" applyFont="1" applyFill="1" applyBorder="1" applyAlignment="1">
      <alignment horizontal="right" vertical="center"/>
    </xf>
    <xf numFmtId="41" fontId="60" fillId="8" borderId="20" xfId="845" applyFont="1" applyFill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61" fillId="0" borderId="20" xfId="845" applyFont="1" applyFill="1" applyBorder="1" applyAlignment="1">
      <alignment horizontal="right"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41" fontId="49" fillId="8" borderId="2" xfId="845" applyFont="1" applyFill="1" applyBorder="1" applyAlignment="1">
      <alignment horizontal="right"/>
    </xf>
    <xf numFmtId="181" fontId="62" fillId="8" borderId="2" xfId="845" applyNumberFormat="1" applyFont="1" applyFill="1" applyBorder="1" applyAlignment="1">
      <alignment vertical="center"/>
    </xf>
    <xf numFmtId="181" fontId="63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2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1" fontId="0" fillId="0" borderId="2" xfId="845" applyNumberFormat="1" applyFont="1" applyFill="1" applyBorder="1" applyAlignment="1">
      <alignment vertical="center"/>
    </xf>
    <xf numFmtId="181" fontId="60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41" fontId="61" fillId="0" borderId="2" xfId="845" applyFont="1" applyFill="1" applyBorder="1" applyAlignment="1">
      <alignment horizontal="right" vertical="center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48274</xdr:colOff>
      <xdr:row>38</xdr:row>
      <xdr:rowOff>112059</xdr:rowOff>
    </xdr:from>
    <xdr:to>
      <xdr:col>7</xdr:col>
      <xdr:colOff>264784</xdr:colOff>
      <xdr:row>56</xdr:row>
      <xdr:rowOff>33617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52CD0C-78A8-42E1-802D-7760E1650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274" y="7373471"/>
          <a:ext cx="6839186" cy="3350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16766</xdr:colOff>
      <xdr:row>3</xdr:row>
      <xdr:rowOff>67236</xdr:rowOff>
    </xdr:from>
    <xdr:to>
      <xdr:col>15</xdr:col>
      <xdr:colOff>448773</xdr:colOff>
      <xdr:row>16</xdr:row>
      <xdr:rowOff>33618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16228-8CE2-43DC-8386-999390BC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5472" y="739589"/>
          <a:ext cx="5878066" cy="244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abSelected="1" zoomScale="85" zoomScaleNormal="85" workbookViewId="0">
      <selection activeCell="E31" sqref="E31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1" t="s">
        <v>32</v>
      </c>
      <c r="C2" s="91"/>
      <c r="D2" s="91"/>
      <c r="E2" s="91"/>
      <c r="H2" s="91" t="s">
        <v>32</v>
      </c>
      <c r="I2" s="91"/>
      <c r="J2" s="91"/>
      <c r="K2" s="9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2" t="s">
        <v>1</v>
      </c>
      <c r="C5" s="94" t="s">
        <v>52</v>
      </c>
      <c r="D5" s="95"/>
      <c r="E5" s="96" t="s">
        <v>28</v>
      </c>
      <c r="H5" s="92" t="s">
        <v>1</v>
      </c>
      <c r="I5" s="94" t="str">
        <f>C5</f>
        <v>Desember 2020</v>
      </c>
      <c r="J5" s="95"/>
      <c r="K5" s="96" t="s">
        <v>28</v>
      </c>
    </row>
    <row r="6" spans="2:11" s="15" customFormat="1">
      <c r="B6" s="93"/>
      <c r="C6" s="37" t="s">
        <v>31</v>
      </c>
      <c r="D6" s="37" t="s">
        <v>2</v>
      </c>
      <c r="E6" s="97"/>
      <c r="H6" s="93"/>
      <c r="I6" s="37" t="s">
        <v>31</v>
      </c>
      <c r="J6" s="37" t="s">
        <v>2</v>
      </c>
      <c r="K6" s="97"/>
    </row>
    <row r="7" spans="2:11" s="15" customFormat="1">
      <c r="B7" s="16" t="s">
        <v>3</v>
      </c>
      <c r="C7" s="56">
        <f>SUM(C8:C12)</f>
        <v>1409.751255294068</v>
      </c>
      <c r="D7" s="56">
        <f>SUM(D8:D12)</f>
        <v>44.614511189239998</v>
      </c>
      <c r="E7" s="18">
        <f>C7+D7</f>
        <v>1454.3657664833079</v>
      </c>
      <c r="F7" s="19"/>
      <c r="G7" s="19"/>
      <c r="H7" s="16" t="s">
        <v>3</v>
      </c>
      <c r="I7" s="17">
        <f>SUM(I8:I12)</f>
        <v>1409751.2552940683</v>
      </c>
      <c r="J7" s="17">
        <f>SUM(J8:J12)</f>
        <v>44614.511189240002</v>
      </c>
      <c r="K7" s="18">
        <f>I7+J7</f>
        <v>1454365.7664833083</v>
      </c>
    </row>
    <row r="8" spans="2:11">
      <c r="B8" s="38" t="s">
        <v>4</v>
      </c>
      <c r="C8" s="76">
        <v>544.20435499474002</v>
      </c>
      <c r="D8" s="76">
        <v>36.491357955109997</v>
      </c>
      <c r="E8" s="53">
        <f t="shared" ref="E8:E12" si="0">C8+D8</f>
        <v>580.69571294984996</v>
      </c>
      <c r="F8" s="21"/>
      <c r="G8" s="21"/>
      <c r="H8" s="20" t="s">
        <v>4</v>
      </c>
      <c r="I8" s="22">
        <f t="shared" ref="I8:I12" si="1">C8*1000</f>
        <v>544204.35499473999</v>
      </c>
      <c r="J8" s="22">
        <f t="shared" ref="J8:J12" si="2">D8*1000</f>
        <v>36491.357955109997</v>
      </c>
      <c r="K8" s="23">
        <f>SUM(I8:J8)</f>
        <v>580695.71294985001</v>
      </c>
    </row>
    <row r="9" spans="2:11">
      <c r="B9" s="38" t="s">
        <v>5</v>
      </c>
      <c r="C9" s="76">
        <v>166.77567475894003</v>
      </c>
      <c r="D9" s="76">
        <v>6.0136854812199996</v>
      </c>
      <c r="E9" s="53">
        <f t="shared" si="0"/>
        <v>172.78936024016002</v>
      </c>
      <c r="F9" s="21"/>
      <c r="G9" s="21"/>
      <c r="H9" s="20" t="s">
        <v>5</v>
      </c>
      <c r="I9" s="22">
        <f t="shared" si="1"/>
        <v>166775.67475894003</v>
      </c>
      <c r="J9" s="22">
        <f t="shared" si="2"/>
        <v>6013.6854812199999</v>
      </c>
      <c r="K9" s="23">
        <f t="shared" ref="K9:K12" si="3">SUM(I9:J9)</f>
        <v>172789.36024016002</v>
      </c>
    </row>
    <row r="10" spans="2:11">
      <c r="B10" s="38" t="s">
        <v>6</v>
      </c>
      <c r="C10" s="76">
        <v>26.989920379770002</v>
      </c>
      <c r="D10" s="76">
        <v>2.1094677529100001</v>
      </c>
      <c r="E10" s="53">
        <f t="shared" si="0"/>
        <v>29.099388132680001</v>
      </c>
      <c r="F10" s="21"/>
      <c r="G10" s="21"/>
      <c r="H10" s="20" t="s">
        <v>6</v>
      </c>
      <c r="I10" s="22">
        <f t="shared" si="1"/>
        <v>26989.920379770003</v>
      </c>
      <c r="J10" s="22">
        <f t="shared" si="2"/>
        <v>2109.4677529099999</v>
      </c>
      <c r="K10" s="23">
        <f t="shared" si="3"/>
        <v>29099.388132680004</v>
      </c>
    </row>
    <row r="11" spans="2:11">
      <c r="B11" s="38" t="s">
        <v>7</v>
      </c>
      <c r="C11" s="85">
        <v>137.32513551599001</v>
      </c>
      <c r="D11" s="76">
        <v>0</v>
      </c>
      <c r="E11" s="53">
        <f t="shared" si="0"/>
        <v>137.32513551599001</v>
      </c>
      <c r="F11" s="21"/>
      <c r="G11" s="21"/>
      <c r="H11" s="20" t="s">
        <v>7</v>
      </c>
      <c r="I11" s="22">
        <f t="shared" si="1"/>
        <v>137325.13551599003</v>
      </c>
      <c r="J11" s="22">
        <f t="shared" si="2"/>
        <v>0</v>
      </c>
      <c r="K11" s="23">
        <f t="shared" si="3"/>
        <v>137325.13551599003</v>
      </c>
    </row>
    <row r="12" spans="2:11">
      <c r="B12" s="39" t="s">
        <v>8</v>
      </c>
      <c r="C12" s="81">
        <v>534.45616964462806</v>
      </c>
      <c r="D12" s="81">
        <v>0</v>
      </c>
      <c r="E12" s="53">
        <f t="shared" si="0"/>
        <v>534.45616964462806</v>
      </c>
      <c r="F12" s="21"/>
      <c r="G12" s="21"/>
      <c r="H12" s="24" t="s">
        <v>8</v>
      </c>
      <c r="I12" s="22">
        <f t="shared" si="1"/>
        <v>534456.16964462807</v>
      </c>
      <c r="J12" s="22">
        <f t="shared" si="2"/>
        <v>0</v>
      </c>
      <c r="K12" s="23">
        <f t="shared" si="3"/>
        <v>534456.16964462807</v>
      </c>
    </row>
    <row r="13" spans="2:11" s="15" customFormat="1">
      <c r="B13" s="51" t="s">
        <v>9</v>
      </c>
      <c r="C13" s="79">
        <f>C14+C15+C16</f>
        <v>569.37587156042878</v>
      </c>
      <c r="D13" s="74">
        <f>SUM(D14:D16)</f>
        <v>21.903520855158618</v>
      </c>
      <c r="E13" s="83">
        <f t="shared" ref="E13" si="4">SUM(E14:E16)</f>
        <v>591.27939241558738</v>
      </c>
      <c r="F13" s="19"/>
      <c r="G13" s="19"/>
      <c r="H13" s="16" t="s">
        <v>9</v>
      </c>
      <c r="I13" s="17">
        <f>SUM(I14:I16)</f>
        <v>569375.87156042876</v>
      </c>
      <c r="J13" s="17">
        <f>SUM(J14:J16)</f>
        <v>21903.520855158618</v>
      </c>
      <c r="K13" s="17">
        <f>SUM(K14:K16)</f>
        <v>591279.39241558732</v>
      </c>
    </row>
    <row r="14" spans="2:11">
      <c r="B14" s="39" t="s">
        <v>25</v>
      </c>
      <c r="C14" s="75">
        <v>440.72982951609805</v>
      </c>
      <c r="D14" s="75">
        <v>15.331276508823999</v>
      </c>
      <c r="E14" s="84">
        <f t="shared" ref="E14:E16" si="5">C14+D14</f>
        <v>456.06110602492203</v>
      </c>
      <c r="F14" s="25"/>
      <c r="G14" s="21"/>
      <c r="H14" s="24" t="s">
        <v>25</v>
      </c>
      <c r="I14" s="22">
        <f t="shared" ref="I14:K16" si="6">C14*1000</f>
        <v>440729.82951609808</v>
      </c>
      <c r="J14" s="22">
        <f t="shared" si="6"/>
        <v>15331.276508823999</v>
      </c>
      <c r="K14" s="22">
        <f t="shared" si="6"/>
        <v>456061.10602492205</v>
      </c>
    </row>
    <row r="15" spans="2:11">
      <c r="B15" s="39" t="s">
        <v>10</v>
      </c>
      <c r="C15" s="75">
        <v>16.78306480343354</v>
      </c>
      <c r="D15" s="75">
        <v>2.6956669118357599</v>
      </c>
      <c r="E15" s="84">
        <f t="shared" si="5"/>
        <v>19.478731715269298</v>
      </c>
      <c r="F15" s="21"/>
      <c r="G15" s="21"/>
      <c r="H15" s="24" t="s">
        <v>10</v>
      </c>
      <c r="I15" s="22">
        <f t="shared" ref="I15:J20" si="7">C15*1000</f>
        <v>16783.064803433539</v>
      </c>
      <c r="J15" s="22">
        <f t="shared" ref="J15:J16" si="8">D15*1000</f>
        <v>2695.6669118357599</v>
      </c>
      <c r="K15" s="22">
        <f t="shared" si="6"/>
        <v>19478.731715269299</v>
      </c>
    </row>
    <row r="16" spans="2:11">
      <c r="B16" s="39" t="s">
        <v>26</v>
      </c>
      <c r="C16" s="75">
        <v>111.86297724089714</v>
      </c>
      <c r="D16" s="75">
        <v>3.8765774344988597</v>
      </c>
      <c r="E16" s="84">
        <f t="shared" si="5"/>
        <v>115.73955467539599</v>
      </c>
      <c r="F16" s="25"/>
      <c r="G16" s="25"/>
      <c r="H16" s="24" t="s">
        <v>26</v>
      </c>
      <c r="I16" s="22">
        <f t="shared" si="7"/>
        <v>111862.97724089713</v>
      </c>
      <c r="J16" s="22">
        <f t="shared" si="8"/>
        <v>3876.5774344988599</v>
      </c>
      <c r="K16" s="22">
        <f t="shared" si="6"/>
        <v>115739.55467539599</v>
      </c>
    </row>
    <row r="17" spans="2:11" s="15" customFormat="1">
      <c r="B17" s="51" t="s">
        <v>11</v>
      </c>
      <c r="C17" s="78">
        <f t="shared" ref="C17:D17" si="9">C18+C19+C20</f>
        <v>314.67016354654959</v>
      </c>
      <c r="D17" s="77">
        <f t="shared" si="9"/>
        <v>2.002661203340943</v>
      </c>
      <c r="E17" s="83">
        <f t="shared" ref="E17" si="10">SUM(E18:E20)</f>
        <v>316.67282474989054</v>
      </c>
      <c r="F17" s="19"/>
      <c r="G17" s="19"/>
      <c r="H17" s="16" t="s">
        <v>11</v>
      </c>
      <c r="I17" s="17">
        <f>SUM(I18:I20)</f>
        <v>314670.16354654962</v>
      </c>
      <c r="J17" s="17">
        <f>SUM(J18:J20)</f>
        <v>2002.6612033409428</v>
      </c>
      <c r="K17" s="18">
        <f>I17+J17</f>
        <v>316672.82474989054</v>
      </c>
    </row>
    <row r="18" spans="2:11">
      <c r="B18" s="39" t="s">
        <v>12</v>
      </c>
      <c r="C18" s="76">
        <v>168.32440944170975</v>
      </c>
      <c r="D18" s="76">
        <v>0.53798309278327827</v>
      </c>
      <c r="E18" s="84">
        <f t="shared" ref="E18:E33" si="11">C18+D18</f>
        <v>168.86239253449301</v>
      </c>
      <c r="F18" s="21"/>
      <c r="G18" s="21"/>
      <c r="H18" s="24" t="s">
        <v>12</v>
      </c>
      <c r="I18" s="22">
        <f t="shared" si="7"/>
        <v>168324.40944170975</v>
      </c>
      <c r="J18" s="22">
        <f t="shared" si="7"/>
        <v>537.98309278327827</v>
      </c>
      <c r="K18" s="23">
        <f>SUM(I18:J18)</f>
        <v>168862.39253449303</v>
      </c>
    </row>
    <row r="19" spans="2:11">
      <c r="B19" s="39" t="s">
        <v>13</v>
      </c>
      <c r="C19" s="76">
        <v>38.082054074108626</v>
      </c>
      <c r="D19" s="76">
        <v>9.8821528981664644E-2</v>
      </c>
      <c r="E19" s="84">
        <f t="shared" si="11"/>
        <v>38.180875603090293</v>
      </c>
      <c r="F19" s="21"/>
      <c r="G19" s="21"/>
      <c r="H19" s="24" t="s">
        <v>13</v>
      </c>
      <c r="I19" s="22">
        <f t="shared" si="7"/>
        <v>38082.05407410863</v>
      </c>
      <c r="J19" s="22">
        <f t="shared" si="7"/>
        <v>98.821528981664642</v>
      </c>
      <c r="K19" s="23">
        <f t="shared" ref="K19:K20" si="12">SUM(I19:J19)</f>
        <v>38180.875603090295</v>
      </c>
    </row>
    <row r="20" spans="2:11">
      <c r="B20" s="39" t="s">
        <v>14</v>
      </c>
      <c r="C20" s="76">
        <v>108.26370003073121</v>
      </c>
      <c r="D20" s="76">
        <v>1.365856581576</v>
      </c>
      <c r="E20" s="84">
        <f t="shared" si="11"/>
        <v>109.62955661230721</v>
      </c>
      <c r="F20" s="21"/>
      <c r="G20" s="21"/>
      <c r="H20" s="24" t="s">
        <v>14</v>
      </c>
      <c r="I20" s="22">
        <f t="shared" si="7"/>
        <v>108263.70003073121</v>
      </c>
      <c r="J20" s="22">
        <f t="shared" si="7"/>
        <v>1365.8565815760001</v>
      </c>
      <c r="K20" s="23">
        <f t="shared" si="12"/>
        <v>109629.55661230721</v>
      </c>
    </row>
    <row r="21" spans="2:11" s="15" customFormat="1">
      <c r="B21" s="51" t="s">
        <v>15</v>
      </c>
      <c r="C21" s="56">
        <f>SUM(C22:C27)</f>
        <v>214.28570096235958</v>
      </c>
      <c r="D21" s="56">
        <f>SUM(D22:D27)</f>
        <v>41.437912970709895</v>
      </c>
      <c r="E21" s="83">
        <f t="shared" ref="E21" si="13">SUM(E22:E27)</f>
        <v>255.72361393306949</v>
      </c>
      <c r="F21" s="19"/>
      <c r="G21" s="19"/>
      <c r="H21" s="16" t="s">
        <v>15</v>
      </c>
      <c r="I21" s="17">
        <f>SUM(I22:I27)</f>
        <v>214285.70096235961</v>
      </c>
      <c r="J21" s="17">
        <f>SUM(J22:J27)</f>
        <v>41437.912970709891</v>
      </c>
      <c r="K21" s="18">
        <f>I21+J21</f>
        <v>255723.61393306952</v>
      </c>
    </row>
    <row r="22" spans="2:11">
      <c r="B22" s="39" t="s">
        <v>27</v>
      </c>
      <c r="C22" s="76">
        <v>78.05198709741326</v>
      </c>
      <c r="D22" s="76">
        <v>14.041048383673884</v>
      </c>
      <c r="E22" s="84">
        <f t="shared" si="11"/>
        <v>92.093035481087142</v>
      </c>
      <c r="F22" s="25"/>
      <c r="G22" s="21"/>
      <c r="H22" s="24" t="s">
        <v>27</v>
      </c>
      <c r="I22" s="22">
        <f t="shared" ref="I22" si="14">C22*1000</f>
        <v>78051.987097413265</v>
      </c>
      <c r="J22" s="22">
        <f t="shared" ref="J22" si="15">D22*1000</f>
        <v>14041.048383673884</v>
      </c>
      <c r="K22" s="23">
        <f>SUM(I22:J22)</f>
        <v>92093.03548108715</v>
      </c>
    </row>
    <row r="23" spans="2:11">
      <c r="B23" s="39" t="s">
        <v>29</v>
      </c>
      <c r="C23" s="75">
        <v>61.533323359534549</v>
      </c>
      <c r="D23" s="75">
        <v>10.669927901303401</v>
      </c>
      <c r="E23" s="84">
        <f t="shared" si="11"/>
        <v>72.203251260837945</v>
      </c>
      <c r="F23" s="25"/>
      <c r="G23" s="21"/>
      <c r="H23" s="24" t="s">
        <v>29</v>
      </c>
      <c r="I23" s="22">
        <f t="shared" ref="I23:I25" si="16">C23*1000</f>
        <v>61533.323359534552</v>
      </c>
      <c r="J23" s="22">
        <f t="shared" ref="J23:J25" si="17">D23*1000</f>
        <v>10669.927901303401</v>
      </c>
      <c r="K23" s="23">
        <f t="shared" ref="K23:K27" si="18">SUM(I23:J23)</f>
        <v>72203.251260837947</v>
      </c>
    </row>
    <row r="24" spans="2:11">
      <c r="B24" s="39" t="s">
        <v>16</v>
      </c>
      <c r="C24" s="75">
        <v>22.11384376826263</v>
      </c>
      <c r="D24" s="75">
        <v>3.0493798616396068</v>
      </c>
      <c r="E24" s="84">
        <f t="shared" si="11"/>
        <v>25.163223629902237</v>
      </c>
      <c r="F24" s="25"/>
      <c r="G24" s="21"/>
      <c r="H24" s="24" t="s">
        <v>16</v>
      </c>
      <c r="I24" s="22">
        <f t="shared" si="16"/>
        <v>22113.843768262628</v>
      </c>
      <c r="J24" s="22">
        <f t="shared" si="17"/>
        <v>3049.379861639607</v>
      </c>
      <c r="K24" s="23">
        <f t="shared" si="18"/>
        <v>25163.223629902233</v>
      </c>
    </row>
    <row r="25" spans="2:11">
      <c r="B25" s="39" t="s">
        <v>17</v>
      </c>
      <c r="C25" s="75">
        <v>28.743697035287006</v>
      </c>
      <c r="D25" s="76">
        <v>3.8238379647129999</v>
      </c>
      <c r="E25" s="84">
        <f t="shared" si="11"/>
        <v>32.567535000000007</v>
      </c>
      <c r="F25" s="21"/>
      <c r="G25" s="21"/>
      <c r="H25" s="24" t="s">
        <v>17</v>
      </c>
      <c r="I25" s="22">
        <f t="shared" si="16"/>
        <v>28743.697035287005</v>
      </c>
      <c r="J25" s="22">
        <f t="shared" si="17"/>
        <v>3823.837964713</v>
      </c>
      <c r="K25" s="23">
        <f t="shared" si="18"/>
        <v>32567.535000000003</v>
      </c>
    </row>
    <row r="26" spans="2:11">
      <c r="B26" s="39" t="s">
        <v>18</v>
      </c>
      <c r="C26" s="75">
        <v>21.25273812204</v>
      </c>
      <c r="D26" s="76">
        <v>9.8537188593800007</v>
      </c>
      <c r="E26" s="23">
        <f t="shared" si="11"/>
        <v>31.106456981420003</v>
      </c>
      <c r="F26" s="21"/>
      <c r="G26" s="21"/>
      <c r="H26" s="24" t="s">
        <v>18</v>
      </c>
      <c r="I26" s="22">
        <f>C26*1000</f>
        <v>21252.738122039998</v>
      </c>
      <c r="J26" s="22">
        <f>D26*1000</f>
        <v>9853.7188593800001</v>
      </c>
      <c r="K26" s="23">
        <f t="shared" si="18"/>
        <v>31106.45698142</v>
      </c>
    </row>
    <row r="27" spans="2:11">
      <c r="B27" s="39" t="s">
        <v>19</v>
      </c>
      <c r="C27" s="57">
        <v>2.5901115798221381</v>
      </c>
      <c r="D27" s="57">
        <v>0</v>
      </c>
      <c r="E27" s="23">
        <f t="shared" si="11"/>
        <v>2.5901115798221381</v>
      </c>
      <c r="F27" s="21"/>
      <c r="G27" s="21"/>
      <c r="H27" s="24" t="s">
        <v>19</v>
      </c>
      <c r="I27" s="22">
        <f>C27*1000</f>
        <v>2590.1115798221381</v>
      </c>
      <c r="J27" s="22">
        <f>D27*1000</f>
        <v>0</v>
      </c>
      <c r="K27" s="23">
        <f t="shared" si="18"/>
        <v>2590.1115798221381</v>
      </c>
    </row>
    <row r="28" spans="2:11" s="15" customFormat="1">
      <c r="B28" s="51" t="s">
        <v>20</v>
      </c>
      <c r="C28" s="79">
        <f>SUM(C29:C30)</f>
        <v>12.990531287916809</v>
      </c>
      <c r="D28" s="74">
        <v>0</v>
      </c>
      <c r="E28" s="62">
        <f>SUM(E29:E30)</f>
        <v>12.990531287916809</v>
      </c>
      <c r="F28" s="19"/>
      <c r="G28" s="19"/>
      <c r="H28" s="16" t="s">
        <v>20</v>
      </c>
      <c r="I28" s="17">
        <f>SUM(I29:I30)</f>
        <v>12990.531287916809</v>
      </c>
      <c r="J28" s="17">
        <f>SUM(J29:J30)</f>
        <v>0</v>
      </c>
      <c r="K28" s="18">
        <f>I28+J28</f>
        <v>12990.531287916809</v>
      </c>
    </row>
    <row r="29" spans="2:11">
      <c r="B29" s="39" t="s">
        <v>21</v>
      </c>
      <c r="C29" s="75">
        <v>8.1599526098007793</v>
      </c>
      <c r="D29" s="76">
        <v>0</v>
      </c>
      <c r="E29" s="23">
        <f t="shared" si="11"/>
        <v>8.1599526098007793</v>
      </c>
      <c r="F29" s="21"/>
      <c r="G29" s="21"/>
      <c r="H29" s="24" t="s">
        <v>21</v>
      </c>
      <c r="I29" s="22">
        <f t="shared" ref="I29" si="19">C29*1000</f>
        <v>8159.9526098007791</v>
      </c>
      <c r="J29" s="22">
        <f t="shared" ref="J29" si="20">D29*1000</f>
        <v>0</v>
      </c>
      <c r="K29" s="23">
        <f>SUM(I29:J29)</f>
        <v>8159.9526098007791</v>
      </c>
    </row>
    <row r="30" spans="2:11">
      <c r="B30" s="39" t="s">
        <v>22</v>
      </c>
      <c r="C30" s="75">
        <v>4.83057867811603</v>
      </c>
      <c r="D30" s="76">
        <v>0</v>
      </c>
      <c r="E30" s="23">
        <f t="shared" si="11"/>
        <v>4.83057867811603</v>
      </c>
      <c r="F30" s="21"/>
      <c r="G30" s="21"/>
      <c r="H30" s="24" t="s">
        <v>22</v>
      </c>
      <c r="I30" s="22">
        <f t="shared" ref="I30" si="21">C30*1000</f>
        <v>4830.5786781160305</v>
      </c>
      <c r="J30" s="22">
        <f t="shared" ref="J30" si="22">D30*1000</f>
        <v>0</v>
      </c>
      <c r="K30" s="23">
        <f>SUM(I30:J30)</f>
        <v>4830.5786781160305</v>
      </c>
    </row>
    <row r="31" spans="2:11">
      <c r="B31" s="71" t="s">
        <v>23</v>
      </c>
      <c r="C31" s="79">
        <v>0.64523623902782667</v>
      </c>
      <c r="D31" s="79">
        <v>0.48875449053961012</v>
      </c>
      <c r="E31" s="63">
        <f t="shared" si="11"/>
        <v>1.1339907295674367</v>
      </c>
      <c r="F31" s="19"/>
      <c r="G31" s="21"/>
      <c r="H31" s="26" t="s">
        <v>23</v>
      </c>
      <c r="I31" s="27">
        <f t="shared" ref="I31:I32" si="23">C31*1000</f>
        <v>645.23623902782663</v>
      </c>
      <c r="J31" s="27">
        <f t="shared" ref="J31:J32" si="24">D31*1000</f>
        <v>488.75449053961012</v>
      </c>
      <c r="K31" s="28">
        <f>SUM(I31:J31)</f>
        <v>1133.9907295674368</v>
      </c>
    </row>
    <row r="32" spans="2:11">
      <c r="B32" s="80" t="s">
        <v>41</v>
      </c>
      <c r="C32" s="82">
        <v>3.6364862694147688</v>
      </c>
      <c r="D32" s="79">
        <v>7.4677072106757489E-2</v>
      </c>
      <c r="E32" s="63">
        <f t="shared" si="11"/>
        <v>3.7111633415215262</v>
      </c>
      <c r="F32" s="19"/>
      <c r="G32" s="21"/>
      <c r="H32" s="54" t="s">
        <v>41</v>
      </c>
      <c r="I32" s="27">
        <f t="shared" si="23"/>
        <v>3636.4862694147687</v>
      </c>
      <c r="J32" s="27">
        <f t="shared" si="24"/>
        <v>74.677072106757493</v>
      </c>
      <c r="K32" s="28">
        <f>SUM(I32:J32)</f>
        <v>3711.163341521526</v>
      </c>
    </row>
    <row r="33" spans="1:11" ht="15.75" thickBot="1">
      <c r="B33" s="29" t="s">
        <v>24</v>
      </c>
      <c r="C33" s="30">
        <f>C21+C17+C13+C7+C31+C28+C32</f>
        <v>2525.3552451597657</v>
      </c>
      <c r="D33" s="30">
        <f>D21+D17+D13+D7+D31+D28+D32</f>
        <v>110.52203778109582</v>
      </c>
      <c r="E33" s="64">
        <f t="shared" si="11"/>
        <v>2635.8772829408613</v>
      </c>
      <c r="F33" s="15"/>
      <c r="H33" s="29" t="s">
        <v>24</v>
      </c>
      <c r="I33" s="30">
        <f>I21+I17+I13+I7+I31+I28+I32</f>
        <v>2525355.2451597657</v>
      </c>
      <c r="J33" s="30">
        <f>J21+J17+J13+J7+J31+J28+J32</f>
        <v>110522.03778109582</v>
      </c>
      <c r="K33" s="55">
        <f>SUM(I33:J33)</f>
        <v>2635877.2829408613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51</v>
      </c>
      <c r="I36" s="33"/>
      <c r="J36" s="33"/>
      <c r="K36" s="33"/>
    </row>
    <row r="37" spans="1:11">
      <c r="B37" s="40" t="s">
        <v>50</v>
      </c>
    </row>
    <row r="38" spans="1:11">
      <c r="G38" s="34" t="s">
        <v>40</v>
      </c>
      <c r="H38" s="34"/>
      <c r="J38" s="34"/>
    </row>
    <row r="39" spans="1:11">
      <c r="A39" s="34"/>
      <c r="B39" s="86"/>
      <c r="C39" s="87"/>
      <c r="D39" s="87"/>
      <c r="E39" s="87"/>
      <c r="F39" s="88"/>
      <c r="G39" s="88"/>
      <c r="H39" s="88"/>
      <c r="I39" s="88"/>
      <c r="J39" s="88"/>
      <c r="K39" s="88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3"/>
  <sheetViews>
    <sheetView showGridLines="0" zoomScale="85" zoomScaleNormal="85" workbookViewId="0">
      <selection activeCell="C47" sqref="C47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98" t="s">
        <v>33</v>
      </c>
      <c r="C1" s="98"/>
      <c r="D1" s="98"/>
      <c r="E1" s="9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98" t="s">
        <v>34</v>
      </c>
      <c r="C2" s="98"/>
      <c r="D2" s="98"/>
      <c r="E2" s="9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2" t="s">
        <v>1</v>
      </c>
      <c r="C4" s="94" t="str">
        <f>'data aset IKNB'!C5:D5</f>
        <v>Desember 2020</v>
      </c>
      <c r="D4" s="95"/>
      <c r="E4" s="96" t="s">
        <v>28</v>
      </c>
    </row>
    <row r="5" spans="1:88">
      <c r="B5" s="93"/>
      <c r="C5" s="37" t="s">
        <v>31</v>
      </c>
      <c r="D5" s="37" t="s">
        <v>36</v>
      </c>
      <c r="E5" s="97"/>
    </row>
    <row r="6" spans="1:88" s="8" customFormat="1">
      <c r="A6" s="1"/>
      <c r="B6" s="5" t="s">
        <v>3</v>
      </c>
      <c r="C6" s="70">
        <f>SUM(C7:C11)</f>
        <v>135</v>
      </c>
      <c r="D6" s="6">
        <f>SUM(D7:D11)</f>
        <v>13</v>
      </c>
      <c r="E6" s="7">
        <f t="shared" ref="E6:E11" si="0">C6+D6</f>
        <v>148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72">
        <v>52</v>
      </c>
      <c r="D7" s="72">
        <v>7</v>
      </c>
      <c r="E7" s="9">
        <f t="shared" si="0"/>
        <v>59</v>
      </c>
    </row>
    <row r="8" spans="1:88">
      <c r="B8" s="45" t="s">
        <v>5</v>
      </c>
      <c r="C8" s="72">
        <v>72</v>
      </c>
      <c r="D8" s="72">
        <v>5</v>
      </c>
      <c r="E8" s="9">
        <f t="shared" si="0"/>
        <v>77</v>
      </c>
    </row>
    <row r="9" spans="1:88">
      <c r="B9" s="45" t="s">
        <v>6</v>
      </c>
      <c r="C9" s="72">
        <v>6</v>
      </c>
      <c r="D9" s="72">
        <v>1</v>
      </c>
      <c r="E9" s="9">
        <f t="shared" si="0"/>
        <v>7</v>
      </c>
    </row>
    <row r="10" spans="1:88">
      <c r="B10" s="45" t="s">
        <v>7</v>
      </c>
      <c r="C10" s="72">
        <v>3</v>
      </c>
      <c r="D10" s="72">
        <v>0</v>
      </c>
      <c r="E10" s="9">
        <f t="shared" si="0"/>
        <v>3</v>
      </c>
    </row>
    <row r="11" spans="1:88">
      <c r="B11" s="45" t="s">
        <v>8</v>
      </c>
      <c r="C11" s="89">
        <v>2</v>
      </c>
      <c r="D11" s="52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73">
        <f>SUM(C13:C15)</f>
        <v>230</v>
      </c>
      <c r="D12" s="73">
        <f>SUM(D13:D15)</f>
        <v>9</v>
      </c>
      <c r="E12" s="7">
        <f>C12+D12</f>
        <v>239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2">
        <v>171</v>
      </c>
      <c r="D13" s="72">
        <v>5</v>
      </c>
      <c r="E13" s="9">
        <f>C13+D13</f>
        <v>176</v>
      </c>
    </row>
    <row r="14" spans="1:88">
      <c r="B14" s="47" t="s">
        <v>10</v>
      </c>
      <c r="C14" s="72">
        <v>57</v>
      </c>
      <c r="D14" s="72">
        <v>4</v>
      </c>
      <c r="E14" s="9">
        <f>C14+D14</f>
        <v>61</v>
      </c>
    </row>
    <row r="15" spans="1:88">
      <c r="B15" s="47" t="s">
        <v>26</v>
      </c>
      <c r="C15" s="72">
        <v>2</v>
      </c>
      <c r="D15" s="72">
        <v>0</v>
      </c>
      <c r="E15" s="9">
        <f>C15+D15</f>
        <v>2</v>
      </c>
    </row>
    <row r="16" spans="1:88" s="8" customFormat="1">
      <c r="A16" s="1"/>
      <c r="B16" s="48" t="s">
        <v>11</v>
      </c>
      <c r="C16" s="60">
        <f>SUM(C17:C19)</f>
        <v>215</v>
      </c>
      <c r="D16" s="60">
        <f>SUM(D17:D19)</f>
        <v>4</v>
      </c>
      <c r="E16" s="61">
        <f t="shared" ref="E16:E24" si="1">C16+D16</f>
        <v>219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148</v>
      </c>
      <c r="D17" s="72">
        <v>2</v>
      </c>
      <c r="E17" s="59">
        <f t="shared" si="1"/>
        <v>150</v>
      </c>
    </row>
    <row r="18" spans="1:88">
      <c r="B18" s="45" t="s">
        <v>13</v>
      </c>
      <c r="C18" s="72">
        <v>44</v>
      </c>
      <c r="D18" s="72">
        <v>1</v>
      </c>
      <c r="E18" s="59">
        <f t="shared" si="1"/>
        <v>45</v>
      </c>
    </row>
    <row r="19" spans="1:88">
      <c r="B19" s="45" t="s">
        <v>14</v>
      </c>
      <c r="C19" s="72">
        <v>23</v>
      </c>
      <c r="D19" s="72">
        <v>1</v>
      </c>
      <c r="E19" s="59">
        <f t="shared" si="1"/>
        <v>24</v>
      </c>
    </row>
    <row r="20" spans="1:88" s="8" customFormat="1">
      <c r="A20" s="1"/>
      <c r="B20" s="46" t="s">
        <v>15</v>
      </c>
      <c r="C20" s="60">
        <f>C21+C22+C25+C26+C27+C28</f>
        <v>115</v>
      </c>
      <c r="D20" s="60">
        <f>D21+D22+D25+D26+D27+D28</f>
        <v>5</v>
      </c>
      <c r="E20" s="61">
        <f t="shared" si="1"/>
        <v>120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58">
        <v>1</v>
      </c>
      <c r="D21" s="58">
        <v>0</v>
      </c>
      <c r="E21" s="59">
        <f t="shared" si="1"/>
        <v>1</v>
      </c>
    </row>
    <row r="22" spans="1:88">
      <c r="B22" s="66" t="s">
        <v>29</v>
      </c>
      <c r="C22" s="90">
        <f>SUM(C23:C24)</f>
        <v>91</v>
      </c>
      <c r="D22" s="90">
        <f>SUM(D23:D24)</f>
        <v>3</v>
      </c>
      <c r="E22" s="67">
        <f t="shared" si="1"/>
        <v>94</v>
      </c>
    </row>
    <row r="23" spans="1:88">
      <c r="B23" s="65" t="s">
        <v>42</v>
      </c>
      <c r="C23" s="58">
        <v>59</v>
      </c>
      <c r="D23" s="58">
        <v>2</v>
      </c>
      <c r="E23" s="59">
        <f t="shared" si="1"/>
        <v>61</v>
      </c>
    </row>
    <row r="24" spans="1:88">
      <c r="B24" s="65" t="s">
        <v>46</v>
      </c>
      <c r="C24" s="58">
        <v>32</v>
      </c>
      <c r="D24" s="58">
        <v>1</v>
      </c>
      <c r="E24" s="59">
        <f t="shared" si="1"/>
        <v>33</v>
      </c>
    </row>
    <row r="25" spans="1:88">
      <c r="B25" s="45" t="s">
        <v>16</v>
      </c>
      <c r="C25" s="52">
        <v>20</v>
      </c>
      <c r="D25" s="52">
        <v>2</v>
      </c>
      <c r="E25" s="10">
        <f t="shared" ref="E25:E38" si="2">C25+D25</f>
        <v>22</v>
      </c>
    </row>
    <row r="26" spans="1:88">
      <c r="B26" s="45" t="s">
        <v>17</v>
      </c>
      <c r="C26" s="52">
        <v>1</v>
      </c>
      <c r="D26" s="52">
        <v>0</v>
      </c>
      <c r="E26" s="10">
        <f t="shared" si="2"/>
        <v>1</v>
      </c>
    </row>
    <row r="27" spans="1:88">
      <c r="B27" s="45" t="s">
        <v>18</v>
      </c>
      <c r="C27" s="52">
        <v>1</v>
      </c>
      <c r="D27" s="52">
        <v>0</v>
      </c>
      <c r="E27" s="10">
        <f t="shared" si="2"/>
        <v>1</v>
      </c>
    </row>
    <row r="28" spans="1:88">
      <c r="B28" s="45" t="s">
        <v>19</v>
      </c>
      <c r="C28" s="52">
        <v>1</v>
      </c>
      <c r="D28" s="52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49">
        <f>SUM(C30:C32)</f>
        <v>228</v>
      </c>
      <c r="D29" s="49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0">
        <v>160</v>
      </c>
      <c r="D30" s="50">
        <v>0</v>
      </c>
      <c r="E30" s="9">
        <f t="shared" si="2"/>
        <v>160</v>
      </c>
    </row>
    <row r="31" spans="1:88">
      <c r="B31" s="45" t="s">
        <v>48</v>
      </c>
      <c r="C31" s="50">
        <v>42</v>
      </c>
      <c r="D31" s="50">
        <v>0</v>
      </c>
      <c r="E31" s="9">
        <f t="shared" si="2"/>
        <v>42</v>
      </c>
    </row>
    <row r="32" spans="1:88">
      <c r="B32" s="45" t="s">
        <v>49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80</v>
      </c>
      <c r="E33" s="7">
        <f t="shared" si="2"/>
        <v>226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5" t="s">
        <v>44</v>
      </c>
      <c r="C34" s="50">
        <v>138</v>
      </c>
      <c r="D34" s="50">
        <v>80</v>
      </c>
      <c r="E34" s="68">
        <f t="shared" si="2"/>
        <v>218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5" t="s">
        <v>45</v>
      </c>
      <c r="C35" s="50">
        <v>8</v>
      </c>
      <c r="D35" s="69">
        <v>0</v>
      </c>
      <c r="E35" s="68">
        <f t="shared" si="2"/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139</v>
      </c>
      <c r="D36" s="6">
        <f>D37+D38</f>
        <v>10</v>
      </c>
      <c r="E36" s="7">
        <f t="shared" si="2"/>
        <v>149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5" t="s">
        <v>42</v>
      </c>
      <c r="C37" s="50">
        <v>35</v>
      </c>
      <c r="D37" s="50">
        <v>2</v>
      </c>
      <c r="E37" s="10">
        <f t="shared" si="2"/>
        <v>37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5" t="s">
        <v>43</v>
      </c>
      <c r="C38" s="50">
        <v>104</v>
      </c>
      <c r="D38" s="50">
        <v>8</v>
      </c>
      <c r="E38" s="10">
        <f t="shared" si="2"/>
        <v>112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1208</v>
      </c>
      <c r="D39" s="12">
        <f>D20+D16+D12+D6+D33+D29+D36</f>
        <v>121</v>
      </c>
      <c r="E39" s="12">
        <f>E6+E12+E16+E20+E29+E33+E36</f>
        <v>1329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39FF17-A673-468A-8D9D-EAD47EF330D6}"/>
</file>

<file path=customXml/itemProps2.xml><?xml version="1.0" encoding="utf-8"?>
<ds:datastoreItem xmlns:ds="http://schemas.openxmlformats.org/officeDocument/2006/customXml" ds:itemID="{B296765F-B429-4EE8-8C47-33327090B625}"/>
</file>

<file path=customXml/itemProps3.xml><?xml version="1.0" encoding="utf-8"?>
<ds:datastoreItem xmlns:ds="http://schemas.openxmlformats.org/officeDocument/2006/customXml" ds:itemID="{49154E78-60F4-4B04-972C-A750A83C5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2021-01-28T06:16:40Z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