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250" yWindow="690" windowWidth="10245" windowHeight="10920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52511"/>
</workbook>
</file>

<file path=xl/calcChain.xml><?xml version="1.0" encoding="utf-8"?>
<calcChain xmlns="http://schemas.openxmlformats.org/spreadsheetml/2006/main"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22" i="3" l="1"/>
  <c r="C22" i="3"/>
  <c r="D33" i="3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8" i="3"/>
  <c r="E9" i="3"/>
  <c r="E10" i="3"/>
  <c r="E11" i="3"/>
  <c r="E7" i="3"/>
  <c r="D6" i="3"/>
  <c r="E12" i="3" l="1"/>
  <c r="C39" i="3"/>
  <c r="D39" i="3"/>
  <c r="E6" i="3"/>
  <c r="E39" i="3" s="1"/>
  <c r="I23" i="2" l="1"/>
  <c r="K23" i="2" s="1"/>
  <c r="E7" i="2" l="1"/>
  <c r="K12" i="2"/>
  <c r="I7" i="2"/>
  <c r="K7" i="2" l="1"/>
  <c r="I15" i="2" l="1"/>
  <c r="I14" i="2"/>
  <c r="I16" i="2"/>
  <c r="I13" i="2" l="1"/>
  <c r="E21" i="2" l="1"/>
  <c r="K22" i="2"/>
  <c r="C21" i="2"/>
  <c r="C33" i="2" s="1"/>
  <c r="E33" i="2" s="1"/>
  <c r="E22" i="2"/>
  <c r="I22" i="2"/>
  <c r="I21" i="2" s="1"/>
  <c r="K21" i="2" l="1"/>
  <c r="I33" i="2"/>
  <c r="K33" i="2" s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<sst xmlns="http://schemas.openxmlformats.org/spreadsheetml/2006/main" count="113" uniqueCount="53">
  <si>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</si>
  <si>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</si>
  <si>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</si>
  <si>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</si>
  <si>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</si>
  <si>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</si>
  <si>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</si>
  <si>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</si>
  <si>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</si>
  <si>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</si>
  <si>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</si>
  <si>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</si>
  <si>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</si>
  <si>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</si>
  <si>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</si>
  <si>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</si>
  <si>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</si>
  <si>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</si>
  <si>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</si>
  <si>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</si>
  <si>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</si>
  <si>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</si>
  <si>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</si>
  <si>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</si>
  <si>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</si>
  <si>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</si>
  <si>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</si>
  <si>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</si>
  <si>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</si>
  <si>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</si>
  <si>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</si>
  <si>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</si>
  <si>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</si>
  <si>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</si>
  <si>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</si>
  <si>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</si>
  <si>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</si>
  <si>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</si>
  <si>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</si>
  <si>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</si>
  <si>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</si>
  <si>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</si>
  <si>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</si>
  <si>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</si>
  <si>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</si>
  <si>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</si>
  <si>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</si>
  <si>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</si>
  <si>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</si>
  <si>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</si>
  <si>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 2020</t>
  </si>
  <si>
    <t>Agustus 2020</t>
  </si>
  <si>
    <t>Data aset LKM menggunakan data Kuartal II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</si>
</sst>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#,##0.00;\(#,##0.00\)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5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1" fontId="2" fillId="0" borderId="2" xfId="845" applyNumberFormat="1" applyFont="1" applyFill="1" applyBorder="1" applyAlignment="1">
      <alignment vertical="center"/>
    </xf>
    <xf numFmtId="165" fontId="60" fillId="8" borderId="2" xfId="845" applyFont="1" applyFill="1" applyBorder="1" applyAlignment="1">
      <alignment vertical="center"/>
    </xf>
    <xf numFmtId="165" fontId="59" fillId="0" borderId="2" xfId="845" applyFont="1" applyFill="1" applyBorder="1" applyAlignment="1">
      <alignment vertical="center"/>
    </xf>
    <xf numFmtId="165" fontId="61" fillId="0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165" fontId="49" fillId="8" borderId="2" xfId="845" applyFont="1" applyFill="1" applyBorder="1" applyAlignment="1">
      <alignment horizontal="right"/>
    </xf>
    <xf numFmtId="1" fontId="62" fillId="0" borderId="2" xfId="0" applyNumberFormat="1" applyFont="1" applyFill="1" applyBorder="1" applyAlignment="1" applyProtection="1">
      <alignment horizontal="right" vertical="center"/>
    </xf>
    <xf numFmtId="165" fontId="2" fillId="0" borderId="2" xfId="845" applyNumberFormat="1" applyFont="1" applyFill="1" applyBorder="1" applyAlignment="1">
      <alignment vertical="center"/>
    </xf>
    <xf numFmtId="165" fontId="51" fillId="0" borderId="2" xfId="845" applyNumberFormat="1" applyFont="1" applyBorder="1" applyAlignment="1"/>
    <xf numFmtId="182" fontId="63" fillId="8" borderId="2" xfId="845" applyNumberFormat="1" applyFont="1" applyFill="1" applyBorder="1" applyAlignment="1">
      <alignment vertical="center"/>
    </xf>
    <xf numFmtId="182" fontId="64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3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2" fontId="0" fillId="0" borderId="2" xfId="845" applyNumberFormat="1" applyFont="1" applyFill="1" applyBorder="1" applyAlignment="1">
      <alignment vertical="center"/>
    </xf>
    <xf numFmtId="182" fontId="60" fillId="19" borderId="2" xfId="845" applyNumberFormat="1" applyFont="1" applyFill="1" applyBorder="1" applyAlignment="1">
      <alignment vertical="center"/>
    </xf>
    <xf numFmtId="182" fontId="54" fillId="8" borderId="24" xfId="845" applyNumberFormat="1" applyFont="1" applyFill="1" applyBorder="1"/>
    <xf numFmtId="182" fontId="52" fillId="0" borderId="24" xfId="845" applyNumberFormat="1" applyFont="1" applyBorder="1" applyAlignment="1">
      <alignment horizontal="right"/>
    </xf>
    <xf numFmtId="190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40</xdr:row>
      <xdr:rowOff>67235</xdr:rowOff>
    </xdr:from>
    <xdr:to>
      <xdr:col>7</xdr:col>
      <xdr:colOff>355493</xdr:colOff>
      <xdr:row>56</xdr:row>
      <xdr:rowOff>179294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7709647"/>
          <a:ext cx="6978168" cy="3160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</xdr:row>
      <xdr:rowOff>13607</xdr:rowOff>
    </xdr:from>
    <xdr:to>
      <xdr:col>19</xdr:col>
      <xdr:colOff>133716</xdr:colOff>
      <xdr:row>23</xdr:row>
      <xdr:rowOff>135868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964" y="707571"/>
          <a:ext cx="7998645" cy="393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zoomScale="85" zoomScaleNormal="85" workbookViewId="0">
      <selection activeCell="H37" sqref="H37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7" t="s">
        <v>32</v>
      </c>
      <c r="C2" s="97"/>
      <c r="D2" s="97"/>
      <c r="E2" s="97"/>
      <c r="H2" s="97" t="s">
        <v>32</v>
      </c>
      <c r="I2" s="97"/>
      <c r="J2" s="97"/>
      <c r="K2" s="97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8" t="s">
        <v>1</v>
      </c>
      <c r="C5" s="100" t="s">
        <v>51</v>
      </c>
      <c r="D5" s="101"/>
      <c r="E5" s="102" t="s">
        <v>28</v>
      </c>
      <c r="H5" s="98" t="s">
        <v>1</v>
      </c>
      <c r="I5" s="100" t="str">
        <f>C5</f>
        <v>Agustus 2020</v>
      </c>
      <c r="J5" s="101"/>
      <c r="K5" s="102" t="s">
        <v>28</v>
      </c>
    </row>
    <row r="6" spans="2:11" s="15" customFormat="1">
      <c r="B6" s="99"/>
      <c r="C6" s="37" t="s">
        <v>31</v>
      </c>
      <c r="D6" s="37" t="s">
        <v>2</v>
      </c>
      <c r="E6" s="103"/>
      <c r="H6" s="99"/>
      <c r="I6" s="37" t="s">
        <v>31</v>
      </c>
      <c r="J6" s="37" t="s">
        <v>2</v>
      </c>
      <c r="K6" s="103"/>
    </row>
    <row r="7" spans="2:11" s="15" customFormat="1">
      <c r="B7" s="16" t="s">
        <v>3</v>
      </c>
      <c r="C7" s="57">
        <f>SUM(C8:C12)</f>
        <v>1331.7619578927286</v>
      </c>
      <c r="D7" s="57">
        <f>SUM(D8:D12)</f>
        <v>41.755344546030003</v>
      </c>
      <c r="E7" s="18">
        <f>C7+D7</f>
        <v>1373.5173024387586</v>
      </c>
      <c r="F7" s="19"/>
      <c r="G7" s="19"/>
      <c r="H7" s="16" t="s">
        <v>3</v>
      </c>
      <c r="I7" s="17">
        <f>SUM(I8:I12)</f>
        <v>1331761.9578927285</v>
      </c>
      <c r="J7" s="17">
        <f>SUM(J8:J12)</f>
        <v>41755.344546029999</v>
      </c>
      <c r="K7" s="18">
        <f>I7+J7</f>
        <v>1373517.3024387585</v>
      </c>
    </row>
    <row r="8" spans="2:11">
      <c r="B8" s="38" t="s">
        <v>4</v>
      </c>
      <c r="C8" s="84">
        <v>522.11414112699003</v>
      </c>
      <c r="D8" s="84">
        <v>33.559036806190001</v>
      </c>
      <c r="E8" s="54">
        <f t="shared" ref="E8:E12" si="0">C8+D8</f>
        <v>555.67317793318</v>
      </c>
      <c r="F8" s="21"/>
      <c r="G8" s="21"/>
      <c r="H8" s="20" t="s">
        <v>4</v>
      </c>
      <c r="I8" s="22">
        <f t="shared" ref="I8:I12" si="1">C8*1000</f>
        <v>522114.14112699003</v>
      </c>
      <c r="J8" s="22">
        <f t="shared" ref="J8:J12" si="2">D8*1000</f>
        <v>33559.036806190001</v>
      </c>
      <c r="K8" s="23">
        <f>SUM(I8:J8)</f>
        <v>555673.17793318001</v>
      </c>
    </row>
    <row r="9" spans="2:11">
      <c r="B9" s="38" t="s">
        <v>5</v>
      </c>
      <c r="C9" s="84">
        <v>164.56234266354002</v>
      </c>
      <c r="D9" s="84">
        <v>6.0171420613600004</v>
      </c>
      <c r="E9" s="54">
        <f t="shared" si="0"/>
        <v>170.57948472490003</v>
      </c>
      <c r="F9" s="21"/>
      <c r="G9" s="21"/>
      <c r="H9" s="20" t="s">
        <v>5</v>
      </c>
      <c r="I9" s="22">
        <f t="shared" si="1"/>
        <v>164562.34266354001</v>
      </c>
      <c r="J9" s="22">
        <f t="shared" si="2"/>
        <v>6017.1420613600003</v>
      </c>
      <c r="K9" s="23">
        <f t="shared" ref="K9:K12" si="3">SUM(I9:J9)</f>
        <v>170579.48472490002</v>
      </c>
    </row>
    <row r="10" spans="2:11">
      <c r="B10" s="38" t="s">
        <v>6</v>
      </c>
      <c r="C10" s="84">
        <v>26.61886855661</v>
      </c>
      <c r="D10" s="84">
        <v>2.1791656784800004</v>
      </c>
      <c r="E10" s="54">
        <f t="shared" si="0"/>
        <v>28.79803423509</v>
      </c>
      <c r="F10" s="21"/>
      <c r="G10" s="21"/>
      <c r="H10" s="20" t="s">
        <v>6</v>
      </c>
      <c r="I10" s="22">
        <f t="shared" si="1"/>
        <v>26618.868556609999</v>
      </c>
      <c r="J10" s="22">
        <f t="shared" si="2"/>
        <v>2179.1656784800002</v>
      </c>
      <c r="K10" s="23">
        <f t="shared" si="3"/>
        <v>28798.034235089999</v>
      </c>
    </row>
    <row r="11" spans="2:11">
      <c r="B11" s="38" t="s">
        <v>7</v>
      </c>
      <c r="C11" s="93">
        <v>130.25355062071</v>
      </c>
      <c r="D11" s="84">
        <v>0</v>
      </c>
      <c r="E11" s="54">
        <f t="shared" si="0"/>
        <v>130.25355062071</v>
      </c>
      <c r="F11" s="21"/>
      <c r="G11" s="21"/>
      <c r="H11" s="20" t="s">
        <v>7</v>
      </c>
      <c r="I11" s="22">
        <f t="shared" si="1"/>
        <v>130253.55062071</v>
      </c>
      <c r="J11" s="22">
        <f t="shared" si="2"/>
        <v>0</v>
      </c>
      <c r="K11" s="23">
        <f t="shared" si="3"/>
        <v>130253.55062071</v>
      </c>
    </row>
    <row r="12" spans="2:11">
      <c r="B12" s="39" t="s">
        <v>8</v>
      </c>
      <c r="C12" s="89">
        <v>488.21305492487852</v>
      </c>
      <c r="D12" s="89">
        <v>0</v>
      </c>
      <c r="E12" s="54">
        <f t="shared" si="0"/>
        <v>488.21305492487852</v>
      </c>
      <c r="F12" s="21"/>
      <c r="G12" s="21"/>
      <c r="H12" s="24" t="s">
        <v>8</v>
      </c>
      <c r="I12" s="22">
        <f t="shared" si="1"/>
        <v>488213.05492487852</v>
      </c>
      <c r="J12" s="22">
        <f t="shared" si="2"/>
        <v>0</v>
      </c>
      <c r="K12" s="23">
        <f t="shared" si="3"/>
        <v>488213.05492487852</v>
      </c>
    </row>
    <row r="13" spans="2:11" s="15" customFormat="1">
      <c r="B13" s="52" t="s">
        <v>9</v>
      </c>
      <c r="C13" s="87">
        <f>C14+C15+C16</f>
        <v>565.11830916880172</v>
      </c>
      <c r="D13" s="82">
        <f>SUM(D14:D16)</f>
        <v>25.760198182707619</v>
      </c>
      <c r="E13" s="91">
        <f t="shared" ref="E13" si="4">SUM(E14:E16)</f>
        <v>590.87850735150937</v>
      </c>
      <c r="F13" s="19"/>
      <c r="G13" s="19"/>
      <c r="H13" s="16" t="s">
        <v>9</v>
      </c>
      <c r="I13" s="17">
        <f>SUM(I14:I16)</f>
        <v>565118.30916880176</v>
      </c>
      <c r="J13" s="17">
        <f>SUM(J14:J16)</f>
        <v>25760.19818270762</v>
      </c>
      <c r="K13" s="17">
        <f>SUM(K14:K16)</f>
        <v>590878.50735150941</v>
      </c>
    </row>
    <row r="14" spans="2:11">
      <c r="B14" s="39" t="s">
        <v>25</v>
      </c>
      <c r="C14" s="83">
        <v>459.86029088701497</v>
      </c>
      <c r="D14" s="83">
        <v>18.771534217818999</v>
      </c>
      <c r="E14" s="92">
        <f t="shared" ref="E14:E16" si="5">C14+D14</f>
        <v>478.63182510483398</v>
      </c>
      <c r="F14" s="25"/>
      <c r="G14" s="21"/>
      <c r="H14" s="24" t="s">
        <v>25</v>
      </c>
      <c r="I14" s="22">
        <f t="shared" ref="I14:K16" si="6">C14*1000</f>
        <v>459860.29088701494</v>
      </c>
      <c r="J14" s="22">
        <f t="shared" si="6"/>
        <v>18771.534217819</v>
      </c>
      <c r="K14" s="22">
        <f t="shared" si="6"/>
        <v>478631.82510483399</v>
      </c>
    </row>
    <row r="15" spans="2:11">
      <c r="B15" s="39" t="s">
        <v>10</v>
      </c>
      <c r="C15" s="83">
        <v>16.392283051887532</v>
      </c>
      <c r="D15" s="83">
        <v>2.6839811374927698</v>
      </c>
      <c r="E15" s="92">
        <f t="shared" si="5"/>
        <v>19.0762641893803</v>
      </c>
      <c r="F15" s="21"/>
      <c r="G15" s="21"/>
      <c r="H15" s="24" t="s">
        <v>10</v>
      </c>
      <c r="I15" s="22">
        <f t="shared" ref="I15:J20" si="7">C15*1000</f>
        <v>16392.283051887531</v>
      </c>
      <c r="J15" s="22">
        <f t="shared" ref="J15:J16" si="8">D15*1000</f>
        <v>2683.9811374927699</v>
      </c>
      <c r="K15" s="22">
        <f t="shared" si="6"/>
        <v>19076.264189380301</v>
      </c>
    </row>
    <row r="16" spans="2:11">
      <c r="B16" s="39" t="s">
        <v>26</v>
      </c>
      <c r="C16" s="83">
        <v>88.865735229899244</v>
      </c>
      <c r="D16" s="83">
        <v>4.3046828273958502</v>
      </c>
      <c r="E16" s="92">
        <f t="shared" si="5"/>
        <v>93.170418057295095</v>
      </c>
      <c r="F16" s="25"/>
      <c r="G16" s="25"/>
      <c r="H16" s="24" t="s">
        <v>26</v>
      </c>
      <c r="I16" s="22">
        <f t="shared" si="7"/>
        <v>88865.735229899248</v>
      </c>
      <c r="J16" s="22">
        <f t="shared" si="8"/>
        <v>4304.6828273958499</v>
      </c>
      <c r="K16" s="22">
        <f t="shared" si="6"/>
        <v>93170.418057295101</v>
      </c>
    </row>
    <row r="17" spans="2:11" s="15" customFormat="1">
      <c r="B17" s="52" t="s">
        <v>11</v>
      </c>
      <c r="C17" s="86">
        <f t="shared" ref="C17:D17" si="9">C18+C19+C20</f>
        <v>297.83963380473381</v>
      </c>
      <c r="D17" s="85">
        <f t="shared" si="9"/>
        <v>1.7620746905788178</v>
      </c>
      <c r="E17" s="91">
        <f t="shared" ref="E17" si="10">SUM(E18:E20)</f>
        <v>299.60170849531261</v>
      </c>
      <c r="F17" s="19"/>
      <c r="G17" s="19"/>
      <c r="H17" s="16" t="s">
        <v>11</v>
      </c>
      <c r="I17" s="17">
        <f>SUM(I18:I20)</f>
        <v>297839.63380473381</v>
      </c>
      <c r="J17" s="17">
        <f>SUM(J18:J20)</f>
        <v>1762.074690578818</v>
      </c>
      <c r="K17" s="18">
        <f>I17+J17</f>
        <v>299601.7084953126</v>
      </c>
    </row>
    <row r="18" spans="2:11">
      <c r="B18" s="39" t="s">
        <v>12</v>
      </c>
      <c r="C18" s="84">
        <v>160.52028195990553</v>
      </c>
      <c r="D18" s="84">
        <v>0.36616874603827804</v>
      </c>
      <c r="E18" s="92">
        <f t="shared" ref="E18:E33" si="11">C18+D18</f>
        <v>160.88645070594382</v>
      </c>
      <c r="F18" s="21"/>
      <c r="G18" s="21"/>
      <c r="H18" s="24" t="s">
        <v>12</v>
      </c>
      <c r="I18" s="22">
        <f t="shared" si="7"/>
        <v>160520.28195990552</v>
      </c>
      <c r="J18" s="22">
        <f t="shared" si="7"/>
        <v>366.16874603827802</v>
      </c>
      <c r="K18" s="23">
        <f>SUM(I18:J18)</f>
        <v>160886.4507059438</v>
      </c>
    </row>
    <row r="19" spans="2:11">
      <c r="B19" s="39" t="s">
        <v>13</v>
      </c>
      <c r="C19" s="84">
        <v>36.144977075815419</v>
      </c>
      <c r="D19" s="84">
        <v>0.10246389453054</v>
      </c>
      <c r="E19" s="92">
        <f t="shared" si="11"/>
        <v>36.247440970345956</v>
      </c>
      <c r="F19" s="21"/>
      <c r="G19" s="21"/>
      <c r="H19" s="24" t="s">
        <v>13</v>
      </c>
      <c r="I19" s="22">
        <f t="shared" si="7"/>
        <v>36144.977075815419</v>
      </c>
      <c r="J19" s="22">
        <f t="shared" si="7"/>
        <v>102.46389453054</v>
      </c>
      <c r="K19" s="23">
        <f t="shared" ref="K19:K20" si="12">SUM(I19:J19)</f>
        <v>36247.440970345961</v>
      </c>
    </row>
    <row r="20" spans="2:11">
      <c r="B20" s="39" t="s">
        <v>14</v>
      </c>
      <c r="C20" s="84">
        <v>101.17437476901284</v>
      </c>
      <c r="D20" s="84">
        <v>1.2934420500099999</v>
      </c>
      <c r="E20" s="92">
        <f t="shared" si="11"/>
        <v>102.46781681902284</v>
      </c>
      <c r="F20" s="21"/>
      <c r="G20" s="21"/>
      <c r="H20" s="24" t="s">
        <v>14</v>
      </c>
      <c r="I20" s="22">
        <f t="shared" si="7"/>
        <v>101174.37476901284</v>
      </c>
      <c r="J20" s="22">
        <f t="shared" si="7"/>
        <v>1293.44205001</v>
      </c>
      <c r="K20" s="23">
        <f t="shared" si="12"/>
        <v>102467.81681902283</v>
      </c>
    </row>
    <row r="21" spans="2:11" s="15" customFormat="1">
      <c r="B21" s="52" t="s">
        <v>15</v>
      </c>
      <c r="C21" s="57">
        <f>SUM(C22:C27)</f>
        <v>216.34372137100215</v>
      </c>
      <c r="D21" s="57">
        <f>SUM(D22:D27)</f>
        <v>37.718099241839518</v>
      </c>
      <c r="E21" s="91">
        <f t="shared" ref="E21" si="13">SUM(E22:E27)</f>
        <v>254.06182061284167</v>
      </c>
      <c r="F21" s="19"/>
      <c r="G21" s="19"/>
      <c r="H21" s="16" t="s">
        <v>15</v>
      </c>
      <c r="I21" s="17">
        <f>SUM(I22:I27)</f>
        <v>216343.72137100212</v>
      </c>
      <c r="J21" s="17">
        <f>SUM(J22:J27)</f>
        <v>37718.099241839518</v>
      </c>
      <c r="K21" s="18">
        <f>I21+J21</f>
        <v>254061.82061284164</v>
      </c>
    </row>
    <row r="22" spans="2:11">
      <c r="B22" s="39" t="s">
        <v>27</v>
      </c>
      <c r="C22" s="84">
        <v>86.622991911516905</v>
      </c>
      <c r="D22" s="84">
        <v>13.173501482936505</v>
      </c>
      <c r="E22" s="92">
        <f t="shared" si="11"/>
        <v>99.796493394453407</v>
      </c>
      <c r="F22" s="25"/>
      <c r="G22" s="21"/>
      <c r="H22" s="24" t="s">
        <v>27</v>
      </c>
      <c r="I22" s="22">
        <f t="shared" ref="I22" si="14">C22*1000</f>
        <v>86622.991911516903</v>
      </c>
      <c r="J22" s="22">
        <f t="shared" ref="J22" si="15">D22*1000</f>
        <v>13173.501482936505</v>
      </c>
      <c r="K22" s="23">
        <f>SUM(I22:J22)</f>
        <v>99796.493394453413</v>
      </c>
    </row>
    <row r="23" spans="2:11">
      <c r="B23" s="39" t="s">
        <v>29</v>
      </c>
      <c r="C23" s="83">
        <v>59.95709777386385</v>
      </c>
      <c r="D23" s="83">
        <v>11.15438079323406</v>
      </c>
      <c r="E23" s="92">
        <f t="shared" si="11"/>
        <v>71.111478567097905</v>
      </c>
      <c r="F23" s="25"/>
      <c r="G23" s="21"/>
      <c r="H23" s="24" t="s">
        <v>29</v>
      </c>
      <c r="I23" s="22">
        <f t="shared" ref="I23:I25" si="16">C23*1000</f>
        <v>59957.097773863854</v>
      </c>
      <c r="J23" s="22">
        <f t="shared" ref="J23:J25" si="17">D23*1000</f>
        <v>11154.380793234059</v>
      </c>
      <c r="K23" s="23">
        <f t="shared" ref="K23:K27" si="18">SUM(I23:J23)</f>
        <v>71111.478567097918</v>
      </c>
    </row>
    <row r="24" spans="2:11">
      <c r="B24" s="39" t="s">
        <v>16</v>
      </c>
      <c r="C24" s="83">
        <v>20.861926901512376</v>
      </c>
      <c r="D24" s="83">
        <v>2.6335749027179545</v>
      </c>
      <c r="E24" s="92">
        <f t="shared" si="11"/>
        <v>23.495501804230329</v>
      </c>
      <c r="F24" s="25"/>
      <c r="G24" s="21"/>
      <c r="H24" s="24" t="s">
        <v>16</v>
      </c>
      <c r="I24" s="22">
        <f t="shared" si="16"/>
        <v>20861.926901512375</v>
      </c>
      <c r="J24" s="22">
        <f t="shared" si="17"/>
        <v>2633.5749027179545</v>
      </c>
      <c r="K24" s="23">
        <f t="shared" si="18"/>
        <v>23495.501804230331</v>
      </c>
    </row>
    <row r="25" spans="2:11">
      <c r="B25" s="39" t="s">
        <v>17</v>
      </c>
      <c r="C25" s="83">
        <v>29.119341155889003</v>
      </c>
      <c r="D25" s="84">
        <v>4.0226558441110001</v>
      </c>
      <c r="E25" s="92">
        <f t="shared" si="11"/>
        <v>33.141997000000003</v>
      </c>
      <c r="F25" s="21"/>
      <c r="G25" s="21"/>
      <c r="H25" s="24" t="s">
        <v>17</v>
      </c>
      <c r="I25" s="22">
        <f t="shared" si="16"/>
        <v>29119.341155889004</v>
      </c>
      <c r="J25" s="22">
        <f t="shared" si="17"/>
        <v>4022.6558441110001</v>
      </c>
      <c r="K25" s="23">
        <f t="shared" si="18"/>
        <v>33141.997000000003</v>
      </c>
    </row>
    <row r="26" spans="2:11">
      <c r="B26" s="39" t="s">
        <v>18</v>
      </c>
      <c r="C26" s="83">
        <v>17.318625556760004</v>
      </c>
      <c r="D26" s="84">
        <v>6.7339862188400001</v>
      </c>
      <c r="E26" s="23">
        <f t="shared" si="11"/>
        <v>24.052611775600006</v>
      </c>
      <c r="F26" s="21"/>
      <c r="G26" s="21"/>
      <c r="H26" s="24" t="s">
        <v>18</v>
      </c>
      <c r="I26" s="22">
        <f>C26*1000</f>
        <v>17318.625556760006</v>
      </c>
      <c r="J26" s="22">
        <f>D26*1000</f>
        <v>6733.9862188400002</v>
      </c>
      <c r="K26" s="23">
        <f t="shared" si="18"/>
        <v>24052.611775600006</v>
      </c>
    </row>
    <row r="27" spans="2:11">
      <c r="B27" s="39" t="s">
        <v>19</v>
      </c>
      <c r="C27" s="58">
        <v>2.4637380714599999</v>
      </c>
      <c r="D27" s="58">
        <v>0</v>
      </c>
      <c r="E27" s="23">
        <f t="shared" si="11"/>
        <v>2.4637380714599999</v>
      </c>
      <c r="F27" s="21"/>
      <c r="G27" s="21"/>
      <c r="H27" s="24" t="s">
        <v>19</v>
      </c>
      <c r="I27" s="22">
        <f>C27*1000</f>
        <v>2463.7380714599999</v>
      </c>
      <c r="J27" s="22">
        <f>D27*1000</f>
        <v>0</v>
      </c>
      <c r="K27" s="23">
        <f t="shared" si="18"/>
        <v>2463.7380714599999</v>
      </c>
    </row>
    <row r="28" spans="2:11" s="15" customFormat="1">
      <c r="B28" s="52" t="s">
        <v>20</v>
      </c>
      <c r="C28" s="87">
        <f>SUM(C29:C30)</f>
        <v>12.990531287916809</v>
      </c>
      <c r="D28" s="82">
        <v>0</v>
      </c>
      <c r="E28" s="63">
        <f>SUM(E29:E30)</f>
        <v>12.990531287916809</v>
      </c>
      <c r="F28" s="19"/>
      <c r="G28" s="19"/>
      <c r="H28" s="16" t="s">
        <v>20</v>
      </c>
      <c r="I28" s="17">
        <f>SUM(I29:I30)</f>
        <v>12990.531287916809</v>
      </c>
      <c r="J28" s="17">
        <f>SUM(J29:J30)</f>
        <v>0</v>
      </c>
      <c r="K28" s="18">
        <f>I28+J28</f>
        <v>12990.531287916809</v>
      </c>
    </row>
    <row r="29" spans="2:11">
      <c r="B29" s="39" t="s">
        <v>21</v>
      </c>
      <c r="C29" s="83">
        <v>8.1599526098007793</v>
      </c>
      <c r="D29" s="84">
        <v>0</v>
      </c>
      <c r="E29" s="23">
        <f t="shared" si="11"/>
        <v>8.1599526098007793</v>
      </c>
      <c r="F29" s="21"/>
      <c r="G29" s="21"/>
      <c r="H29" s="24" t="s">
        <v>21</v>
      </c>
      <c r="I29" s="22">
        <f t="shared" ref="I29" si="19">C29*1000</f>
        <v>8159.9526098007791</v>
      </c>
      <c r="J29" s="22">
        <f t="shared" ref="J29" si="20">D29*1000</f>
        <v>0</v>
      </c>
      <c r="K29" s="23">
        <f>SUM(I29:J29)</f>
        <v>8159.9526098007791</v>
      </c>
    </row>
    <row r="30" spans="2:11">
      <c r="B30" s="39" t="s">
        <v>22</v>
      </c>
      <c r="C30" s="83">
        <v>4.83057867811603</v>
      </c>
      <c r="D30" s="84">
        <v>0</v>
      </c>
      <c r="E30" s="23">
        <f t="shared" si="11"/>
        <v>4.83057867811603</v>
      </c>
      <c r="F30" s="21"/>
      <c r="G30" s="21"/>
      <c r="H30" s="24" t="s">
        <v>22</v>
      </c>
      <c r="I30" s="22">
        <f t="shared" ref="I30" si="21">C30*1000</f>
        <v>4830.5786781160305</v>
      </c>
      <c r="J30" s="22">
        <f t="shared" ref="J30" si="22">D30*1000</f>
        <v>0</v>
      </c>
      <c r="K30" s="23">
        <f>SUM(I30:J30)</f>
        <v>4830.5786781160305</v>
      </c>
    </row>
    <row r="31" spans="2:11">
      <c r="B31" s="76" t="s">
        <v>23</v>
      </c>
      <c r="C31" s="87">
        <v>0.65</v>
      </c>
      <c r="D31" s="87">
        <v>0.49</v>
      </c>
      <c r="E31" s="64">
        <f t="shared" si="11"/>
        <v>1.1400000000000001</v>
      </c>
      <c r="F31" s="19"/>
      <c r="G31" s="21"/>
      <c r="H31" s="26" t="s">
        <v>23</v>
      </c>
      <c r="I31" s="27">
        <f t="shared" ref="I31:I32" si="23">C31*1000</f>
        <v>650</v>
      </c>
      <c r="J31" s="27">
        <f t="shared" ref="J31:J32" si="24">D31*1000</f>
        <v>490</v>
      </c>
      <c r="K31" s="28">
        <f>SUM(I31:J31)</f>
        <v>1140</v>
      </c>
    </row>
    <row r="32" spans="2:11">
      <c r="B32" s="88" t="s">
        <v>41</v>
      </c>
      <c r="C32" s="90">
        <v>3.1205256674824078</v>
      </c>
      <c r="D32" s="87">
        <v>6.4972311106210004E-2</v>
      </c>
      <c r="E32" s="64">
        <f t="shared" si="11"/>
        <v>3.1854979785886179</v>
      </c>
      <c r="F32" s="19"/>
      <c r="G32" s="21"/>
      <c r="H32" s="55" t="s">
        <v>41</v>
      </c>
      <c r="I32" s="27">
        <f t="shared" si="23"/>
        <v>3120.5256674824077</v>
      </c>
      <c r="J32" s="27">
        <f t="shared" si="24"/>
        <v>64.97231110621</v>
      </c>
      <c r="K32" s="28">
        <f>SUM(I32:J32)</f>
        <v>3185.4979785886176</v>
      </c>
    </row>
    <row r="33" spans="1:11" ht="15.75" thickBot="1">
      <c r="B33" s="29" t="s">
        <v>24</v>
      </c>
      <c r="C33" s="30">
        <f>C21+C17+C13+C7+C31+C28+C32</f>
        <v>2427.8246791926654</v>
      </c>
      <c r="D33" s="30">
        <f>D21+D17+D13+D7+D31+D28+D32</f>
        <v>107.55068897226215</v>
      </c>
      <c r="E33" s="65">
        <f t="shared" si="11"/>
        <v>2535.3753681649277</v>
      </c>
      <c r="F33" s="15"/>
      <c r="H33" s="29" t="s">
        <v>24</v>
      </c>
      <c r="I33" s="30">
        <f>I21+I17+I13+I7+I31+I28+I32</f>
        <v>2427824.6791926655</v>
      </c>
      <c r="J33" s="30">
        <f>J21+J17+J13+J7+J31+J28+J32</f>
        <v>107550.68897226216</v>
      </c>
      <c r="K33" s="56">
        <f>SUM(I33:J33)</f>
        <v>2535375.3681649277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52</v>
      </c>
      <c r="I36" s="33"/>
      <c r="J36" s="33"/>
      <c r="K36" s="33"/>
    </row>
    <row r="37" spans="1:11">
      <c r="B37" s="40" t="s">
        <v>50</v>
      </c>
    </row>
    <row r="38" spans="1:11">
      <c r="H38" s="34"/>
      <c r="J38" s="34"/>
      <c r="K38" s="34" t="s">
        <v>40</v>
      </c>
    </row>
    <row r="39" spans="1:11">
      <c r="A39" s="34"/>
      <c r="B39" s="94"/>
      <c r="C39" s="95"/>
      <c r="D39" s="95"/>
      <c r="E39" s="95"/>
      <c r="F39" s="96"/>
      <c r="G39" s="96"/>
      <c r="H39" s="96"/>
      <c r="I39" s="96"/>
      <c r="J39" s="96"/>
      <c r="K39" s="96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9" zoomScale="85" zoomScaleNormal="85" workbookViewId="0">
      <selection activeCell="F38" sqref="F38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104" t="s">
        <v>33</v>
      </c>
      <c r="C1" s="104"/>
      <c r="D1" s="104"/>
      <c r="E1" s="104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104" t="s">
        <v>34</v>
      </c>
      <c r="C2" s="104"/>
      <c r="D2" s="104"/>
      <c r="E2" s="10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8" t="s">
        <v>1</v>
      </c>
      <c r="C4" s="100" t="str">
        <f>'data aset IKNB'!C5:D5</f>
        <v>Agustus 2020</v>
      </c>
      <c r="D4" s="101"/>
      <c r="E4" s="102" t="s">
        <v>28</v>
      </c>
    </row>
    <row r="5" spans="1:88">
      <c r="B5" s="99"/>
      <c r="C5" s="37" t="s">
        <v>31</v>
      </c>
      <c r="D5" s="37" t="s">
        <v>36</v>
      </c>
      <c r="E5" s="103"/>
    </row>
    <row r="6" spans="1:88" s="8" customFormat="1">
      <c r="A6" s="1"/>
      <c r="B6" s="5" t="s">
        <v>3</v>
      </c>
      <c r="C6" s="71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80">
        <v>54</v>
      </c>
      <c r="D7" s="77">
        <v>7</v>
      </c>
      <c r="E7" s="9">
        <f t="shared" si="0"/>
        <v>61</v>
      </c>
    </row>
    <row r="8" spans="1:88">
      <c r="B8" s="45" t="s">
        <v>5</v>
      </c>
      <c r="C8" s="80">
        <v>74</v>
      </c>
      <c r="D8" s="77">
        <v>5</v>
      </c>
      <c r="E8" s="9">
        <f t="shared" si="0"/>
        <v>79</v>
      </c>
    </row>
    <row r="9" spans="1:88">
      <c r="B9" s="45" t="s">
        <v>6</v>
      </c>
      <c r="C9" s="80">
        <v>6</v>
      </c>
      <c r="D9" s="77">
        <v>1</v>
      </c>
      <c r="E9" s="9">
        <f t="shared" si="0"/>
        <v>7</v>
      </c>
    </row>
    <row r="10" spans="1:88">
      <c r="B10" s="45" t="s">
        <v>7</v>
      </c>
      <c r="C10" s="80">
        <v>3</v>
      </c>
      <c r="D10" s="77">
        <v>0</v>
      </c>
      <c r="E10" s="9">
        <f t="shared" si="0"/>
        <v>3</v>
      </c>
    </row>
    <row r="11" spans="1:88">
      <c r="B11" s="45" t="s">
        <v>8</v>
      </c>
      <c r="C11" s="81">
        <v>2</v>
      </c>
      <c r="D11" s="53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49">
        <f>SUM(C13:C15)</f>
        <v>236</v>
      </c>
      <c r="D12" s="78">
        <f>SUM(D13:D15)</f>
        <v>9</v>
      </c>
      <c r="E12" s="7">
        <f>C12+D12</f>
        <v>245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2">
        <v>177</v>
      </c>
      <c r="D13" s="77">
        <v>5</v>
      </c>
      <c r="E13" s="9">
        <f>C13+D13</f>
        <v>182</v>
      </c>
    </row>
    <row r="14" spans="1:88">
      <c r="B14" s="47" t="s">
        <v>10</v>
      </c>
      <c r="C14" s="72">
        <v>57</v>
      </c>
      <c r="D14" s="77">
        <v>4</v>
      </c>
      <c r="E14" s="9">
        <f>C14+D14</f>
        <v>61</v>
      </c>
    </row>
    <row r="15" spans="1:88">
      <c r="B15" s="47" t="s">
        <v>26</v>
      </c>
      <c r="C15" s="72">
        <v>2</v>
      </c>
      <c r="D15" s="77">
        <v>0</v>
      </c>
      <c r="E15" s="9">
        <f>C15+D15</f>
        <v>2</v>
      </c>
    </row>
    <row r="16" spans="1:88" s="8" customFormat="1">
      <c r="A16" s="1"/>
      <c r="B16" s="48" t="s">
        <v>11</v>
      </c>
      <c r="C16" s="73">
        <f>SUM(C17:C19)</f>
        <v>216</v>
      </c>
      <c r="D16" s="61">
        <f>SUM(D17:D19)</f>
        <v>4</v>
      </c>
      <c r="E16" s="62">
        <f t="shared" ref="E16:E24" si="1">C16+D16</f>
        <v>220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150</v>
      </c>
      <c r="D17" s="79">
        <v>2</v>
      </c>
      <c r="E17" s="60">
        <f t="shared" si="1"/>
        <v>152</v>
      </c>
    </row>
    <row r="18" spans="1:88">
      <c r="B18" s="45" t="s">
        <v>13</v>
      </c>
      <c r="C18" s="72">
        <v>43</v>
      </c>
      <c r="D18" s="79">
        <v>1</v>
      </c>
      <c r="E18" s="60">
        <f t="shared" si="1"/>
        <v>44</v>
      </c>
    </row>
    <row r="19" spans="1:88">
      <c r="B19" s="45" t="s">
        <v>14</v>
      </c>
      <c r="C19" s="72">
        <v>23</v>
      </c>
      <c r="D19" s="79">
        <v>1</v>
      </c>
      <c r="E19" s="60">
        <f t="shared" si="1"/>
        <v>24</v>
      </c>
    </row>
    <row r="20" spans="1:88" s="8" customFormat="1">
      <c r="A20" s="1"/>
      <c r="B20" s="46" t="s">
        <v>15</v>
      </c>
      <c r="C20" s="73">
        <f>C21+C22+C25+C26+C27+C28</f>
        <v>110</v>
      </c>
      <c r="D20" s="61">
        <f>D21+D22+D25+D26+D27+D28</f>
        <v>5</v>
      </c>
      <c r="E20" s="62">
        <f t="shared" si="1"/>
        <v>115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74">
        <v>1</v>
      </c>
      <c r="D21" s="59">
        <v>0</v>
      </c>
      <c r="E21" s="60">
        <f t="shared" si="1"/>
        <v>1</v>
      </c>
    </row>
    <row r="22" spans="1:88">
      <c r="B22" s="67" t="s">
        <v>29</v>
      </c>
      <c r="C22" s="75">
        <f>SUM(C23:C24)</f>
        <v>85</v>
      </c>
      <c r="D22" s="75">
        <f>SUM(D23:D24)</f>
        <v>3</v>
      </c>
      <c r="E22" s="68">
        <f t="shared" si="1"/>
        <v>88</v>
      </c>
    </row>
    <row r="23" spans="1:88">
      <c r="B23" s="66" t="s">
        <v>42</v>
      </c>
      <c r="C23" s="74">
        <v>47</v>
      </c>
      <c r="D23" s="59">
        <v>2</v>
      </c>
      <c r="E23" s="60">
        <f t="shared" si="1"/>
        <v>49</v>
      </c>
    </row>
    <row r="24" spans="1:88">
      <c r="B24" s="66" t="s">
        <v>46</v>
      </c>
      <c r="C24" s="59">
        <v>38</v>
      </c>
      <c r="D24" s="59">
        <v>1</v>
      </c>
      <c r="E24" s="60">
        <f t="shared" si="1"/>
        <v>39</v>
      </c>
    </row>
    <row r="25" spans="1:88">
      <c r="B25" s="45" t="s">
        <v>16</v>
      </c>
      <c r="C25" s="53">
        <v>21</v>
      </c>
      <c r="D25" s="53">
        <v>2</v>
      </c>
      <c r="E25" s="10">
        <f t="shared" ref="E25:E38" si="2">C25+D25</f>
        <v>23</v>
      </c>
    </row>
    <row r="26" spans="1:88">
      <c r="B26" s="45" t="s">
        <v>17</v>
      </c>
      <c r="C26" s="53">
        <v>1</v>
      </c>
      <c r="D26" s="53">
        <v>0</v>
      </c>
      <c r="E26" s="10">
        <f t="shared" si="2"/>
        <v>1</v>
      </c>
    </row>
    <row r="27" spans="1:88">
      <c r="B27" s="45" t="s">
        <v>18</v>
      </c>
      <c r="C27" s="53">
        <v>1</v>
      </c>
      <c r="D27" s="53">
        <v>0</v>
      </c>
      <c r="E27" s="10">
        <f t="shared" si="2"/>
        <v>1</v>
      </c>
    </row>
    <row r="28" spans="1:88">
      <c r="B28" s="45" t="s">
        <v>19</v>
      </c>
      <c r="C28" s="53">
        <v>1</v>
      </c>
      <c r="D28" s="53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50">
        <f>SUM(C30:C32)</f>
        <v>228</v>
      </c>
      <c r="D29" s="50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1">
        <v>160</v>
      </c>
      <c r="D30" s="51">
        <v>0</v>
      </c>
      <c r="E30" s="9">
        <f t="shared" si="2"/>
        <v>160</v>
      </c>
    </row>
    <row r="31" spans="1:88">
      <c r="B31" s="45" t="s">
        <v>48</v>
      </c>
      <c r="C31" s="51">
        <v>42</v>
      </c>
      <c r="D31" s="51">
        <v>0</v>
      </c>
      <c r="E31" s="9">
        <f t="shared" si="2"/>
        <v>42</v>
      </c>
    </row>
    <row r="32" spans="1:88">
      <c r="B32" s="45" t="s">
        <v>49</v>
      </c>
      <c r="C32" s="51">
        <v>26</v>
      </c>
      <c r="D32" s="51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77</v>
      </c>
      <c r="E33" s="7">
        <f t="shared" si="2"/>
        <v>223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6" t="s">
        <v>44</v>
      </c>
      <c r="C34" s="51">
        <v>138</v>
      </c>
      <c r="D34" s="51">
        <v>77</v>
      </c>
      <c r="E34" s="69">
        <f t="shared" si="2"/>
        <v>215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6" t="s">
        <v>45</v>
      </c>
      <c r="C35" s="51">
        <v>8</v>
      </c>
      <c r="D35" s="70">
        <v>0</v>
      </c>
      <c r="E35" s="69">
        <f t="shared" si="2"/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146</v>
      </c>
      <c r="D36" s="6">
        <f>D37+D38</f>
        <v>11</v>
      </c>
      <c r="E36" s="7">
        <f t="shared" si="2"/>
        <v>157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6" t="s">
        <v>42</v>
      </c>
      <c r="C37" s="51">
        <v>31</v>
      </c>
      <c r="D37" s="51">
        <v>2</v>
      </c>
      <c r="E37" s="10">
        <f t="shared" si="2"/>
        <v>33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6" t="s">
        <v>43</v>
      </c>
      <c r="C38" s="51">
        <v>115</v>
      </c>
      <c r="D38" s="51">
        <v>9</v>
      </c>
      <c r="E38" s="10">
        <f t="shared" si="2"/>
        <v>124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1221</v>
      </c>
      <c r="D39" s="12">
        <f>D20+D16+D12+D6+D33+D29+D36</f>
        <v>119</v>
      </c>
      <c r="E39" s="12">
        <f>E6+E12+E16+E20+E29+E33+E36</f>
        <v>1340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505ED6-EE01-495F-9BBE-AD9643811775}"/>
</file>

<file path=customXml/itemProps2.xml><?xml version="1.0" encoding="utf-8"?>
<ds:datastoreItem xmlns:ds="http://schemas.openxmlformats.org/officeDocument/2006/customXml" ds:itemID="{4922E416-5949-4A78-AB00-D79A4A0C60E7}"/>
</file>

<file path=customXml/itemProps3.xml><?xml version="1.0" encoding="utf-8"?>
<ds:datastoreItem xmlns:ds="http://schemas.openxmlformats.org/officeDocument/2006/customXml" ds:itemID="{C3887148-9E22-4300-8BC0-33C50993C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2020-10-23T04:27:26Z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