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/>
  <xr:revisionPtr revIDLastSave="0" documentId="13_ncr:1_{5A81976E-AB23-446E-B5BA-19AAC9F908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IKNB'!$B$2:$B$66</definedName>
    <definedName name="_xlnm.Print_Area" localSheetId="1">'Pelaku IKNB'!$B$1:$BH$36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3" i="2" l="1"/>
  <c r="AO32" i="2"/>
  <c r="AO31" i="2"/>
  <c r="AO30" i="2"/>
  <c r="AO29" i="2"/>
  <c r="AN29" i="2"/>
  <c r="AM29" i="2"/>
  <c r="AO28" i="2"/>
  <c r="AO27" i="2"/>
  <c r="AO26" i="2"/>
  <c r="AO25" i="2"/>
  <c r="AO24" i="2"/>
  <c r="AO23" i="2"/>
  <c r="AO22" i="2"/>
  <c r="AN21" i="2"/>
  <c r="AN34" i="2" s="1"/>
  <c r="AM21" i="2"/>
  <c r="AO21" i="2" s="1"/>
  <c r="AO20" i="2"/>
  <c r="AO19" i="2"/>
  <c r="AO18" i="2"/>
  <c r="AO17" i="2"/>
  <c r="AN17" i="2"/>
  <c r="AM17" i="2"/>
  <c r="AN13" i="2"/>
  <c r="AM13" i="2"/>
  <c r="AO13" i="2" s="1"/>
  <c r="AO12" i="2"/>
  <c r="AO11" i="2"/>
  <c r="AO10" i="2"/>
  <c r="AO9" i="2"/>
  <c r="AO8" i="2"/>
  <c r="AN7" i="2"/>
  <c r="AM7" i="2"/>
  <c r="AO7" i="2" s="1"/>
  <c r="AG34" i="2"/>
  <c r="Y34" i="2"/>
  <c r="I34" i="2"/>
  <c r="AL33" i="2"/>
  <c r="AI33" i="2"/>
  <c r="AF33" i="2"/>
  <c r="AC33" i="2"/>
  <c r="Z33" i="2"/>
  <c r="W33" i="2"/>
  <c r="T33" i="2"/>
  <c r="Q33" i="2"/>
  <c r="N33" i="2"/>
  <c r="K33" i="2"/>
  <c r="H33" i="2"/>
  <c r="E33" i="2"/>
  <c r="AL32" i="2"/>
  <c r="AI32" i="2"/>
  <c r="AF32" i="2"/>
  <c r="AC32" i="2"/>
  <c r="Z32" i="2"/>
  <c r="W32" i="2"/>
  <c r="T32" i="2"/>
  <c r="Q32" i="2"/>
  <c r="N32" i="2"/>
  <c r="K32" i="2"/>
  <c r="H32" i="2"/>
  <c r="E32" i="2"/>
  <c r="AL31" i="2"/>
  <c r="AI31" i="2"/>
  <c r="AF31" i="2"/>
  <c r="AC31" i="2"/>
  <c r="Z31" i="2"/>
  <c r="W31" i="2"/>
  <c r="T31" i="2"/>
  <c r="Q31" i="2"/>
  <c r="N31" i="2"/>
  <c r="K31" i="2"/>
  <c r="H31" i="2"/>
  <c r="E31" i="2"/>
  <c r="AL30" i="2"/>
  <c r="AI30" i="2"/>
  <c r="AF30" i="2"/>
  <c r="AC30" i="2"/>
  <c r="Z30" i="2"/>
  <c r="W30" i="2"/>
  <c r="T30" i="2"/>
  <c r="Q30" i="2"/>
  <c r="N30" i="2"/>
  <c r="K30" i="2"/>
  <c r="H30" i="2"/>
  <c r="E30" i="2"/>
  <c r="AK29" i="2"/>
  <c r="AJ29" i="2"/>
  <c r="AL29" i="2" s="1"/>
  <c r="AH29" i="2"/>
  <c r="AG29" i="2"/>
  <c r="AI29" i="2" s="1"/>
  <c r="AE29" i="2"/>
  <c r="AD29" i="2"/>
  <c r="AF29" i="2" s="1"/>
  <c r="AC29" i="2"/>
  <c r="AB29" i="2"/>
  <c r="AA29" i="2"/>
  <c r="Y29" i="2"/>
  <c r="X29" i="2"/>
  <c r="Z29" i="2" s="1"/>
  <c r="V29" i="2"/>
  <c r="U29" i="2"/>
  <c r="W29" i="2" s="1"/>
  <c r="T29" i="2"/>
  <c r="S29" i="2"/>
  <c r="R29" i="2"/>
  <c r="Q29" i="2"/>
  <c r="P29" i="2"/>
  <c r="O29" i="2"/>
  <c r="M29" i="2"/>
  <c r="L29" i="2"/>
  <c r="N29" i="2" s="1"/>
  <c r="J29" i="2"/>
  <c r="I29" i="2"/>
  <c r="K29" i="2" s="1"/>
  <c r="G29" i="2"/>
  <c r="F29" i="2"/>
  <c r="H29" i="2" s="1"/>
  <c r="E29" i="2"/>
  <c r="D29" i="2"/>
  <c r="C29" i="2"/>
  <c r="AL28" i="2"/>
  <c r="AI28" i="2"/>
  <c r="AF28" i="2"/>
  <c r="AC28" i="2"/>
  <c r="Z28" i="2"/>
  <c r="W28" i="2"/>
  <c r="AL27" i="2"/>
  <c r="AI27" i="2"/>
  <c r="AF27" i="2"/>
  <c r="AC27" i="2"/>
  <c r="Z27" i="2"/>
  <c r="W27" i="2"/>
  <c r="T27" i="2"/>
  <c r="Q27" i="2"/>
  <c r="AL26" i="2"/>
  <c r="AI26" i="2"/>
  <c r="AF26" i="2"/>
  <c r="AC26" i="2"/>
  <c r="Z26" i="2"/>
  <c r="W26" i="2"/>
  <c r="T26" i="2"/>
  <c r="Q26" i="2"/>
  <c r="N26" i="2"/>
  <c r="K26" i="2"/>
  <c r="H26" i="2"/>
  <c r="E26" i="2"/>
  <c r="AL25" i="2"/>
  <c r="AI25" i="2"/>
  <c r="AF25" i="2"/>
  <c r="AC25" i="2"/>
  <c r="Z25" i="2"/>
  <c r="W25" i="2"/>
  <c r="T25" i="2"/>
  <c r="Q25" i="2"/>
  <c r="N25" i="2"/>
  <c r="K25" i="2"/>
  <c r="H25" i="2"/>
  <c r="E25" i="2"/>
  <c r="AL24" i="2"/>
  <c r="AI24" i="2"/>
  <c r="AF24" i="2"/>
  <c r="AC24" i="2"/>
  <c r="Z24" i="2"/>
  <c r="W24" i="2"/>
  <c r="T24" i="2"/>
  <c r="Q24" i="2"/>
  <c r="N24" i="2"/>
  <c r="K24" i="2"/>
  <c r="H24" i="2"/>
  <c r="E24" i="2"/>
  <c r="AL23" i="2"/>
  <c r="AI23" i="2"/>
  <c r="AF23" i="2"/>
  <c r="AC23" i="2"/>
  <c r="Z23" i="2"/>
  <c r="W23" i="2"/>
  <c r="T23" i="2"/>
  <c r="Q23" i="2"/>
  <c r="N23" i="2"/>
  <c r="K23" i="2"/>
  <c r="H23" i="2"/>
  <c r="E23" i="2"/>
  <c r="AL22" i="2"/>
  <c r="AI22" i="2"/>
  <c r="AF22" i="2"/>
  <c r="AC22" i="2"/>
  <c r="Z22" i="2"/>
  <c r="W22" i="2"/>
  <c r="T22" i="2"/>
  <c r="Q22" i="2"/>
  <c r="N22" i="2"/>
  <c r="K22" i="2"/>
  <c r="H22" i="2"/>
  <c r="E22" i="2"/>
  <c r="AK21" i="2"/>
  <c r="AK34" i="2" s="1"/>
  <c r="AJ21" i="2"/>
  <c r="AJ34" i="2" s="1"/>
  <c r="AI21" i="2"/>
  <c r="AH21" i="2"/>
  <c r="AH34" i="2" s="1"/>
  <c r="AG21" i="2"/>
  <c r="AE21" i="2"/>
  <c r="AE34" i="2" s="1"/>
  <c r="AD21" i="2"/>
  <c r="AD34" i="2" s="1"/>
  <c r="AF34" i="2" s="1"/>
  <c r="AB21" i="2"/>
  <c r="AB34" i="2" s="1"/>
  <c r="AA21" i="2"/>
  <c r="AA34" i="2" s="1"/>
  <c r="AC34" i="2" s="1"/>
  <c r="Z21" i="2"/>
  <c r="Y21" i="2"/>
  <c r="X21" i="2"/>
  <c r="X34" i="2" s="1"/>
  <c r="Z34" i="2" s="1"/>
  <c r="W21" i="2"/>
  <c r="V21" i="2"/>
  <c r="V34" i="2" s="1"/>
  <c r="U21" i="2"/>
  <c r="S21" i="2"/>
  <c r="S34" i="2" s="1"/>
  <c r="R21" i="2"/>
  <c r="R34" i="2" s="1"/>
  <c r="T34" i="2" s="1"/>
  <c r="P21" i="2"/>
  <c r="P34" i="2" s="1"/>
  <c r="O21" i="2"/>
  <c r="O34" i="2" s="1"/>
  <c r="Q34" i="2" s="1"/>
  <c r="M21" i="2"/>
  <c r="M34" i="2" s="1"/>
  <c r="L21" i="2"/>
  <c r="L34" i="2" s="1"/>
  <c r="N34" i="2" s="1"/>
  <c r="K21" i="2"/>
  <c r="J21" i="2"/>
  <c r="J34" i="2" s="1"/>
  <c r="I21" i="2"/>
  <c r="G21" i="2"/>
  <c r="G34" i="2" s="1"/>
  <c r="F21" i="2"/>
  <c r="F34" i="2" s="1"/>
  <c r="D21" i="2"/>
  <c r="D34" i="2" s="1"/>
  <c r="C21" i="2"/>
  <c r="C34" i="2" s="1"/>
  <c r="E34" i="2" s="1"/>
  <c r="AL20" i="2"/>
  <c r="AI20" i="2"/>
  <c r="AF20" i="2"/>
  <c r="AC20" i="2"/>
  <c r="Z20" i="2"/>
  <c r="W20" i="2"/>
  <c r="T20" i="2"/>
  <c r="Q20" i="2"/>
  <c r="N20" i="2"/>
  <c r="K20" i="2"/>
  <c r="H20" i="2"/>
  <c r="E20" i="2"/>
  <c r="AL19" i="2"/>
  <c r="AI19" i="2"/>
  <c r="AF19" i="2"/>
  <c r="AC19" i="2"/>
  <c r="Z19" i="2"/>
  <c r="W19" i="2"/>
  <c r="T19" i="2"/>
  <c r="Q19" i="2"/>
  <c r="N19" i="2"/>
  <c r="K19" i="2"/>
  <c r="H19" i="2"/>
  <c r="E19" i="2"/>
  <c r="AL18" i="2"/>
  <c r="AI18" i="2"/>
  <c r="AF18" i="2"/>
  <c r="AC18" i="2"/>
  <c r="Z18" i="2"/>
  <c r="W18" i="2"/>
  <c r="T18" i="2"/>
  <c r="Q18" i="2"/>
  <c r="N18" i="2"/>
  <c r="K18" i="2"/>
  <c r="H18" i="2"/>
  <c r="E18" i="2"/>
  <c r="AK17" i="2"/>
  <c r="AJ17" i="2"/>
  <c r="AL17" i="2" s="1"/>
  <c r="AI17" i="2"/>
  <c r="AH17" i="2"/>
  <c r="AG17" i="2"/>
  <c r="AE17" i="2"/>
  <c r="AD17" i="2"/>
  <c r="AF17" i="2" s="1"/>
  <c r="AB17" i="2"/>
  <c r="AA17" i="2"/>
  <c r="AC17" i="2" s="1"/>
  <c r="Z17" i="2"/>
  <c r="Y17" i="2"/>
  <c r="X17" i="2"/>
  <c r="W17" i="2"/>
  <c r="V17" i="2"/>
  <c r="U17" i="2"/>
  <c r="S17" i="2"/>
  <c r="R17" i="2"/>
  <c r="T17" i="2" s="1"/>
  <c r="P17" i="2"/>
  <c r="O17" i="2"/>
  <c r="Q17" i="2" s="1"/>
  <c r="M17" i="2"/>
  <c r="L17" i="2"/>
  <c r="N17" i="2" s="1"/>
  <c r="K17" i="2"/>
  <c r="J17" i="2"/>
  <c r="I17" i="2"/>
  <c r="G17" i="2"/>
  <c r="F17" i="2"/>
  <c r="H17" i="2" s="1"/>
  <c r="D17" i="2"/>
  <c r="C17" i="2"/>
  <c r="E17" i="2" s="1"/>
  <c r="AL16" i="2"/>
  <c r="AI16" i="2"/>
  <c r="AF16" i="2"/>
  <c r="AC16" i="2"/>
  <c r="Z16" i="2"/>
  <c r="U16" i="2"/>
  <c r="W16" i="2" s="1"/>
  <c r="T16" i="2"/>
  <c r="Q16" i="2"/>
  <c r="N16" i="2"/>
  <c r="K16" i="2"/>
  <c r="H16" i="2"/>
  <c r="E16" i="2"/>
  <c r="AL15" i="2"/>
  <c r="AI15" i="2"/>
  <c r="AF15" i="2"/>
  <c r="AC15" i="2"/>
  <c r="Z15" i="2"/>
  <c r="W15" i="2"/>
  <c r="T15" i="2"/>
  <c r="Q15" i="2"/>
  <c r="N15" i="2"/>
  <c r="K15" i="2"/>
  <c r="H15" i="2"/>
  <c r="E15" i="2"/>
  <c r="AI14" i="2"/>
  <c r="AF14" i="2"/>
  <c r="AC14" i="2"/>
  <c r="Z14" i="2"/>
  <c r="W14" i="2"/>
  <c r="T14" i="2"/>
  <c r="Q14" i="2"/>
  <c r="N14" i="2"/>
  <c r="K14" i="2"/>
  <c r="H14" i="2"/>
  <c r="E14" i="2"/>
  <c r="AK13" i="2"/>
  <c r="AJ13" i="2"/>
  <c r="AL13" i="2" s="1"/>
  <c r="AI13" i="2"/>
  <c r="AH13" i="2"/>
  <c r="AG13" i="2"/>
  <c r="AE13" i="2"/>
  <c r="AD13" i="2"/>
  <c r="AF13" i="2" s="1"/>
  <c r="AB13" i="2"/>
  <c r="AA13" i="2"/>
  <c r="AC13" i="2" s="1"/>
  <c r="Z13" i="2"/>
  <c r="Y13" i="2"/>
  <c r="X13" i="2"/>
  <c r="V13" i="2"/>
  <c r="S13" i="2"/>
  <c r="R13" i="2"/>
  <c r="T13" i="2" s="1"/>
  <c r="P13" i="2"/>
  <c r="O13" i="2"/>
  <c r="Q13" i="2" s="1"/>
  <c r="N13" i="2"/>
  <c r="M13" i="2"/>
  <c r="L13" i="2"/>
  <c r="K13" i="2"/>
  <c r="J13" i="2"/>
  <c r="I13" i="2"/>
  <c r="G13" i="2"/>
  <c r="F13" i="2"/>
  <c r="H13" i="2" s="1"/>
  <c r="D13" i="2"/>
  <c r="C13" i="2"/>
  <c r="E13" i="2" s="1"/>
  <c r="AL12" i="2"/>
  <c r="AI12" i="2"/>
  <c r="AF12" i="2"/>
  <c r="AC12" i="2"/>
  <c r="Z12" i="2"/>
  <c r="W12" i="2"/>
  <c r="T12" i="2"/>
  <c r="Q12" i="2"/>
  <c r="N12" i="2"/>
  <c r="K12" i="2"/>
  <c r="H12" i="2"/>
  <c r="E12" i="2"/>
  <c r="AL11" i="2"/>
  <c r="AI11" i="2"/>
  <c r="AF11" i="2"/>
  <c r="AC11" i="2"/>
  <c r="Z11" i="2"/>
  <c r="W11" i="2"/>
  <c r="T11" i="2"/>
  <c r="Q11" i="2"/>
  <c r="N11" i="2"/>
  <c r="K11" i="2"/>
  <c r="H11" i="2"/>
  <c r="E11" i="2"/>
  <c r="AL10" i="2"/>
  <c r="AI10" i="2"/>
  <c r="AF10" i="2"/>
  <c r="AC10" i="2"/>
  <c r="Z10" i="2"/>
  <c r="W10" i="2"/>
  <c r="T10" i="2"/>
  <c r="Q10" i="2"/>
  <c r="N10" i="2"/>
  <c r="K10" i="2"/>
  <c r="H10" i="2"/>
  <c r="E10" i="2"/>
  <c r="AL9" i="2"/>
  <c r="AI9" i="2"/>
  <c r="AF9" i="2"/>
  <c r="AC9" i="2"/>
  <c r="Z9" i="2"/>
  <c r="W9" i="2"/>
  <c r="T9" i="2"/>
  <c r="Q9" i="2"/>
  <c r="N9" i="2"/>
  <c r="K9" i="2"/>
  <c r="H9" i="2"/>
  <c r="E9" i="2"/>
  <c r="AL8" i="2"/>
  <c r="AI8" i="2"/>
  <c r="AF8" i="2"/>
  <c r="AC8" i="2"/>
  <c r="Z8" i="2"/>
  <c r="W8" i="2"/>
  <c r="T8" i="2"/>
  <c r="Q8" i="2"/>
  <c r="N8" i="2"/>
  <c r="K8" i="2"/>
  <c r="H8" i="2"/>
  <c r="E8" i="2"/>
  <c r="AL7" i="2"/>
  <c r="AK7" i="2"/>
  <c r="AJ7" i="2"/>
  <c r="AI7" i="2"/>
  <c r="AH7" i="2"/>
  <c r="AG7" i="2"/>
  <c r="AE7" i="2"/>
  <c r="AD7" i="2"/>
  <c r="AF7" i="2" s="1"/>
  <c r="AB7" i="2"/>
  <c r="AA7" i="2"/>
  <c r="AC7" i="2" s="1"/>
  <c r="Z7" i="2"/>
  <c r="Y7" i="2"/>
  <c r="X7" i="2"/>
  <c r="V7" i="2"/>
  <c r="W7" i="2" s="1"/>
  <c r="U7" i="2"/>
  <c r="S7" i="2"/>
  <c r="R7" i="2"/>
  <c r="T7" i="2" s="1"/>
  <c r="P7" i="2"/>
  <c r="O7" i="2"/>
  <c r="Q7" i="2" s="1"/>
  <c r="N7" i="2"/>
  <c r="M7" i="2"/>
  <c r="L7" i="2"/>
  <c r="K7" i="2"/>
  <c r="J7" i="2"/>
  <c r="I7" i="2"/>
  <c r="G7" i="2"/>
  <c r="F7" i="2"/>
  <c r="H7" i="2" s="1"/>
  <c r="D7" i="2"/>
  <c r="C7" i="2"/>
  <c r="E7" i="2" s="1"/>
  <c r="AO35" i="3"/>
  <c r="AN34" i="3"/>
  <c r="AM34" i="3"/>
  <c r="AO34" i="3" s="1"/>
  <c r="AO33" i="3"/>
  <c r="AN32" i="3"/>
  <c r="AM32" i="3"/>
  <c r="AO32" i="3" s="1"/>
  <c r="AO31" i="3"/>
  <c r="AO30" i="3"/>
  <c r="AO29" i="3"/>
  <c r="AN28" i="3"/>
  <c r="AO28" i="3" s="1"/>
  <c r="AM28" i="3"/>
  <c r="AO27" i="3"/>
  <c r="AO26" i="3"/>
  <c r="AO25" i="3"/>
  <c r="AO24" i="3"/>
  <c r="AO23" i="3"/>
  <c r="AO22" i="3"/>
  <c r="AO21" i="3"/>
  <c r="AN20" i="3"/>
  <c r="AN36" i="3" s="1"/>
  <c r="AM20" i="3"/>
  <c r="AO20" i="3" s="1"/>
  <c r="AO19" i="3"/>
  <c r="AO18" i="3"/>
  <c r="AO17" i="3"/>
  <c r="AN16" i="3"/>
  <c r="AO16" i="3" s="1"/>
  <c r="AM16" i="3"/>
  <c r="AO15" i="3"/>
  <c r="AO14" i="3"/>
  <c r="AO13" i="3"/>
  <c r="AN12" i="3"/>
  <c r="AM12" i="3"/>
  <c r="AO12" i="3" s="1"/>
  <c r="AO11" i="3"/>
  <c r="AO10" i="3"/>
  <c r="AO9" i="3"/>
  <c r="AO8" i="3"/>
  <c r="AO7" i="3"/>
  <c r="AN6" i="3"/>
  <c r="AM6" i="3"/>
  <c r="AO6" i="3" s="1"/>
  <c r="AM34" i="2" l="1"/>
  <c r="AO34" i="2" s="1"/>
  <c r="H34" i="2"/>
  <c r="AL34" i="2"/>
  <c r="K34" i="2"/>
  <c r="AI34" i="2"/>
  <c r="Q21" i="2"/>
  <c r="T21" i="2"/>
  <c r="U13" i="2"/>
  <c r="W13" i="2" s="1"/>
  <c r="E21" i="2"/>
  <c r="AC21" i="2"/>
  <c r="N21" i="2"/>
  <c r="AL21" i="2"/>
  <c r="H21" i="2"/>
  <c r="AF21" i="2"/>
  <c r="AM36" i="3"/>
  <c r="AO36" i="3" s="1"/>
  <c r="U34" i="2" l="1"/>
  <c r="W34" i="2" s="1"/>
  <c r="AG36" i="3" l="1"/>
  <c r="AL35" i="3"/>
  <c r="AI35" i="3"/>
  <c r="AI34" i="3" s="1"/>
  <c r="AF35" i="3"/>
  <c r="AC35" i="3"/>
  <c r="Z35" i="3"/>
  <c r="W35" i="3"/>
  <c r="T35" i="3"/>
  <c r="Q35" i="3"/>
  <c r="AK34" i="3"/>
  <c r="AL34" i="3" s="1"/>
  <c r="AJ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L33" i="3"/>
  <c r="AI33" i="3"/>
  <c r="AI32" i="3" s="1"/>
  <c r="AF33" i="3"/>
  <c r="AF32" i="3" s="1"/>
  <c r="AC33" i="3"/>
  <c r="Z33" i="3"/>
  <c r="W33" i="3"/>
  <c r="W32" i="3" s="1"/>
  <c r="T33" i="3"/>
  <c r="Q33" i="3"/>
  <c r="AL32" i="3"/>
  <c r="AK32" i="3"/>
  <c r="AJ32" i="3"/>
  <c r="AH32" i="3"/>
  <c r="AG32" i="3"/>
  <c r="AE32" i="3"/>
  <c r="AE36" i="3" s="1"/>
  <c r="AD32" i="3"/>
  <c r="AC32" i="3"/>
  <c r="AB32" i="3"/>
  <c r="AA32" i="3"/>
  <c r="Z32" i="3"/>
  <c r="Y32" i="3"/>
  <c r="Y36" i="3" s="1"/>
  <c r="X32" i="3"/>
  <c r="V32" i="3"/>
  <c r="U32" i="3"/>
  <c r="T32" i="3"/>
  <c r="S32" i="3"/>
  <c r="R32" i="3"/>
  <c r="Q32" i="3"/>
  <c r="P32" i="3"/>
  <c r="O32" i="3"/>
  <c r="O36" i="3" s="1"/>
  <c r="Q36" i="3" s="1"/>
  <c r="N32" i="3"/>
  <c r="M32" i="3"/>
  <c r="L32" i="3"/>
  <c r="K32" i="3"/>
  <c r="J32" i="3"/>
  <c r="I32" i="3"/>
  <c r="I36" i="3" s="1"/>
  <c r="K36" i="3" s="1"/>
  <c r="H32" i="3"/>
  <c r="G32" i="3"/>
  <c r="G36" i="3" s="1"/>
  <c r="F32" i="3"/>
  <c r="E32" i="3"/>
  <c r="D32" i="3"/>
  <c r="C32" i="3"/>
  <c r="AL31" i="3"/>
  <c r="AI31" i="3"/>
  <c r="AF31" i="3"/>
  <c r="AC31" i="3"/>
  <c r="Z31" i="3"/>
  <c r="W31" i="3"/>
  <c r="T31" i="3"/>
  <c r="Q31" i="3"/>
  <c r="AL30" i="3"/>
  <c r="AI30" i="3"/>
  <c r="AF30" i="3"/>
  <c r="AC30" i="3"/>
  <c r="Z30" i="3"/>
  <c r="W30" i="3"/>
  <c r="T30" i="3"/>
  <c r="Q30" i="3"/>
  <c r="AL29" i="3"/>
  <c r="AI29" i="3"/>
  <c r="AI28" i="3" s="1"/>
  <c r="AF29" i="3"/>
  <c r="AC29" i="3"/>
  <c r="Z29" i="3"/>
  <c r="W29" i="3"/>
  <c r="T29" i="3"/>
  <c r="T28" i="3" s="1"/>
  <c r="Q29" i="3"/>
  <c r="AK28" i="3"/>
  <c r="AL28" i="3" s="1"/>
  <c r="AJ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L27" i="3"/>
  <c r="AI27" i="3"/>
  <c r="AF27" i="3"/>
  <c r="AC27" i="3"/>
  <c r="Z27" i="3"/>
  <c r="W27" i="3"/>
  <c r="AL26" i="3"/>
  <c r="AI26" i="3"/>
  <c r="AF26" i="3"/>
  <c r="AC26" i="3"/>
  <c r="Z26" i="3"/>
  <c r="W26" i="3"/>
  <c r="T26" i="3"/>
  <c r="Q26" i="3"/>
  <c r="AL25" i="3"/>
  <c r="AI25" i="3"/>
  <c r="AF25" i="3"/>
  <c r="AC25" i="3"/>
  <c r="Z25" i="3"/>
  <c r="W25" i="3"/>
  <c r="T25" i="3"/>
  <c r="Q25" i="3"/>
  <c r="Q20" i="3" s="1"/>
  <c r="K25" i="3"/>
  <c r="H25" i="3"/>
  <c r="E25" i="3"/>
  <c r="AL24" i="3"/>
  <c r="AI24" i="3"/>
  <c r="AF24" i="3"/>
  <c r="AC24" i="3"/>
  <c r="Z24" i="3"/>
  <c r="W24" i="3"/>
  <c r="T24" i="3"/>
  <c r="T20" i="3" s="1"/>
  <c r="Q24" i="3"/>
  <c r="K24" i="3"/>
  <c r="H24" i="3"/>
  <c r="E24" i="3"/>
  <c r="AL23" i="3"/>
  <c r="AI23" i="3"/>
  <c r="AF23" i="3"/>
  <c r="AC23" i="3"/>
  <c r="Z23" i="3"/>
  <c r="W23" i="3"/>
  <c r="T23" i="3"/>
  <c r="Q23" i="3"/>
  <c r="AL22" i="3"/>
  <c r="AI22" i="3"/>
  <c r="AF22" i="3"/>
  <c r="AC22" i="3"/>
  <c r="Z22" i="3"/>
  <c r="W22" i="3"/>
  <c r="T22" i="3"/>
  <c r="Q22" i="3"/>
  <c r="AL21" i="3"/>
  <c r="AI21" i="3"/>
  <c r="AI20" i="3" s="1"/>
  <c r="AF21" i="3"/>
  <c r="AC21" i="3"/>
  <c r="AC20" i="3" s="1"/>
  <c r="Z21" i="3"/>
  <c r="Z20" i="3" s="1"/>
  <c r="W21" i="3"/>
  <c r="W20" i="3" s="1"/>
  <c r="T21" i="3"/>
  <c r="Q21" i="3"/>
  <c r="K21" i="3"/>
  <c r="K20" i="3" s="1"/>
  <c r="H21" i="3"/>
  <c r="E21" i="3"/>
  <c r="AL20" i="3"/>
  <c r="AK20" i="3"/>
  <c r="AK36" i="3" s="1"/>
  <c r="AJ20" i="3"/>
  <c r="AJ36" i="3" s="1"/>
  <c r="AL36" i="3" s="1"/>
  <c r="AH20" i="3"/>
  <c r="AG20" i="3"/>
  <c r="AF20" i="3"/>
  <c r="AE20" i="3"/>
  <c r="AD20" i="3"/>
  <c r="AD36" i="3" s="1"/>
  <c r="AF36" i="3" s="1"/>
  <c r="AB20" i="3"/>
  <c r="AB36" i="3" s="1"/>
  <c r="AA20" i="3"/>
  <c r="AA36" i="3" s="1"/>
  <c r="AC36" i="3" s="1"/>
  <c r="Y20" i="3"/>
  <c r="X20" i="3"/>
  <c r="X36" i="3" s="1"/>
  <c r="Z36" i="3" s="1"/>
  <c r="V20" i="3"/>
  <c r="V36" i="3" s="1"/>
  <c r="U20" i="3"/>
  <c r="U36" i="3" s="1"/>
  <c r="W36" i="3" s="1"/>
  <c r="S20" i="3"/>
  <c r="S36" i="3" s="1"/>
  <c r="R20" i="3"/>
  <c r="P20" i="3"/>
  <c r="P36" i="3" s="1"/>
  <c r="O20" i="3"/>
  <c r="N20" i="3"/>
  <c r="M20" i="3"/>
  <c r="M36" i="3" s="1"/>
  <c r="L20" i="3"/>
  <c r="L36" i="3" s="1"/>
  <c r="J20" i="3"/>
  <c r="I20" i="3"/>
  <c r="H20" i="3"/>
  <c r="G20" i="3"/>
  <c r="F20" i="3"/>
  <c r="F36" i="3" s="1"/>
  <c r="E20" i="3"/>
  <c r="D20" i="3"/>
  <c r="D36" i="3" s="1"/>
  <c r="C20" i="3"/>
  <c r="C36" i="3" s="1"/>
  <c r="AL19" i="3"/>
  <c r="AI19" i="3"/>
  <c r="AF19" i="3"/>
  <c r="AC19" i="3"/>
  <c r="Z19" i="3"/>
  <c r="W19" i="3"/>
  <c r="T19" i="3"/>
  <c r="Q19" i="3"/>
  <c r="AL18" i="3"/>
  <c r="AI18" i="3"/>
  <c r="AF18" i="3"/>
  <c r="AC18" i="3"/>
  <c r="Z18" i="3"/>
  <c r="W18" i="3"/>
  <c r="T18" i="3"/>
  <c r="Q18" i="3"/>
  <c r="AL17" i="3"/>
  <c r="AI17" i="3"/>
  <c r="AF17" i="3"/>
  <c r="AC17" i="3"/>
  <c r="Z17" i="3"/>
  <c r="W17" i="3"/>
  <c r="T17" i="3"/>
  <c r="Q17" i="3"/>
  <c r="AK16" i="3"/>
  <c r="AJ16" i="3"/>
  <c r="AL16" i="3" s="1"/>
  <c r="AH16" i="3"/>
  <c r="AH36" i="3" s="1"/>
  <c r="AG16" i="3"/>
  <c r="AI16" i="3" s="1"/>
  <c r="AF16" i="3"/>
  <c r="AE16" i="3"/>
  <c r="AD16" i="3"/>
  <c r="AB16" i="3"/>
  <c r="AC16" i="3" s="1"/>
  <c r="AA16" i="3"/>
  <c r="Z16" i="3"/>
  <c r="Y16" i="3"/>
  <c r="X16" i="3"/>
  <c r="V16" i="3"/>
  <c r="U16" i="3"/>
  <c r="W16" i="3" s="1"/>
  <c r="T16" i="3"/>
  <c r="S16" i="3"/>
  <c r="R16" i="3"/>
  <c r="R36" i="3" s="1"/>
  <c r="T36" i="3" s="1"/>
  <c r="Q16" i="3"/>
  <c r="P16" i="3"/>
  <c r="O16" i="3"/>
  <c r="N16" i="3"/>
  <c r="M16" i="3"/>
  <c r="L16" i="3"/>
  <c r="K16" i="3"/>
  <c r="J16" i="3"/>
  <c r="J36" i="3" s="1"/>
  <c r="I16" i="3"/>
  <c r="H16" i="3"/>
  <c r="G16" i="3"/>
  <c r="F16" i="3"/>
  <c r="E16" i="3"/>
  <c r="D16" i="3"/>
  <c r="C16" i="3"/>
  <c r="AL15" i="3"/>
  <c r="AI15" i="3"/>
  <c r="AF15" i="3"/>
  <c r="AC15" i="3"/>
  <c r="Z15" i="3"/>
  <c r="W15" i="3"/>
  <c r="T15" i="3"/>
  <c r="Q15" i="3"/>
  <c r="AL14" i="3"/>
  <c r="AI14" i="3"/>
  <c r="AF14" i="3"/>
  <c r="AC14" i="3"/>
  <c r="Z14" i="3"/>
  <c r="W14" i="3"/>
  <c r="T14" i="3"/>
  <c r="Q14" i="3"/>
  <c r="AL13" i="3"/>
  <c r="AI13" i="3"/>
  <c r="AI12" i="3" s="1"/>
  <c r="AF13" i="3"/>
  <c r="AC13" i="3"/>
  <c r="Z13" i="3"/>
  <c r="W13" i="3"/>
  <c r="W12" i="3" s="1"/>
  <c r="T13" i="3"/>
  <c r="T12" i="3" s="1"/>
  <c r="Q13" i="3"/>
  <c r="AL12" i="3"/>
  <c r="AK12" i="3"/>
  <c r="AJ12" i="3"/>
  <c r="AH12" i="3"/>
  <c r="AG12" i="3"/>
  <c r="AF12" i="3"/>
  <c r="AE12" i="3"/>
  <c r="AD12" i="3"/>
  <c r="AC12" i="3"/>
  <c r="AB12" i="3"/>
  <c r="AA12" i="3"/>
  <c r="Z12" i="3"/>
  <c r="Y12" i="3"/>
  <c r="X12" i="3"/>
  <c r="V12" i="3"/>
  <c r="U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L11" i="3"/>
  <c r="AI11" i="3"/>
  <c r="AF11" i="3"/>
  <c r="AC11" i="3"/>
  <c r="Z11" i="3"/>
  <c r="W11" i="3"/>
  <c r="T11" i="3"/>
  <c r="Q11" i="3"/>
  <c r="AL10" i="3"/>
  <c r="AI10" i="3"/>
  <c r="AF10" i="3"/>
  <c r="AC10" i="3"/>
  <c r="Z10" i="3"/>
  <c r="W10" i="3"/>
  <c r="T10" i="3"/>
  <c r="Q10" i="3"/>
  <c r="AL9" i="3"/>
  <c r="AI9" i="3"/>
  <c r="AF9" i="3"/>
  <c r="AC9" i="3"/>
  <c r="Z9" i="3"/>
  <c r="W9" i="3"/>
  <c r="T9" i="3"/>
  <c r="Q9" i="3"/>
  <c r="AL8" i="3"/>
  <c r="AI8" i="3"/>
  <c r="AF8" i="3"/>
  <c r="AC8" i="3"/>
  <c r="Z8" i="3"/>
  <c r="W8" i="3"/>
  <c r="T8" i="3"/>
  <c r="Q8" i="3"/>
  <c r="AL7" i="3"/>
  <c r="AI7" i="3"/>
  <c r="AI6" i="3" s="1"/>
  <c r="AF7" i="3"/>
  <c r="AF6" i="3" s="1"/>
  <c r="AC7" i="3"/>
  <c r="Z7" i="3"/>
  <c r="W7" i="3"/>
  <c r="W6" i="3" s="1"/>
  <c r="T7" i="3"/>
  <c r="Q7" i="3"/>
  <c r="AK6" i="3"/>
  <c r="AJ6" i="3"/>
  <c r="AL6" i="3" s="1"/>
  <c r="AH6" i="3"/>
  <c r="AG6" i="3"/>
  <c r="AE6" i="3"/>
  <c r="AD6" i="3"/>
  <c r="AC6" i="3"/>
  <c r="AB6" i="3"/>
  <c r="AA6" i="3"/>
  <c r="Z6" i="3"/>
  <c r="Y6" i="3"/>
  <c r="X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H36" i="3" l="1"/>
  <c r="E36" i="3"/>
  <c r="N36" i="3"/>
  <c r="AI36" i="3"/>
  <c r="N46" i="3" l="1"/>
  <c r="N45" i="3"/>
  <c r="D46" i="3"/>
  <c r="O45" i="3" l="1"/>
  <c r="O46" i="3"/>
  <c r="I45" i="3" l="1"/>
  <c r="F45" i="3" l="1"/>
  <c r="C46" i="3"/>
  <c r="J46" i="3"/>
  <c r="H45" i="3"/>
  <c r="G46" i="3"/>
  <c r="K46" i="3"/>
  <c r="H46" i="3"/>
  <c r="E46" i="3"/>
  <c r="G45" i="3"/>
  <c r="C45" i="3"/>
  <c r="E45" i="3"/>
  <c r="D45" i="3"/>
  <c r="D47" i="3" s="1"/>
  <c r="J45" i="3"/>
  <c r="G47" i="3" l="1"/>
  <c r="E47" i="3"/>
  <c r="C47" i="3"/>
  <c r="J47" i="3"/>
  <c r="H47" i="3"/>
  <c r="F46" i="3"/>
  <c r="F47" i="3" s="1"/>
  <c r="K45" i="3"/>
  <c r="K47" i="3" s="1"/>
  <c r="I46" i="3"/>
  <c r="I47" i="3" s="1"/>
  <c r="O47" i="3" l="1"/>
  <c r="L46" i="3" l="1"/>
  <c r="L44" i="2" l="1"/>
  <c r="M45" i="3" l="1"/>
  <c r="M46" i="3"/>
  <c r="M47" i="3" l="1"/>
  <c r="N47" i="3"/>
  <c r="K44" i="2" l="1"/>
  <c r="J44" i="2"/>
  <c r="K43" i="2"/>
  <c r="I44" i="2"/>
  <c r="I43" i="2"/>
  <c r="H44" i="2"/>
  <c r="H43" i="2"/>
  <c r="H45" i="2" l="1"/>
  <c r="I45" i="2"/>
  <c r="K45" i="2"/>
  <c r="L45" i="3"/>
  <c r="L47" i="3" s="1"/>
  <c r="G43" i="2" l="1"/>
  <c r="G44" i="2" l="1"/>
  <c r="G45" i="2" s="1"/>
  <c r="F43" i="2" l="1"/>
  <c r="F44" i="2"/>
  <c r="F45" i="2" l="1"/>
  <c r="D43" i="2" l="1"/>
  <c r="E44" i="2"/>
  <c r="E43" i="2"/>
  <c r="E45" i="2" l="1"/>
  <c r="C44" i="2"/>
  <c r="C43" i="2"/>
  <c r="C45" i="2" l="1"/>
  <c r="J43" i="2" l="1"/>
  <c r="J45" i="2" s="1"/>
  <c r="M44" i="2" l="1"/>
  <c r="N44" i="2"/>
  <c r="N43" i="2" l="1"/>
  <c r="N45" i="2" s="1"/>
  <c r="O44" i="2"/>
  <c r="O43" i="2" l="1"/>
  <c r="O45" i="2" s="1"/>
  <c r="D44" i="2"/>
  <c r="D45" i="2" s="1"/>
  <c r="L43" i="2" l="1"/>
  <c r="L45" i="2" s="1"/>
  <c r="M43" i="2" l="1"/>
  <c r="M45" i="2" s="1"/>
</calcChain>
</file>

<file path=xl/sharedStrings.xml><?xml version="1.0" encoding="utf-8"?>
<sst xmlns="http://schemas.openxmlformats.org/spreadsheetml/2006/main" count="183" uniqueCount="67">
  <si>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</si>
  <si>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</si>
  <si>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</si>
  <si>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</si>
  <si>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</si>
  <si>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</si>
  <si>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</si>
  <si>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</si>
  <si>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</si>
  <si>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</si>
  <si>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</si>
  <si>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</si>
  <si>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</si>
  <si>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</si>
  <si>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</si>
  <si>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</si>
  <si>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</si>
  <si>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LKM</t>
  </si>
  <si>
    <t>TOTAL</t>
  </si>
  <si>
    <t>Perusahaan Pembiayaan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</si>
  <si>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</si>
  <si>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</si>
  <si>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</si>
  <si>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</si>
  <si>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</si>
  <si>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</si>
  <si>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</si>
  <si>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</si>
  <si>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 xml:space="preserve">Fintech </t>
  </si>
  <si>
    <t>Fintech</t>
  </si>
  <si>
    <t>Berizin</t>
  </si>
  <si>
    <t>Izin Penuh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</si>
  <si>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</si>
  <si>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</si>
  <si>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</si>
  <si>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</si>
  <si>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2. Pergadaian**</t>
  </si>
  <si>
    <t>Pialang Reasuransi</t>
  </si>
  <si>
    <t>Pialang Asuransi</t>
  </si>
  <si>
    <t>Jasa Penunjang</t>
  </si>
  <si>
    <t>2. Pergadaian</t>
  </si>
  <si>
    <t>Maret 2023</t>
  </si>
  <si>
    <t>April 2023</t>
  </si>
  <si>
    <t>*Revisi jumlah total</t>
  </si>
  <si>
    <t>**Per November 2022, OJK hanya melakukan publikasi terkait data Pergadaian yang telah berizin</t>
  </si>
  <si>
    <t>Mei 2023</t>
  </si>
  <si>
    <t>April-23</t>
  </si>
  <si>
    <t>Juni 2023</t>
  </si>
  <si>
    <t>Juli 2023</t>
  </si>
  <si>
    <t>Agustus 2023</t>
  </si>
  <si>
    <t>PP Infrastruktur*</t>
  </si>
  <si>
    <t>* PT SMI sudah tidak menjadi bagian dari PPI</t>
  </si>
  <si>
    <t>***PT SMI sudah tidak menjadi bagian dari PPI</t>
  </si>
  <si>
    <t>PP Infrastruktur</t>
  </si>
  <si>
    <t>September 2023</t>
  </si>
  <si>
    <t>Oktober 2023</t>
  </si>
  <si>
    <t>** Per Oktober 2023, PT Asuransi Kerugian Jasa Raharja (d/h PT Jasa Raharja Persero) dikategorikan sebagai Asuransi Umum</t>
  </si>
  <si>
    <t>November 2023</t>
  </si>
  <si>
    <t>Modal Ventura***</t>
  </si>
  <si>
    <t>Desember 2023</t>
  </si>
  <si>
    <t>Januari 2024</t>
  </si>
  <si>
    <t>6. BP Tapera</t>
  </si>
  <si>
    <t>7. PT SMI (Persero)</t>
  </si>
  <si>
    <t>LKK*</t>
  </si>
  <si>
    <t>Februari 2024</t>
  </si>
  <si>
    <t>TOTAL*</t>
  </si>
  <si>
    <t>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</si>
</sst>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&quot;Rp&quot;#,##0.00;[Red]\-&quot;Rp&quot;#,##0.00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_(* #,##0.0_);_(* \(#,##0.0\);_(* &quot;-&quot;?_);_(@_)"/>
    <numFmt numFmtId="184" formatCode="General\ &quot;bulan &quot;"/>
    <numFmt numFmtId="185" formatCode="d\-mmm\-yyyy"/>
    <numFmt numFmtId="186" formatCode="d"/>
    <numFmt numFmtId="187" formatCode="#,##0;[Red]#,##0"/>
    <numFmt numFmtId="188" formatCode="_([$Rp-421]* #,##0_);_([$Rp-421]* \(#,##0\);_([$Rp-421]* &quot;-&quot;_);_(@_)"/>
    <numFmt numFmtId="189" formatCode="0_);\(0\)"/>
  </numFmts>
  <fonts count="8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Geneva"/>
      <family val="2"/>
    </font>
    <font>
      <u/>
      <sz val="13"/>
      <color theme="10"/>
      <name val="Calibri"/>
      <family val="2"/>
      <charset val="1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000000"/>
      <name val="Calibri"/>
      <family val="2"/>
    </font>
    <font>
      <sz val="11"/>
      <color indexed="9"/>
      <name val="Calibri"/>
      <family val="2"/>
    </font>
    <font>
      <sz val="12"/>
      <color indexed="0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 Light"/>
      <family val="2"/>
      <scheme val="major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37">
    <xf numFmtId="0" fontId="0" fillId="0" borderId="0"/>
    <xf numFmtId="43" fontId="16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1" fontId="16" fillId="0" borderId="0" applyFont="0" applyFill="0" applyBorder="0" applyAlignment="0" applyProtection="0"/>
    <xf numFmtId="0" fontId="19" fillId="0" borderId="0"/>
    <xf numFmtId="0" fontId="21" fillId="0" borderId="0"/>
    <xf numFmtId="0" fontId="24" fillId="0" borderId="2">
      <alignment horizontal="center"/>
    </xf>
    <xf numFmtId="0" fontId="25" fillId="0" borderId="1">
      <alignment horizontal="left" wrapText="1" indent="2"/>
    </xf>
    <xf numFmtId="0" fontId="26" fillId="0" borderId="0">
      <alignment wrapText="1"/>
    </xf>
    <xf numFmtId="167" fontId="2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9" fontId="27" fillId="0" borderId="0">
      <alignment horizontal="center"/>
    </xf>
    <xf numFmtId="0" fontId="27" fillId="0" borderId="0">
      <alignment horizontal="center"/>
    </xf>
    <xf numFmtId="0" fontId="22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17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0" fillId="0" borderId="4">
      <alignment horizontal="left" wrapText="1" indent="1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1" fillId="0" borderId="5">
      <alignment vertical="center" wrapText="1"/>
    </xf>
    <xf numFmtId="0" fontId="32" fillId="0" borderId="6">
      <alignment horizontal="center"/>
    </xf>
    <xf numFmtId="0" fontId="17" fillId="0" borderId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20" fillId="0" borderId="0"/>
    <xf numFmtId="0" fontId="37" fillId="0" borderId="0" applyNumberFormat="0" applyFill="0" applyBorder="0" applyAlignment="0" applyProtection="0"/>
    <xf numFmtId="0" fontId="38" fillId="0" borderId="8">
      <alignment horizontal="center"/>
    </xf>
    <xf numFmtId="0" fontId="38" fillId="0" borderId="8">
      <alignment horizontal="center"/>
    </xf>
    <xf numFmtId="0" fontId="38" fillId="0" borderId="8">
      <alignment horizontal="center"/>
    </xf>
    <xf numFmtId="0" fontId="38" fillId="0" borderId="8">
      <alignment horizontal="center"/>
    </xf>
    <xf numFmtId="43" fontId="17" fillId="0" borderId="0" applyFont="0" applyFill="0" applyBorder="0" applyAlignment="0" applyProtection="0"/>
    <xf numFmtId="0" fontId="17" fillId="0" borderId="0"/>
    <xf numFmtId="0" fontId="36" fillId="0" borderId="0" applyNumberFormat="0" applyFill="0" applyBorder="0" applyAlignment="0" applyProtection="0"/>
    <xf numFmtId="0" fontId="38" fillId="0" borderId="8">
      <alignment horizontal="center"/>
    </xf>
    <xf numFmtId="0" fontId="38" fillId="0" borderId="8">
      <alignment horizontal="center"/>
    </xf>
    <xf numFmtId="0" fontId="38" fillId="0" borderId="8">
      <alignment horizontal="center"/>
    </xf>
    <xf numFmtId="0" fontId="38" fillId="0" borderId="8">
      <alignment horizontal="center"/>
    </xf>
    <xf numFmtId="0" fontId="38" fillId="0" borderId="9">
      <alignment horizontal="center"/>
    </xf>
    <xf numFmtId="0" fontId="38" fillId="0" borderId="9">
      <alignment horizontal="center"/>
    </xf>
    <xf numFmtId="0" fontId="38" fillId="0" borderId="9">
      <alignment horizontal="center"/>
    </xf>
    <xf numFmtId="0" fontId="38" fillId="0" borderId="9">
      <alignment horizontal="center"/>
    </xf>
    <xf numFmtId="0" fontId="38" fillId="0" borderId="9">
      <alignment horizontal="center"/>
    </xf>
    <xf numFmtId="0" fontId="38" fillId="0" borderId="9">
      <alignment horizontal="center"/>
    </xf>
    <xf numFmtId="0" fontId="38" fillId="0" borderId="9">
      <alignment horizontal="center"/>
    </xf>
    <xf numFmtId="0" fontId="38" fillId="0" borderId="9">
      <alignment horizontal="center"/>
    </xf>
    <xf numFmtId="0" fontId="21" fillId="0" borderId="0" applyFill="0" applyBorder="0">
      <alignment vertic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41" fontId="16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21" fillId="0" borderId="10" applyFont="0" applyFill="0" applyAlignment="0">
      <protection locked="0"/>
    </xf>
    <xf numFmtId="170" fontId="21" fillId="0" borderId="11" applyFill="0" applyAlignment="0">
      <protection locked="0"/>
    </xf>
    <xf numFmtId="41" fontId="21" fillId="0" borderId="0" applyFont="0" applyFill="0" applyBorder="0" applyAlignment="0" applyProtection="0"/>
    <xf numFmtId="41" fontId="17" fillId="0" borderId="0" applyFont="0" applyFill="0" applyBorder="0" applyAlignment="0" applyProtection="0"/>
    <xf numFmtId="39" fontId="21" fillId="0" borderId="10" applyFont="0" applyFill="0" applyAlignment="0">
      <protection locked="0"/>
    </xf>
    <xf numFmtId="41" fontId="21" fillId="0" borderId="0" applyFont="0" applyFill="0" applyBorder="0" applyAlignment="0" applyProtection="0"/>
    <xf numFmtId="39" fontId="21" fillId="0" borderId="10" applyFont="0" applyFill="0" applyAlignment="0">
      <protection locked="0"/>
    </xf>
    <xf numFmtId="41" fontId="21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21" fillId="0" borderId="10" applyFont="0" applyFill="0" applyAlignment="0">
      <protection locked="0"/>
    </xf>
    <xf numFmtId="41" fontId="21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3" fillId="0" borderId="0"/>
    <xf numFmtId="0" fontId="43" fillId="0" borderId="0"/>
    <xf numFmtId="42" fontId="40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38" fontId="44" fillId="5" borderId="0" applyNumberFormat="0" applyBorder="0" applyAlignment="0" applyProtection="0"/>
    <xf numFmtId="0" fontId="45" fillId="0" borderId="7" applyNumberFormat="0" applyAlignment="0" applyProtection="0">
      <alignment horizontal="left" vertical="center"/>
    </xf>
    <xf numFmtId="0" fontId="45" fillId="0" borderId="7" applyNumberFormat="0" applyAlignment="0" applyProtection="0">
      <alignment horizontal="left" vertical="center"/>
    </xf>
    <xf numFmtId="0" fontId="45" fillId="0" borderId="7" applyNumberFormat="0" applyAlignment="0" applyProtection="0">
      <alignment horizontal="left" vertical="center"/>
    </xf>
    <xf numFmtId="0" fontId="45" fillId="0" borderId="3">
      <alignment horizontal="left" vertical="center"/>
    </xf>
    <xf numFmtId="0" fontId="45" fillId="0" borderId="3">
      <alignment horizontal="left" vertical="center"/>
    </xf>
    <xf numFmtId="0" fontId="45" fillId="0" borderId="3">
      <alignment horizontal="left" vertical="center"/>
    </xf>
    <xf numFmtId="0" fontId="46" fillId="0" borderId="0" applyNumberFormat="0" applyFill="0" applyBorder="0" applyAlignment="0" applyProtection="0">
      <alignment vertical="top"/>
      <protection locked="0"/>
    </xf>
    <xf numFmtId="10" fontId="44" fillId="6" borderId="2" applyNumberFormat="0" applyBorder="0" applyAlignment="0" applyProtection="0"/>
    <xf numFmtId="10" fontId="44" fillId="6" borderId="2" applyNumberFormat="0" applyBorder="0" applyAlignment="0" applyProtection="0"/>
    <xf numFmtId="37" fontId="47" fillId="0" borderId="0"/>
    <xf numFmtId="174" fontId="48" fillId="0" borderId="0"/>
    <xf numFmtId="0" fontId="43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36" fillId="0" borderId="0" applyNumberFormat="0" applyFill="0" applyBorder="0" applyAlignment="0" applyProtection="0"/>
    <xf numFmtId="0" fontId="17" fillId="0" borderId="0"/>
    <xf numFmtId="0" fontId="17" fillId="0" borderId="0"/>
    <xf numFmtId="0" fontId="36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6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6" fillId="0" borderId="0" applyNumberFormat="0" applyFill="0" applyBorder="0" applyAlignment="0" applyProtection="0"/>
    <xf numFmtId="0" fontId="16" fillId="0" borderId="0"/>
    <xf numFmtId="0" fontId="16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/>
    <xf numFmtId="0" fontId="36" fillId="0" borderId="0"/>
    <xf numFmtId="0" fontId="17" fillId="0" borderId="0"/>
    <xf numFmtId="0" fontId="36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49" fillId="0" borderId="0"/>
    <xf numFmtId="0" fontId="37" fillId="0" borderId="0"/>
    <xf numFmtId="0" fontId="37" fillId="0" borderId="0"/>
    <xf numFmtId="0" fontId="36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 applyNumberFormat="0" applyFill="0" applyBorder="0" applyAlignment="0" applyProtection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5" fillId="0" borderId="0"/>
    <xf numFmtId="0" fontId="35" fillId="0" borderId="0"/>
    <xf numFmtId="0" fontId="36" fillId="0" borderId="0" applyNumberFormat="0" applyFill="0" applyBorder="0" applyAlignment="0" applyProtection="0"/>
    <xf numFmtId="0" fontId="49" fillId="0" borderId="0"/>
    <xf numFmtId="0" fontId="17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6" fillId="0" borderId="0"/>
    <xf numFmtId="10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12" applyFont="0" applyFill="0" applyAlignment="0" applyProtection="0"/>
    <xf numFmtId="9" fontId="40" fillId="0" borderId="0" applyFont="0" applyFill="0" applyBorder="0" applyAlignment="0" applyProtection="0"/>
    <xf numFmtId="9" fontId="21" fillId="0" borderId="12" applyFont="0" applyFill="0" applyAlignment="0" applyProtection="0"/>
    <xf numFmtId="9" fontId="21" fillId="0" borderId="12" applyFont="0" applyFill="0" applyAlignment="0" applyProtection="0"/>
    <xf numFmtId="9" fontId="21" fillId="0" borderId="12" applyFont="0" applyFill="0" applyAlignment="0" applyProtection="0"/>
    <xf numFmtId="9" fontId="17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21" fillId="0" borderId="12" applyFont="0" applyFill="0" applyAlignment="0" applyProtection="0"/>
    <xf numFmtId="9" fontId="21" fillId="0" borderId="12" applyFont="0" applyFill="0" applyAlignment="0" applyProtection="0"/>
    <xf numFmtId="0" fontId="17" fillId="0" borderId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1" fillId="0" borderId="0"/>
    <xf numFmtId="0" fontId="50" fillId="0" borderId="2">
      <alignment horizontal="center"/>
    </xf>
    <xf numFmtId="0" fontId="34" fillId="0" borderId="0">
      <alignment vertical="top"/>
    </xf>
    <xf numFmtId="0" fontId="50" fillId="0" borderId="2">
      <alignment horizontal="center"/>
    </xf>
    <xf numFmtId="0" fontId="50" fillId="0" borderId="2">
      <alignment horizontal="center"/>
    </xf>
    <xf numFmtId="0" fontId="50" fillId="0" borderId="2">
      <alignment horizontal="center"/>
    </xf>
    <xf numFmtId="0" fontId="50" fillId="0" borderId="0">
      <alignment horizontal="center" vertical="center"/>
    </xf>
    <xf numFmtId="0" fontId="51" fillId="7" borderId="0" applyNumberFormat="0" applyFill="0">
      <alignment horizontal="left" vertical="center"/>
    </xf>
    <xf numFmtId="16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0" fontId="53" fillId="0" borderId="0"/>
    <xf numFmtId="41" fontId="41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4" fillId="0" borderId="0"/>
    <xf numFmtId="179" fontId="17" fillId="0" borderId="0"/>
    <xf numFmtId="180" fontId="17" fillId="3" borderId="0" applyNumberFormat="0" applyBorder="0" applyAlignment="0" applyProtection="0"/>
    <xf numFmtId="180" fontId="18" fillId="2" borderId="0" applyNumberFormat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5" fillId="0" borderId="0"/>
    <xf numFmtId="180" fontId="21" fillId="0" borderId="0"/>
    <xf numFmtId="180" fontId="17" fillId="0" borderId="0"/>
    <xf numFmtId="180" fontId="17" fillId="0" borderId="0"/>
    <xf numFmtId="180" fontId="17" fillId="0" borderId="0"/>
    <xf numFmtId="180" fontId="17" fillId="0" borderId="0"/>
    <xf numFmtId="9" fontId="5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1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9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20" fillId="0" borderId="0"/>
    <xf numFmtId="0" fontId="20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6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5" fillId="0" borderId="0"/>
    <xf numFmtId="41" fontId="16" fillId="0" borderId="0" applyFont="0" applyFill="0" applyBorder="0" applyAlignment="0" applyProtection="0"/>
    <xf numFmtId="0" fontId="15" fillId="0" borderId="0"/>
    <xf numFmtId="0" fontId="16" fillId="0" borderId="0"/>
    <xf numFmtId="43" fontId="15" fillId="0" borderId="0" applyFont="0" applyFill="0" applyBorder="0" applyAlignment="0" applyProtection="0"/>
    <xf numFmtId="0" fontId="15" fillId="14" borderId="0" applyNumberFormat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0" borderId="20" applyNumberFormat="0" applyFont="0" applyAlignment="0" applyProtection="0"/>
    <xf numFmtId="41" fontId="15" fillId="0" borderId="0" applyFont="0" applyFill="0" applyBorder="0" applyAlignment="0" applyProtection="0"/>
    <xf numFmtId="0" fontId="19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1" fontId="15" fillId="0" borderId="0" applyFont="0" applyFill="0" applyBorder="0" applyAlignment="0" applyProtection="0"/>
    <xf numFmtId="39" fontId="21" fillId="0" borderId="10" applyFont="0" applyFill="0" applyAlignment="0">
      <protection locked="0"/>
    </xf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9" fontId="15" fillId="0" borderId="0"/>
    <xf numFmtId="180" fontId="15" fillId="3" borderId="0" applyNumberFormat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0" fontId="15" fillId="0" borderId="0"/>
    <xf numFmtId="180" fontId="15" fillId="0" borderId="0"/>
    <xf numFmtId="180" fontId="15" fillId="0" borderId="0"/>
    <xf numFmtId="18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9" fontId="15" fillId="0" borderId="0"/>
    <xf numFmtId="180" fontId="15" fillId="3" borderId="0" applyNumberFormat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0" fontId="15" fillId="0" borderId="0"/>
    <xf numFmtId="180" fontId="15" fillId="0" borderId="0"/>
    <xf numFmtId="180" fontId="15" fillId="0" borderId="0"/>
    <xf numFmtId="18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2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165" fontId="16" fillId="0" borderId="0" applyFont="0" applyFill="0" applyBorder="0" applyAlignment="0" applyProtection="0"/>
    <xf numFmtId="0" fontId="19" fillId="0" borderId="0"/>
    <xf numFmtId="0" fontId="21" fillId="0" borderId="0"/>
    <xf numFmtId="0" fontId="15" fillId="0" borderId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37" fontId="43" fillId="0" borderId="0"/>
    <xf numFmtId="37" fontId="43" fillId="0" borderId="0"/>
    <xf numFmtId="37" fontId="43" fillId="0" borderId="0"/>
    <xf numFmtId="37" fontId="43" fillId="0" borderId="0"/>
    <xf numFmtId="37" fontId="43" fillId="0" borderId="0"/>
    <xf numFmtId="37" fontId="43" fillId="0" borderId="0"/>
    <xf numFmtId="37" fontId="43" fillId="0" borderId="0"/>
    <xf numFmtId="37" fontId="43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4" fontId="44" fillId="0" borderId="0"/>
    <xf numFmtId="188" fontId="57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57" fillId="0" borderId="0">
      <protection locked="0"/>
    </xf>
    <xf numFmtId="188" fontId="57" fillId="0" borderId="0">
      <protection locked="0"/>
    </xf>
    <xf numFmtId="188" fontId="59" fillId="0" borderId="0">
      <protection locked="0"/>
    </xf>
    <xf numFmtId="10" fontId="44" fillId="15" borderId="2" applyNumberFormat="0" applyBorder="0" applyAlignment="0" applyProtection="0"/>
    <xf numFmtId="188" fontId="39" fillId="0" borderId="0"/>
    <xf numFmtId="189" fontId="15" fillId="0" borderId="0"/>
    <xf numFmtId="188" fontId="15" fillId="0" borderId="0"/>
    <xf numFmtId="188" fontId="15" fillId="0" borderId="0"/>
    <xf numFmtId="189" fontId="15" fillId="0" borderId="0"/>
    <xf numFmtId="0" fontId="21" fillId="0" borderId="0"/>
    <xf numFmtId="188" fontId="15" fillId="0" borderId="0"/>
    <xf numFmtId="188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9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9" fontId="21" fillId="0" borderId="0"/>
    <xf numFmtId="188" fontId="21" fillId="0" borderId="0"/>
    <xf numFmtId="188" fontId="15" fillId="0" borderId="0"/>
    <xf numFmtId="188" fontId="15" fillId="0" borderId="0"/>
    <xf numFmtId="167" fontId="15" fillId="0" borderId="0"/>
    <xf numFmtId="188" fontId="21" fillId="0" borderId="0"/>
    <xf numFmtId="188" fontId="21" fillId="0" borderId="0"/>
    <xf numFmtId="189" fontId="15" fillId="0" borderId="0"/>
    <xf numFmtId="188" fontId="15" fillId="0" borderId="0"/>
    <xf numFmtId="188" fontId="15" fillId="0" borderId="0"/>
    <xf numFmtId="9" fontId="21" fillId="0" borderId="0" applyFont="0" applyFill="0" applyBorder="0" applyAlignment="0" applyProtection="0"/>
    <xf numFmtId="188" fontId="50" fillId="0" borderId="2">
      <alignment horizontal="center"/>
    </xf>
    <xf numFmtId="188" fontId="50" fillId="0" borderId="0">
      <alignment horizontal="center" vertical="center"/>
    </xf>
    <xf numFmtId="188" fontId="51" fillId="7" borderId="0" applyNumberFormat="0" applyFill="0">
      <alignment horizontal="left" vertical="center"/>
    </xf>
    <xf numFmtId="165" fontId="21" fillId="0" borderId="0" applyFont="0" applyFill="0" applyBorder="0" applyAlignment="0" applyProtection="0"/>
    <xf numFmtId="0" fontId="16" fillId="0" borderId="0"/>
    <xf numFmtId="0" fontId="15" fillId="0" borderId="0"/>
    <xf numFmtId="0" fontId="15" fillId="0" borderId="0"/>
    <xf numFmtId="167" fontId="15" fillId="0" borderId="0" applyFont="0" applyFill="0" applyBorder="0" applyAlignment="0" applyProtection="0"/>
    <xf numFmtId="0" fontId="60" fillId="0" borderId="0">
      <alignment vertical="center"/>
    </xf>
    <xf numFmtId="0" fontId="16" fillId="0" borderId="0"/>
    <xf numFmtId="0" fontId="41" fillId="0" borderId="0"/>
    <xf numFmtId="0" fontId="15" fillId="0" borderId="0"/>
    <xf numFmtId="167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15" fillId="0" borderId="0"/>
    <xf numFmtId="165" fontId="60" fillId="0" borderId="0" applyFont="0" applyFill="0" applyBorder="0" applyAlignment="0" applyProtection="0"/>
    <xf numFmtId="0" fontId="60" fillId="0" borderId="0">
      <alignment vertical="center"/>
    </xf>
    <xf numFmtId="167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9" fillId="0" borderId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9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80" fontId="9" fillId="3" borderId="0" applyNumberFormat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1" fillId="0" borderId="10" applyFont="0" applyFill="0" applyAlignment="0">
      <protection locked="0"/>
    </xf>
    <xf numFmtId="165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1" fillId="0" borderId="10" applyFont="0" applyFill="0" applyAlignment="0">
      <protection locked="0"/>
    </xf>
    <xf numFmtId="165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0" fontId="9" fillId="0" borderId="0"/>
    <xf numFmtId="180" fontId="9" fillId="0" borderId="0"/>
    <xf numFmtId="180" fontId="9" fillId="0" borderId="0"/>
    <xf numFmtId="179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 applyFill="0" applyBorder="0">
      <alignment vertical="center"/>
    </xf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10" applyFont="0" applyFill="0" applyAlignment="0">
      <protection locked="0"/>
    </xf>
    <xf numFmtId="170" fontId="21" fillId="0" borderId="11" applyFill="0" applyAlignment="0">
      <protection locked="0"/>
    </xf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39" fontId="21" fillId="0" borderId="10" applyFont="0" applyFill="0" applyAlignment="0">
      <protection locked="0"/>
    </xf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10" applyFont="0" applyFill="0" applyAlignment="0">
      <protection locked="0"/>
    </xf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12" applyFont="0" applyFill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12" applyFont="0" applyFill="0" applyAlignment="0" applyProtection="0"/>
    <xf numFmtId="9" fontId="21" fillId="0" borderId="12" applyFont="0" applyFill="0" applyAlignment="0" applyProtection="0"/>
    <xf numFmtId="9" fontId="21" fillId="0" borderId="12" applyFont="0" applyFill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12" applyFont="0" applyFill="0" applyAlignment="0" applyProtection="0"/>
    <xf numFmtId="9" fontId="21" fillId="0" borderId="0" applyFont="0" applyFill="0" applyBorder="0" applyAlignment="0" applyProtection="0"/>
    <xf numFmtId="9" fontId="21" fillId="0" borderId="12" applyFont="0" applyFill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41" fontId="21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/>
    <xf numFmtId="0" fontId="19" fillId="0" borderId="0"/>
    <xf numFmtId="0" fontId="16" fillId="0" borderId="0"/>
    <xf numFmtId="180" fontId="7" fillId="0" borderId="0"/>
    <xf numFmtId="180" fontId="7" fillId="0" borderId="0"/>
    <xf numFmtId="180" fontId="7" fillId="0" borderId="0"/>
    <xf numFmtId="0" fontId="21" fillId="0" borderId="0"/>
    <xf numFmtId="180" fontId="7" fillId="0" borderId="0"/>
    <xf numFmtId="180" fontId="7" fillId="0" borderId="0"/>
    <xf numFmtId="0" fontId="16" fillId="0" borderId="0"/>
    <xf numFmtId="0" fontId="16" fillId="0" borderId="0"/>
    <xf numFmtId="0" fontId="7" fillId="0" borderId="0"/>
    <xf numFmtId="0" fontId="16" fillId="0" borderId="0"/>
    <xf numFmtId="0" fontId="7" fillId="0" borderId="0"/>
    <xf numFmtId="0" fontId="21" fillId="0" borderId="0"/>
    <xf numFmtId="0" fontId="16" fillId="0" borderId="0"/>
    <xf numFmtId="0" fontId="19" fillId="0" borderId="0"/>
    <xf numFmtId="0" fontId="21" fillId="0" borderId="0"/>
    <xf numFmtId="18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1" fillId="0" borderId="0"/>
    <xf numFmtId="9" fontId="7" fillId="0" borderId="0" applyFont="0" applyFill="0" applyBorder="0" applyAlignment="0" applyProtection="0"/>
    <xf numFmtId="0" fontId="19" fillId="0" borderId="0"/>
    <xf numFmtId="0" fontId="19" fillId="0" borderId="0"/>
    <xf numFmtId="0" fontId="6" fillId="0" borderId="0"/>
    <xf numFmtId="41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4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0" fontId="5" fillId="0" borderId="0"/>
    <xf numFmtId="9" fontId="5" fillId="0" borderId="0" applyFont="0" applyFill="0" applyBorder="0" applyAlignment="0" applyProtection="0"/>
    <xf numFmtId="0" fontId="20" fillId="0" borderId="0">
      <alignment vertical="center"/>
    </xf>
    <xf numFmtId="43" fontId="77" fillId="0" borderId="0">
      <alignment vertical="top"/>
      <protection locked="0"/>
    </xf>
    <xf numFmtId="0" fontId="21" fillId="0" borderId="0"/>
    <xf numFmtId="165" fontId="77" fillId="0" borderId="0">
      <alignment vertical="top"/>
      <protection locked="0"/>
    </xf>
    <xf numFmtId="43" fontId="21" fillId="0" borderId="0">
      <alignment vertical="top"/>
      <protection locked="0"/>
    </xf>
    <xf numFmtId="167" fontId="5" fillId="0" borderId="0" applyFont="0" applyFill="0" applyBorder="0" applyAlignment="0" applyProtection="0"/>
    <xf numFmtId="9" fontId="77" fillId="0" borderId="0">
      <alignment vertical="top"/>
      <protection locked="0"/>
    </xf>
    <xf numFmtId="0" fontId="78" fillId="0" borderId="0"/>
    <xf numFmtId="167" fontId="5" fillId="0" borderId="0" applyFont="0" applyFill="0" applyBorder="0" applyAlignment="0" applyProtection="0"/>
    <xf numFmtId="0" fontId="79" fillId="0" borderId="0">
      <alignment horizontal="left" vertical="top" wrapText="1"/>
    </xf>
    <xf numFmtId="165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9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21" fillId="0" borderId="0" applyBorder="0" applyAlignment="0" applyProtection="0"/>
    <xf numFmtId="9" fontId="21" fillId="0" borderId="0" applyBorder="0" applyAlignment="0" applyProtection="0"/>
    <xf numFmtId="165" fontId="21" fillId="0" borderId="0" applyBorder="0" applyAlignment="0" applyProtection="0"/>
    <xf numFmtId="0" fontId="5" fillId="0" borderId="0"/>
    <xf numFmtId="0" fontId="74" fillId="0" borderId="0"/>
    <xf numFmtId="165" fontId="74" fillId="0" borderId="0" applyFont="0" applyFill="0" applyBorder="0" applyAlignment="0" applyProtection="0"/>
    <xf numFmtId="165" fontId="21" fillId="0" borderId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21" fillId="0" borderId="0"/>
    <xf numFmtId="0" fontId="5" fillId="0" borderId="0"/>
    <xf numFmtId="165" fontId="5" fillId="0" borderId="0" applyFont="0" applyFill="0" applyBorder="0" applyAlignment="0" applyProtection="0"/>
    <xf numFmtId="0" fontId="21" fillId="0" borderId="0"/>
    <xf numFmtId="0" fontId="80" fillId="0" borderId="0"/>
    <xf numFmtId="0" fontId="5" fillId="0" borderId="0"/>
    <xf numFmtId="165" fontId="80" fillId="0" borderId="0" applyFont="0" applyFill="0" applyBorder="0" applyAlignment="0" applyProtection="0"/>
    <xf numFmtId="0" fontId="5" fillId="0" borderId="0"/>
    <xf numFmtId="0" fontId="21" fillId="0" borderId="0"/>
    <xf numFmtId="167" fontId="5" fillId="0" borderId="0" applyFont="0" applyFill="0" applyBorder="0" applyAlignment="0" applyProtection="0"/>
    <xf numFmtId="0" fontId="21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1" fillId="0" borderId="0"/>
    <xf numFmtId="0" fontId="3" fillId="0" borderId="0"/>
    <xf numFmtId="43" fontId="3" fillId="0" borderId="0" applyFont="0" applyFill="0" applyBorder="0" applyAlignment="0" applyProtection="0"/>
    <xf numFmtId="0" fontId="56" fillId="0" borderId="0" applyNumberFormat="0" applyFill="0" applyBorder="0" applyAlignment="0" applyProtection="0"/>
  </cellStyleXfs>
  <cellXfs count="196">
    <xf numFmtId="0" fontId="0" fillId="0" borderId="0" xfId="0"/>
    <xf numFmtId="0" fontId="61" fillId="0" borderId="0" xfId="0" applyFont="1"/>
    <xf numFmtId="43" fontId="61" fillId="0" borderId="0" xfId="1" applyFont="1"/>
    <xf numFmtId="41" fontId="63" fillId="4" borderId="16" xfId="845" applyFont="1" applyFill="1" applyBorder="1" applyAlignment="1">
      <alignment vertical="center"/>
    </xf>
    <xf numFmtId="43" fontId="68" fillId="17" borderId="2" xfId="1" applyFont="1" applyFill="1" applyBorder="1" applyAlignment="1">
      <alignment horizontal="center" vertical="center"/>
    </xf>
    <xf numFmtId="0" fontId="64" fillId="0" borderId="0" xfId="0" applyFont="1" applyAlignment="1">
      <alignment vertical="center"/>
    </xf>
    <xf numFmtId="0" fontId="64" fillId="0" borderId="21" xfId="0" applyFont="1" applyBorder="1" applyAlignment="1">
      <alignment vertical="center"/>
    </xf>
    <xf numFmtId="0" fontId="62" fillId="8" borderId="21" xfId="0" applyFont="1" applyFill="1" applyBorder="1" applyAlignment="1">
      <alignment vertical="center"/>
    </xf>
    <xf numFmtId="0" fontId="61" fillId="0" borderId="21" xfId="0" applyFont="1" applyBorder="1" applyAlignment="1">
      <alignment vertical="center"/>
    </xf>
    <xf numFmtId="0" fontId="63" fillId="8" borderId="21" xfId="0" applyFont="1" applyFill="1" applyBorder="1" applyAlignment="1">
      <alignment vertical="center"/>
    </xf>
    <xf numFmtId="41" fontId="63" fillId="8" borderId="2" xfId="845" applyFont="1" applyFill="1" applyBorder="1" applyAlignment="1"/>
    <xf numFmtId="182" fontId="61" fillId="0" borderId="22" xfId="845" applyNumberFormat="1" applyFont="1" applyFill="1" applyBorder="1" applyAlignment="1">
      <alignment vertical="center"/>
    </xf>
    <xf numFmtId="0" fontId="64" fillId="0" borderId="21" xfId="0" applyFont="1" applyBorder="1" applyAlignment="1">
      <alignment horizontal="left" vertical="center" indent="3"/>
    </xf>
    <xf numFmtId="41" fontId="63" fillId="8" borderId="2" xfId="845" applyFont="1" applyFill="1" applyBorder="1" applyAlignment="1">
      <alignment vertical="center"/>
    </xf>
    <xf numFmtId="182" fontId="70" fillId="0" borderId="2" xfId="845" applyNumberFormat="1" applyFont="1" applyFill="1" applyBorder="1" applyAlignment="1">
      <alignment vertical="center"/>
    </xf>
    <xf numFmtId="182" fontId="15" fillId="0" borderId="2" xfId="845" applyNumberFormat="1" applyFont="1" applyFill="1" applyBorder="1" applyAlignment="1">
      <alignment vertical="center"/>
    </xf>
    <xf numFmtId="182" fontId="69" fillId="8" borderId="2" xfId="845" applyNumberFormat="1" applyFont="1" applyFill="1" applyBorder="1" applyAlignment="1">
      <alignment horizontal="right" vertical="center"/>
    </xf>
    <xf numFmtId="182" fontId="69" fillId="8" borderId="2" xfId="845" applyNumberFormat="1" applyFont="1" applyFill="1" applyBorder="1" applyAlignment="1">
      <alignment vertical="center"/>
    </xf>
    <xf numFmtId="182" fontId="0" fillId="0" borderId="2" xfId="845" applyNumberFormat="1" applyFont="1" applyFill="1" applyBorder="1" applyAlignment="1">
      <alignment vertical="center"/>
    </xf>
    <xf numFmtId="41" fontId="63" fillId="4" borderId="17" xfId="845" applyFont="1" applyFill="1" applyBorder="1" applyAlignment="1">
      <alignment vertical="center"/>
    </xf>
    <xf numFmtId="41" fontId="65" fillId="0" borderId="2" xfId="845" applyFont="1" applyFill="1" applyBorder="1" applyAlignment="1"/>
    <xf numFmtId="43" fontId="61" fillId="0" borderId="0" xfId="1" applyFont="1" applyAlignment="1">
      <alignment vertical="center"/>
    </xf>
    <xf numFmtId="0" fontId="65" fillId="0" borderId="21" xfId="0" applyFont="1" applyBorder="1" applyAlignment="1">
      <alignment horizontal="left" vertical="center"/>
    </xf>
    <xf numFmtId="0" fontId="65" fillId="0" borderId="21" xfId="0" applyFont="1" applyBorder="1" applyAlignment="1">
      <alignment horizontal="left" vertical="center" wrapText="1"/>
    </xf>
    <xf numFmtId="0" fontId="66" fillId="8" borderId="21" xfId="0" applyFont="1" applyFill="1" applyBorder="1" applyAlignment="1">
      <alignment vertical="center"/>
    </xf>
    <xf numFmtId="0" fontId="66" fillId="8" borderId="24" xfId="0" applyFont="1" applyFill="1" applyBorder="1" applyAlignment="1">
      <alignment vertical="center"/>
    </xf>
    <xf numFmtId="0" fontId="65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7" fillId="0" borderId="0" xfId="846" applyFont="1" applyAlignment="1">
      <alignment vertical="center"/>
    </xf>
    <xf numFmtId="0" fontId="64" fillId="0" borderId="21" xfId="0" applyFont="1" applyBorder="1" applyAlignment="1">
      <alignment vertical="center" wrapText="1"/>
    </xf>
    <xf numFmtId="0" fontId="62" fillId="0" borderId="0" xfId="0" applyFont="1" applyAlignment="1">
      <alignment vertical="center"/>
    </xf>
    <xf numFmtId="182" fontId="66" fillId="8" borderId="2" xfId="845" applyNumberFormat="1" applyFont="1" applyFill="1" applyBorder="1" applyAlignment="1">
      <alignment vertical="center"/>
    </xf>
    <xf numFmtId="182" fontId="65" fillId="0" borderId="19" xfId="845" applyNumberFormat="1" applyFont="1" applyBorder="1" applyAlignment="1">
      <alignment horizontal="right" vertical="center"/>
    </xf>
    <xf numFmtId="182" fontId="66" fillId="8" borderId="22" xfId="845" applyNumberFormat="1" applyFont="1" applyFill="1" applyBorder="1" applyAlignment="1">
      <alignment vertical="center"/>
    </xf>
    <xf numFmtId="182" fontId="65" fillId="0" borderId="22" xfId="845" applyNumberFormat="1" applyFont="1" applyBorder="1" applyAlignment="1">
      <alignment horizontal="right" vertical="center"/>
    </xf>
    <xf numFmtId="182" fontId="66" fillId="9" borderId="23" xfId="845" applyNumberFormat="1" applyFont="1" applyFill="1" applyBorder="1" applyAlignment="1">
      <alignment horizontal="right" vertical="center"/>
    </xf>
    <xf numFmtId="182" fontId="62" fillId="4" borderId="17" xfId="845" applyNumberFormat="1" applyFont="1" applyFill="1" applyBorder="1" applyAlignment="1">
      <alignment horizontal="right" vertical="center"/>
    </xf>
    <xf numFmtId="0" fontId="61" fillId="0" borderId="0" xfId="0" applyFont="1" applyAlignment="1">
      <alignment horizontal="right" vertical="center"/>
    </xf>
    <xf numFmtId="43" fontId="68" fillId="17" borderId="13" xfId="1" applyFont="1" applyFill="1" applyBorder="1" applyAlignment="1">
      <alignment horizontal="center" vertical="center"/>
    </xf>
    <xf numFmtId="0" fontId="62" fillId="4" borderId="25" xfId="0" applyFont="1" applyFill="1" applyBorder="1" applyAlignment="1">
      <alignment vertical="center"/>
    </xf>
    <xf numFmtId="0" fontId="63" fillId="8" borderId="24" xfId="0" applyFont="1" applyFill="1" applyBorder="1" applyAlignment="1">
      <alignment vertical="center"/>
    </xf>
    <xf numFmtId="0" fontId="63" fillId="4" borderId="25" xfId="0" applyFont="1" applyFill="1" applyBorder="1" applyAlignment="1">
      <alignment vertical="center"/>
    </xf>
    <xf numFmtId="41" fontId="63" fillId="8" borderId="13" xfId="845" applyFont="1" applyFill="1" applyBorder="1" applyAlignment="1">
      <alignment vertical="center"/>
    </xf>
    <xf numFmtId="41" fontId="63" fillId="8" borderId="13" xfId="845" applyFont="1" applyFill="1" applyBorder="1" applyAlignment="1"/>
    <xf numFmtId="41" fontId="65" fillId="0" borderId="13" xfId="845" applyFont="1" applyFill="1" applyBorder="1" applyAlignment="1"/>
    <xf numFmtId="41" fontId="63" fillId="4" borderId="15" xfId="845" applyFont="1" applyFill="1" applyBorder="1" applyAlignment="1">
      <alignment vertical="center"/>
    </xf>
    <xf numFmtId="41" fontId="63" fillId="8" borderId="19" xfId="845" applyFont="1" applyFill="1" applyBorder="1" applyAlignment="1">
      <alignment vertical="center"/>
    </xf>
    <xf numFmtId="41" fontId="64" fillId="0" borderId="19" xfId="845" applyFont="1" applyBorder="1" applyAlignment="1">
      <alignment vertical="center"/>
    </xf>
    <xf numFmtId="41" fontId="64" fillId="0" borderId="2" xfId="845" applyFont="1" applyBorder="1" applyAlignment="1"/>
    <xf numFmtId="41" fontId="64" fillId="0" borderId="13" xfId="845" applyFont="1" applyBorder="1" applyAlignment="1"/>
    <xf numFmtId="41" fontId="62" fillId="8" borderId="13" xfId="845" applyFont="1" applyFill="1" applyBorder="1" applyAlignment="1"/>
    <xf numFmtId="41" fontId="66" fillId="8" borderId="19" xfId="845" applyFont="1" applyFill="1" applyBorder="1" applyAlignment="1">
      <alignment vertical="center"/>
    </xf>
    <xf numFmtId="41" fontId="66" fillId="8" borderId="2" xfId="845" applyFont="1" applyFill="1" applyBorder="1" applyAlignment="1">
      <alignment vertical="center"/>
    </xf>
    <xf numFmtId="41" fontId="66" fillId="8" borderId="13" xfId="845" applyFont="1" applyFill="1" applyBorder="1" applyAlignment="1">
      <alignment vertical="center"/>
    </xf>
    <xf numFmtId="41" fontId="65" fillId="0" borderId="19" xfId="845" applyFont="1" applyFill="1" applyBorder="1" applyAlignment="1">
      <alignment vertical="center"/>
    </xf>
    <xf numFmtId="41" fontId="65" fillId="0" borderId="2" xfId="845" applyFont="1" applyFill="1" applyBorder="1" applyAlignment="1">
      <alignment vertical="center"/>
    </xf>
    <xf numFmtId="41" fontId="65" fillId="0" borderId="13" xfId="845" applyFont="1" applyFill="1" applyBorder="1" applyAlignment="1">
      <alignment vertical="center"/>
    </xf>
    <xf numFmtId="41" fontId="64" fillId="0" borderId="19" xfId="845" applyFont="1" applyFill="1" applyBorder="1" applyAlignment="1">
      <alignment vertical="center"/>
    </xf>
    <xf numFmtId="41" fontId="62" fillId="0" borderId="0" xfId="845" applyFont="1" applyFill="1"/>
    <xf numFmtId="182" fontId="62" fillId="4" borderId="16" xfId="845" applyNumberFormat="1" applyFont="1" applyFill="1" applyBorder="1" applyAlignment="1">
      <alignment horizontal="right" vertical="center"/>
    </xf>
    <xf numFmtId="41" fontId="64" fillId="0" borderId="0" xfId="845" applyFont="1" applyBorder="1" applyAlignment="1">
      <alignment vertical="center"/>
    </xf>
    <xf numFmtId="167" fontId="65" fillId="0" borderId="0" xfId="0" applyNumberFormat="1" applyFont="1" applyAlignment="1">
      <alignment vertical="center"/>
    </xf>
    <xf numFmtId="0" fontId="61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8" fillId="16" borderId="0" xfId="0" applyFont="1" applyFill="1"/>
    <xf numFmtId="182" fontId="61" fillId="0" borderId="0" xfId="845" applyNumberFormat="1" applyFont="1" applyFill="1" applyAlignment="1">
      <alignment vertical="center"/>
    </xf>
    <xf numFmtId="0" fontId="68" fillId="16" borderId="0" xfId="0" applyFont="1" applyFill="1" applyAlignment="1">
      <alignment horizontal="center" vertical="center"/>
    </xf>
    <xf numFmtId="41" fontId="64" fillId="19" borderId="13" xfId="845" applyFont="1" applyFill="1" applyBorder="1" applyAlignment="1"/>
    <xf numFmtId="41" fontId="64" fillId="19" borderId="2" xfId="845" applyFont="1" applyFill="1" applyBorder="1" applyAlignment="1"/>
    <xf numFmtId="41" fontId="64" fillId="19" borderId="19" xfId="845" applyFont="1" applyFill="1" applyBorder="1" applyAlignment="1">
      <alignment vertical="center"/>
    </xf>
    <xf numFmtId="182" fontId="66" fillId="8" borderId="13" xfId="845" applyNumberFormat="1" applyFont="1" applyFill="1" applyBorder="1" applyAlignment="1">
      <alignment vertical="center"/>
    </xf>
    <xf numFmtId="182" fontId="15" fillId="0" borderId="13" xfId="845" applyNumberFormat="1" applyFont="1" applyFill="1" applyBorder="1" applyAlignment="1">
      <alignment vertical="center"/>
    </xf>
    <xf numFmtId="182" fontId="69" fillId="8" borderId="13" xfId="845" applyNumberFormat="1" applyFont="1" applyFill="1" applyBorder="1" applyAlignment="1">
      <alignment horizontal="right" vertical="center"/>
    </xf>
    <xf numFmtId="182" fontId="70" fillId="0" borderId="13" xfId="845" applyNumberFormat="1" applyFont="1" applyFill="1" applyBorder="1" applyAlignment="1">
      <alignment vertical="center"/>
    </xf>
    <xf numFmtId="182" fontId="69" fillId="8" borderId="13" xfId="845" applyNumberFormat="1" applyFont="1" applyFill="1" applyBorder="1" applyAlignment="1">
      <alignment vertical="center"/>
    </xf>
    <xf numFmtId="182" fontId="69" fillId="8" borderId="19" xfId="845" applyNumberFormat="1" applyFont="1" applyFill="1" applyBorder="1" applyAlignment="1">
      <alignment vertical="center"/>
    </xf>
    <xf numFmtId="182" fontId="69" fillId="18" borderId="13" xfId="845" applyNumberFormat="1" applyFont="1" applyFill="1" applyBorder="1" applyAlignment="1">
      <alignment vertical="center"/>
    </xf>
    <xf numFmtId="182" fontId="62" fillId="4" borderId="15" xfId="845" applyNumberFormat="1" applyFont="1" applyFill="1" applyBorder="1" applyAlignment="1">
      <alignment horizontal="right" vertical="center"/>
    </xf>
    <xf numFmtId="17" fontId="68" fillId="17" borderId="18" xfId="1" quotePrefix="1" applyNumberFormat="1" applyFont="1" applyFill="1" applyBorder="1" applyAlignment="1">
      <alignment vertical="center"/>
    </xf>
    <xf numFmtId="182" fontId="13" fillId="19" borderId="22" xfId="845" applyNumberFormat="1" applyFont="1" applyFill="1" applyBorder="1" applyAlignment="1">
      <alignment vertical="center"/>
    </xf>
    <xf numFmtId="182" fontId="13" fillId="19" borderId="28" xfId="845" applyNumberFormat="1" applyFont="1" applyFill="1" applyBorder="1" applyAlignment="1">
      <alignment vertical="center"/>
    </xf>
    <xf numFmtId="41" fontId="70" fillId="21" borderId="13" xfId="845" applyFont="1" applyFill="1" applyBorder="1" applyAlignment="1">
      <alignment horizontal="center" vertical="center"/>
    </xf>
    <xf numFmtId="41" fontId="70" fillId="21" borderId="2" xfId="845" applyFont="1" applyFill="1" applyBorder="1" applyAlignment="1">
      <alignment horizontal="center" vertical="center"/>
    </xf>
    <xf numFmtId="41" fontId="70" fillId="21" borderId="19" xfId="845" applyFont="1" applyFill="1" applyBorder="1" applyAlignment="1">
      <alignment horizontal="center" vertical="center"/>
    </xf>
    <xf numFmtId="41" fontId="13" fillId="21" borderId="2" xfId="845" applyFont="1" applyFill="1" applyBorder="1" applyAlignment="1">
      <alignment horizontal="center" vertical="center"/>
    </xf>
    <xf numFmtId="41" fontId="13" fillId="21" borderId="2" xfId="845" applyFont="1" applyFill="1" applyBorder="1" applyAlignment="1">
      <alignment horizontal="center" vertical="center" wrapText="1"/>
    </xf>
    <xf numFmtId="41" fontId="61" fillId="0" borderId="13" xfId="845" applyFont="1" applyFill="1" applyBorder="1" applyAlignment="1">
      <alignment vertical="center"/>
    </xf>
    <xf numFmtId="41" fontId="61" fillId="0" borderId="2" xfId="845" applyFont="1" applyFill="1" applyBorder="1" applyAlignment="1">
      <alignment vertical="center"/>
    </xf>
    <xf numFmtId="41" fontId="70" fillId="0" borderId="2" xfId="845" applyFont="1" applyFill="1" applyBorder="1" applyAlignment="1">
      <alignment horizontal="center" vertical="center" wrapText="1"/>
    </xf>
    <xf numFmtId="41" fontId="70" fillId="20" borderId="19" xfId="845" applyFont="1" applyFill="1" applyBorder="1" applyAlignment="1">
      <alignment horizontal="center" vertical="center"/>
    </xf>
    <xf numFmtId="41" fontId="14" fillId="0" borderId="13" xfId="845" applyFont="1" applyFill="1" applyBorder="1" applyAlignment="1">
      <alignment horizontal="center" vertical="center"/>
    </xf>
    <xf numFmtId="0" fontId="68" fillId="16" borderId="0" xfId="0" applyFont="1" applyFill="1" applyAlignment="1">
      <alignment horizontal="left" vertical="center"/>
    </xf>
    <xf numFmtId="17" fontId="68" fillId="17" borderId="18" xfId="1" quotePrefix="1" applyNumberFormat="1" applyFont="1" applyFill="1" applyBorder="1" applyAlignment="1">
      <alignment horizontal="right" vertical="center"/>
    </xf>
    <xf numFmtId="182" fontId="69" fillId="8" borderId="30" xfId="845" applyNumberFormat="1" applyFont="1" applyFill="1" applyBorder="1" applyAlignment="1">
      <alignment vertical="center"/>
    </xf>
    <xf numFmtId="182" fontId="13" fillId="19" borderId="3" xfId="845" applyNumberFormat="1" applyFont="1" applyFill="1" applyBorder="1" applyAlignment="1">
      <alignment vertical="center"/>
    </xf>
    <xf numFmtId="0" fontId="65" fillId="0" borderId="0" xfId="846" applyFont="1" applyAlignment="1">
      <alignment vertical="center"/>
    </xf>
    <xf numFmtId="182" fontId="11" fillId="0" borderId="13" xfId="845" applyNumberFormat="1" applyFont="1" applyFill="1" applyBorder="1" applyAlignment="1">
      <alignment vertical="center"/>
    </xf>
    <xf numFmtId="182" fontId="11" fillId="0" borderId="2" xfId="845" applyNumberFormat="1" applyFont="1" applyFill="1" applyBorder="1" applyAlignment="1">
      <alignment vertical="center"/>
    </xf>
    <xf numFmtId="182" fontId="10" fillId="0" borderId="2" xfId="845" applyNumberFormat="1" applyFont="1" applyFill="1" applyBorder="1" applyAlignment="1">
      <alignment vertical="center"/>
    </xf>
    <xf numFmtId="182" fontId="9" fillId="0" borderId="2" xfId="845" applyNumberFormat="1" applyFont="1" applyFill="1" applyBorder="1" applyAlignment="1">
      <alignment vertical="center"/>
    </xf>
    <xf numFmtId="182" fontId="8" fillId="0" borderId="13" xfId="845" applyNumberFormat="1" applyFont="1" applyFill="1" applyBorder="1" applyAlignment="1">
      <alignment vertical="center"/>
    </xf>
    <xf numFmtId="182" fontId="8" fillId="0" borderId="2" xfId="845" applyNumberFormat="1" applyFont="1" applyFill="1" applyBorder="1" applyAlignment="1">
      <alignment vertical="center"/>
    </xf>
    <xf numFmtId="182" fontId="7" fillId="0" borderId="13" xfId="845" applyNumberFormat="1" applyFont="1" applyFill="1" applyBorder="1" applyAlignment="1">
      <alignment vertical="center"/>
    </xf>
    <xf numFmtId="182" fontId="15" fillId="0" borderId="30" xfId="845" applyNumberFormat="1" applyFont="1" applyFill="1" applyBorder="1" applyAlignment="1">
      <alignment vertical="center"/>
    </xf>
    <xf numFmtId="182" fontId="76" fillId="0" borderId="2" xfId="845" applyNumberFormat="1" applyFont="1" applyBorder="1" applyAlignment="1">
      <alignment vertical="center" wrapText="1"/>
    </xf>
    <xf numFmtId="182" fontId="61" fillId="0" borderId="2" xfId="845" applyNumberFormat="1" applyFont="1" applyFill="1" applyBorder="1" applyAlignment="1">
      <alignment vertical="center"/>
    </xf>
    <xf numFmtId="41" fontId="76" fillId="0" borderId="2" xfId="845" applyFont="1" applyBorder="1" applyAlignment="1">
      <alignment vertical="center" wrapText="1"/>
    </xf>
    <xf numFmtId="182" fontId="4" fillId="0" borderId="13" xfId="845" applyNumberFormat="1" applyFont="1" applyFill="1" applyBorder="1" applyAlignment="1">
      <alignment vertical="center"/>
    </xf>
    <xf numFmtId="182" fontId="4" fillId="0" borderId="2" xfId="845" applyNumberFormat="1" applyFont="1" applyFill="1" applyBorder="1" applyAlignment="1">
      <alignment vertical="center"/>
    </xf>
    <xf numFmtId="182" fontId="4" fillId="0" borderId="30" xfId="845" applyNumberFormat="1" applyFont="1" applyFill="1" applyBorder="1" applyAlignment="1">
      <alignment vertical="center"/>
    </xf>
    <xf numFmtId="182" fontId="70" fillId="0" borderId="31" xfId="845" applyNumberFormat="1" applyFont="1" applyFill="1" applyBorder="1" applyAlignment="1">
      <alignment vertical="center"/>
    </xf>
    <xf numFmtId="182" fontId="4" fillId="0" borderId="32" xfId="845" applyNumberFormat="1" applyFont="1" applyFill="1" applyBorder="1" applyAlignment="1">
      <alignment vertical="center"/>
    </xf>
    <xf numFmtId="2" fontId="81" fillId="0" borderId="34" xfId="0" applyNumberFormat="1" applyFont="1" applyBorder="1"/>
    <xf numFmtId="182" fontId="4" fillId="0" borderId="34" xfId="845" applyNumberFormat="1" applyFont="1" applyFill="1" applyBorder="1" applyAlignment="1">
      <alignment vertical="center"/>
    </xf>
    <xf numFmtId="182" fontId="70" fillId="0" borderId="34" xfId="845" applyNumberFormat="1" applyFont="1" applyFill="1" applyBorder="1" applyAlignment="1">
      <alignment vertical="center"/>
    </xf>
    <xf numFmtId="41" fontId="4" fillId="21" borderId="2" xfId="845" applyFont="1" applyFill="1" applyBorder="1" applyAlignment="1">
      <alignment horizontal="center" vertical="center"/>
    </xf>
    <xf numFmtId="41" fontId="4" fillId="21" borderId="2" xfId="845" applyFont="1" applyFill="1" applyBorder="1" applyAlignment="1">
      <alignment horizontal="center" vertical="center" wrapText="1"/>
    </xf>
    <xf numFmtId="41" fontId="82" fillId="0" borderId="13" xfId="845" applyFont="1" applyBorder="1" applyAlignment="1">
      <alignment vertical="center"/>
    </xf>
    <xf numFmtId="41" fontId="4" fillId="0" borderId="13" xfId="845" applyFont="1" applyFill="1" applyBorder="1" applyAlignment="1">
      <alignment horizontal="center" vertical="center"/>
    </xf>
    <xf numFmtId="182" fontId="66" fillId="8" borderId="30" xfId="845" applyNumberFormat="1" applyFont="1" applyFill="1" applyBorder="1" applyAlignment="1">
      <alignment vertical="center"/>
    </xf>
    <xf numFmtId="182" fontId="66" fillId="8" borderId="19" xfId="845" applyNumberFormat="1" applyFont="1" applyFill="1" applyBorder="1" applyAlignment="1">
      <alignment vertical="center"/>
    </xf>
    <xf numFmtId="182" fontId="61" fillId="0" borderId="19" xfId="845" applyNumberFormat="1" applyFont="1" applyFill="1" applyBorder="1" applyAlignment="1">
      <alignment vertical="center"/>
    </xf>
    <xf numFmtId="182" fontId="61" fillId="0" borderId="3" xfId="845" applyNumberFormat="1" applyFont="1" applyFill="1" applyBorder="1" applyAlignment="1">
      <alignment vertical="center"/>
    </xf>
    <xf numFmtId="182" fontId="69" fillId="8" borderId="28" xfId="845" applyNumberFormat="1" applyFont="1" applyFill="1" applyBorder="1" applyAlignment="1">
      <alignment vertical="center"/>
    </xf>
    <xf numFmtId="182" fontId="70" fillId="0" borderId="15" xfId="845" applyNumberFormat="1" applyFont="1" applyFill="1" applyBorder="1" applyAlignment="1">
      <alignment vertical="center"/>
    </xf>
    <xf numFmtId="182" fontId="13" fillId="19" borderId="35" xfId="845" applyNumberFormat="1" applyFont="1" applyFill="1" applyBorder="1" applyAlignment="1">
      <alignment vertical="center"/>
    </xf>
    <xf numFmtId="182" fontId="15" fillId="0" borderId="16" xfId="845" applyNumberFormat="1" applyFont="1" applyFill="1" applyBorder="1" applyAlignment="1">
      <alignment vertical="center"/>
    </xf>
    <xf numFmtId="43" fontId="68" fillId="17" borderId="30" xfId="1" applyFont="1" applyFill="1" applyBorder="1" applyAlignment="1">
      <alignment horizontal="center" vertical="center"/>
    </xf>
    <xf numFmtId="182" fontId="69" fillId="8" borderId="30" xfId="845" applyNumberFormat="1" applyFont="1" applyFill="1" applyBorder="1" applyAlignment="1">
      <alignment horizontal="right" vertical="center"/>
    </xf>
    <xf numFmtId="182" fontId="70" fillId="0" borderId="30" xfId="845" applyNumberFormat="1" applyFont="1" applyFill="1" applyBorder="1" applyAlignment="1">
      <alignment vertical="center"/>
    </xf>
    <xf numFmtId="182" fontId="65" fillId="0" borderId="17" xfId="845" applyNumberFormat="1" applyFont="1" applyBorder="1" applyAlignment="1">
      <alignment horizontal="right" vertical="center"/>
    </xf>
    <xf numFmtId="182" fontId="69" fillId="8" borderId="22" xfId="845" applyNumberFormat="1" applyFont="1" applyFill="1" applyBorder="1" applyAlignment="1">
      <alignment vertical="center"/>
    </xf>
    <xf numFmtId="182" fontId="69" fillId="18" borderId="30" xfId="845" applyNumberFormat="1" applyFont="1" applyFill="1" applyBorder="1" applyAlignment="1">
      <alignment vertical="center"/>
    </xf>
    <xf numFmtId="182" fontId="62" fillId="4" borderId="37" xfId="845" applyNumberFormat="1" applyFont="1" applyFill="1" applyBorder="1" applyAlignment="1">
      <alignment horizontal="right" vertical="center"/>
    </xf>
    <xf numFmtId="182" fontId="12" fillId="0" borderId="13" xfId="845" applyNumberFormat="1" applyFont="1" applyFill="1" applyBorder="1" applyAlignment="1">
      <alignment vertical="center"/>
    </xf>
    <xf numFmtId="182" fontId="11" fillId="0" borderId="30" xfId="845" applyNumberFormat="1" applyFont="1" applyFill="1" applyBorder="1" applyAlignment="1">
      <alignment vertical="center"/>
    </xf>
    <xf numFmtId="182" fontId="7" fillId="0" borderId="30" xfId="845" applyNumberFormat="1" applyFont="1" applyFill="1" applyBorder="1" applyAlignment="1">
      <alignment vertical="center"/>
    </xf>
    <xf numFmtId="43" fontId="9" fillId="0" borderId="38" xfId="1" applyFont="1" applyBorder="1"/>
    <xf numFmtId="182" fontId="69" fillId="8" borderId="21" xfId="845" applyNumberFormat="1" applyFont="1" applyFill="1" applyBorder="1" applyAlignment="1">
      <alignment vertical="center"/>
    </xf>
    <xf numFmtId="182" fontId="69" fillId="8" borderId="26" xfId="845" applyNumberFormat="1" applyFont="1" applyFill="1" applyBorder="1" applyAlignment="1">
      <alignment vertical="center"/>
    </xf>
    <xf numFmtId="0" fontId="66" fillId="8" borderId="5" xfId="0" applyFont="1" applyFill="1" applyBorder="1" applyAlignment="1">
      <alignment vertical="center"/>
    </xf>
    <xf numFmtId="41" fontId="62" fillId="8" borderId="2" xfId="845" applyFont="1" applyFill="1" applyBorder="1" applyAlignment="1"/>
    <xf numFmtId="41" fontId="64" fillId="19" borderId="2" xfId="845" applyFont="1" applyFill="1" applyBorder="1" applyAlignment="1">
      <alignment vertical="center"/>
    </xf>
    <xf numFmtId="41" fontId="62" fillId="8" borderId="19" xfId="845" applyFont="1" applyFill="1" applyBorder="1" applyAlignment="1"/>
    <xf numFmtId="41" fontId="63" fillId="8" borderId="19" xfId="845" applyFont="1" applyFill="1" applyBorder="1" applyAlignment="1"/>
    <xf numFmtId="41" fontId="64" fillId="19" borderId="13" xfId="845" applyFont="1" applyFill="1" applyBorder="1" applyAlignment="1">
      <alignment vertical="center"/>
    </xf>
    <xf numFmtId="43" fontId="68" fillId="17" borderId="26" xfId="1" applyFont="1" applyFill="1" applyBorder="1" applyAlignment="1">
      <alignment horizontal="center" vertical="center"/>
    </xf>
    <xf numFmtId="182" fontId="61" fillId="0" borderId="2" xfId="845" applyNumberFormat="1" applyFont="1" applyBorder="1" applyAlignment="1">
      <alignment vertical="center"/>
    </xf>
    <xf numFmtId="17" fontId="68" fillId="17" borderId="14" xfId="1" quotePrefix="1" applyNumberFormat="1" applyFont="1" applyFill="1" applyBorder="1" applyAlignment="1">
      <alignment vertical="center"/>
    </xf>
    <xf numFmtId="182" fontId="61" fillId="0" borderId="13" xfId="845" applyNumberFormat="1" applyFont="1" applyBorder="1" applyAlignment="1">
      <alignment vertical="center"/>
    </xf>
    <xf numFmtId="182" fontId="61" fillId="0" borderId="19" xfId="845" applyNumberFormat="1" applyFont="1" applyBorder="1" applyAlignment="1">
      <alignment vertical="center"/>
    </xf>
    <xf numFmtId="182" fontId="61" fillId="0" borderId="15" xfId="845" applyNumberFormat="1" applyFont="1" applyBorder="1" applyAlignment="1">
      <alignment vertical="center"/>
    </xf>
    <xf numFmtId="182" fontId="61" fillId="0" borderId="16" xfId="845" applyNumberFormat="1" applyFont="1" applyBorder="1" applyAlignment="1">
      <alignment vertical="center"/>
    </xf>
    <xf numFmtId="182" fontId="61" fillId="0" borderId="17" xfId="845" applyNumberFormat="1" applyFont="1" applyBorder="1" applyAlignment="1">
      <alignment vertical="center"/>
    </xf>
    <xf numFmtId="41" fontId="61" fillId="0" borderId="2" xfId="845" applyFont="1" applyBorder="1" applyAlignment="1">
      <alignment vertical="center"/>
    </xf>
    <xf numFmtId="41" fontId="61" fillId="0" borderId="13" xfId="845" applyFont="1" applyBorder="1" applyAlignment="1">
      <alignment vertical="center"/>
    </xf>
    <xf numFmtId="41" fontId="61" fillId="0" borderId="19" xfId="845" applyFont="1" applyBorder="1" applyAlignment="1">
      <alignment vertical="center"/>
    </xf>
    <xf numFmtId="41" fontId="61" fillId="0" borderId="15" xfId="845" applyFont="1" applyBorder="1" applyAlignment="1">
      <alignment vertical="center"/>
    </xf>
    <xf numFmtId="41" fontId="61" fillId="0" borderId="16" xfId="845" applyFont="1" applyBorder="1" applyAlignment="1">
      <alignment vertical="center"/>
    </xf>
    <xf numFmtId="41" fontId="61" fillId="0" borderId="17" xfId="845" applyFont="1" applyBorder="1" applyAlignment="1">
      <alignment vertical="center"/>
    </xf>
    <xf numFmtId="41" fontId="66" fillId="8" borderId="39" xfId="845" applyFont="1" applyFill="1" applyBorder="1" applyAlignment="1">
      <alignment vertical="center"/>
    </xf>
    <xf numFmtId="41" fontId="66" fillId="8" borderId="40" xfId="845" applyFont="1" applyFill="1" applyBorder="1" applyAlignment="1">
      <alignment vertical="center"/>
    </xf>
    <xf numFmtId="41" fontId="66" fillId="8" borderId="29" xfId="845" applyFont="1" applyFill="1" applyBorder="1" applyAlignment="1">
      <alignment vertical="center"/>
    </xf>
    <xf numFmtId="41" fontId="2" fillId="21" borderId="2" xfId="845" applyFont="1" applyFill="1" applyBorder="1" applyAlignment="1">
      <alignment horizontal="center" vertical="center"/>
    </xf>
    <xf numFmtId="41" fontId="2" fillId="21" borderId="2" xfId="845" applyFont="1" applyFill="1" applyBorder="1" applyAlignment="1">
      <alignment horizontal="center" vertical="center" wrapText="1"/>
    </xf>
    <xf numFmtId="41" fontId="70" fillId="21" borderId="31" xfId="845" applyFont="1" applyFill="1" applyBorder="1" applyAlignment="1">
      <alignment horizontal="center" vertical="center"/>
    </xf>
    <xf numFmtId="41" fontId="2" fillId="21" borderId="32" xfId="845" applyFont="1" applyFill="1" applyBorder="1" applyAlignment="1">
      <alignment horizontal="center" vertical="center" wrapText="1"/>
    </xf>
    <xf numFmtId="41" fontId="70" fillId="21" borderId="33" xfId="845" applyFont="1" applyFill="1" applyBorder="1" applyAlignment="1">
      <alignment horizontal="center" vertical="center"/>
    </xf>
    <xf numFmtId="41" fontId="61" fillId="0" borderId="31" xfId="845" applyFont="1" applyFill="1" applyBorder="1" applyAlignment="1">
      <alignment vertical="center"/>
    </xf>
    <xf numFmtId="41" fontId="61" fillId="0" borderId="32" xfId="845" applyFont="1" applyFill="1" applyBorder="1" applyAlignment="1">
      <alignment vertical="center"/>
    </xf>
    <xf numFmtId="41" fontId="64" fillId="0" borderId="33" xfId="845" applyFont="1" applyBorder="1" applyAlignment="1">
      <alignment vertical="center"/>
    </xf>
    <xf numFmtId="41" fontId="2" fillId="0" borderId="21" xfId="845" applyFont="1" applyFill="1" applyBorder="1" applyAlignment="1">
      <alignment horizontal="center" vertical="center"/>
    </xf>
    <xf numFmtId="41" fontId="2" fillId="0" borderId="13" xfId="845" applyFont="1" applyFill="1" applyBorder="1" applyAlignment="1">
      <alignment horizontal="center" vertical="center"/>
    </xf>
    <xf numFmtId="182" fontId="2" fillId="0" borderId="13" xfId="845" applyNumberFormat="1" applyFont="1" applyFill="1" applyBorder="1" applyAlignment="1">
      <alignment vertical="center"/>
    </xf>
    <xf numFmtId="182" fontId="2" fillId="0" borderId="2" xfId="845" applyNumberFormat="1" applyFont="1" applyFill="1" applyBorder="1" applyAlignment="1">
      <alignment vertical="center"/>
    </xf>
    <xf numFmtId="182" fontId="69" fillId="8" borderId="31" xfId="845" applyNumberFormat="1" applyFont="1" applyFill="1" applyBorder="1" applyAlignment="1">
      <alignment horizontal="right" vertical="center"/>
    </xf>
    <xf numFmtId="182" fontId="2" fillId="0" borderId="30" xfId="845" applyNumberFormat="1" applyFont="1" applyFill="1" applyBorder="1" applyAlignment="1">
      <alignment vertical="center"/>
    </xf>
    <xf numFmtId="182" fontId="66" fillId="8" borderId="41" xfId="845" applyNumberFormat="1" applyFont="1" applyFill="1" applyBorder="1" applyAlignment="1">
      <alignment vertical="center"/>
    </xf>
    <xf numFmtId="182" fontId="65" fillId="0" borderId="19" xfId="845" applyNumberFormat="1" applyFont="1" applyFill="1" applyBorder="1" applyAlignment="1">
      <alignment horizontal="right" vertical="center"/>
    </xf>
    <xf numFmtId="43" fontId="68" fillId="17" borderId="5" xfId="1" applyFont="1" applyFill="1" applyBorder="1" applyAlignment="1">
      <alignment horizontal="center" vertical="center"/>
    </xf>
    <xf numFmtId="43" fontId="68" fillId="17" borderId="21" xfId="1" applyFont="1" applyFill="1" applyBorder="1" applyAlignment="1">
      <alignment horizontal="center" vertical="center"/>
    </xf>
    <xf numFmtId="181" fontId="68" fillId="17" borderId="5" xfId="1" quotePrefix="1" applyNumberFormat="1" applyFont="1" applyFill="1" applyBorder="1" applyAlignment="1">
      <alignment horizontal="center" vertical="center"/>
    </xf>
    <xf numFmtId="181" fontId="68" fillId="17" borderId="27" xfId="1" quotePrefix="1" applyNumberFormat="1" applyFont="1" applyFill="1" applyBorder="1" applyAlignment="1">
      <alignment horizontal="center" vertical="center"/>
    </xf>
    <xf numFmtId="0" fontId="68" fillId="17" borderId="29" xfId="0" applyFont="1" applyFill="1" applyBorder="1" applyAlignment="1">
      <alignment horizontal="center" vertical="center"/>
    </xf>
    <xf numFmtId="0" fontId="68" fillId="17" borderId="23" xfId="0" applyFont="1" applyFill="1" applyBorder="1" applyAlignment="1">
      <alignment horizontal="center" vertical="center"/>
    </xf>
    <xf numFmtId="181" fontId="68" fillId="17" borderId="36" xfId="1" quotePrefix="1" applyNumberFormat="1" applyFont="1" applyFill="1" applyBorder="1" applyAlignment="1">
      <alignment horizontal="center" vertical="center"/>
    </xf>
    <xf numFmtId="43" fontId="68" fillId="17" borderId="24" xfId="1" applyFont="1" applyFill="1" applyBorder="1" applyAlignment="1">
      <alignment horizontal="center" vertical="center"/>
    </xf>
    <xf numFmtId="41" fontId="1" fillId="21" borderId="2" xfId="845" applyFont="1" applyFill="1" applyBorder="1" applyAlignment="1">
      <alignment horizontal="center" vertical="center"/>
    </xf>
    <xf numFmtId="41" fontId="1" fillId="21" borderId="2" xfId="845" applyFont="1" applyFill="1" applyBorder="1" applyAlignment="1">
      <alignment horizontal="center" vertical="center" wrapText="1"/>
    </xf>
    <xf numFmtId="41" fontId="1" fillId="21" borderId="32" xfId="845" applyFont="1" applyFill="1" applyBorder="1" applyAlignment="1">
      <alignment horizontal="center" vertical="center" wrapText="1"/>
    </xf>
    <xf numFmtId="41" fontId="1" fillId="0" borderId="21" xfId="845" applyFont="1" applyFill="1" applyBorder="1" applyAlignment="1">
      <alignment horizontal="center" vertical="center"/>
    </xf>
    <xf numFmtId="41" fontId="1" fillId="0" borderId="13" xfId="845" applyFont="1" applyFill="1" applyBorder="1" applyAlignment="1">
      <alignment horizontal="center" vertical="center"/>
    </xf>
    <xf numFmtId="182" fontId="1" fillId="0" borderId="13" xfId="845" applyNumberFormat="1" applyFont="1" applyFill="1" applyBorder="1" applyAlignment="1">
      <alignment vertical="center"/>
    </xf>
    <xf numFmtId="182" fontId="1" fillId="0" borderId="2" xfId="845" applyNumberFormat="1" applyFont="1" applyFill="1" applyBorder="1" applyAlignment="1">
      <alignment vertical="center"/>
    </xf>
    <xf numFmtId="182" fontId="1" fillId="0" borderId="30" xfId="845" applyNumberFormat="1" applyFont="1" applyFill="1" applyBorder="1" applyAlignment="1">
      <alignment vertical="center"/>
    </xf>
    <xf numFmtId="17" fontId="68" fillId="17" borderId="42" xfId="1" quotePrefix="1" applyNumberFormat="1" applyFont="1" applyFill="1" applyBorder="1" applyAlignment="1">
      <alignment vertical="center"/>
    </xf>
  </cellXfs>
  <cellStyles count="2237">
    <cellStyle name="_x0004_" xfId="477" xr:uid="{00000000-0005-0000-0000-000000000000}"/>
    <cellStyle name="_x0004_ 2" xfId="470" xr:uid="{00000000-0005-0000-0000-000001000000}"/>
    <cellStyle name="20% - Accent2 2" xfId="2064" xr:uid="{DF2BED14-AC5C-46D4-B3C3-A55C0C8E520D}"/>
    <cellStyle name="20% - Accent2 2 2" xfId="2065" xr:uid="{C125AE94-E00C-48C9-96D0-DD0532E72A97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3 2 2" xfId="2067" xr:uid="{30CA0621-4AC9-4713-850B-78901734A2FA}"/>
    <cellStyle name="40% - Accent3 2 3" xfId="2066" xr:uid="{3851D2A9-1B5B-4F8E-B273-D756A0AEE687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4 2 4" xfId="1275" xr:uid="{6936C314-CDB3-4746-AD8A-CA61008AA4A1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Arial10 2" xfId="1880" xr:uid="{9E9FE13D-8345-434B-A48D-3C4BB88D9D65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0 2" xfId="1276" xr:uid="{8F561534-7244-4789-8B6E-13B92B22F084}"/>
    <cellStyle name="Comma [0] 11" xfId="689" xr:uid="{00000000-0005-0000-0000-000033000000}"/>
    <cellStyle name="Comma [0] 11 2" xfId="1277" xr:uid="{DB5C9204-E2A4-41F8-A28F-1407FA6E4991}"/>
    <cellStyle name="Comma [0] 11 3" xfId="2214" xr:uid="{B04B6888-DDA2-4FC7-AAE3-7412D9B44FEA}"/>
    <cellStyle name="Comma [0] 12" xfId="5" xr:uid="{00000000-0005-0000-0000-000034000000}"/>
    <cellStyle name="Comma [0] 12 2" xfId="1173" xr:uid="{00000000-0005-0000-0000-000035000000}"/>
    <cellStyle name="Comma [0] 12 3" xfId="2027" xr:uid="{0DE66E68-8B64-443C-86F3-9B8479B09F56}"/>
    <cellStyle name="Comma [0] 12 4" xfId="2174" xr:uid="{83CD848C-EDAD-433E-8F36-846BE9868E19}"/>
    <cellStyle name="Comma [0] 13" xfId="1264" xr:uid="{009FFF75-AB74-4A76-91BF-89CA55F9DB24}"/>
    <cellStyle name="Comma [0] 13 2" xfId="2040" xr:uid="{69E747C4-BF03-4655-8194-44C171EC8901}"/>
    <cellStyle name="Comma [0] 14" xfId="2051" xr:uid="{CE3E9F32-CE7F-43E9-9CAE-7C9682D54727}"/>
    <cellStyle name="Comma [0] 143" xfId="740" xr:uid="{00000000-0005-0000-0000-000036000000}"/>
    <cellStyle name="Comma [0] 143 2" xfId="1881" xr:uid="{10DEC8DC-85AF-4B35-8A64-2C99022E717B}"/>
    <cellStyle name="Comma [0] 143 3" xfId="1278" xr:uid="{1DC88F7F-85ED-4471-B2DB-D28170C9A920}"/>
    <cellStyle name="Comma [0] 15" xfId="2123" xr:uid="{BD001A2D-8A30-4F49-A834-6EBED4429FF1}"/>
    <cellStyle name="Comma [0] 150" xfId="837" xr:uid="{00000000-0005-0000-0000-000037000000}"/>
    <cellStyle name="Comma [0] 150 2" xfId="1882" xr:uid="{8B2232A7-9304-4096-B768-B76865935C6F}"/>
    <cellStyle name="Comma [0] 150 3" xfId="1279" xr:uid="{45727BBC-668F-44BE-B87D-7AB4B9E8DC73}"/>
    <cellStyle name="Comma [0] 151" xfId="838" xr:uid="{00000000-0005-0000-0000-000038000000}"/>
    <cellStyle name="Comma [0] 151 2" xfId="1883" xr:uid="{1BDC6196-07FA-4D3C-B84A-DEEB024A04F5}"/>
    <cellStyle name="Comma [0] 151 3" xfId="1280" xr:uid="{2BA08970-BC8E-405E-8A25-7EA1D439A78E}"/>
    <cellStyle name="Comma [0] 2" xfId="468" xr:uid="{00000000-0005-0000-0000-000039000000}"/>
    <cellStyle name="Comma [0] 2 10" xfId="1281" xr:uid="{CF96D340-2BD4-4DA7-9C8B-ECD5C7F27689}"/>
    <cellStyle name="Comma [0] 2 11" xfId="2170" xr:uid="{068FCB8D-28FE-4A9A-97DE-EC141B3C8C78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2 2" xfId="2049" xr:uid="{8A453642-00E1-4412-990D-95777DAC63D2}"/>
    <cellStyle name="Comma [0] 2 2 2 3" xfId="895" xr:uid="{00000000-0005-0000-0000-00003D000000}"/>
    <cellStyle name="Comma [0] 2 2 2 4" xfId="1283" xr:uid="{098F4808-3163-468A-9374-80A538C40B9C}"/>
    <cellStyle name="Comma [0] 2 2 2 5" xfId="2069" xr:uid="{0CED7003-5EA7-47ED-815A-94C03BC5D4AC}"/>
    <cellStyle name="Comma [0] 2 2 2 6" xfId="2164" xr:uid="{90E0C529-18E1-4BEF-9632-DBBC9A4CC88B}"/>
    <cellStyle name="Comma [0] 2 2 2 7" xfId="2195" xr:uid="{1725D4DA-7319-4643-8C46-F64FE381141F}"/>
    <cellStyle name="Comma [0] 2 2 3" xfId="1188" xr:uid="{00000000-0005-0000-0000-00003E000000}"/>
    <cellStyle name="Comma [0] 2 2 3 2" xfId="1884" xr:uid="{8F289550-D59F-4021-A30F-EFF3E6D118F5}"/>
    <cellStyle name="Comma [0] 2 2 4" xfId="2045" xr:uid="{72679161-030D-4A36-9D11-BFEC3A06DE93}"/>
    <cellStyle name="Comma [0] 2 2 5" xfId="2055" xr:uid="{36C5007C-FF9A-49B4-B394-595FEE657177}"/>
    <cellStyle name="Comma [0] 2 2 6" xfId="1282" xr:uid="{3503CB1F-C464-46D4-8516-702117082405}"/>
    <cellStyle name="Comma [0] 2 2 7" xfId="2068" xr:uid="{E4FAC179-7F30-4918-84D2-4C9336257E03}"/>
    <cellStyle name="Comma [0] 2 2 8" xfId="2142" xr:uid="{8D640390-9779-4F90-B8E0-3BEE1CEF04EB}"/>
    <cellStyle name="Comma [0] 2 3" xfId="504" xr:uid="{00000000-0005-0000-0000-00003F000000}"/>
    <cellStyle name="Comma [0] 2 3 2" xfId="1885" xr:uid="{BD7C8CE9-2E55-4937-B682-CD1BBE873253}"/>
    <cellStyle name="Comma [0] 2 3 3" xfId="2047" xr:uid="{14368E87-F6B1-4E86-8589-ABAF74F73980}"/>
    <cellStyle name="Comma [0] 2 3 4" xfId="2201" xr:uid="{29AD3FA2-131F-44B5-8619-D2EBE1B26A41}"/>
    <cellStyle name="Comma [0] 2 4" xfId="505" xr:uid="{00000000-0005-0000-0000-000040000000}"/>
    <cellStyle name="Comma [0] 2 4 2" xfId="1886" xr:uid="{C5A0D59C-BE78-4F60-BB00-CB7B11CAB159}"/>
    <cellStyle name="Comma [0] 2 4 3" xfId="1284" xr:uid="{7F32D25C-8982-4EA5-AF0D-27A281C90EA8}"/>
    <cellStyle name="Comma [0] 2 4 4" xfId="2165" xr:uid="{0C523E5D-FA77-4212-9336-AEE4A019B35A}"/>
    <cellStyle name="Comma [0] 2 4 5" xfId="2203" xr:uid="{C9EFB961-7BF4-4B96-BB32-C8969EE79B6A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5 4" xfId="1285" xr:uid="{282341E8-729E-4F4B-B1DA-F01A1F0184BE}"/>
    <cellStyle name="Comma [0] 2 5 5" xfId="2218" xr:uid="{813B63AA-4F8E-43E5-A519-22A6485E77EA}"/>
    <cellStyle name="Comma [0] 2 6" xfId="502" xr:uid="{00000000-0005-0000-0000-000044000000}"/>
    <cellStyle name="Comma [0] 2 6 2" xfId="1286" xr:uid="{E3554C97-46F9-444D-9EB7-2F86BB251A40}"/>
    <cellStyle name="Comma [0] 2 6 3" xfId="2182" xr:uid="{CBBB70A3-A6EF-44BB-B5C9-FCC17587A10C}"/>
    <cellStyle name="Comma [0] 2 7" xfId="1187" xr:uid="{00000000-0005-0000-0000-000045000000}"/>
    <cellStyle name="Comma [0] 2 7 2" xfId="2032" xr:uid="{120F9D8D-BC5A-4950-A513-B89DD848D8C3}"/>
    <cellStyle name="Comma [0] 2 8" xfId="850" xr:uid="{00000000-0005-0000-0000-000046000000}"/>
    <cellStyle name="Comma [0] 2 8 2" xfId="2041" xr:uid="{61CA0A89-7953-404F-ADC0-34B4891C064B}"/>
    <cellStyle name="Comma [0] 2 9" xfId="1262" xr:uid="{CAF0BD73-AF69-4A05-A286-D1A3857BD71B}"/>
    <cellStyle name="Comma [0] 2 9 2" xfId="2053" xr:uid="{2D7F7470-1952-4103-8376-1046873341EC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2 2 2" xfId="1888" xr:uid="{A932A3A7-152D-4955-8E7B-A4D1271485BD}"/>
    <cellStyle name="Comma [0] 3 2 3" xfId="1270" xr:uid="{09FCD0B5-A2B0-4190-85F0-4B0699462421}"/>
    <cellStyle name="Comma [0] 3 2 3 2" xfId="1887" xr:uid="{9D74CE27-30E4-4002-BA59-0EFE89EB8AE4}"/>
    <cellStyle name="Comma [0] 3 2 4" xfId="1287" xr:uid="{635F006B-F03F-40D5-ACC8-B0B166F43026}"/>
    <cellStyle name="Comma [0] 3 2 5" xfId="2148" xr:uid="{F5B3FB00-24E5-4746-9D6B-F45739F39488}"/>
    <cellStyle name="Comma [0] 3 2 6" xfId="2205" xr:uid="{C22028FB-131E-4EA9-A01C-B4C2836D5715}"/>
    <cellStyle name="Comma [0] 3 3" xfId="510" xr:uid="{00000000-0005-0000-0000-00004A000000}"/>
    <cellStyle name="Comma [0] 3 3 2" xfId="1889" xr:uid="{B6F5826F-BB4F-430D-93E6-7E80378BB5FD}"/>
    <cellStyle name="Comma [0] 3 3 3" xfId="1288" xr:uid="{2663C305-77F9-4684-8445-B6DBFD32A74E}"/>
    <cellStyle name="Comma [0] 3 3 4" xfId="2192" xr:uid="{D07FD0A5-EDF3-4748-A027-59753BE69DAE}"/>
    <cellStyle name="Comma [0] 3 4" xfId="865" xr:uid="{00000000-0005-0000-0000-00004B000000}"/>
    <cellStyle name="Comma [0] 3 5" xfId="1189" xr:uid="{00000000-0005-0000-0000-00004C000000}"/>
    <cellStyle name="Comma [0] 3 5 2" xfId="2043" xr:uid="{3B1FDB07-F4C6-498E-8873-087B8DC29C18}"/>
    <cellStyle name="Comma [0] 3 6" xfId="859" xr:uid="{00000000-0005-0000-0000-00004D000000}"/>
    <cellStyle name="Comma [0] 3 7" xfId="1267" xr:uid="{EF0120D8-C703-4CC9-83B1-EB0197641F73}"/>
    <cellStyle name="Comma [0] 3 8" xfId="2070" xr:uid="{E808638F-0121-4070-9CBF-71FF0CC7DB89}"/>
    <cellStyle name="Comma [0] 3 9" xfId="2169" xr:uid="{ABA23909-655B-42CC-90D7-884DEC4B8D2B}"/>
    <cellStyle name="Comma [0] 4" xfId="511" xr:uid="{00000000-0005-0000-0000-00004E000000}"/>
    <cellStyle name="Comma [0] 4 2" xfId="512" xr:uid="{00000000-0005-0000-0000-00004F000000}"/>
    <cellStyle name="Comma [0] 4 2 2" xfId="1890" xr:uid="{49F7CECA-D14E-42B7-ADE2-415EC7F1595A}"/>
    <cellStyle name="Comma [0] 4 2 3" xfId="1290" xr:uid="{8A7D9446-B3F0-4E8E-A5AB-2EBEF12E8717}"/>
    <cellStyle name="Comma [0] 4 2 4" xfId="2208" xr:uid="{B46DD69D-F56D-4AA3-8307-8570BCFAC6B4}"/>
    <cellStyle name="Comma [0] 4 3" xfId="513" xr:uid="{00000000-0005-0000-0000-000050000000}"/>
    <cellStyle name="Comma [0] 4 3 2" xfId="1291" xr:uid="{7B98B1E7-E2A1-4644-9774-FCBCF5B5FA97}"/>
    <cellStyle name="Comma [0] 4 4" xfId="1190" xr:uid="{00000000-0005-0000-0000-000051000000}"/>
    <cellStyle name="Comma [0] 4 5" xfId="1289" xr:uid="{6E4ECF75-C70A-4F34-A3F2-3B262AE426F0}"/>
    <cellStyle name="Comma [0] 4 6" xfId="2181" xr:uid="{F975227A-F3BB-4549-AC0D-D49D930332F8}"/>
    <cellStyle name="Comma [0] 5" xfId="514" xr:uid="{00000000-0005-0000-0000-000052000000}"/>
    <cellStyle name="Comma [0] 5 2" xfId="515" xr:uid="{00000000-0005-0000-0000-000053000000}"/>
    <cellStyle name="Comma [0] 5 2 2" xfId="1891" xr:uid="{E7B39AA5-4533-457D-96D8-BF7404D9DEB8}"/>
    <cellStyle name="Comma [0] 5 2 3" xfId="1293" xr:uid="{37C7227F-8A8F-4C89-9B90-DB66DF304034}"/>
    <cellStyle name="Comma [0] 5 2 4" xfId="2157" xr:uid="{9EBAE4B3-666F-4366-9327-491DFA8D3300}"/>
    <cellStyle name="Comma [0] 5 2 5" xfId="2198" xr:uid="{713F171F-9EF2-4881-B3DB-BAE65A3DB78A}"/>
    <cellStyle name="Comma [0] 5 3" xfId="1191" xr:uid="{00000000-0005-0000-0000-000054000000}"/>
    <cellStyle name="Comma [0] 5 3 2" xfId="2209" xr:uid="{008F267A-61AC-46F4-BF90-7A71EA1B58CD}"/>
    <cellStyle name="Comma [0] 5 4" xfId="1292" xr:uid="{DF65CB66-2410-4FE3-A48B-A413B17A89D3}"/>
    <cellStyle name="Comma [0] 5 5" xfId="2071" xr:uid="{D6C2E0A9-9AFF-40CF-9513-07C039766732}"/>
    <cellStyle name="Comma [0] 6" xfId="516" xr:uid="{00000000-0005-0000-0000-000055000000}"/>
    <cellStyle name="Comma [0] 6 2" xfId="1192" xr:uid="{00000000-0005-0000-0000-000056000000}"/>
    <cellStyle name="Comma [0] 6 2 2" xfId="1892" xr:uid="{FE52126E-0917-4B45-8E82-FA5546D65FE2}"/>
    <cellStyle name="Comma [0] 6 3" xfId="1294" xr:uid="{42348FBB-0400-4123-A73F-C5B664D3D922}"/>
    <cellStyle name="Comma [0] 6 4" xfId="2199" xr:uid="{A933BED2-594D-4ACD-B717-169A14F265E5}"/>
    <cellStyle name="Comma [0] 7" xfId="517" xr:uid="{00000000-0005-0000-0000-000057000000}"/>
    <cellStyle name="Comma [0] 7 2" xfId="518" xr:uid="{00000000-0005-0000-0000-000058000000}"/>
    <cellStyle name="Comma [0] 7 2 2" xfId="1296" xr:uid="{FAC1635C-315D-4466-8800-DC9C5134DFBD}"/>
    <cellStyle name="Comma [0] 7 3" xfId="519" xr:uid="{00000000-0005-0000-0000-000059000000}"/>
    <cellStyle name="Comma [0] 7 3 2" xfId="1297" xr:uid="{50852B93-6219-4531-A07D-D68E90E4D63C}"/>
    <cellStyle name="Comma [0] 7 4" xfId="1178" xr:uid="{00000000-0005-0000-0000-00005A000000}"/>
    <cellStyle name="Comma [0] 7 5" xfId="1295" xr:uid="{BBBAB48B-D507-4E93-B760-45D7FC27E230}"/>
    <cellStyle name="Comma [0] 7 6" xfId="2210" xr:uid="{106BC8E8-9DEA-4939-A13A-D5EF2E47FC10}"/>
    <cellStyle name="Comma [0] 8" xfId="520" xr:uid="{00000000-0005-0000-0000-00005B000000}"/>
    <cellStyle name="Comma [0] 8 2" xfId="521" xr:uid="{00000000-0005-0000-0000-00005C000000}"/>
    <cellStyle name="Comma [0] 8 2 2" xfId="1299" xr:uid="{B5CA3D03-448D-430E-A1E5-B575F2055148}"/>
    <cellStyle name="Comma [0] 8 3" xfId="522" xr:uid="{00000000-0005-0000-0000-00005D000000}"/>
    <cellStyle name="Comma [0] 8 3 2" xfId="1300" xr:uid="{F7B2C6FF-3DA1-4FCD-854F-5DABA114EC03}"/>
    <cellStyle name="Comma [0] 8 4" xfId="1256" xr:uid="{00000000-0005-0000-0000-00005E000000}"/>
    <cellStyle name="Comma [0] 8 5" xfId="1298" xr:uid="{EBBCFF5A-050F-4955-B196-63D669C82FAE}"/>
    <cellStyle name="Comma [0] 8 6" xfId="2179" xr:uid="{AA1FA1CE-945C-4F10-B687-2538A05D47F9}"/>
    <cellStyle name="Comma [0] 9" xfId="523" xr:uid="{00000000-0005-0000-0000-00005F000000}"/>
    <cellStyle name="Comma [0] 9 2" xfId="1301" xr:uid="{604AC4F5-76AB-47D9-875A-D5874E4B47FE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2 2" xfId="1304" xr:uid="{FD3E19AA-8A55-4C8B-B673-AE6587C163E2}"/>
    <cellStyle name="Comma 10 2 3" xfId="465" xr:uid="{00000000-0005-0000-0000-000063000000}"/>
    <cellStyle name="Comma 10 2 3 2" xfId="1305" xr:uid="{B8D2C506-EADC-44BA-80EB-C76F165DABAD}"/>
    <cellStyle name="Comma 10 2 4" xfId="1253" xr:uid="{00000000-0005-0000-0000-000064000000}"/>
    <cellStyle name="Comma 10 2 5" xfId="1303" xr:uid="{3AADC509-DAE5-4539-B5FB-49F03039416A}"/>
    <cellStyle name="Comma 10 3" xfId="303" xr:uid="{00000000-0005-0000-0000-000065000000}"/>
    <cellStyle name="Comma 10 3 2" xfId="1306" xr:uid="{2C791049-2101-4AEE-BBF5-E5A9D19E402E}"/>
    <cellStyle name="Comma 10 4" xfId="411" xr:uid="{00000000-0005-0000-0000-000066000000}"/>
    <cellStyle name="Comma 10 4 2" xfId="1307" xr:uid="{689EA1BE-25E2-4FB9-BA17-F1C8FE6CA28A}"/>
    <cellStyle name="Comma 10 5" xfId="524" xr:uid="{00000000-0005-0000-0000-000067000000}"/>
    <cellStyle name="Comma 10 5 2" xfId="1308" xr:uid="{4218B87A-1AC8-495D-BDFD-A57415B8E84B}"/>
    <cellStyle name="Comma 10 6" xfId="1302" xr:uid="{A08350BF-0EAD-4AE3-92BC-BDE55BF3367E}"/>
    <cellStyle name="Comma 10 7" xfId="2072" xr:uid="{AAA396CC-1DAB-40EF-B3F9-0C03E7C38372}"/>
    <cellStyle name="Comma 10 8" xfId="2202" xr:uid="{1680A78D-3D7C-4546-B858-19B78110176E}"/>
    <cellStyle name="Comma 100" xfId="2141" xr:uid="{2F57A179-7858-4343-BF95-905EA0A24170}"/>
    <cellStyle name="Comma 101" xfId="2166" xr:uid="{FAE7822E-E864-4D8E-A447-0B810531722E}"/>
    <cellStyle name="Comma 102" xfId="2186" xr:uid="{DA6DCF57-4308-4933-8526-BC554C8FA5EC}"/>
    <cellStyle name="Comma 103" xfId="2235" xr:uid="{9CB66EB0-2DBE-4A27-A22C-400765957F3B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1 2 3 4" xfId="1310" xr:uid="{28934723-EF36-4415-8681-0B6AF16F9D3F}"/>
    <cellStyle name="Comma 11 3" xfId="1309" xr:uid="{45E1D719-5C16-46C4-ACB8-DF9C19AD93E9}"/>
    <cellStyle name="Comma 11 4" xfId="2073" xr:uid="{FEE542AE-DCD2-45F3-AA0E-B9060DE17D96}"/>
    <cellStyle name="Comma 11 5" xfId="2221" xr:uid="{816FAD12-E04D-4E92-87BC-D15BD722278F}"/>
    <cellStyle name="Comma 12" xfId="526" xr:uid="{00000000-0005-0000-0000-00006D000000}"/>
    <cellStyle name="Comma 12 2" xfId="527" xr:uid="{00000000-0005-0000-0000-00006E000000}"/>
    <cellStyle name="Comma 12 2 2" xfId="1893" xr:uid="{64CB39A4-29F4-42A1-8F01-6DCBB7111A7E}"/>
    <cellStyle name="Comma 12 2 3" xfId="1312" xr:uid="{C9BF3250-D1BF-40B4-811B-DB87C36FD7D2}"/>
    <cellStyle name="Comma 12 3" xfId="1311" xr:uid="{8C37D1BD-92D8-483F-9F94-96D02FA4A603}"/>
    <cellStyle name="Comma 12 4" xfId="2074" xr:uid="{23CC3D66-857B-40A3-A258-10CC11E7FC55}"/>
    <cellStyle name="Comma 12 5" xfId="2228" xr:uid="{15F595EA-EC33-4597-B763-EC0AAE690F93}"/>
    <cellStyle name="Comma 13" xfId="528" xr:uid="{00000000-0005-0000-0000-00006F000000}"/>
    <cellStyle name="Comma 13 2" xfId="1313" xr:uid="{09BB2561-52A9-4E7D-BA30-866EE211061D}"/>
    <cellStyle name="Comma 13 3" xfId="2075" xr:uid="{967272D4-A056-4C23-88B5-F10223111CC7}"/>
    <cellStyle name="Comma 13 4" xfId="2223" xr:uid="{31F5E13F-C31F-460A-97CF-42C6F4B0D75C}"/>
    <cellStyle name="Comma 14" xfId="529" xr:uid="{00000000-0005-0000-0000-000070000000}"/>
    <cellStyle name="Comma 14 2" xfId="1314" xr:uid="{9517D35B-810F-4A36-82FC-1DBCE280E5A0}"/>
    <cellStyle name="Comma 14 3" xfId="2076" xr:uid="{58F61397-5789-4FD1-A9F2-6F0173ED3C11}"/>
    <cellStyle name="Comma 14 4" xfId="2190" xr:uid="{C69EBFE2-4EC3-4438-856E-CECB6E2AC133}"/>
    <cellStyle name="Comma 15" xfId="530" xr:uid="{00000000-0005-0000-0000-000071000000}"/>
    <cellStyle name="Comma 15 2" xfId="1315" xr:uid="{30755EA0-4C99-4222-87EE-BBA6CC65BC8C}"/>
    <cellStyle name="Comma 15 2 2" xfId="2162" xr:uid="{79F091AA-0DAB-4042-A95B-B4ABFF3974FC}"/>
    <cellStyle name="Comma 16" xfId="531" xr:uid="{00000000-0005-0000-0000-000072000000}"/>
    <cellStyle name="Comma 16 2" xfId="1316" xr:uid="{B9AC1FBB-75AE-41ED-8BFB-6FDAB09F84C9}"/>
    <cellStyle name="Comma 16 3" xfId="2225" xr:uid="{90458250-7BA2-4EBD-903D-B17ADAB30877}"/>
    <cellStyle name="Comma 17" xfId="532" xr:uid="{00000000-0005-0000-0000-000073000000}"/>
    <cellStyle name="Comma 17 2" xfId="1317" xr:uid="{A42F1FA1-648F-4F7C-9C40-CABCFE0863EC}"/>
    <cellStyle name="Comma 17 3" xfId="2226" xr:uid="{1C51D9FE-2956-484B-AFE1-79200BE9CA7F}"/>
    <cellStyle name="Comma 18" xfId="533" xr:uid="{00000000-0005-0000-0000-000074000000}"/>
    <cellStyle name="Comma 18 2" xfId="1318" xr:uid="{75842336-F7FF-417F-AF4A-FE5E90C8F746}"/>
    <cellStyle name="Comma 18 3" xfId="2224" xr:uid="{59D701C6-6556-41C3-A65A-2F16959A8820}"/>
    <cellStyle name="Comma 19" xfId="534" xr:uid="{00000000-0005-0000-0000-000075000000}"/>
    <cellStyle name="Comma 19 2" xfId="1319" xr:uid="{72BDF5C9-8837-4F73-AFAC-F2CB211CDA22}"/>
    <cellStyle name="Comma 19 3" xfId="2227" xr:uid="{3E64788A-4E90-4540-A064-AF86D4A3FED8}"/>
    <cellStyle name="Comma 2" xfId="11" xr:uid="{00000000-0005-0000-0000-000076000000}"/>
    <cellStyle name="Comma 2 10" xfId="2145" xr:uid="{05DD53ED-F281-42FA-A461-ED8156D8B942}"/>
    <cellStyle name="Comma 2 11" xfId="2168" xr:uid="{AC12750D-E0F8-40F8-AAD6-8B0E130E730F}"/>
    <cellStyle name="Comma 2 2" xfId="12" xr:uid="{00000000-0005-0000-0000-000077000000}"/>
    <cellStyle name="Comma 2 2 10" xfId="2078" xr:uid="{F7C4AA97-B918-4273-9EF1-29E578CF5CED}"/>
    <cellStyle name="Comma 2 2 11" xfId="2150" xr:uid="{B6693849-7A9B-485C-9A63-A2FC3ADA209B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2 2" xfId="1325" xr:uid="{F358C91E-0096-44EC-8AB0-1E837DC3A6A1}"/>
    <cellStyle name="Comma 2 2 2 2 2 3" xfId="466" xr:uid="{00000000-0005-0000-0000-00007C000000}"/>
    <cellStyle name="Comma 2 2 2 2 2 3 2" xfId="1326" xr:uid="{B48403FA-FB4B-4ECD-88BD-354105B2485C}"/>
    <cellStyle name="Comma 2 2 2 2 2 4" xfId="1324" xr:uid="{CC3E5411-9C23-4E5E-9173-F616BA4D1C13}"/>
    <cellStyle name="Comma 2 2 2 2 3" xfId="304" xr:uid="{00000000-0005-0000-0000-00007D000000}"/>
    <cellStyle name="Comma 2 2 2 2 3 2" xfId="1327" xr:uid="{2DC92143-E0C8-49A2-90F5-5CCE0EFBE9BC}"/>
    <cellStyle name="Comma 2 2 2 2 4" xfId="412" xr:uid="{00000000-0005-0000-0000-00007E000000}"/>
    <cellStyle name="Comma 2 2 2 2 4 2" xfId="1328" xr:uid="{5DBB105A-1667-4A92-99FD-5B0A1190552D}"/>
    <cellStyle name="Comma 2 2 2 2 5" xfId="1050" xr:uid="{00000000-0005-0000-0000-00007F000000}"/>
    <cellStyle name="Comma 2 2 2 2 6" xfId="1323" xr:uid="{E29986B4-5AC2-4DAD-A332-E02CF782B7CF}"/>
    <cellStyle name="Comma 2 2 2 3" xfId="199" xr:uid="{00000000-0005-0000-0000-000080000000}"/>
    <cellStyle name="Comma 2 2 2 3 2" xfId="307" xr:uid="{00000000-0005-0000-0000-000081000000}"/>
    <cellStyle name="Comma 2 2 2 3 2 2" xfId="1330" xr:uid="{42927F55-3FB2-4163-BF0B-59812F004257}"/>
    <cellStyle name="Comma 2 2 2 3 3" xfId="415" xr:uid="{00000000-0005-0000-0000-000082000000}"/>
    <cellStyle name="Comma 2 2 2 3 3 2" xfId="1331" xr:uid="{212392A0-C8FC-469E-89C6-93BACB66D86E}"/>
    <cellStyle name="Comma 2 2 2 3 4" xfId="1329" xr:uid="{15C8DCA8-6337-47A4-AF15-9D4679A1FEAD}"/>
    <cellStyle name="Comma 2 2 2 4" xfId="253" xr:uid="{00000000-0005-0000-0000-000083000000}"/>
    <cellStyle name="Comma 2 2 2 4 2" xfId="1332" xr:uid="{B0B9C585-FAC4-4E51-97BC-2ECE8B270E1D}"/>
    <cellStyle name="Comma 2 2 2 5" xfId="361" xr:uid="{00000000-0005-0000-0000-000084000000}"/>
    <cellStyle name="Comma 2 2 2 5 2" xfId="1333" xr:uid="{6DD0702E-E156-4EFF-9D78-8A29781F1E1F}"/>
    <cellStyle name="Comma 2 2 2 6" xfId="897" xr:uid="{00000000-0005-0000-0000-000085000000}"/>
    <cellStyle name="Comma 2 2 2 7" xfId="1322" xr:uid="{55BE962E-9D54-42EA-917F-FCE350D8B701}"/>
    <cellStyle name="Comma 2 2 2 8" xfId="2184" xr:uid="{344D0300-D4AF-4C8D-9D95-702AFD3A7AFE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2 2" xfId="1336" xr:uid="{470CE9EA-13EC-4841-837E-CFCBA8B607C6}"/>
    <cellStyle name="Comma 2 2 3 2 3" xfId="416" xr:uid="{00000000-0005-0000-0000-000089000000}"/>
    <cellStyle name="Comma 2 2 3 2 3 2" xfId="1337" xr:uid="{F93BAED8-FDBF-41CA-8D8E-8F373EDCAE14}"/>
    <cellStyle name="Comma 2 2 3 2 4" xfId="1335" xr:uid="{95EEF099-18BF-4355-8EE8-7A8369F49055}"/>
    <cellStyle name="Comma 2 2 3 3" xfId="254" xr:uid="{00000000-0005-0000-0000-00008A000000}"/>
    <cellStyle name="Comma 2 2 3 3 2" xfId="1338" xr:uid="{4F6C8017-3FD1-450F-8AA0-14AAD951BA65}"/>
    <cellStyle name="Comma 2 2 3 4" xfId="362" xr:uid="{00000000-0005-0000-0000-00008B000000}"/>
    <cellStyle name="Comma 2 2 3 4 2" xfId="1339" xr:uid="{EA00BCD7-2828-4BB5-8CA3-FDE1988ACEFF}"/>
    <cellStyle name="Comma 2 2 3 5" xfId="1194" xr:uid="{00000000-0005-0000-0000-00008C000000}"/>
    <cellStyle name="Comma 2 2 3 6" xfId="1334" xr:uid="{04EF07D1-ED71-473A-9A80-6FF45048CD48}"/>
    <cellStyle name="Comma 2 2 3 7" xfId="2158" xr:uid="{A3ECA382-3F06-4C76-A9AB-218DFFD43B34}"/>
    <cellStyle name="Comma 2 2 4" xfId="198" xr:uid="{00000000-0005-0000-0000-00008D000000}"/>
    <cellStyle name="Comma 2 2 4 2" xfId="306" xr:uid="{00000000-0005-0000-0000-00008E000000}"/>
    <cellStyle name="Comma 2 2 4 2 2" xfId="1341" xr:uid="{326FE5FC-2E9D-449F-98C5-228F50B725E8}"/>
    <cellStyle name="Comma 2 2 4 3" xfId="414" xr:uid="{00000000-0005-0000-0000-00008F000000}"/>
    <cellStyle name="Comma 2 2 4 3 2" xfId="1342" xr:uid="{3743866F-464B-4AF8-A1FF-3D598BC5E409}"/>
    <cellStyle name="Comma 2 2 4 4" xfId="1340" xr:uid="{E928EBD1-DD24-49AA-AD2C-EABB79BC6CFD}"/>
    <cellStyle name="Comma 2 2 5" xfId="252" xr:uid="{00000000-0005-0000-0000-000090000000}"/>
    <cellStyle name="Comma 2 2 5 2" xfId="1343" xr:uid="{E6750AEA-8F95-4A6E-9012-51C06F2713BF}"/>
    <cellStyle name="Comma 2 2 6" xfId="360" xr:uid="{00000000-0005-0000-0000-000091000000}"/>
    <cellStyle name="Comma 2 2 6 2" xfId="1344" xr:uid="{89F43C5F-D1BE-4F60-9751-1BF46089C0E1}"/>
    <cellStyle name="Comma 2 2 7" xfId="536" xr:uid="{00000000-0005-0000-0000-000092000000}"/>
    <cellStyle name="Comma 2 2 7 2" xfId="1895" xr:uid="{C871BE9C-51B8-479E-9C47-7E7EA8AC18AB}"/>
    <cellStyle name="Comma 2 2 7 3" xfId="1345" xr:uid="{7ED98499-EA84-4E8E-B659-EAA7B8F2E591}"/>
    <cellStyle name="Comma 2 2 8" xfId="1272" xr:uid="{2EF57DBA-CCE0-4463-A8D5-248FCD3419C0}"/>
    <cellStyle name="Comma 2 2 9" xfId="1321" xr:uid="{6A93964C-86F3-4E54-B416-F507E238A424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2 2 2" xfId="1897" xr:uid="{4596BAD7-E6D5-4CC5-A22D-627B2500D1EA}"/>
    <cellStyle name="Comma 2 3 2 3" xfId="1347" xr:uid="{40BC1C5E-156E-4B37-B257-E2A76AA3D03A}"/>
    <cellStyle name="Comma 2 3 3" xfId="537" xr:uid="{00000000-0005-0000-0000-000096000000}"/>
    <cellStyle name="Comma 2 3 3 2" xfId="1195" xr:uid="{00000000-0005-0000-0000-000097000000}"/>
    <cellStyle name="Comma 2 3 3 3" xfId="1348" xr:uid="{14CF78BB-1167-40CE-8A7D-F5C7BE145A70}"/>
    <cellStyle name="Comma 2 3 4" xfId="867" xr:uid="{00000000-0005-0000-0000-000098000000}"/>
    <cellStyle name="Comma 2 3 4 2" xfId="1896" xr:uid="{C49711EA-999C-400E-9D2F-6B2F1C033D1B}"/>
    <cellStyle name="Comma 2 3 5" xfId="1346" xr:uid="{A42DD7FF-44F9-4A25-8EF0-069A18F857DA}"/>
    <cellStyle name="Comma 2 3 6" xfId="2079" xr:uid="{32720EB0-6B40-465D-B788-E13139BB221F}"/>
    <cellStyle name="Comma 2 3 7" xfId="2187" xr:uid="{F1D028CA-315D-447B-9A43-84F2BBFE392D}"/>
    <cellStyle name="Comma 2 4" xfId="160" xr:uid="{00000000-0005-0000-0000-000099000000}"/>
    <cellStyle name="Comma 2 4 2" xfId="866" xr:uid="{00000000-0005-0000-0000-00009A000000}"/>
    <cellStyle name="Comma 2 4 2 2" xfId="1898" xr:uid="{9849704D-5432-49F8-8C45-071D0FB082CB}"/>
    <cellStyle name="Comma 2 4 3" xfId="1349" xr:uid="{63B6B7A6-15D5-4659-8144-3511D48A0C4F}"/>
    <cellStyle name="Comma 2 4 4" xfId="2080" xr:uid="{EA2A7645-ADBF-4301-BCCE-72445B53F1E1}"/>
    <cellStyle name="Comma 2 4 5" xfId="2194" xr:uid="{6E8EA600-8A8E-45A5-94F8-1785E286B1A5}"/>
    <cellStyle name="Comma 2 5" xfId="535" xr:uid="{00000000-0005-0000-0000-00009B000000}"/>
    <cellStyle name="Comma 2 5 2" xfId="1193" xr:uid="{00000000-0005-0000-0000-00009C000000}"/>
    <cellStyle name="Comma 2 5 3" xfId="1350" xr:uid="{9370A41E-E7C5-4C00-B3AB-A3DF75D46E55}"/>
    <cellStyle name="Comma 2 5 4" xfId="2183" xr:uid="{CA9A710A-E24F-4387-8825-19264BBE4566}"/>
    <cellStyle name="Comma 2 6" xfId="853" xr:uid="{00000000-0005-0000-0000-00009D000000}"/>
    <cellStyle name="Comma 2 6 2" xfId="1894" xr:uid="{B3CB181E-6557-44F6-AFD7-5585ACDFF32B}"/>
    <cellStyle name="Comma 2 7" xfId="1266" xr:uid="{0B7A0320-78F0-4886-B486-3414FDDBD0C7}"/>
    <cellStyle name="Comma 2 8" xfId="1320" xr:uid="{71C6B46A-E28D-4465-9198-E0CF184793E5}"/>
    <cellStyle name="Comma 2 9" xfId="2077" xr:uid="{CF2769BA-3711-4E55-9B03-09855F199B06}"/>
    <cellStyle name="Comma 20" xfId="538" xr:uid="{00000000-0005-0000-0000-00009E000000}"/>
    <cellStyle name="Comma 20 2" xfId="1351" xr:uid="{CEFEADAC-247D-4F0E-8DC5-F38723BBF075}"/>
    <cellStyle name="Comma 20 3" xfId="2172" xr:uid="{8F6A6BC5-B415-4F84-BB06-7429F2A34ADE}"/>
    <cellStyle name="Comma 21" xfId="539" xr:uid="{00000000-0005-0000-0000-00009F000000}"/>
    <cellStyle name="Comma 21 2" xfId="1352" xr:uid="{DE98FFFE-7E69-489A-9AFD-A76E42A5AF2E}"/>
    <cellStyle name="Comma 21 3" xfId="2232" xr:uid="{915B7FF2-E35B-4087-8A4E-9BF3EB16430C}"/>
    <cellStyle name="Comma 22" xfId="540" xr:uid="{00000000-0005-0000-0000-0000A0000000}"/>
    <cellStyle name="Comma 22 2" xfId="1353" xr:uid="{93A2B3DB-FD5C-42AC-9EFA-5C14647BAB91}"/>
    <cellStyle name="Comma 22 3" xfId="2229" xr:uid="{AE32A15E-45F2-4DF6-8FCD-D5B111CB5908}"/>
    <cellStyle name="Comma 23" xfId="541" xr:uid="{00000000-0005-0000-0000-0000A1000000}"/>
    <cellStyle name="Comma 23 2" xfId="1354" xr:uid="{4F6E2C21-A75D-4765-BEFC-BF1020F9AE08}"/>
    <cellStyle name="Comma 23 3" xfId="2231" xr:uid="{AE6FD2D9-2A3C-442E-979B-98F6C0ECA974}"/>
    <cellStyle name="Comma 24" xfId="542" xr:uid="{00000000-0005-0000-0000-0000A2000000}"/>
    <cellStyle name="Comma 24 2" xfId="1355" xr:uid="{AEA84D4D-7752-4906-AE52-2BF43D02B09B}"/>
    <cellStyle name="Comma 24 3" xfId="2230" xr:uid="{A4D6E188-7674-4851-882D-612E884C3BFA}"/>
    <cellStyle name="Comma 25" xfId="543" xr:uid="{00000000-0005-0000-0000-0000A3000000}"/>
    <cellStyle name="Comma 25 2" xfId="1356" xr:uid="{78730E47-D724-4046-8723-1B2C829C9374}"/>
    <cellStyle name="Comma 26" xfId="544" xr:uid="{00000000-0005-0000-0000-0000A4000000}"/>
    <cellStyle name="Comma 26 2" xfId="1357" xr:uid="{EA00F286-6339-470A-AFF6-72698AC7A16C}"/>
    <cellStyle name="Comma 27" xfId="545" xr:uid="{00000000-0005-0000-0000-0000A5000000}"/>
    <cellStyle name="Comma 27 2" xfId="1358" xr:uid="{04DDBB06-8251-4F93-A175-B18CE5C1B4CA}"/>
    <cellStyle name="Comma 28" xfId="546" xr:uid="{00000000-0005-0000-0000-0000A6000000}"/>
    <cellStyle name="Comma 28 2" xfId="1359" xr:uid="{C4D885CE-24C4-4E46-8887-5D195ABC3599}"/>
    <cellStyle name="Comma 29" xfId="547" xr:uid="{00000000-0005-0000-0000-0000A7000000}"/>
    <cellStyle name="Comma 29 2" xfId="1360" xr:uid="{35743892-13A9-49C4-9D57-9DA5807876B8}"/>
    <cellStyle name="Comma 3" xfId="16" xr:uid="{00000000-0005-0000-0000-0000A8000000}"/>
    <cellStyle name="Comma 3 10" xfId="2081" xr:uid="{A8AC6B87-B621-4AA6-B53D-C04A62DB8302}"/>
    <cellStyle name="Comma 3 11" xfId="2143" xr:uid="{D6D31175-1630-48B4-B64A-B2860D7C3AFA}"/>
    <cellStyle name="Comma 3 12" xfId="2147" xr:uid="{1F58CF32-33BB-4A87-B5DF-61492370B923}"/>
    <cellStyle name="Comma 3 13" xfId="2173" xr:uid="{D7313DDD-96AC-4DCE-815A-F83573734718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2 2 2" xfId="1902" xr:uid="{369C2DEC-CF1B-4A71-8DAD-9A7D323F4E52}"/>
    <cellStyle name="Comma 3 2 2 2 3" xfId="1364" xr:uid="{9E9B7D6F-0053-4BE2-9CCB-1981202EC980}"/>
    <cellStyle name="Comma 3 2 2 3" xfId="711" xr:uid="{00000000-0005-0000-0000-0000AD000000}"/>
    <cellStyle name="Comma 3 2 2 3 2" xfId="1365" xr:uid="{F5C4A74B-738F-454A-9F7C-172D53C11198}"/>
    <cellStyle name="Comma 3 2 2 4" xfId="899" xr:uid="{00000000-0005-0000-0000-0000AE000000}"/>
    <cellStyle name="Comma 3 2 2 4 2" xfId="1901" xr:uid="{41BBF716-1797-4971-92DC-F4DE068A4A9E}"/>
    <cellStyle name="Comma 3 2 2 5" xfId="1363" xr:uid="{2881C67A-6552-4DA2-B9DE-D148DC95A5B9}"/>
    <cellStyle name="Comma 3 2 3" xfId="162" xr:uid="{00000000-0005-0000-0000-0000AF000000}"/>
    <cellStyle name="Comma 3 2 3 2" xfId="1903" xr:uid="{A12CD9A3-6AE3-49E2-844A-34297C0A42D6}"/>
    <cellStyle name="Comma 3 2 3 3" xfId="1366" xr:uid="{AFE1F36E-49E3-446F-AA01-A8E28361EEB6}"/>
    <cellStyle name="Comma 3 2 4" xfId="1900" xr:uid="{2101922B-3592-4042-A22F-197DE2E91843}"/>
    <cellStyle name="Comma 3 2 5" xfId="1362" xr:uid="{66098C84-39E1-4E20-9178-2F6A547CBDD1}"/>
    <cellStyle name="Comma 3 2 6" xfId="2188" xr:uid="{9054ADA0-646E-404C-8D23-048566173759}"/>
    <cellStyle name="Comma 3 3" xfId="163" xr:uid="{00000000-0005-0000-0000-0000B0000000}"/>
    <cellStyle name="Comma 3 3 2" xfId="164" xr:uid="{00000000-0005-0000-0000-0000B1000000}"/>
    <cellStyle name="Comma 3 3 2 2" xfId="1905" xr:uid="{63E519E4-DF5B-488F-9FCB-6EB86D7C0B05}"/>
    <cellStyle name="Comma 3 3 2 3" xfId="1368" xr:uid="{3F117F94-2651-422B-8EED-844C95B39F1C}"/>
    <cellStyle name="Comma 3 3 3" xfId="548" xr:uid="{00000000-0005-0000-0000-0000B2000000}"/>
    <cellStyle name="Comma 3 3 3 2" xfId="1369" xr:uid="{483F34AA-4BD2-4932-9FB4-FFBC2FDE7E44}"/>
    <cellStyle name="Comma 3 3 4" xfId="1904" xr:uid="{200B6D42-A800-431C-AFA6-60724E7C04C2}"/>
    <cellStyle name="Comma 3 3 5" xfId="1367" xr:uid="{F027F72E-D343-473B-9A83-F34DB84E935A}"/>
    <cellStyle name="Comma 3 3 6" xfId="2155" xr:uid="{E532FF99-D4D1-4679-8B46-3F173EF76D93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2 3" xfId="1371" xr:uid="{19B87DC7-DBB0-4ABD-8AE9-3D2E83ED01C3}"/>
    <cellStyle name="Comma 3 4 3" xfId="898" xr:uid="{00000000-0005-0000-0000-0000B6000000}"/>
    <cellStyle name="Comma 3 4 3 2" xfId="1906" xr:uid="{13017428-4F58-4129-A7A1-CF6B42917BC2}"/>
    <cellStyle name="Comma 3 4 4" xfId="1370" xr:uid="{6E48E99A-FCA5-44C4-975F-5204A0999985}"/>
    <cellStyle name="Comma 3 5" xfId="868" xr:uid="{00000000-0005-0000-0000-0000B7000000}"/>
    <cellStyle name="Comma 3 5 2" xfId="1899" xr:uid="{01DCDB6D-4E2D-41E5-B1E4-6900484C7F47}"/>
    <cellStyle name="Comma 3 6" xfId="1196" xr:uid="{00000000-0005-0000-0000-0000B8000000}"/>
    <cellStyle name="Comma 3 7" xfId="855" xr:uid="{00000000-0005-0000-0000-0000B9000000}"/>
    <cellStyle name="Comma 3 8" xfId="1269" xr:uid="{8911FCE7-D1DC-4AF6-AB08-3CC4E7ADC779}"/>
    <cellStyle name="Comma 3 9" xfId="1361" xr:uid="{F1CEF09E-3106-46D5-B68C-A3FCD669341E}"/>
    <cellStyle name="Comma 30" xfId="549" xr:uid="{00000000-0005-0000-0000-0000BA000000}"/>
    <cellStyle name="Comma 30 2" xfId="1372" xr:uid="{EB3DA8C7-65D6-40F5-A035-9352F657224F}"/>
    <cellStyle name="Comma 31" xfId="550" xr:uid="{00000000-0005-0000-0000-0000BB000000}"/>
    <cellStyle name="Comma 31 2" xfId="1373" xr:uid="{17FFECB8-F152-4E88-8D62-CDE067BEE666}"/>
    <cellStyle name="Comma 32" xfId="551" xr:uid="{00000000-0005-0000-0000-0000BC000000}"/>
    <cellStyle name="Comma 32 2" xfId="1374" xr:uid="{0DC97032-73D0-45B3-890A-46E94C8F82EC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3 4" xfId="1375" xr:uid="{8C45FD32-D96B-42EC-838D-7162C00E4E8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4 4" xfId="1376" xr:uid="{2ED1FF5A-5912-4906-9CDD-CB1FC7402FCA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5 4" xfId="1377" xr:uid="{9F548EC6-BC6F-4CC5-8C43-02A33791AA29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6 4" xfId="1378" xr:uid="{380AE4A9-47DE-46AC-95D9-DABFF1D0BBE8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7 4" xfId="1379" xr:uid="{40AB6750-0F30-48B5-ADD4-9D0D0B0E5552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8 4" xfId="1380" xr:uid="{2B2EB7BF-D511-4B96-A526-A485ABF9586E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39 4" xfId="1381" xr:uid="{8B24C3C9-602D-41BC-93D8-CE0F76081A8C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2 2 2" xfId="1910" xr:uid="{8377F90B-5729-4775-9A17-C0F16163F779}"/>
    <cellStyle name="Comma 4 2 2 2 3" xfId="1385" xr:uid="{70767D45-BEED-4AB4-963B-CF49D1059430}"/>
    <cellStyle name="Comma 4 2 2 3" xfId="1909" xr:uid="{464D1759-69C6-4567-9647-7B52E36CFCA3}"/>
    <cellStyle name="Comma 4 2 2 4" xfId="1384" xr:uid="{7D7F7BF1-61FB-44D7-B1AF-8FCFF48BCFD7}"/>
    <cellStyle name="Comma 4 2 3" xfId="167" xr:uid="{00000000-0005-0000-0000-0000D6000000}"/>
    <cellStyle name="Comma 4 2 3 2" xfId="1911" xr:uid="{8798EBF1-704C-4111-93B9-171105EDC6E0}"/>
    <cellStyle name="Comma 4 2 3 3" xfId="1386" xr:uid="{E632C6C7-A120-475A-946A-0D912E34BB70}"/>
    <cellStyle name="Comma 4 2 4" xfId="553" xr:uid="{00000000-0005-0000-0000-0000D7000000}"/>
    <cellStyle name="Comma 4 2 4 2" xfId="1387" xr:uid="{E5139C0C-4203-491C-B68F-5D924AF7E3A3}"/>
    <cellStyle name="Comma 4 2 5" xfId="1908" xr:uid="{0E7B3727-6F6B-46A3-B27E-01D7758DFDB3}"/>
    <cellStyle name="Comma 4 2 6" xfId="1383" xr:uid="{0E4ACB5A-34E5-41A7-9D9F-1E6B28EED64F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3 2 2 2" xfId="1390" xr:uid="{5E64E75C-8589-4295-A1B9-0875F40E34F1}"/>
    <cellStyle name="Comma 4 3 2 3" xfId="1913" xr:uid="{947DFA73-8EB3-44C2-B515-1718F39710B1}"/>
    <cellStyle name="Comma 4 3 2 4" xfId="1389" xr:uid="{59AE93C9-9C7B-443E-8586-1909E8417AF0}"/>
    <cellStyle name="Comma 4 3 3" xfId="1912" xr:uid="{8CFD81CD-28F9-4088-AA22-19CE14A555DE}"/>
    <cellStyle name="Comma 4 3 4" xfId="1388" xr:uid="{10B0C3D2-872D-465F-9E4D-8F01A7808807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2 3" xfId="1392" xr:uid="{85A3D0B7-A71B-483D-81CC-AACCE262B88F}"/>
    <cellStyle name="Comma 4 4 3" xfId="900" xr:uid="{00000000-0005-0000-0000-0000DE000000}"/>
    <cellStyle name="Comma 4 4 3 2" xfId="1914" xr:uid="{5FC16DA5-3466-4B5B-88E5-D6A165BCF1C0}"/>
    <cellStyle name="Comma 4 4 4" xfId="1391" xr:uid="{5A4E366C-5BA4-4E17-BD71-9EE96C917F11}"/>
    <cellStyle name="Comma 4 5" xfId="552" xr:uid="{00000000-0005-0000-0000-0000DF000000}"/>
    <cellStyle name="Comma 4 5 2" xfId="1197" xr:uid="{00000000-0005-0000-0000-0000E0000000}"/>
    <cellStyle name="Comma 4 5 3" xfId="1393" xr:uid="{F92A8D32-B77B-415B-BF88-D1E442AE5069}"/>
    <cellStyle name="Comma 4 6" xfId="1907" xr:uid="{16801935-BD51-4E29-B7F8-81F798A05DDC}"/>
    <cellStyle name="Comma 4 7" xfId="1382" xr:uid="{20D0D31C-6123-4A5C-B8F7-649DE0758CB8}"/>
    <cellStyle name="Comma 4 8" xfId="2082" xr:uid="{8B62D8E1-C7D8-4D9C-B007-1D4C924B9873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0 4" xfId="1394" xr:uid="{6AA2A666-1CB4-4CFF-B484-564AB46FB6B3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1 4" xfId="1395" xr:uid="{1BCE2BA0-9498-41B0-B69C-28CEEA31B14F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2 4" xfId="1396" xr:uid="{6A6E5025-A85E-45D3-8EAA-8C89DA9E57F7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3 4" xfId="1397" xr:uid="{848CC9D0-5E61-4436-BBB1-89ADB7655494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4 4" xfId="1398" xr:uid="{F8F669DD-451C-4F3B-A5C4-DD0486521055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5 4" xfId="1399" xr:uid="{813AEF19-516C-4A44-AF26-1EA4E68E5398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6 4" xfId="1400" xr:uid="{7E855509-5EC4-4742-8902-89C961854A36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7 4" xfId="1401" xr:uid="{C6CDBDD0-9B3A-4A54-B663-281E0139C94C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8 4" xfId="1402" xr:uid="{8DF207B6-05E3-402B-8C61-4817B6D520C1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49 4" xfId="1403" xr:uid="{B9D774C3-6E1B-46E1-A5E4-4ACC426238F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2 2 2" xfId="1918" xr:uid="{4CF3CFED-A6A3-4671-A3FA-12F9189A387F}"/>
    <cellStyle name="Comma 5 2 2 2 3" xfId="1407" xr:uid="{373837E9-5B21-48DE-AA21-F8AC00001B7C}"/>
    <cellStyle name="Comma 5 2 2 3" xfId="1917" xr:uid="{BD6625B6-9088-4F46-8C52-81D155CEA733}"/>
    <cellStyle name="Comma 5 2 2 4" xfId="1406" xr:uid="{8510ABDE-D537-45A3-8226-DB3E554F8A09}"/>
    <cellStyle name="Comma 5 2 3" xfId="171" xr:uid="{00000000-0005-0000-0000-000003010000}"/>
    <cellStyle name="Comma 5 2 3 2" xfId="1919" xr:uid="{1182A533-55EA-409F-8CAE-14FDBF6877E1}"/>
    <cellStyle name="Comma 5 2 3 3" xfId="1408" xr:uid="{831F5EDC-654C-48EE-A3F8-1887CAE9EBD6}"/>
    <cellStyle name="Comma 5 2 4" xfId="555" xr:uid="{00000000-0005-0000-0000-000004010000}"/>
    <cellStyle name="Comma 5 2 4 2" xfId="1409" xr:uid="{C4FC2DBD-BAD6-4E53-A65A-6CC70ABADC5A}"/>
    <cellStyle name="Comma 5 2 5" xfId="1916" xr:uid="{0017EB96-BBDD-4A86-BCBA-48643195C79C}"/>
    <cellStyle name="Comma 5 2 6" xfId="1405" xr:uid="{4E7E903B-4081-43AE-9AA1-4B56DEB3532E}"/>
    <cellStyle name="Comma 5 2 7" xfId="2191" xr:uid="{1EFDC9B1-D5BD-4ADC-B480-2A5BF83EEA08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2 2 2" xfId="1921" xr:uid="{A012F13C-ECD1-41EE-AE3F-60D37916F793}"/>
    <cellStyle name="Comma 5 3 2 3" xfId="1411" xr:uid="{67EAC9A1-92F3-4C7A-970F-8DC5F76004BA}"/>
    <cellStyle name="Comma 5 3 3" xfId="713" xr:uid="{00000000-0005-0000-0000-000008010000}"/>
    <cellStyle name="Comma 5 3 3 2" xfId="1412" xr:uid="{2387D1F0-3D46-424B-9692-04316FDF0898}"/>
    <cellStyle name="Comma 5 3 4" xfId="901" xr:uid="{00000000-0005-0000-0000-000009010000}"/>
    <cellStyle name="Comma 5 3 4 2" xfId="1920" xr:uid="{CC8945DD-CB97-4132-98B3-C52DC625D4A9}"/>
    <cellStyle name="Comma 5 3 5" xfId="1410" xr:uid="{5FEE87AF-B539-4EAA-9394-157226532601}"/>
    <cellStyle name="Comma 5 4" xfId="173" xr:uid="{00000000-0005-0000-0000-00000A010000}"/>
    <cellStyle name="Comma 5 4 2" xfId="1198" xr:uid="{00000000-0005-0000-0000-00000B010000}"/>
    <cellStyle name="Comma 5 4 2 2" xfId="1922" xr:uid="{F8FBB37B-5ED5-45CE-B970-671DA0BDC546}"/>
    <cellStyle name="Comma 5 4 3" xfId="1413" xr:uid="{1D66CB6F-9283-487C-B41C-0CE422845C2E}"/>
    <cellStyle name="Comma 5 5" xfId="1915" xr:uid="{745F55D0-EE2E-496B-BD02-E4BEE91A3DB9}"/>
    <cellStyle name="Comma 5 6" xfId="1404" xr:uid="{E2D22CE9-1D30-4C6F-A39F-46B88CAF9598}"/>
    <cellStyle name="Comma 5 7" xfId="2083" xr:uid="{5A531010-8F47-4DB9-8BA2-8A7D563C6680}"/>
    <cellStyle name="Comma 5 8" xfId="2175" xr:uid="{969F6623-61A8-4D3A-8918-2F247E53E651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0 4" xfId="1414" xr:uid="{665D14F6-53E0-4D13-8C3E-B2C6B612CD83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1 4" xfId="1415" xr:uid="{108CE1FF-9AA1-4B05-B71B-B2C21557CDF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2 4" xfId="1416" xr:uid="{8F2F66F0-A4BA-444C-966E-D61730D69CB5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3 4" xfId="1417" xr:uid="{25AB444E-B404-4806-B3F4-B7EBAA65F9B1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4 4" xfId="1418" xr:uid="{7AE61D45-7D07-4A1E-BBD8-CEE2792F6F3D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5 4" xfId="1419" xr:uid="{A6CE1C57-3652-4271-A7BD-247C5C2FBABE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6 4" xfId="1420" xr:uid="{41F2EA38-2D1F-4803-A2A3-F049C9B5F8D8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7 4" xfId="1421" xr:uid="{1484C24B-39B7-41C6-A350-B22CF459DAA1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8 4" xfId="1422" xr:uid="{BBAB956E-480A-4137-AF67-B9717CB3856B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59 4" xfId="1423" xr:uid="{B5E76774-459D-4934-B757-AF3DDA36D00E}"/>
    <cellStyle name="Comma 6" xfId="27" xr:uid="{00000000-0005-0000-0000-00002A010000}"/>
    <cellStyle name="Comma 6 10" xfId="2177" xr:uid="{3E213A45-CB6B-4773-AB9D-E48162148AEA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2 2 2" xfId="1926" xr:uid="{73E3BC6F-3115-42DC-929F-7CEE96886464}"/>
    <cellStyle name="Comma 6 2 2 2 3" xfId="1427" xr:uid="{D8031F5C-C27E-409F-BA47-EFBFE65141F0}"/>
    <cellStyle name="Comma 6 2 2 3" xfId="1925" xr:uid="{35486F21-A85B-4BA5-9486-4AB61274AED2}"/>
    <cellStyle name="Comma 6 2 2 4" xfId="1426" xr:uid="{54F8CC5D-9E9E-43FC-B733-2ED2DFF0AB97}"/>
    <cellStyle name="Comma 6 2 3" xfId="175" xr:uid="{00000000-0005-0000-0000-00002E010000}"/>
    <cellStyle name="Comma 6 2 3 2" xfId="1927" xr:uid="{2D647D72-47C7-4404-A07A-86E6CB2A3489}"/>
    <cellStyle name="Comma 6 2 3 3" xfId="1428" xr:uid="{313AD7D6-B8D6-49C1-B0F8-F452ACEC3E54}"/>
    <cellStyle name="Comma 6 2 4" xfId="1199" xr:uid="{00000000-0005-0000-0000-00002F010000}"/>
    <cellStyle name="Comma 6 2 4 2" xfId="1924" xr:uid="{4F7221B8-D3DA-4A36-977E-794FBC30D830}"/>
    <cellStyle name="Comma 6 2 5" xfId="1425" xr:uid="{1C8536A3-0FF5-44F2-BF9C-D665386EB68D}"/>
    <cellStyle name="Comma 6 2 6" xfId="2185" xr:uid="{398E87CF-5D79-4257-B95B-5CA56C3DCE74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2 2 2" xfId="1930" xr:uid="{DFF04638-FA74-4763-8167-2DBFE521699E}"/>
    <cellStyle name="Comma 6 3 2 2 3" xfId="1431" xr:uid="{23F8F3A8-7144-4853-877E-324280EB5601}"/>
    <cellStyle name="Comma 6 3 2 3" xfId="1929" xr:uid="{A4C6843F-372E-4E9F-BDD3-63D7E69E6842}"/>
    <cellStyle name="Comma 6 3 2 4" xfId="1430" xr:uid="{3A8A4B19-FBF1-4E62-A24F-2A9B852B2587}"/>
    <cellStyle name="Comma 6 3 3" xfId="178" xr:uid="{00000000-0005-0000-0000-000033010000}"/>
    <cellStyle name="Comma 6 3 3 2" xfId="1931" xr:uid="{1D0822DB-0FF0-48AE-8E3E-5CFEA33397DF}"/>
    <cellStyle name="Comma 6 3 3 3" xfId="1432" xr:uid="{5EAA2FD6-9987-4C39-9D53-D5159647776A}"/>
    <cellStyle name="Comma 6 3 4" xfId="1928" xr:uid="{F9BB7067-C486-4A0A-8FA2-C24F5D1EBFD8}"/>
    <cellStyle name="Comma 6 3 5" xfId="1429" xr:uid="{6F2439F7-B024-4624-A012-E12A933D6567}"/>
    <cellStyle name="Comma 6 4" xfId="179" xr:uid="{00000000-0005-0000-0000-000034010000}"/>
    <cellStyle name="Comma 6 4 2" xfId="180" xr:uid="{00000000-0005-0000-0000-000035010000}"/>
    <cellStyle name="Comma 6 4 2 2" xfId="1933" xr:uid="{0994DDB2-4AD8-4045-8A65-C1EA7F1AB775}"/>
    <cellStyle name="Comma 6 4 2 3" xfId="1434" xr:uid="{7B0F9756-010C-48D7-8CBC-A94312CCA498}"/>
    <cellStyle name="Comma 6 4 3" xfId="1932" xr:uid="{4375D6F1-7965-4EEB-A169-1C576895B537}"/>
    <cellStyle name="Comma 6 4 4" xfId="1433" xr:uid="{D3456575-697F-4E31-8250-1870DE5DF3CD}"/>
    <cellStyle name="Comma 6 5" xfId="181" xr:uid="{00000000-0005-0000-0000-000036010000}"/>
    <cellStyle name="Comma 6 5 2" xfId="1934" xr:uid="{4CF26AC7-8436-42F4-81E8-8DACC6369264}"/>
    <cellStyle name="Comma 6 5 3" xfId="1435" xr:uid="{ED7EFC40-273E-4DE6-A027-DA46ED3D8704}"/>
    <cellStyle name="Comma 6 6" xfId="556" xr:uid="{00000000-0005-0000-0000-000037010000}"/>
    <cellStyle name="Comma 6 6 2" xfId="1436" xr:uid="{C3085CF5-53E8-44E9-8233-B4D8BE5EF348}"/>
    <cellStyle name="Comma 6 7" xfId="1923" xr:uid="{963B2522-64DD-4EB2-A65A-FAB205DEAEDF}"/>
    <cellStyle name="Comma 6 8" xfId="1424" xr:uid="{0BF09AD0-A69B-497C-B51D-369604B283C7}"/>
    <cellStyle name="Comma 6 9" xfId="2084" xr:uid="{62A18ED9-9284-4DC8-95FB-1E371EC84019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0 4" xfId="1437" xr:uid="{6DFF0C1F-7EBC-415D-847A-3E5E40B7458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1 4" xfId="1438" xr:uid="{7DD3FBAA-788C-4EB5-AC7C-E5BB708AFA37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2 4" xfId="1439" xr:uid="{A02E20A8-4BCD-49A0-BEC9-793118A093E7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3 4" xfId="1440" xr:uid="{50B7F5DB-7235-4351-AD8C-7FD32B4622BC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4 4" xfId="1441" xr:uid="{64C89E73-97DD-45ED-9242-6365C14300D2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5 4" xfId="1442" xr:uid="{14BE57E4-6583-4837-993F-1C651DA72507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6 4" xfId="1443" xr:uid="{B2F9F8AC-0CD7-4EE1-BB9D-2052267D56BF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7 4" xfId="1444" xr:uid="{C33373B0-FC08-47FF-80BE-912C473A0D38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8 4" xfId="1445" xr:uid="{0C568B6B-2C23-4190-94E5-74A1942BE1E1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69 4" xfId="1446" xr:uid="{2AEF1851-7BB1-4621-9311-2A9162DEADC2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2 2 2" xfId="1938" xr:uid="{860F8B66-3679-494F-A4D9-9805DD6EFE9A}"/>
    <cellStyle name="Comma 7 2 2 2 3" xfId="1450" xr:uid="{F4A796A8-48F2-45B6-B5BE-766E18788E17}"/>
    <cellStyle name="Comma 7 2 2 3" xfId="1937" xr:uid="{9DE1D9A4-0FD6-44F3-B2BE-8E6B40A93240}"/>
    <cellStyle name="Comma 7 2 2 4" xfId="1449" xr:uid="{01FAAD9B-9FFE-46F9-B6E2-F34BE01C0F21}"/>
    <cellStyle name="Comma 7 2 3" xfId="183" xr:uid="{00000000-0005-0000-0000-00005A010000}"/>
    <cellStyle name="Comma 7 2 3 2" xfId="1939" xr:uid="{73E6379C-3540-43CE-9800-A3577E171913}"/>
    <cellStyle name="Comma 7 2 3 3" xfId="1451" xr:uid="{9E3FFCF2-2F83-47E4-9B20-67AA656912D6}"/>
    <cellStyle name="Comma 7 2 4" xfId="557" xr:uid="{00000000-0005-0000-0000-00005B010000}"/>
    <cellStyle name="Comma 7 2 4 2" xfId="1452" xr:uid="{3C47B61D-356F-4359-AA26-A6160EE23DBA}"/>
    <cellStyle name="Comma 7 2 5" xfId="1936" xr:uid="{CB1AA21C-7F35-40FC-A998-4DD82782601C}"/>
    <cellStyle name="Comma 7 2 6" xfId="1448" xr:uid="{4C0CB27D-652D-49C0-BE30-EB95B1A1D27F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2 2 2" xfId="1942" xr:uid="{55DD0AC0-63F0-4316-A961-23B5DFB82026}"/>
    <cellStyle name="Comma 7 3 2 2 3" xfId="1455" xr:uid="{F331275B-60B7-4E6F-A22B-E27B5704D182}"/>
    <cellStyle name="Comma 7 3 2 3" xfId="1941" xr:uid="{B827BEB0-2F99-433E-9C30-70E3043CF42C}"/>
    <cellStyle name="Comma 7 3 2 4" xfId="1454" xr:uid="{FC623C99-7F9D-4599-AF37-25024F981A3B}"/>
    <cellStyle name="Comma 7 3 3" xfId="186" xr:uid="{00000000-0005-0000-0000-00005F010000}"/>
    <cellStyle name="Comma 7 3 3 2" xfId="1943" xr:uid="{2DC539B3-BFF8-41CB-B1C4-185B794BB885}"/>
    <cellStyle name="Comma 7 3 3 3" xfId="1456" xr:uid="{12D5C2FC-8AC5-4F3C-9A36-B0B6A22F932E}"/>
    <cellStyle name="Comma 7 3 4" xfId="1200" xr:uid="{00000000-0005-0000-0000-000060010000}"/>
    <cellStyle name="Comma 7 3 4 2" xfId="1940" xr:uid="{2F13E630-8626-4B33-BF94-C0B39E942C96}"/>
    <cellStyle name="Comma 7 3 5" xfId="1453" xr:uid="{04F391D9-4195-4B96-BDE7-ACC4182E666E}"/>
    <cellStyle name="Comma 7 4" xfId="187" xr:uid="{00000000-0005-0000-0000-000061010000}"/>
    <cellStyle name="Comma 7 4 2" xfId="188" xr:uid="{00000000-0005-0000-0000-000062010000}"/>
    <cellStyle name="Comma 7 4 2 2" xfId="1945" xr:uid="{7C1CD837-4931-4478-A826-05CA45DF51A1}"/>
    <cellStyle name="Comma 7 4 2 3" xfId="1458" xr:uid="{DB28E621-81B2-4C2B-B621-90CB0425F5D5}"/>
    <cellStyle name="Comma 7 4 3" xfId="1944" xr:uid="{9F5C9C7B-967F-4C50-90F6-35F6CF8050A5}"/>
    <cellStyle name="Comma 7 4 4" xfId="1457" xr:uid="{EECD7D87-8C12-4C60-97E2-0E93EDBFF3B8}"/>
    <cellStyle name="Comma 7 5" xfId="189" xr:uid="{00000000-0005-0000-0000-000063010000}"/>
    <cellStyle name="Comma 7 5 2" xfId="1946" xr:uid="{E49F6FAD-C844-4B94-A17B-D97B0B5EB54E}"/>
    <cellStyle name="Comma 7 5 3" xfId="1459" xr:uid="{6E7F4A35-02C7-4889-8FE3-0FA2FC02B384}"/>
    <cellStyle name="Comma 7 6" xfId="1935" xr:uid="{8981AD54-239A-4363-B68C-661AD2CEB8D0}"/>
    <cellStyle name="Comma 7 7" xfId="1447" xr:uid="{25789A5C-FD35-467A-A516-198F56C9A7BE}"/>
    <cellStyle name="Comma 7 8" xfId="2085" xr:uid="{5B03A656-F462-4359-A550-D8AE06D09826}"/>
    <cellStyle name="Comma 7 9" xfId="2176" xr:uid="{D67B2A73-DCD3-4BF8-A360-14E290FB5D15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0 4" xfId="1460" xr:uid="{24AB64D6-48DD-42C0-9FE3-F5082A2C69D5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1 4" xfId="1461" xr:uid="{F31077E8-2F1E-4CA9-90FB-34E0F4E659CC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2 4" xfId="1462" xr:uid="{199AF59E-B8FD-4330-8FE6-BA4CF0096DDE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3 4" xfId="1463" xr:uid="{A4FDD3FF-FCFD-4E31-AEC3-7E7AB91E2DCB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4 4" xfId="1464" xr:uid="{0DC198F6-8745-4893-9E3B-650EE01E36F9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5 4" xfId="1465" xr:uid="{D2810E84-8783-42FF-911A-466BDE50A232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6 4" xfId="1466" xr:uid="{6A0AD227-527E-4003-BB46-0B77B5C79F5A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7 4" xfId="1467" xr:uid="{C4227D52-EFA5-450B-B849-65A8B8A6AD32}"/>
    <cellStyle name="Comma 78" xfId="661" xr:uid="{00000000-0005-0000-0000-00007C010000}"/>
    <cellStyle name="Comma 78 2" xfId="1468" xr:uid="{E79B2326-855D-4C61-A0D0-68C55544BBCD}"/>
    <cellStyle name="Comma 79" xfId="839" xr:uid="{00000000-0005-0000-0000-00007D010000}"/>
    <cellStyle name="Comma 79 2" xfId="1469" xr:uid="{7AFD0DED-E79F-4764-A4D8-4B6C50A32188}"/>
    <cellStyle name="Comma 8" xfId="35" xr:uid="{00000000-0005-0000-0000-00007E010000}"/>
    <cellStyle name="Comma 8 10" xfId="2178" xr:uid="{C0C652F8-585B-4116-8F5B-70F3EA825FDF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2 2" xfId="1474" xr:uid="{6EE920E4-F807-44D0-926F-86F9089A86EA}"/>
    <cellStyle name="Comma 8 2 2 2 3" xfId="467" xr:uid="{00000000-0005-0000-0000-000083010000}"/>
    <cellStyle name="Comma 8 2 2 2 3 2" xfId="1475" xr:uid="{3175BA58-1900-401D-9184-C7ED7A061F89}"/>
    <cellStyle name="Comma 8 2 2 2 4" xfId="1473" xr:uid="{E4420B7C-0729-4A3A-AC0B-7762A70A8382}"/>
    <cellStyle name="Comma 8 2 2 3" xfId="305" xr:uid="{00000000-0005-0000-0000-000084010000}"/>
    <cellStyle name="Comma 8 2 2 3 2" xfId="1476" xr:uid="{A81AD299-73B1-40ED-9805-687D415C0FF0}"/>
    <cellStyle name="Comma 8 2 2 4" xfId="413" xr:uid="{00000000-0005-0000-0000-000085010000}"/>
    <cellStyle name="Comma 8 2 2 4 2" xfId="1477" xr:uid="{0C728394-9157-4323-AC19-71961AC7D89E}"/>
    <cellStyle name="Comma 8 2 2 5" xfId="1472" xr:uid="{799AAEBE-1347-4F49-8BF2-50060ED2346D}"/>
    <cellStyle name="Comma 8 2 3" xfId="202" xr:uid="{00000000-0005-0000-0000-000086010000}"/>
    <cellStyle name="Comma 8 2 3 2" xfId="310" xr:uid="{00000000-0005-0000-0000-000087010000}"/>
    <cellStyle name="Comma 8 2 3 2 2" xfId="1479" xr:uid="{B8BEF8DA-761F-4BD6-BB65-BF62DE049641}"/>
    <cellStyle name="Comma 8 2 3 3" xfId="418" xr:uid="{00000000-0005-0000-0000-000088010000}"/>
    <cellStyle name="Comma 8 2 3 3 2" xfId="1480" xr:uid="{20DA8164-747F-4899-B8E6-B4573B6B8793}"/>
    <cellStyle name="Comma 8 2 3 4" xfId="1478" xr:uid="{9F195F4B-6F7D-45E0-BD4F-09114FEBE44D}"/>
    <cellStyle name="Comma 8 2 4" xfId="256" xr:uid="{00000000-0005-0000-0000-000089010000}"/>
    <cellStyle name="Comma 8 2 4 2" xfId="1481" xr:uid="{6D7AA6EE-D96A-4643-A03D-8400F2A4D5E7}"/>
    <cellStyle name="Comma 8 2 5" xfId="364" xr:uid="{00000000-0005-0000-0000-00008A010000}"/>
    <cellStyle name="Comma 8 2 5 2" xfId="1482" xr:uid="{E9BF9F79-0D59-45BF-99C4-8628DDA1030C}"/>
    <cellStyle name="Comma 8 2 6" xfId="1177" xr:uid="{00000000-0005-0000-0000-00008B010000}"/>
    <cellStyle name="Comma 8 2 7" xfId="1471" xr:uid="{2AC2038D-AC8C-473C-9116-FB7DB8B9DC6A}"/>
    <cellStyle name="Comma 8 2 8" xfId="2193" xr:uid="{69102706-839E-48B1-8DF7-8EA5E3D30676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2 2" xfId="1485" xr:uid="{FBE6EF14-1430-41C1-B19D-54D232682A3F}"/>
    <cellStyle name="Comma 8 3 2 3" xfId="419" xr:uid="{00000000-0005-0000-0000-00008F010000}"/>
    <cellStyle name="Comma 8 3 2 3 2" xfId="1486" xr:uid="{C1A5440C-2489-46AC-826B-AB1BB7A6046C}"/>
    <cellStyle name="Comma 8 3 2 4" xfId="1484" xr:uid="{C7E89103-F04B-4566-A76A-757738B53F97}"/>
    <cellStyle name="Comma 8 3 3" xfId="257" xr:uid="{00000000-0005-0000-0000-000090010000}"/>
    <cellStyle name="Comma 8 3 3 2" xfId="1487" xr:uid="{6D36337A-BEA5-4B3B-AC6F-FE1065B2A2E3}"/>
    <cellStyle name="Comma 8 3 4" xfId="365" xr:uid="{00000000-0005-0000-0000-000091010000}"/>
    <cellStyle name="Comma 8 3 4 2" xfId="1488" xr:uid="{51DEA352-AF7B-4441-AD37-BE48D0A4B406}"/>
    <cellStyle name="Comma 8 3 5" xfId="1483" xr:uid="{BEF0FD8E-101B-4521-9F8A-C41690FE9727}"/>
    <cellStyle name="Comma 8 4" xfId="201" xr:uid="{00000000-0005-0000-0000-000092010000}"/>
    <cellStyle name="Comma 8 4 2" xfId="309" xr:uid="{00000000-0005-0000-0000-000093010000}"/>
    <cellStyle name="Comma 8 4 2 2" xfId="1490" xr:uid="{39C71B26-8041-4928-A62F-0FAE284A61FE}"/>
    <cellStyle name="Comma 8 4 3" xfId="417" xr:uid="{00000000-0005-0000-0000-000094010000}"/>
    <cellStyle name="Comma 8 4 3 2" xfId="1491" xr:uid="{AF306FA8-D4E4-41A6-B5BC-DD244F46A488}"/>
    <cellStyle name="Comma 8 4 4" xfId="1489" xr:uid="{1AE9227D-166E-46E0-9E56-E2C78F72797C}"/>
    <cellStyle name="Comma 8 5" xfId="255" xr:uid="{00000000-0005-0000-0000-000095010000}"/>
    <cellStyle name="Comma 8 5 2" xfId="1492" xr:uid="{9D39A434-6EBE-4C8B-A9B6-BA255A8CB97C}"/>
    <cellStyle name="Comma 8 6" xfId="363" xr:uid="{00000000-0005-0000-0000-000096010000}"/>
    <cellStyle name="Comma 8 6 2" xfId="1493" xr:uid="{C701111F-3636-4E08-B865-C6D123BA8F5E}"/>
    <cellStyle name="Comma 8 7" xfId="558" xr:uid="{00000000-0005-0000-0000-000097010000}"/>
    <cellStyle name="Comma 8 7 2" xfId="1494" xr:uid="{9CC8C949-6A50-4ED2-BDF1-A7068A8E6530}"/>
    <cellStyle name="Comma 8 8" xfId="1470" xr:uid="{68921063-4A90-4933-A499-2DEA5F3D9D7A}"/>
    <cellStyle name="Comma 8 9" xfId="2086" xr:uid="{C7E0B5A0-D2BA-44DD-8376-A4E9FC8A125C}"/>
    <cellStyle name="Comma 80" xfId="3" xr:uid="{00000000-0005-0000-0000-000098010000}"/>
    <cellStyle name="Comma 80 2" xfId="2044" xr:uid="{34B4F2F8-D0F8-4E5C-8916-4FDA795E9180}"/>
    <cellStyle name="Comma 81" xfId="844" xr:uid="{00000000-0005-0000-0000-000099010000}"/>
    <cellStyle name="Comma 81 2" xfId="2056" xr:uid="{8D3BD646-FCDE-4133-8407-744E96D0FA69}"/>
    <cellStyle name="Comma 82" xfId="1260" xr:uid="{1A329394-37EA-4BA8-9B4C-6290951787D9}"/>
    <cellStyle name="Comma 83" xfId="1265" xr:uid="{5FA0C395-370E-4597-ABCD-D0AF642054E0}"/>
    <cellStyle name="Comma 84" xfId="1274" xr:uid="{E8D0D812-4AD2-490A-B9E6-F9E94CC978DD}"/>
    <cellStyle name="Comma 85" xfId="1263" xr:uid="{E9A97C13-2195-49D4-8842-4616FE60FC04}"/>
    <cellStyle name="Comma 86" xfId="2038" xr:uid="{D5743F52-41E2-40E7-BD0B-AA62FA809049}"/>
    <cellStyle name="Comma 87" xfId="2061" xr:uid="{B3FDE928-D673-4C8D-886D-5EFDA91AAC26}"/>
    <cellStyle name="Comma 88" xfId="1878" xr:uid="{73B102B2-CAA0-497C-A3EB-C72EA3F6F47A}"/>
    <cellStyle name="Comma 89" xfId="2058" xr:uid="{1EF4BFF3-88D7-46C8-9A31-9E5BF5151349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2 2" xfId="1949" xr:uid="{B587E375-8140-4C6D-8543-932783DABA46}"/>
    <cellStyle name="Comma 9 2 2 3" xfId="1497" xr:uid="{75C9547C-4219-404D-A6A2-A77ED6EB7B43}"/>
    <cellStyle name="Comma 9 2 3" xfId="1248" xr:uid="{00000000-0005-0000-0000-00009D010000}"/>
    <cellStyle name="Comma 9 2 3 2" xfId="1948" xr:uid="{C0AA76A8-6247-4336-AF34-59ED890AECF4}"/>
    <cellStyle name="Comma 9 2 4" xfId="1496" xr:uid="{7DA6D65A-6C89-4D7C-927F-84B23B26E64D}"/>
    <cellStyle name="Comma 9 3" xfId="193" xr:uid="{00000000-0005-0000-0000-00009E010000}"/>
    <cellStyle name="Comma 9 3 2" xfId="1950" xr:uid="{D191E347-41CA-4E2B-A1E2-FA9292DDEA4C}"/>
    <cellStyle name="Comma 9 3 3" xfId="1498" xr:uid="{6E8576CA-7CA8-4188-9C4E-448AF8A11CA2}"/>
    <cellStyle name="Comma 9 4" xfId="559" xr:uid="{00000000-0005-0000-0000-00009F010000}"/>
    <cellStyle name="Comma 9 4 2" xfId="1499" xr:uid="{93AF1834-FF26-4A76-B884-660C8624D171}"/>
    <cellStyle name="Comma 9 5" xfId="1947" xr:uid="{41587832-13CB-43E3-B49F-668B8148434A}"/>
    <cellStyle name="Comma 9 6" xfId="1495" xr:uid="{60F88014-5104-42B3-B8E5-8B61F3F179F6}"/>
    <cellStyle name="Comma 9 7" xfId="2087" xr:uid="{D92B3255-EA23-4CD0-B954-07D43A2999B2}"/>
    <cellStyle name="Comma 9 8" xfId="2159" xr:uid="{C38C2542-158C-40F5-BFB8-769EC15AF0C4}"/>
    <cellStyle name="Comma 90" xfId="2059" xr:uid="{4D217022-7A0D-4CAA-80AB-83C85B028157}"/>
    <cellStyle name="Comma 91" xfId="1668" xr:uid="{4C059731-DC67-4A15-A063-4D3A366AFC70}"/>
    <cellStyle name="Comma 92" xfId="2057" xr:uid="{CF69157C-27E0-4E6B-A4B1-E9EBDD9BAC3C}"/>
    <cellStyle name="Comma 93" xfId="2060" xr:uid="{FD488B2D-3E91-45CA-8A01-67BE80E4609F}"/>
    <cellStyle name="Comma 94" xfId="2063" xr:uid="{15A89786-9FEC-4C5E-8EC7-DEE619D2081E}"/>
    <cellStyle name="Comma 95" xfId="2126" xr:uid="{83CD147E-8742-4220-B17A-C90D752EA43A}"/>
    <cellStyle name="Comma 96" xfId="2129" xr:uid="{1E415C84-208C-4B23-AA2A-1654E8D2E656}"/>
    <cellStyle name="Comma 97" xfId="2132" xr:uid="{D0D628F2-BF2F-4E4B-B130-E11DF3B5BF5C}"/>
    <cellStyle name="Comma 98" xfId="2135" xr:uid="{CCCB0539-4959-40C8-968D-70D5DD9BE972}"/>
    <cellStyle name="Comma 99" xfId="2138" xr:uid="{7FEF41DF-DE8A-426B-8688-066F76DA718D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[0] 2 2" xfId="1500" xr:uid="{ACFCF8E8-37B3-436C-9D72-F3D9D898C944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2 2 2" xfId="1953" xr:uid="{3F955F16-65DE-47A9-BB4D-94CDF9C68873}"/>
    <cellStyle name="Currency 2 2 2 3" xfId="1503" xr:uid="{1A4A7750-B176-4BDC-94A8-26CFA2F0C193}"/>
    <cellStyle name="Currency 2 2 3" xfId="1952" xr:uid="{4DACEDCD-575C-40AA-9E06-1CB05791705F}"/>
    <cellStyle name="Currency 2 2 4" xfId="1502" xr:uid="{B40ABE0A-F6D3-4DEA-9F71-BF2CB48DDAB3}"/>
    <cellStyle name="Currency 2 3" xfId="195" xr:uid="{00000000-0005-0000-0000-0000A6010000}"/>
    <cellStyle name="Currency 2 3 2" xfId="1954" xr:uid="{160C5FB0-6C15-4E88-B295-19D9058AA951}"/>
    <cellStyle name="Currency 2 3 3" xfId="1504" xr:uid="{4A6CC77F-BAE9-426A-8E9F-4122AD9A96D0}"/>
    <cellStyle name="Currency 2 4" xfId="1951" xr:uid="{8A57E9DA-41F6-443B-ACBD-B14A05424F8B}"/>
    <cellStyle name="Currency 2 5" xfId="1501" xr:uid="{5B7BF5E1-3EBC-4AFF-B45F-3F93B6BB94B8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2 2 2" xfId="1957" xr:uid="{AD51B5EF-D1BE-47F4-B5CF-91E343F91FDC}"/>
    <cellStyle name="Currency 3 2 2 3" xfId="1507" xr:uid="{22E34CC6-8945-4885-9957-A6DEB74FEC01}"/>
    <cellStyle name="Currency 3 2 3" xfId="1956" xr:uid="{603EA980-9810-4B96-BE15-FD73CB7C3693}"/>
    <cellStyle name="Currency 3 2 4" xfId="1506" xr:uid="{3DDEA005-1252-402B-9F6D-9053786695E4}"/>
    <cellStyle name="Currency 3 3" xfId="197" xr:uid="{00000000-0005-0000-0000-0000AA010000}"/>
    <cellStyle name="Currency 3 3 2" xfId="1958" xr:uid="{8B29049D-0DF5-4ED8-A5F6-98F185061DEC}"/>
    <cellStyle name="Currency 3 3 3" xfId="1508" xr:uid="{09114C0F-0383-400C-B37C-BE8B7164620F}"/>
    <cellStyle name="Currency 3 4" xfId="1955" xr:uid="{D62B261E-0FDA-43BC-BA11-4B3B53D6D4AE}"/>
    <cellStyle name="Currency 3 5" xfId="1505" xr:uid="{9290134A-7114-4073-A95A-937A9B770122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uro 2" xfId="1959" xr:uid="{B4094B0A-7805-44A1-9B2A-1521E00F3FC6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2 3" xfId="1509" xr:uid="{6D509EDC-D9BD-44A0-87F8-9AC8F899243B}"/>
    <cellStyle name="Hyperlink 2 4" xfId="2088" xr:uid="{DF2993C7-86FE-4B0C-890A-C0AB1D2A9D71}"/>
    <cellStyle name="Hyperlink 2 5" xfId="2236" xr:uid="{EEB06147-7FDE-4365-9470-FCC9CE636553}"/>
    <cellStyle name="Hyperlink 3" xfId="47" xr:uid="{00000000-0005-0000-0000-0000C3010000}"/>
    <cellStyle name="Hyperlink 3 2" xfId="1510" xr:uid="{B435101C-522D-4816-8DBD-D98677F4984A}"/>
    <cellStyle name="Hyperlink 3 3" xfId="2089" xr:uid="{18F99DA4-C3A2-4FF6-B0F7-CCE3733EA577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2 3" xfId="1961" xr:uid="{778B27F0-D88B-4DCA-8218-18C3CAD45E43}"/>
    <cellStyle name="Normal 10 2 4" xfId="2217" xr:uid="{D9DD3E8B-8B54-4A33-8401-5969AB0300FA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0 5" xfId="1960" xr:uid="{A216B425-91A7-4289-AE4D-8926EF8E7678}"/>
    <cellStyle name="Normal 10 6" xfId="2090" xr:uid="{42371F0D-121C-4F70-B811-0C5476F7C8BF}"/>
    <cellStyle name="Normal 100" xfId="2136" xr:uid="{45412FF6-F020-41A3-AF4A-9326FCE0F708}"/>
    <cellStyle name="Normal 101" xfId="2139" xr:uid="{B4C3E646-DDC9-4E7B-9718-F5747B15A811}"/>
    <cellStyle name="Normal 102" xfId="2151" xr:uid="{D4E28B6E-4B17-46DA-8E73-0A6F33FB0B7D}"/>
    <cellStyle name="Normal 103" xfId="2152" xr:uid="{F2E5B361-723B-4B86-9AC0-F284110FDD68}"/>
    <cellStyle name="Normal 104" xfId="2167" xr:uid="{049F3B0B-FCC7-4A26-B1A2-1F6D29A89BBE}"/>
    <cellStyle name="Normal 105" xfId="2206" xr:uid="{B083B4C3-9D0D-40FC-ABDC-78D26897B587}"/>
    <cellStyle name="Normal 106" xfId="2234" xr:uid="{13E12213-AD62-4CC3-9C2C-3115D024A107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2 3" xfId="1511" xr:uid="{D548DE8A-FA42-465B-93A0-BE88F67406D1}"/>
    <cellStyle name="Normal 11 2 3" xfId="869" xr:uid="{00000000-0005-0000-0000-0000DA010000}"/>
    <cellStyle name="Normal 11 2 3 2" xfId="1963" xr:uid="{BB61E170-A782-47C7-8B61-D7379CC26F82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3 4" xfId="1512" xr:uid="{697879AD-DA2D-4902-86A4-6B79BF0125F0}"/>
    <cellStyle name="Normal 11 4" xfId="583" xr:uid="{00000000-0005-0000-0000-0000DE010000}"/>
    <cellStyle name="Normal 11 4 2" xfId="1212" xr:uid="{00000000-0005-0000-0000-0000DF010000}"/>
    <cellStyle name="Normal 11 5" xfId="1962" xr:uid="{34929E72-5EAE-4B78-A662-A04BC262A2A2}"/>
    <cellStyle name="Normal 11 6" xfId="2091" xr:uid="{EDC9ED8F-93F3-4118-A900-E157125B2C25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2 2" xfId="1516" xr:uid="{3617CE89-11C0-4010-970F-4F805B19ADA8}"/>
    <cellStyle name="Normal 12 2 2 3" xfId="421" xr:uid="{00000000-0005-0000-0000-0000E4010000}"/>
    <cellStyle name="Normal 12 2 2 3 2" xfId="1517" xr:uid="{D64A36B4-FFEE-4BF6-BA43-A13C914F551D}"/>
    <cellStyle name="Normal 12 2 2 4" xfId="1515" xr:uid="{85AAE9CB-9ADC-48BA-B27F-3388A3F1CE86}"/>
    <cellStyle name="Normal 12 2 3" xfId="259" xr:uid="{00000000-0005-0000-0000-0000E5010000}"/>
    <cellStyle name="Normal 12 2 3 2" xfId="1518" xr:uid="{3150B95C-E27D-4E93-8B08-6D3C06B1AB30}"/>
    <cellStyle name="Normal 12 2 4" xfId="367" xr:uid="{00000000-0005-0000-0000-0000E6010000}"/>
    <cellStyle name="Normal 12 2 4 2" xfId="1519" xr:uid="{8DA703E2-5CDF-4C1A-A705-205FCE2745ED}"/>
    <cellStyle name="Normal 12 2 5" xfId="1213" xr:uid="{00000000-0005-0000-0000-0000E7010000}"/>
    <cellStyle name="Normal 12 2 6" xfId="1514" xr:uid="{D5C74AD7-32E6-4459-8C8C-B781649BD0CB}"/>
    <cellStyle name="Normal 12 3" xfId="204" xr:uid="{00000000-0005-0000-0000-0000E8010000}"/>
    <cellStyle name="Normal 12 3 2" xfId="312" xr:uid="{00000000-0005-0000-0000-0000E9010000}"/>
    <cellStyle name="Normal 12 3 2 2" xfId="1521" xr:uid="{043C49FA-6921-48A1-89BF-09D7AC8E0D8A}"/>
    <cellStyle name="Normal 12 3 3" xfId="420" xr:uid="{00000000-0005-0000-0000-0000EA010000}"/>
    <cellStyle name="Normal 12 3 3 2" xfId="1522" xr:uid="{77245FE6-E5B0-436A-932D-6DE63086EACA}"/>
    <cellStyle name="Normal 12 3 4" xfId="1520" xr:uid="{A79B0463-2265-4C75-BF10-4E3C9A163629}"/>
    <cellStyle name="Normal 12 4" xfId="258" xr:uid="{00000000-0005-0000-0000-0000EB010000}"/>
    <cellStyle name="Normal 12 4 2" xfId="1523" xr:uid="{A36809BA-5422-4A1C-9D30-287F7C6D417C}"/>
    <cellStyle name="Normal 12 5" xfId="366" xr:uid="{00000000-0005-0000-0000-0000EC010000}"/>
    <cellStyle name="Normal 12 5 2" xfId="1524" xr:uid="{5DE74CCA-8413-4B0C-835A-427A9313DBBB}"/>
    <cellStyle name="Normal 12 6" xfId="586" xr:uid="{00000000-0005-0000-0000-0000ED010000}"/>
    <cellStyle name="Normal 12 7" xfId="1513" xr:uid="{6D20535F-9C5C-4B31-9ED5-3BAC78E740F1}"/>
    <cellStyle name="Normal 12 8" xfId="2220" xr:uid="{27342D88-3946-491C-BA1C-2FAAAA88AEA3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2 2" xfId="1528" xr:uid="{318B7054-5A93-4485-BF87-56671034DE7F}"/>
    <cellStyle name="Normal 13 2 3 3" xfId="423" xr:uid="{00000000-0005-0000-0000-0000F3010000}"/>
    <cellStyle name="Normal 13 2 3 3 2" xfId="1529" xr:uid="{21183DFD-629B-4034-B199-CA7467D98481}"/>
    <cellStyle name="Normal 13 2 3 4" xfId="1527" xr:uid="{EB17C68D-E1BA-4988-A5D1-23CF0DBFCB20}"/>
    <cellStyle name="Normal 13 2 4" xfId="261" xr:uid="{00000000-0005-0000-0000-0000F4010000}"/>
    <cellStyle name="Normal 13 2 4 2" xfId="1530" xr:uid="{291F7B19-6483-4632-AA50-4B6C08D66B84}"/>
    <cellStyle name="Normal 13 2 5" xfId="369" xr:uid="{00000000-0005-0000-0000-0000F5010000}"/>
    <cellStyle name="Normal 13 2 5 2" xfId="1531" xr:uid="{A3A8114F-3E5C-45CF-A389-B8648F13A1BD}"/>
    <cellStyle name="Normal 13 2 6" xfId="588" xr:uid="{00000000-0005-0000-0000-0000F6010000}"/>
    <cellStyle name="Normal 13 2 7" xfId="1526" xr:uid="{C3081672-799F-4E8C-84DC-D2B88F900E13}"/>
    <cellStyle name="Normal 13 3" xfId="206" xr:uid="{00000000-0005-0000-0000-0000F7010000}"/>
    <cellStyle name="Normal 13 3 2" xfId="314" xr:uid="{00000000-0005-0000-0000-0000F8010000}"/>
    <cellStyle name="Normal 13 3 2 2" xfId="1533" xr:uid="{05C677D7-5C3E-4C01-8999-300B4E5E4C1D}"/>
    <cellStyle name="Normal 13 3 3" xfId="422" xr:uid="{00000000-0005-0000-0000-0000F9010000}"/>
    <cellStyle name="Normal 13 3 3 2" xfId="1534" xr:uid="{C1BB4FAD-94EC-4E7A-ADB7-732E13B70669}"/>
    <cellStyle name="Normal 13 3 4" xfId="589" xr:uid="{00000000-0005-0000-0000-0000FA010000}"/>
    <cellStyle name="Normal 13 3 5" xfId="1532" xr:uid="{1FCA5749-FBCE-45EC-9E60-D3E88CB841E0}"/>
    <cellStyle name="Normal 13 4" xfId="260" xr:uid="{00000000-0005-0000-0000-0000FB010000}"/>
    <cellStyle name="Normal 13 4 2" xfId="1214" xr:uid="{00000000-0005-0000-0000-0000FC010000}"/>
    <cellStyle name="Normal 13 4 3" xfId="1535" xr:uid="{8510894C-81CB-49A4-8D99-C906C19A03AA}"/>
    <cellStyle name="Normal 13 5" xfId="368" xr:uid="{00000000-0005-0000-0000-0000FD010000}"/>
    <cellStyle name="Normal 13 5 2" xfId="1536" xr:uid="{28CCAF5E-B15E-4B76-BC57-2B31C958F40A}"/>
    <cellStyle name="Normal 13 6" xfId="587" xr:uid="{00000000-0005-0000-0000-0000FE010000}"/>
    <cellStyle name="Normal 13 7" xfId="1525" xr:uid="{A8E03586-1185-4C27-8B26-1F1A6177B807}"/>
    <cellStyle name="Normal 13 8" xfId="2222" xr:uid="{83A19142-C9E0-4B7F-AC34-666094A0CB91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2 2" xfId="1539" xr:uid="{D18334DC-046A-472C-B3F7-2F7A9EC0AAF5}"/>
    <cellStyle name="Normal 14 2 3" xfId="424" xr:uid="{00000000-0005-0000-0000-000002020000}"/>
    <cellStyle name="Normal 14 2 3 2" xfId="1540" xr:uid="{E9ADD21D-60E7-4826-90DB-D214B88965D9}"/>
    <cellStyle name="Normal 14 2 4" xfId="591" xr:uid="{00000000-0005-0000-0000-000003020000}"/>
    <cellStyle name="Normal 14 2 5" xfId="1538" xr:uid="{F85F4E55-A815-4872-BB6B-3F2C1BEF9461}"/>
    <cellStyle name="Normal 14 3" xfId="262" xr:uid="{00000000-0005-0000-0000-000004020000}"/>
    <cellStyle name="Normal 14 3 2" xfId="592" xr:uid="{00000000-0005-0000-0000-000005020000}"/>
    <cellStyle name="Normal 14 3 3" xfId="1541" xr:uid="{B558F90C-9EB4-49E9-98CC-824B3EFE8ADC}"/>
    <cellStyle name="Normal 14 4" xfId="370" xr:uid="{00000000-0005-0000-0000-000006020000}"/>
    <cellStyle name="Normal 14 4 2" xfId="1215" xr:uid="{00000000-0005-0000-0000-000007020000}"/>
    <cellStyle name="Normal 14 4 3" xfId="1542" xr:uid="{C53B20F5-8928-4157-B25D-003A91717534}"/>
    <cellStyle name="Normal 14 5" xfId="590" xr:uid="{00000000-0005-0000-0000-000008020000}"/>
    <cellStyle name="Normal 14 6" xfId="1537" xr:uid="{9EB77344-BA27-40F4-9295-E84BEEA46D51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5 3" xfId="1964" xr:uid="{96E4902E-F406-47DF-95D7-9A634E062C6C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2 2" xfId="1545" xr:uid="{BC9408C0-6411-475E-9808-AE0D16538372}"/>
    <cellStyle name="Normal 16 2 3" xfId="425" xr:uid="{00000000-0005-0000-0000-00000F020000}"/>
    <cellStyle name="Normal 16 2 3 2" xfId="1546" xr:uid="{BA6EAA89-AC47-404C-A596-1A570224D966}"/>
    <cellStyle name="Normal 16 2 4" xfId="595" xr:uid="{00000000-0005-0000-0000-000010020000}"/>
    <cellStyle name="Normal 16 2 5" xfId="1544" xr:uid="{1EA84935-D60A-4909-8520-C8A4E7A9E7AF}"/>
    <cellStyle name="Normal 16 3" xfId="263" xr:uid="{00000000-0005-0000-0000-000011020000}"/>
    <cellStyle name="Normal 16 3 2" xfId="596" xr:uid="{00000000-0005-0000-0000-000012020000}"/>
    <cellStyle name="Normal 16 3 3" xfId="1547" xr:uid="{5A99CAEA-08CA-45F9-9304-E93FE9ABE987}"/>
    <cellStyle name="Normal 16 4" xfId="371" xr:uid="{00000000-0005-0000-0000-000013020000}"/>
    <cellStyle name="Normal 16 4 2" xfId="1176" xr:uid="{00000000-0005-0000-0000-000014020000}"/>
    <cellStyle name="Normal 16 4 3" xfId="1548" xr:uid="{1D8AE508-FE83-4987-A944-84E85022FF13}"/>
    <cellStyle name="Normal 16 5" xfId="594" xr:uid="{00000000-0005-0000-0000-000015020000}"/>
    <cellStyle name="Normal 16 6" xfId="1543" xr:uid="{AB1FF1BD-0312-4CD8-970D-92EC6CE56759}"/>
    <cellStyle name="Normal 16 7" xfId="2233" xr:uid="{E93EDA4D-FC8A-4BF7-B255-59B95A16CCDA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2 2" xfId="1551" xr:uid="{B10EA9F8-052A-46B3-B63F-4AD04747440E}"/>
    <cellStyle name="Normal 17 2 3" xfId="426" xr:uid="{00000000-0005-0000-0000-000019020000}"/>
    <cellStyle name="Normal 17 2 3 2" xfId="1552" xr:uid="{E064E1AD-5449-4213-A70D-660190276730}"/>
    <cellStyle name="Normal 17 2 4" xfId="598" xr:uid="{00000000-0005-0000-0000-00001A020000}"/>
    <cellStyle name="Normal 17 2 5" xfId="1550" xr:uid="{E35EA909-3486-47BA-BC68-E34C75E97D25}"/>
    <cellStyle name="Normal 17 3" xfId="264" xr:uid="{00000000-0005-0000-0000-00001B020000}"/>
    <cellStyle name="Normal 17 3 2" xfId="599" xr:uid="{00000000-0005-0000-0000-00001C020000}"/>
    <cellStyle name="Normal 17 3 3" xfId="1553" xr:uid="{4A58E8A6-46DE-4138-A34F-A64F538B976C}"/>
    <cellStyle name="Normal 17 4" xfId="372" xr:uid="{00000000-0005-0000-0000-00001D020000}"/>
    <cellStyle name="Normal 17 4 2" xfId="600" xr:uid="{00000000-0005-0000-0000-00001E020000}"/>
    <cellStyle name="Normal 17 4 3" xfId="1554" xr:uid="{D8D2E715-D273-40C6-8AD7-6CE82A7EB192}"/>
    <cellStyle name="Normal 17 5" xfId="597" xr:uid="{00000000-0005-0000-0000-00001F020000}"/>
    <cellStyle name="Normal 17 5 2" xfId="1247" xr:uid="{00000000-0005-0000-0000-000020020000}"/>
    <cellStyle name="Normal 17 6" xfId="1549" xr:uid="{04642831-C20E-48CB-BD36-01706C646161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2 2" xfId="1557" xr:uid="{4D481388-F7EB-48B8-96A3-D8BDF341EDDB}"/>
    <cellStyle name="Normal 18 2 3" xfId="427" xr:uid="{00000000-0005-0000-0000-000024020000}"/>
    <cellStyle name="Normal 18 2 3 2" xfId="1558" xr:uid="{E657167B-7484-46CA-8536-1CB465C87250}"/>
    <cellStyle name="Normal 18 2 4" xfId="1249" xr:uid="{00000000-0005-0000-0000-000025020000}"/>
    <cellStyle name="Normal 18 2 5" xfId="1556" xr:uid="{08E83F8C-C102-421D-B9D4-EEBA156CAC06}"/>
    <cellStyle name="Normal 18 3" xfId="265" xr:uid="{00000000-0005-0000-0000-000026020000}"/>
    <cellStyle name="Normal 18 3 2" xfId="1559" xr:uid="{E2DE2BE1-57E7-46CA-AECE-19235F547B70}"/>
    <cellStyle name="Normal 18 4" xfId="373" xr:uid="{00000000-0005-0000-0000-000027020000}"/>
    <cellStyle name="Normal 18 4 2" xfId="1560" xr:uid="{3B9B5F83-0616-4121-AC6A-13569E6600CC}"/>
    <cellStyle name="Normal 18 5" xfId="601" xr:uid="{00000000-0005-0000-0000-000028020000}"/>
    <cellStyle name="Normal 18 6" xfId="1555" xr:uid="{C49F919F-A270-48D7-95ED-42F5A785531A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2 2" xfId="1563" xr:uid="{25309AA1-E6FB-48F6-B22B-777AA6D67161}"/>
    <cellStyle name="Normal 19 2 3" xfId="428" xr:uid="{00000000-0005-0000-0000-00002C020000}"/>
    <cellStyle name="Normal 19 2 3 2" xfId="1564" xr:uid="{798814E3-E0D9-462D-9CA7-C0D4DC7FC4BB}"/>
    <cellStyle name="Normal 19 2 4" xfId="1257" xr:uid="{00000000-0005-0000-0000-00002D020000}"/>
    <cellStyle name="Normal 19 2 5" xfId="1562" xr:uid="{61879E34-5565-4497-A78C-C430575B6E73}"/>
    <cellStyle name="Normal 19 3" xfId="266" xr:uid="{00000000-0005-0000-0000-00002E020000}"/>
    <cellStyle name="Normal 19 3 2" xfId="1565" xr:uid="{BAEDE4A1-7995-4114-9481-2C97C45E3A09}"/>
    <cellStyle name="Normal 19 4" xfId="374" xr:uid="{00000000-0005-0000-0000-00002F020000}"/>
    <cellStyle name="Normal 19 4 2" xfId="1566" xr:uid="{13D33FC5-4300-4564-AE52-C1B6339602CF}"/>
    <cellStyle name="Normal 19 5" xfId="602" xr:uid="{00000000-0005-0000-0000-000030020000}"/>
    <cellStyle name="Normal 19 6" xfId="1561" xr:uid="{87C6C0D1-45B6-4E9A-9AA4-8CD3237E91B5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0 3" xfId="2031" xr:uid="{E6A52366-3F29-401F-9539-514F14F67F55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3 2" xfId="2215" xr:uid="{7725FED2-5150-49E2-AD34-CB1FC35FA732}"/>
    <cellStyle name="Normal 2 14" xfId="851" xr:uid="{00000000-0005-0000-0000-000037020000}"/>
    <cellStyle name="Normal 2 15" xfId="2144" xr:uid="{C61D8538-4038-46B1-BEDE-607D8E609A10}"/>
    <cellStyle name="Normal 2 2" xfId="65" xr:uid="{00000000-0005-0000-0000-000038020000}"/>
    <cellStyle name="Normal 2 2 10" xfId="1268" xr:uid="{6F30FE77-34F4-494A-879B-76C1BA2B6242}"/>
    <cellStyle name="Normal 2 2 11" xfId="2092" xr:uid="{B5B97F67-8ABB-4767-A793-3FCE4392A557}"/>
    <cellStyle name="Normal 2 2 12" xfId="2146" xr:uid="{41153E0E-815C-4C79-BED3-880A51090DAA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2 2 2 2" xfId="1967" xr:uid="{F5EAD36D-630A-4055-853D-A272EDA43BAF}"/>
    <cellStyle name="Normal 2 2 2 2 3" xfId="2156" xr:uid="{5B94505B-E4EB-4AA2-A58C-C99349A7B3A1}"/>
    <cellStyle name="Normal 2 2 2 3" xfId="1966" xr:uid="{1DADC39D-9953-49CF-A2B6-18CF49D988DF}"/>
    <cellStyle name="Normal 2 2 2 3 2" xfId="2094" xr:uid="{19530D29-503C-47E3-88E6-63039A973708}"/>
    <cellStyle name="Normal 2 2 2 4" xfId="2093" xr:uid="{28FD3011-5DAD-426D-BA9C-5E2B39A6191C}"/>
    <cellStyle name="Normal 2 2 2 5" xfId="2200" xr:uid="{F046F18D-AF78-48F2-B60D-ECAF07C62B82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2 2" xfId="2096" xr:uid="{E7DE7288-BBDB-45BB-9825-49C5DF1DC590}"/>
    <cellStyle name="Normal 2 2 3 2 3" xfId="903" xr:uid="{00000000-0005-0000-0000-00003F020000}"/>
    <cellStyle name="Normal 2 2 3 2 4" xfId="1568" xr:uid="{428A0E7A-6BBC-4B5C-92B0-711E2398CBAF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3 6" xfId="1567" xr:uid="{2B6E4C5A-792A-4E4C-89B7-F21C40A5A292}"/>
    <cellStyle name="Normal 2 2 3 7" xfId="2095" xr:uid="{592B88F9-7F4C-4412-BA0B-3CA1152BD597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4 5" xfId="1569" xr:uid="{55389B42-9C6F-4D02-B46A-23B0EFE8CE5B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5 5" xfId="1570" xr:uid="{AA72380F-6F97-475B-8300-E7F824D93536}"/>
    <cellStyle name="Normal 2 2 5 6" xfId="2097" xr:uid="{FBA0C97E-9366-423D-BA14-7AB0480376B2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7 2" xfId="1965" xr:uid="{942AA74F-D491-4DDB-B65D-BCD3AF44C9A1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2 2 2" xfId="1969" xr:uid="{391BA40C-252E-4E29-B05D-76FBE4598265}"/>
    <cellStyle name="Normal 2 3 2 3" xfId="2098" xr:uid="{F909568B-30CB-45F6-8FE8-D8F0449814CE}"/>
    <cellStyle name="Normal 2 3 2 3 2" xfId="2189" xr:uid="{55FA1DF1-D73C-4D17-9C28-4493531A4068}"/>
    <cellStyle name="Normal 2 3 3" xfId="604" xr:uid="{00000000-0005-0000-0000-000053020000}"/>
    <cellStyle name="Normal 2 3 3 2" xfId="2161" xr:uid="{25EC2ADE-2000-4363-9D43-CE5465163B49}"/>
    <cellStyle name="Normal 2 3 4" xfId="1968" xr:uid="{5E33E4B5-79EE-4AFC-9DCD-90FEACCE84BF}"/>
    <cellStyle name="Normal 2 3 5" xfId="2216" xr:uid="{6E2B6004-7AC7-4C42-A0D3-B45B2C135E91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2 2 2" xfId="1971" xr:uid="{A2F6D5A4-DE05-4A60-8407-E265561543E5}"/>
    <cellStyle name="Normal 2 4 3" xfId="605" xr:uid="{00000000-0005-0000-0000-000057020000}"/>
    <cellStyle name="Normal 2 4 3 2" xfId="1225" xr:uid="{00000000-0005-0000-0000-000058020000}"/>
    <cellStyle name="Normal 2 4 3 3" xfId="1571" xr:uid="{9F6A8D9A-A5E9-4303-8937-D363F2E8F9C7}"/>
    <cellStyle name="Normal 2 4 4" xfId="872" xr:uid="{00000000-0005-0000-0000-000059020000}"/>
    <cellStyle name="Normal 2 4 4 2" xfId="1970" xr:uid="{60EAB0D3-6D93-41A4-B4F4-6953B24F3D5E}"/>
    <cellStyle name="Normal 2 4 5" xfId="2099" xr:uid="{52ECD60A-E03F-4F4A-A247-036CECA2FA53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2 3 2" xfId="1973" xr:uid="{3D4CB12D-9212-4F3E-964E-F646B76AB406}"/>
    <cellStyle name="Normal 2 5 3" xfId="820" xr:uid="{00000000-0005-0000-0000-00005E020000}"/>
    <cellStyle name="Normal 2 5 4" xfId="1972" xr:uid="{AB8A9EC5-FC5A-4A09-957D-713EB7C24FA9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2 2" xfId="1576" xr:uid="{97C500A5-7866-4326-A6EE-C24844F15C20}"/>
    <cellStyle name="Normal 2 6 2 2 2 3" xfId="431" xr:uid="{00000000-0005-0000-0000-000064020000}"/>
    <cellStyle name="Normal 2 6 2 2 2 3 2" xfId="1577" xr:uid="{6814728D-EB66-4D29-A1DF-C15A6722855C}"/>
    <cellStyle name="Normal 2 6 2 2 2 4" xfId="1575" xr:uid="{14E84E89-7904-4039-8AEC-D8CC5E6BC8D5}"/>
    <cellStyle name="Normal 2 6 2 2 3" xfId="269" xr:uid="{00000000-0005-0000-0000-000065020000}"/>
    <cellStyle name="Normal 2 6 2 2 3 2" xfId="1578" xr:uid="{D656A45A-33CE-481A-8FD7-9B3A258B29F7}"/>
    <cellStyle name="Normal 2 6 2 2 4" xfId="377" xr:uid="{00000000-0005-0000-0000-000066020000}"/>
    <cellStyle name="Normal 2 6 2 2 4 2" xfId="1579" xr:uid="{0E3AD5AF-E91E-43D9-92C0-FF732028BE97}"/>
    <cellStyle name="Normal 2 6 2 2 5" xfId="1574" xr:uid="{AA3B88E1-680A-450F-8EE9-B652C82F511E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2 2" xfId="1582" xr:uid="{F149F19D-C72E-496E-A661-0F8E48DE9D6F}"/>
    <cellStyle name="Normal 2 6 2 3 2 3" xfId="432" xr:uid="{00000000-0005-0000-0000-00006A020000}"/>
    <cellStyle name="Normal 2 6 2 3 2 3 2" xfId="1583" xr:uid="{6EE8DD85-3C3E-4A96-8F48-D9D346A5AA24}"/>
    <cellStyle name="Normal 2 6 2 3 2 4" xfId="1581" xr:uid="{0214D1E2-9795-46FB-B450-593FD966FE6B}"/>
    <cellStyle name="Normal 2 6 2 3 3" xfId="270" xr:uid="{00000000-0005-0000-0000-00006B020000}"/>
    <cellStyle name="Normal 2 6 2 3 3 2" xfId="1584" xr:uid="{2E12B10E-7C77-4B37-BE30-617048C5F236}"/>
    <cellStyle name="Normal 2 6 2 3 4" xfId="378" xr:uid="{00000000-0005-0000-0000-00006C020000}"/>
    <cellStyle name="Normal 2 6 2 3 4 2" xfId="1585" xr:uid="{0B576CBC-6855-4661-A7F3-B4739EA9D2C8}"/>
    <cellStyle name="Normal 2 6 2 3 5" xfId="1580" xr:uid="{37FD8B54-CD6F-40C9-9F3B-D8E90C68505F}"/>
    <cellStyle name="Normal 2 6 2 4" xfId="214" xr:uid="{00000000-0005-0000-0000-00006D020000}"/>
    <cellStyle name="Normal 2 6 2 4 2" xfId="322" xr:uid="{00000000-0005-0000-0000-00006E020000}"/>
    <cellStyle name="Normal 2 6 2 4 2 2" xfId="1587" xr:uid="{2E79547F-4AF5-43E1-B953-860F9A2EB03E}"/>
    <cellStyle name="Normal 2 6 2 4 3" xfId="430" xr:uid="{00000000-0005-0000-0000-00006F020000}"/>
    <cellStyle name="Normal 2 6 2 4 3 2" xfId="1588" xr:uid="{703C3438-9314-477E-8233-90252765CB25}"/>
    <cellStyle name="Normal 2 6 2 4 4" xfId="1586" xr:uid="{DE807CA0-9E93-4EFD-A34B-BC43720A9B3D}"/>
    <cellStyle name="Normal 2 6 2 5" xfId="268" xr:uid="{00000000-0005-0000-0000-000070020000}"/>
    <cellStyle name="Normal 2 6 2 5 2" xfId="1589" xr:uid="{1C34F8A0-AA4A-4DE1-9907-AD695FFB5B13}"/>
    <cellStyle name="Normal 2 6 2 6" xfId="376" xr:uid="{00000000-0005-0000-0000-000071020000}"/>
    <cellStyle name="Normal 2 6 2 6 2" xfId="1590" xr:uid="{F155DDC1-6352-441C-AE60-877B1BE4CC59}"/>
    <cellStyle name="Normal 2 6 2 7" xfId="1227" xr:uid="{00000000-0005-0000-0000-000072020000}"/>
    <cellStyle name="Normal 2 6 2 8" xfId="1573" xr:uid="{230D506C-5821-4B4A-A7C2-69EDBBEFA1D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2 2" xfId="1593" xr:uid="{E2B01CE8-44ED-433B-AC48-9E3F73814C06}"/>
    <cellStyle name="Normal 2 6 3 2 3" xfId="433" xr:uid="{00000000-0005-0000-0000-000076020000}"/>
    <cellStyle name="Normal 2 6 3 2 3 2" xfId="1594" xr:uid="{AC89E404-EF6D-4583-8F82-1FA42D1518B9}"/>
    <cellStyle name="Normal 2 6 3 2 4" xfId="1592" xr:uid="{13965E3B-518F-448E-9693-A4C99E696BF4}"/>
    <cellStyle name="Normal 2 6 3 3" xfId="271" xr:uid="{00000000-0005-0000-0000-000077020000}"/>
    <cellStyle name="Normal 2 6 3 3 2" xfId="1595" xr:uid="{6B6B4ACB-9DBE-43BA-84C8-7B877C0CA29E}"/>
    <cellStyle name="Normal 2 6 3 4" xfId="379" xr:uid="{00000000-0005-0000-0000-000078020000}"/>
    <cellStyle name="Normal 2 6 3 4 2" xfId="1596" xr:uid="{9A6DB8A3-F755-47EF-9257-BF2257C621F3}"/>
    <cellStyle name="Normal 2 6 3 5" xfId="1591" xr:uid="{62E339A9-E35B-48A3-9EFB-EED3242CBE11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2 2" xfId="1599" xr:uid="{20189545-DDC3-4DA7-A973-E414375CBBC3}"/>
    <cellStyle name="Normal 2 6 4 2 3" xfId="434" xr:uid="{00000000-0005-0000-0000-00007C020000}"/>
    <cellStyle name="Normal 2 6 4 2 3 2" xfId="1600" xr:uid="{04B81AD3-ED5E-47FF-B19E-D2CFA7C3994A}"/>
    <cellStyle name="Normal 2 6 4 2 4" xfId="1598" xr:uid="{1E5E92D6-389D-4259-9CDD-58BBE7830454}"/>
    <cellStyle name="Normal 2 6 4 3" xfId="272" xr:uid="{00000000-0005-0000-0000-00007D020000}"/>
    <cellStyle name="Normal 2 6 4 3 2" xfId="1601" xr:uid="{7D6F6081-ED61-4D12-9D19-06393598CAAE}"/>
    <cellStyle name="Normal 2 6 4 4" xfId="380" xr:uid="{00000000-0005-0000-0000-00007E020000}"/>
    <cellStyle name="Normal 2 6 4 4 2" xfId="1602" xr:uid="{EDC5893C-3AE7-49DD-B20D-992B8445EFF4}"/>
    <cellStyle name="Normal 2 6 4 5" xfId="1597" xr:uid="{F90D08DF-6A30-4D2B-B250-1A9051FC13FD}"/>
    <cellStyle name="Normal 2 6 5" xfId="213" xr:uid="{00000000-0005-0000-0000-00007F020000}"/>
    <cellStyle name="Normal 2 6 5 2" xfId="321" xr:uid="{00000000-0005-0000-0000-000080020000}"/>
    <cellStyle name="Normal 2 6 5 2 2" xfId="1604" xr:uid="{30318812-1653-417B-8CD1-3CBFF795FFEE}"/>
    <cellStyle name="Normal 2 6 5 3" xfId="429" xr:uid="{00000000-0005-0000-0000-000081020000}"/>
    <cellStyle name="Normal 2 6 5 3 2" xfId="1605" xr:uid="{BC3EC177-77F4-4B48-9F8E-B1482191064A}"/>
    <cellStyle name="Normal 2 6 5 4" xfId="1603" xr:uid="{BE20B53C-27F6-46CD-BE6D-C489A55D6280}"/>
    <cellStyle name="Normal 2 6 6" xfId="267" xr:uid="{00000000-0005-0000-0000-000082020000}"/>
    <cellStyle name="Normal 2 6 6 2" xfId="1606" xr:uid="{CE8E197A-8EF3-4527-9D13-CF797857D6F9}"/>
    <cellStyle name="Normal 2 6 7" xfId="375" xr:uid="{00000000-0005-0000-0000-000083020000}"/>
    <cellStyle name="Normal 2 6 7 2" xfId="1607" xr:uid="{F3617DF4-29BF-47B8-89F8-0EC4A0623443}"/>
    <cellStyle name="Normal 2 6 8" xfId="871" xr:uid="{00000000-0005-0000-0000-000084020000}"/>
    <cellStyle name="Normal 2 6 9" xfId="1572" xr:uid="{3A70D292-C481-4AD6-8466-039A3D09EA64}"/>
    <cellStyle name="Normal 2 7" xfId="79" xr:uid="{00000000-0005-0000-0000-000085020000}"/>
    <cellStyle name="Normal 2 7 2" xfId="1228" xr:uid="{00000000-0005-0000-0000-000086020000}"/>
    <cellStyle name="Normal 2 7 2 2" xfId="1974" xr:uid="{1AB985AA-3611-4E08-8F2C-BE55CA7C3531}"/>
    <cellStyle name="Normal 2 8" xfId="80" xr:uid="{00000000-0005-0000-0000-000087020000}"/>
    <cellStyle name="Normal 2 8 2" xfId="1229" xr:uid="{00000000-0005-0000-0000-000088020000}"/>
    <cellStyle name="Normal 2 8 2 2" xfId="1975" xr:uid="{FCE65AB3-4964-44A2-B4DF-9FBE85835305}"/>
    <cellStyle name="Normal 2 9" xfId="64" xr:uid="{00000000-0005-0000-0000-000089020000}"/>
    <cellStyle name="Normal 2 9 2" xfId="1230" xr:uid="{00000000-0005-0000-0000-00008A020000}"/>
    <cellStyle name="Normal 2 9 2 2" xfId="1976" xr:uid="{8D74FBB3-8D9D-485A-9342-701DF02A50FB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2 2" xfId="1610" xr:uid="{8360FA54-02E0-4AE9-A112-96A7D60DD003}"/>
    <cellStyle name="Normal 20 2 3" xfId="435" xr:uid="{00000000-0005-0000-0000-00008E020000}"/>
    <cellStyle name="Normal 20 2 3 2" xfId="1611" xr:uid="{462C1673-F402-4C10-8047-9BCB78225975}"/>
    <cellStyle name="Normal 20 2 4" xfId="1609" xr:uid="{FD8F9FBC-AAA7-41D8-8DC0-FFE600160BEB}"/>
    <cellStyle name="Normal 20 3" xfId="273" xr:uid="{00000000-0005-0000-0000-00008F020000}"/>
    <cellStyle name="Normal 20 3 2" xfId="1612" xr:uid="{02B5D794-8207-4B75-87F3-5DE796CD508F}"/>
    <cellStyle name="Normal 20 4" xfId="381" xr:uid="{00000000-0005-0000-0000-000090020000}"/>
    <cellStyle name="Normal 20 4 2" xfId="1613" xr:uid="{740920A9-DE5E-4EF5-85D4-5F1EF4E71C06}"/>
    <cellStyle name="Normal 20 5" xfId="606" xr:uid="{00000000-0005-0000-0000-000091020000}"/>
    <cellStyle name="Normal 20 6" xfId="1608" xr:uid="{A43B51F5-2FE9-4D66-8D7E-78B345754687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2 2" xfId="1616" xr:uid="{2831B29B-3FA7-4537-98A5-F94E0D68F54F}"/>
    <cellStyle name="Normal 21 2 3" xfId="436" xr:uid="{00000000-0005-0000-0000-000095020000}"/>
    <cellStyle name="Normal 21 2 3 2" xfId="1617" xr:uid="{9D3327DC-65FB-4483-BF47-3E8F20F2F002}"/>
    <cellStyle name="Normal 21 2 4" xfId="1615" xr:uid="{3DB64D24-384A-4872-8A6A-CB2ED7A64B17}"/>
    <cellStyle name="Normal 21 3" xfId="274" xr:uid="{00000000-0005-0000-0000-000096020000}"/>
    <cellStyle name="Normal 21 3 2" xfId="1618" xr:uid="{D45B73A2-2E93-4086-BF5F-3789808B5D36}"/>
    <cellStyle name="Normal 21 4" xfId="382" xr:uid="{00000000-0005-0000-0000-000097020000}"/>
    <cellStyle name="Normal 21 4 2" xfId="1619" xr:uid="{7266BB7E-DAFD-4D8F-BEF8-D4388001DC3F}"/>
    <cellStyle name="Normal 21 5" xfId="607" xr:uid="{00000000-0005-0000-0000-000098020000}"/>
    <cellStyle name="Normal 21 6" xfId="1614" xr:uid="{405D99E6-1CD5-4F5F-851D-C9E5274C3D82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2 2" xfId="1622" xr:uid="{8EEA4930-4FA3-4239-B32E-28E27B5AEBDD}"/>
    <cellStyle name="Normal 22 2 3" xfId="437" xr:uid="{00000000-0005-0000-0000-00009C020000}"/>
    <cellStyle name="Normal 22 2 3 2" xfId="1623" xr:uid="{5F2C742F-0365-4EBC-BCB5-DC5A01031D2A}"/>
    <cellStyle name="Normal 22 2 4" xfId="1621" xr:uid="{CE8242C5-AD3E-45AB-92D3-BE8691DADACC}"/>
    <cellStyle name="Normal 22 3" xfId="275" xr:uid="{00000000-0005-0000-0000-00009D020000}"/>
    <cellStyle name="Normal 22 3 2" xfId="1624" xr:uid="{FED1742D-A376-4E29-A120-62827D9593C5}"/>
    <cellStyle name="Normal 22 4" xfId="383" xr:uid="{00000000-0005-0000-0000-00009E020000}"/>
    <cellStyle name="Normal 22 4 2" xfId="1625" xr:uid="{35B626B5-151C-4DB4-9D55-541B17340F99}"/>
    <cellStyle name="Normal 22 5" xfId="608" xr:uid="{00000000-0005-0000-0000-00009F020000}"/>
    <cellStyle name="Normal 22 6" xfId="1620" xr:uid="{E91EB864-93AF-451E-B7A1-943063F67871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2 2" xfId="1628" xr:uid="{089B7414-6ED3-4898-B6C4-B22EFB3ACFB3}"/>
    <cellStyle name="Normal 23 2 3" xfId="438" xr:uid="{00000000-0005-0000-0000-0000A3020000}"/>
    <cellStyle name="Normal 23 2 3 2" xfId="1629" xr:uid="{1E7C400B-5CD1-4F23-BE2F-8D8515D968F4}"/>
    <cellStyle name="Normal 23 2 4" xfId="1627" xr:uid="{2AFB0528-A30A-4CD6-9EBF-B883E713BA23}"/>
    <cellStyle name="Normal 23 3" xfId="276" xr:uid="{00000000-0005-0000-0000-0000A4020000}"/>
    <cellStyle name="Normal 23 3 2" xfId="1630" xr:uid="{34882355-CC56-4C94-B75B-64BA5F7C3DB0}"/>
    <cellStyle name="Normal 23 4" xfId="384" xr:uid="{00000000-0005-0000-0000-0000A5020000}"/>
    <cellStyle name="Normal 23 4 2" xfId="1631" xr:uid="{5C0B3F52-1407-4DAF-B60E-E6C64FAD1A31}"/>
    <cellStyle name="Normal 23 5" xfId="609" xr:uid="{00000000-0005-0000-0000-0000A6020000}"/>
    <cellStyle name="Normal 23 6" xfId="1626" xr:uid="{3FC65232-F419-4DF2-B7E6-BBBDB24912EE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2 2" xfId="1634" xr:uid="{64DD4DC0-724F-440F-A1E0-93F089EA5581}"/>
    <cellStyle name="Normal 24 2 3" xfId="439" xr:uid="{00000000-0005-0000-0000-0000AA020000}"/>
    <cellStyle name="Normal 24 2 3 2" xfId="1635" xr:uid="{381F63D9-A47D-4578-90D8-EDE3DCF754B4}"/>
    <cellStyle name="Normal 24 2 4" xfId="1633" xr:uid="{C7B0B2B7-63B9-4182-9012-4B3DF7CB435E}"/>
    <cellStyle name="Normal 24 3" xfId="277" xr:uid="{00000000-0005-0000-0000-0000AB020000}"/>
    <cellStyle name="Normal 24 3 2" xfId="1636" xr:uid="{E776B7F1-6F7F-4C15-A045-A1F81707EA19}"/>
    <cellStyle name="Normal 24 4" xfId="385" xr:uid="{00000000-0005-0000-0000-0000AC020000}"/>
    <cellStyle name="Normal 24 4 2" xfId="1637" xr:uid="{231A0DF1-86CC-4BCD-935C-26C282A297E7}"/>
    <cellStyle name="Normal 24 5" xfId="610" xr:uid="{00000000-0005-0000-0000-0000AD020000}"/>
    <cellStyle name="Normal 24 6" xfId="1632" xr:uid="{87B3B5FF-E444-4BB0-8A83-99FDBD89C9F4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2 2" xfId="1640" xr:uid="{CF778183-2724-48FB-A062-8B2458CCDB95}"/>
    <cellStyle name="Normal 25 2 3" xfId="440" xr:uid="{00000000-0005-0000-0000-0000B1020000}"/>
    <cellStyle name="Normal 25 2 3 2" xfId="1641" xr:uid="{D0ED8C00-2B1A-4714-AC4A-270BF11603F2}"/>
    <cellStyle name="Normal 25 2 4" xfId="1639" xr:uid="{9D254391-7945-4CCB-A846-5D9968DE90AE}"/>
    <cellStyle name="Normal 25 3" xfId="278" xr:uid="{00000000-0005-0000-0000-0000B2020000}"/>
    <cellStyle name="Normal 25 3 2" xfId="1642" xr:uid="{284FE086-F5A2-4C04-8C58-C1F728D2B39F}"/>
    <cellStyle name="Normal 25 4" xfId="386" xr:uid="{00000000-0005-0000-0000-0000B3020000}"/>
    <cellStyle name="Normal 25 4 2" xfId="1643" xr:uid="{0B199724-7288-4FA0-8486-3AD81AEAA956}"/>
    <cellStyle name="Normal 25 5" xfId="611" xr:uid="{00000000-0005-0000-0000-0000B4020000}"/>
    <cellStyle name="Normal 25 6" xfId="1638" xr:uid="{88581A0C-4CB4-4E47-9D2B-F46EBB8C154A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2 2" xfId="1646" xr:uid="{FC4AE356-53F5-4197-B567-696233172416}"/>
    <cellStyle name="Normal 26 2 3" xfId="441" xr:uid="{00000000-0005-0000-0000-0000B8020000}"/>
    <cellStyle name="Normal 26 2 3 2" xfId="1647" xr:uid="{A367BE04-6E67-46C5-9F45-E62CB5578FDA}"/>
    <cellStyle name="Normal 26 2 4" xfId="1645" xr:uid="{522DA191-872C-4A26-9E66-5B408E1F0FE8}"/>
    <cellStyle name="Normal 26 3" xfId="279" xr:uid="{00000000-0005-0000-0000-0000B9020000}"/>
    <cellStyle name="Normal 26 3 2" xfId="1648" xr:uid="{1797C3E7-2FA0-4E5C-9504-27D35C47B2CF}"/>
    <cellStyle name="Normal 26 4" xfId="387" xr:uid="{00000000-0005-0000-0000-0000BA020000}"/>
    <cellStyle name="Normal 26 4 2" xfId="1649" xr:uid="{A2584165-FEB1-40F5-993F-0BA5981B9469}"/>
    <cellStyle name="Normal 26 5" xfId="612" xr:uid="{00000000-0005-0000-0000-0000BB020000}"/>
    <cellStyle name="Normal 26 6" xfId="1644" xr:uid="{FB53F168-49B2-4486-827B-7B1263A68EB4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2 2" xfId="1652" xr:uid="{83CE96E5-3B1A-4465-8A9E-3CF8AE30FC3E}"/>
    <cellStyle name="Normal 27 2 3" xfId="442" xr:uid="{00000000-0005-0000-0000-0000BF020000}"/>
    <cellStyle name="Normal 27 2 3 2" xfId="1653" xr:uid="{15ED0BB2-26D2-42A9-9C33-08EB89507862}"/>
    <cellStyle name="Normal 27 2 4" xfId="1651" xr:uid="{A7F6B8CE-742B-4D37-91F5-35574FCF9E43}"/>
    <cellStyle name="Normal 27 3" xfId="280" xr:uid="{00000000-0005-0000-0000-0000C0020000}"/>
    <cellStyle name="Normal 27 3 2" xfId="1654" xr:uid="{9AF086BF-F419-42CA-8398-00B1772C79DC}"/>
    <cellStyle name="Normal 27 4" xfId="388" xr:uid="{00000000-0005-0000-0000-0000C1020000}"/>
    <cellStyle name="Normal 27 4 2" xfId="1655" xr:uid="{D2FCB073-E601-4B7D-B1CE-1688F935F752}"/>
    <cellStyle name="Normal 27 5" xfId="613" xr:uid="{00000000-0005-0000-0000-0000C2020000}"/>
    <cellStyle name="Normal 27 6" xfId="1650" xr:uid="{024C4087-42B1-40D3-B42C-E85C4EB9A686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2 2" xfId="1658" xr:uid="{7A3D7169-DCBC-4CDF-8BCF-6C994A904B35}"/>
    <cellStyle name="Normal 28 2 3" xfId="443" xr:uid="{00000000-0005-0000-0000-0000C6020000}"/>
    <cellStyle name="Normal 28 2 3 2" xfId="1659" xr:uid="{B651901C-9908-4FC5-99FC-5CA7EDDD9EA2}"/>
    <cellStyle name="Normal 28 2 4" xfId="1657" xr:uid="{E67E37EE-F31F-44FD-994A-0F621EA1489C}"/>
    <cellStyle name="Normal 28 3" xfId="281" xr:uid="{00000000-0005-0000-0000-0000C7020000}"/>
    <cellStyle name="Normal 28 3 2" xfId="1660" xr:uid="{73436A2B-20FF-44B4-B673-F557C424F8FE}"/>
    <cellStyle name="Normal 28 4" xfId="389" xr:uid="{00000000-0005-0000-0000-0000C8020000}"/>
    <cellStyle name="Normal 28 4 2" xfId="1661" xr:uid="{1F9E0484-9771-465C-89E0-A0710AE51AE8}"/>
    <cellStyle name="Normal 28 5" xfId="614" xr:uid="{00000000-0005-0000-0000-0000C9020000}"/>
    <cellStyle name="Normal 28 6" xfId="1656" xr:uid="{56AFCAE0-E887-4F2B-9105-C4A5EDB57C23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2 2" xfId="1664" xr:uid="{B3913145-1633-4943-8E21-D2E0CF27F2ED}"/>
    <cellStyle name="Normal 29 2 3" xfId="444" xr:uid="{00000000-0005-0000-0000-0000CD020000}"/>
    <cellStyle name="Normal 29 2 3 2" xfId="1665" xr:uid="{A0FBDDB1-664B-453A-8127-50D856EFA3B8}"/>
    <cellStyle name="Normal 29 2 4" xfId="1663" xr:uid="{6B1DCA75-70A9-49A1-9014-E38B4F34570F}"/>
    <cellStyle name="Normal 29 3" xfId="282" xr:uid="{00000000-0005-0000-0000-0000CE020000}"/>
    <cellStyle name="Normal 29 3 2" xfId="1666" xr:uid="{8BF15512-B78A-46B8-A877-D787E08BC1C7}"/>
    <cellStyle name="Normal 29 4" xfId="390" xr:uid="{00000000-0005-0000-0000-0000CF020000}"/>
    <cellStyle name="Normal 29 4 2" xfId="1667" xr:uid="{B354642E-A87D-4FFD-BE42-150A6CD47093}"/>
    <cellStyle name="Normal 29 5" xfId="615" xr:uid="{00000000-0005-0000-0000-0000D0020000}"/>
    <cellStyle name="Normal 29 6" xfId="1662" xr:uid="{38263AE0-B6D9-418B-8B89-0F04E28D3B7B}"/>
    <cellStyle name="Normal 3" xfId="91" xr:uid="{00000000-0005-0000-0000-0000D1020000}"/>
    <cellStyle name="Normal 3 10" xfId="2127" xr:uid="{1A6409E7-A51A-4A4A-ACED-2D8F30257AD2}"/>
    <cellStyle name="Normal 3 2" xfId="92" xr:uid="{00000000-0005-0000-0000-0000D2020000}"/>
    <cellStyle name="Normal 3 2 2" xfId="93" xr:uid="{00000000-0005-0000-0000-0000D3020000}"/>
    <cellStyle name="Normal 3 2 2 2" xfId="1979" xr:uid="{63351284-A0F9-47E1-8EE7-19283613015E}"/>
    <cellStyle name="Normal 3 2 2 3" xfId="2101" xr:uid="{52F5F1B6-F75D-4BA9-9CAD-A43A49E123EF}"/>
    <cellStyle name="Normal 3 2 3" xfId="860" xr:uid="{00000000-0005-0000-0000-0000D4020000}"/>
    <cellStyle name="Normal 3 2 3 2" xfId="1978" xr:uid="{B3C10F14-89A4-4FC9-B303-6542B4EF07BD}"/>
    <cellStyle name="Normal 3 2 4" xfId="2100" xr:uid="{4A6A8683-9D63-4672-BC9C-DF662D28628F}"/>
    <cellStyle name="Normal 3 2 5" xfId="2196" xr:uid="{A8B52867-7A92-417B-8C5E-F5D9208DB41D}"/>
    <cellStyle name="Normal 3 3" xfId="94" xr:uid="{00000000-0005-0000-0000-0000D5020000}"/>
    <cellStyle name="Normal 3 3 2" xfId="617" xr:uid="{00000000-0005-0000-0000-0000D6020000}"/>
    <cellStyle name="Normal 3 3 2 2" xfId="2163" xr:uid="{3B455FD4-344B-4D32-BD8A-C472BE4CA0C5}"/>
    <cellStyle name="Normal 3 3 3" xfId="1980" xr:uid="{3FA3E6D5-94B9-4548-8591-C1FA1A83EE61}"/>
    <cellStyle name="Normal 3 3 4" xfId="2102" xr:uid="{4564DDD5-F80A-4628-AC19-C7DBCB8F4A83}"/>
    <cellStyle name="Normal 3 3 5" xfId="2207" xr:uid="{46CB8C01-4BA5-4639-8835-1C9CBBE780D7}"/>
    <cellStyle name="Normal 3 4" xfId="469" xr:uid="{00000000-0005-0000-0000-0000D7020000}"/>
    <cellStyle name="Normal 3 4 2" xfId="618" xr:uid="{00000000-0005-0000-0000-0000D8020000}"/>
    <cellStyle name="Normal 3 4 3" xfId="2103" xr:uid="{7CB61151-D244-42B1-AAF5-FC22B2161A75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8 2" xfId="1977" xr:uid="{1A46F43C-5C56-4A73-B5C8-3D93ACE57EBF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2 2" xfId="1671" xr:uid="{0887C7B3-0D18-467B-A388-57B7C66B4F2F}"/>
    <cellStyle name="Normal 30 2 3" xfId="445" xr:uid="{00000000-0005-0000-0000-0000E3020000}"/>
    <cellStyle name="Normal 30 2 3 2" xfId="1672" xr:uid="{D9A96523-658B-4E83-890F-20AD3A6D11FD}"/>
    <cellStyle name="Normal 30 2 4" xfId="1670" xr:uid="{02F81F87-BC5E-4DF5-A2F0-075126F5C530}"/>
    <cellStyle name="Normal 30 3" xfId="283" xr:uid="{00000000-0005-0000-0000-0000E4020000}"/>
    <cellStyle name="Normal 30 3 2" xfId="1673" xr:uid="{BFEB912A-5597-4EC0-900C-F899159B06CB}"/>
    <cellStyle name="Normal 30 4" xfId="391" xr:uid="{00000000-0005-0000-0000-0000E5020000}"/>
    <cellStyle name="Normal 30 4 2" xfId="1674" xr:uid="{FBF3A5E7-11C2-41F3-AC96-D5377034C799}"/>
    <cellStyle name="Normal 30 5" xfId="619" xr:uid="{00000000-0005-0000-0000-0000E6020000}"/>
    <cellStyle name="Normal 30 6" xfId="1669" xr:uid="{C25BA74A-2CE8-48B8-A09C-4EAE9138EE21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2 2" xfId="1677" xr:uid="{163854D8-3C98-4ED3-B6FA-8F84A60165F9}"/>
    <cellStyle name="Normal 31 2 3" xfId="446" xr:uid="{00000000-0005-0000-0000-0000EA020000}"/>
    <cellStyle name="Normal 31 2 3 2" xfId="1678" xr:uid="{E5F89C0E-7974-4A3C-9F7B-255744D22B1F}"/>
    <cellStyle name="Normal 31 2 4" xfId="1676" xr:uid="{C26B888D-7C7E-4663-8CF6-0C3DF0D17F12}"/>
    <cellStyle name="Normal 31 3" xfId="284" xr:uid="{00000000-0005-0000-0000-0000EB020000}"/>
    <cellStyle name="Normal 31 3 2" xfId="1679" xr:uid="{BA94F8FC-36C6-442F-A6E4-1C58DF64E5E4}"/>
    <cellStyle name="Normal 31 4" xfId="392" xr:uid="{00000000-0005-0000-0000-0000EC020000}"/>
    <cellStyle name="Normal 31 4 2" xfId="1680" xr:uid="{52DDD382-1CB6-4CA2-9FFC-96EF5821E469}"/>
    <cellStyle name="Normal 31 5" xfId="620" xr:uid="{00000000-0005-0000-0000-0000ED020000}"/>
    <cellStyle name="Normal 31 6" xfId="1675" xr:uid="{D1B0B4B4-C3D3-4534-92B3-62CD4C5BDE4B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2 2" xfId="1683" xr:uid="{55C2F20A-1D18-440A-AA34-8EA3A6D6168F}"/>
    <cellStyle name="Normal 32 2 3" xfId="447" xr:uid="{00000000-0005-0000-0000-0000F1020000}"/>
    <cellStyle name="Normal 32 2 3 2" xfId="1684" xr:uid="{F8AA2A5D-82C7-4230-A7D7-CB0F7E3D4DB8}"/>
    <cellStyle name="Normal 32 2 4" xfId="1682" xr:uid="{80DCFC2D-3213-4AFE-90D9-2493520B0AE8}"/>
    <cellStyle name="Normal 32 3" xfId="285" xr:uid="{00000000-0005-0000-0000-0000F2020000}"/>
    <cellStyle name="Normal 32 3 2" xfId="1685" xr:uid="{338D298C-6E09-4751-9457-C09CCF3739EF}"/>
    <cellStyle name="Normal 32 4" xfId="393" xr:uid="{00000000-0005-0000-0000-0000F3020000}"/>
    <cellStyle name="Normal 32 4 2" xfId="1686" xr:uid="{AAEFDB53-7455-4EED-B0E9-1E86C4369205}"/>
    <cellStyle name="Normal 32 5" xfId="621" xr:uid="{00000000-0005-0000-0000-0000F4020000}"/>
    <cellStyle name="Normal 32 6" xfId="1681" xr:uid="{6EF633F1-00F3-454C-A9D2-FADA0E23890A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2 2" xfId="1689" xr:uid="{DFC5E5A2-E194-4F55-AE46-6308A8E6A6E0}"/>
    <cellStyle name="Normal 33 2 3" xfId="448" xr:uid="{00000000-0005-0000-0000-0000F8020000}"/>
    <cellStyle name="Normal 33 2 3 2" xfId="1690" xr:uid="{491A5B13-88A3-41AF-BB42-4EBC3BE16ED3}"/>
    <cellStyle name="Normal 33 2 4" xfId="1688" xr:uid="{E9CBF50A-D8E9-4756-990B-05B0B11A346A}"/>
    <cellStyle name="Normal 33 3" xfId="286" xr:uid="{00000000-0005-0000-0000-0000F9020000}"/>
    <cellStyle name="Normal 33 3 2" xfId="1691" xr:uid="{E4257284-CAE8-4E86-86E2-667F96F3B30B}"/>
    <cellStyle name="Normal 33 4" xfId="394" xr:uid="{00000000-0005-0000-0000-0000FA020000}"/>
    <cellStyle name="Normal 33 4 2" xfId="1692" xr:uid="{3F678CE4-6D3D-49A8-A46D-D9BEC6838013}"/>
    <cellStyle name="Normal 33 5" xfId="622" xr:uid="{00000000-0005-0000-0000-0000FB020000}"/>
    <cellStyle name="Normal 33 6" xfId="1687" xr:uid="{EF152FDA-5908-4F45-B489-A5E3F51D43B4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2 2" xfId="1695" xr:uid="{C94EBF25-7E5A-4179-A83F-1849CACE0FB2}"/>
    <cellStyle name="Normal 34 2 3" xfId="449" xr:uid="{00000000-0005-0000-0000-0000FF020000}"/>
    <cellStyle name="Normal 34 2 3 2" xfId="1696" xr:uid="{300D9F45-BAD2-4B8F-B7D3-06E6DC74839F}"/>
    <cellStyle name="Normal 34 2 4" xfId="1694" xr:uid="{78998B21-720F-43C0-8778-F9CACE96D4EB}"/>
    <cellStyle name="Normal 34 3" xfId="287" xr:uid="{00000000-0005-0000-0000-000000030000}"/>
    <cellStyle name="Normal 34 3 2" xfId="1697" xr:uid="{534039EB-8FDF-470F-B092-DD1D9C0EC669}"/>
    <cellStyle name="Normal 34 4" xfId="395" xr:uid="{00000000-0005-0000-0000-000001030000}"/>
    <cellStyle name="Normal 34 4 2" xfId="1698" xr:uid="{76A7B0DE-DF20-4E5D-9329-4E273ED4E65A}"/>
    <cellStyle name="Normal 34 5" xfId="623" xr:uid="{00000000-0005-0000-0000-000002030000}"/>
    <cellStyle name="Normal 34 6" xfId="1693" xr:uid="{7F59D69B-B0C3-4163-BC82-A442A8A67359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2 2" xfId="1701" xr:uid="{D6EF9B23-8C06-4040-ACF6-47BA77387CDC}"/>
    <cellStyle name="Normal 35 2 3" xfId="450" xr:uid="{00000000-0005-0000-0000-000006030000}"/>
    <cellStyle name="Normal 35 2 3 2" xfId="1702" xr:uid="{BADFB805-B50C-43AB-BB93-FFCE81154364}"/>
    <cellStyle name="Normal 35 2 4" xfId="1700" xr:uid="{A50FF768-58AD-47E0-8CD3-6D1FB2962BB5}"/>
    <cellStyle name="Normal 35 3" xfId="288" xr:uid="{00000000-0005-0000-0000-000007030000}"/>
    <cellStyle name="Normal 35 3 2" xfId="1703" xr:uid="{FA219025-482B-42F0-8708-F93C40332299}"/>
    <cellStyle name="Normal 35 4" xfId="396" xr:uid="{00000000-0005-0000-0000-000008030000}"/>
    <cellStyle name="Normal 35 4 2" xfId="1704" xr:uid="{50703035-1627-4265-9C94-AD9157F15B1F}"/>
    <cellStyle name="Normal 35 5" xfId="624" xr:uid="{00000000-0005-0000-0000-000009030000}"/>
    <cellStyle name="Normal 35 6" xfId="1699" xr:uid="{325C0710-BBDE-49BD-AA3E-90073EBDE5A3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2 2" xfId="1707" xr:uid="{F34D4892-50F5-4748-B40F-679E288EEE78}"/>
    <cellStyle name="Normal 36 2 3" xfId="451" xr:uid="{00000000-0005-0000-0000-00000D030000}"/>
    <cellStyle name="Normal 36 2 3 2" xfId="1708" xr:uid="{3A52418A-02C6-455B-AC92-DD5A0E21BD84}"/>
    <cellStyle name="Normal 36 2 4" xfId="1706" xr:uid="{214B8814-AC07-4015-8FA2-186C52E3CB31}"/>
    <cellStyle name="Normal 36 3" xfId="289" xr:uid="{00000000-0005-0000-0000-00000E030000}"/>
    <cellStyle name="Normal 36 3 2" xfId="1709" xr:uid="{A555F270-CDBA-4C75-A151-FF8D8FDD6722}"/>
    <cellStyle name="Normal 36 4" xfId="397" xr:uid="{00000000-0005-0000-0000-00000F030000}"/>
    <cellStyle name="Normal 36 4 2" xfId="1710" xr:uid="{E1E7789A-3DF3-4F88-8EF6-C61BB7811DAA}"/>
    <cellStyle name="Normal 36 5" xfId="625" xr:uid="{00000000-0005-0000-0000-000010030000}"/>
    <cellStyle name="Normal 36 6" xfId="1705" xr:uid="{B252C59D-243C-407F-A89D-74FE9ED69EA6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2 2" xfId="1713" xr:uid="{F01576DC-4206-46C8-AB2A-CFABA9898E1D}"/>
    <cellStyle name="Normal 37 2 3" xfId="452" xr:uid="{00000000-0005-0000-0000-000014030000}"/>
    <cellStyle name="Normal 37 2 3 2" xfId="1714" xr:uid="{4E6D9BFF-5A93-43F8-8281-A859F43A8B6E}"/>
    <cellStyle name="Normal 37 2 4" xfId="1712" xr:uid="{64A6AD4B-7CF8-4CA3-8596-9050115FEBB2}"/>
    <cellStyle name="Normal 37 3" xfId="290" xr:uid="{00000000-0005-0000-0000-000015030000}"/>
    <cellStyle name="Normal 37 3 2" xfId="1715" xr:uid="{41C55F80-931E-4B17-8F77-3D180D1161D5}"/>
    <cellStyle name="Normal 37 4" xfId="398" xr:uid="{00000000-0005-0000-0000-000016030000}"/>
    <cellStyle name="Normal 37 4 2" xfId="1716" xr:uid="{296F3506-CBCB-4BB3-B74A-3ACF93A58097}"/>
    <cellStyle name="Normal 37 5" xfId="626" xr:uid="{00000000-0005-0000-0000-000017030000}"/>
    <cellStyle name="Normal 37 6" xfId="1711" xr:uid="{2BEF5E7A-23FC-4066-9C6B-873BD26498CA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2 2" xfId="1719" xr:uid="{A0DAD51A-2D23-4C5C-AD6D-F77648E60209}"/>
    <cellStyle name="Normal 38 2 3" xfId="464" xr:uid="{00000000-0005-0000-0000-00001B030000}"/>
    <cellStyle name="Normal 38 2 3 2" xfId="1720" xr:uid="{E90883A4-E1A4-4CBE-A719-B83E0897545E}"/>
    <cellStyle name="Normal 38 2 4" xfId="1021" xr:uid="{00000000-0005-0000-0000-00001C030000}"/>
    <cellStyle name="Normal 38 2 5" xfId="1718" xr:uid="{6F538DA0-58CE-4EE5-828C-C087CC14244F}"/>
    <cellStyle name="Normal 38 3" xfId="302" xr:uid="{00000000-0005-0000-0000-00001D030000}"/>
    <cellStyle name="Normal 38 3 2" xfId="1721" xr:uid="{55EC3666-3046-4E2D-9894-81E5E8A1B5CC}"/>
    <cellStyle name="Normal 38 4" xfId="410" xr:uid="{00000000-0005-0000-0000-00001E030000}"/>
    <cellStyle name="Normal 38 4 2" xfId="1722" xr:uid="{7788B9CF-3410-49FE-A14E-B263A533D534}"/>
    <cellStyle name="Normal 38 5" xfId="863" xr:uid="{00000000-0005-0000-0000-00001F030000}"/>
    <cellStyle name="Normal 38 6" xfId="1717" xr:uid="{E183DE69-ABA5-4DA5-96EA-588ADA574EFF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2 3" xfId="1723" xr:uid="{6E80938A-57AF-4905-89CA-D5D5B1455BDB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2 3" xfId="1724" xr:uid="{BC4EE9A7-9AF6-446E-82E8-4C985F0C2873}"/>
    <cellStyle name="Normal 4 2 2 3" xfId="873" xr:uid="{00000000-0005-0000-0000-00002A030000}"/>
    <cellStyle name="Normal 4 2 2 3 2" xfId="1983" xr:uid="{E3EB9FB1-5CAB-485A-9871-EC435889BCA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3 4" xfId="1725" xr:uid="{6A6BBB5F-8545-45BF-8F66-B077876AC1AF}"/>
    <cellStyle name="Normal 4 2 4" xfId="1233" xr:uid="{00000000-0005-0000-0000-00002E030000}"/>
    <cellStyle name="Normal 4 2 4 2" xfId="1982" xr:uid="{B95694ED-5684-4215-AE85-F240ECE224B8}"/>
    <cellStyle name="Normal 4 2 5" xfId="2054" xr:uid="{ECDAF003-5824-4694-9089-6AADB8FA1A49}"/>
    <cellStyle name="Normal 4 2 6" xfId="2104" xr:uid="{4A82F9FE-D38C-483A-BCBA-4E35FC6AC00E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2 2 2" xfId="1985" xr:uid="{7A5DF66E-7669-48A2-B04F-E9124DF82FC4}"/>
    <cellStyle name="Normal 4 3 3" xfId="629" xr:uid="{00000000-0005-0000-0000-000032030000}"/>
    <cellStyle name="Normal 4 3 4" xfId="1984" xr:uid="{51BC0B4B-01C0-477A-BD92-7214C123C0CE}"/>
    <cellStyle name="Normal 4 3 5" xfId="2046" xr:uid="{D0C41ED9-732C-4DAE-9843-AAE548A8E143}"/>
    <cellStyle name="Normal 4 3 6" xfId="2180" xr:uid="{61DE3642-8871-4A3C-9097-D2568B5F6CFC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7 2" xfId="2213" xr:uid="{1EF4B81A-A725-4E5F-8235-038D98045A97}"/>
    <cellStyle name="Normal 4 8" xfId="1232" xr:uid="{00000000-0005-0000-0000-00003A030000}"/>
    <cellStyle name="Normal 4 8 2" xfId="1981" xr:uid="{84EDC400-4AC5-477A-BAEF-09713821D0F6}"/>
    <cellStyle name="Normal 4 9" xfId="2052" xr:uid="{9323F712-B841-4B63-A5AC-73EB49106DB4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0 4" xfId="1726" xr:uid="{1EED438C-6348-4269-9F95-C0B1F977270C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1 4" xfId="1727" xr:uid="{B53804C6-FE37-4C24-B2F3-4BB227798023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2 4" xfId="1728" xr:uid="{790959B8-A886-40EE-B5E9-AD829DA2BE37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3 4" xfId="1729" xr:uid="{24D2A420-FC00-4E80-B065-911E9AB06271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4 4" xfId="1730" xr:uid="{43D219D7-6FC8-4019-8B2C-B9ACE3D2203F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5 4" xfId="1731" xr:uid="{F7211630-0236-48A3-827A-5D0ED41F4DC8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6 4" xfId="1732" xr:uid="{DEB7E500-8729-4DDB-9009-5D2161C9242E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7 4" xfId="1733" xr:uid="{45BBE60D-F0DB-4453-A58A-375A3F7A0E34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8 4" xfId="1734" xr:uid="{6032B556-49F5-45C5-A7E8-5AB98B25B923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49 4" xfId="1735" xr:uid="{B8DBAD81-532D-4661-82BB-D8C0349F9B90}"/>
    <cellStyle name="Normal 5" xfId="109" xr:uid="{00000000-0005-0000-0000-000059030000}"/>
    <cellStyle name="Normal 5 10" xfId="849" xr:uid="{00000000-0005-0000-0000-00005A030000}"/>
    <cellStyle name="Normal 5 10 2" xfId="2029" xr:uid="{6ACF0A45-1C68-4037-965D-E35D5023BDC8}"/>
    <cellStyle name="Normal 5 11" xfId="1736" xr:uid="{C4582C8F-759B-46CC-A8CC-4191CCCBABEB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2 2" xfId="1739" xr:uid="{CEA1CE9E-387B-4C5F-9671-C1D92E2D48E7}"/>
    <cellStyle name="Normal 5 2 2 3" xfId="454" xr:uid="{00000000-0005-0000-0000-00005E030000}"/>
    <cellStyle name="Normal 5 2 2 3 2" xfId="1740" xr:uid="{5CEF7150-33D9-4638-862C-964C0B2FB81E}"/>
    <cellStyle name="Normal 5 2 2 4" xfId="1738" xr:uid="{7F03AB81-9D24-48D4-8271-AEBCA9544F35}"/>
    <cellStyle name="Normal 5 2 3" xfId="292" xr:uid="{00000000-0005-0000-0000-00005F030000}"/>
    <cellStyle name="Normal 5 2 3 2" xfId="1741" xr:uid="{EEE92DD5-E11A-4D19-AA5B-A120F4E3C1A3}"/>
    <cellStyle name="Normal 5 2 4" xfId="400" xr:uid="{00000000-0005-0000-0000-000060030000}"/>
    <cellStyle name="Normal 5 2 4 2" xfId="1742" xr:uid="{E71558EC-455A-4496-A77C-8D7BB4E53F24}"/>
    <cellStyle name="Normal 5 2 5" xfId="636" xr:uid="{00000000-0005-0000-0000-000061030000}"/>
    <cellStyle name="Normal 5 2 6" xfId="1737" xr:uid="{0954756E-B518-4F1F-AAAF-049B59FE3A3A}"/>
    <cellStyle name="Normal 5 2 7" xfId="2106" xr:uid="{F37A7269-2676-4EE0-B43E-D5BAD9B3706D}"/>
    <cellStyle name="Normal 5 2 8" xfId="2154" xr:uid="{BC30E733-2BF5-497A-97E8-F4B9A5AFA70F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2 2" xfId="1745" xr:uid="{6FDC1A9A-94B9-4E93-86BA-B62BF5EF7A6C}"/>
    <cellStyle name="Normal 5 3 2 3" xfId="455" xr:uid="{00000000-0005-0000-0000-000065030000}"/>
    <cellStyle name="Normal 5 3 2 3 2" xfId="1746" xr:uid="{40FAEB2A-3D2E-4584-A8B6-D3E231FDBD99}"/>
    <cellStyle name="Normal 5 3 2 4" xfId="1744" xr:uid="{3E19C419-0892-4FDC-90FB-1E17DBC5D4CA}"/>
    <cellStyle name="Normal 5 3 3" xfId="293" xr:uid="{00000000-0005-0000-0000-000066030000}"/>
    <cellStyle name="Normal 5 3 3 2" xfId="1747" xr:uid="{664F38C6-BB1F-47A7-80F8-09748B701989}"/>
    <cellStyle name="Normal 5 3 4" xfId="401" xr:uid="{00000000-0005-0000-0000-000067030000}"/>
    <cellStyle name="Normal 5 3 4 2" xfId="1748" xr:uid="{3969E788-6507-4414-997C-E997C34835F2}"/>
    <cellStyle name="Normal 5 3 5" xfId="637" xr:uid="{00000000-0005-0000-0000-000068030000}"/>
    <cellStyle name="Normal 5 3 6" xfId="1743" xr:uid="{02B1546F-2779-4BEF-9415-F05B0EBF524E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2 2" xfId="1751" xr:uid="{90D1277B-1BB5-4FAA-A18D-F163D62AFC5F}"/>
    <cellStyle name="Normal 5 4 2 3" xfId="456" xr:uid="{00000000-0005-0000-0000-00006C030000}"/>
    <cellStyle name="Normal 5 4 2 3 2" xfId="1752" xr:uid="{C5EDB57C-B57C-4287-957D-3377EEEA1C38}"/>
    <cellStyle name="Normal 5 4 2 4" xfId="1059" xr:uid="{00000000-0005-0000-0000-00006D030000}"/>
    <cellStyle name="Normal 5 4 2 5" xfId="1750" xr:uid="{A3B2B7E9-6A30-4106-B644-54DE96645F64}"/>
    <cellStyle name="Normal 5 4 3" xfId="294" xr:uid="{00000000-0005-0000-0000-00006E030000}"/>
    <cellStyle name="Normal 5 4 3 2" xfId="1753" xr:uid="{852735E3-8AFE-4721-9EA2-644A99E6C85E}"/>
    <cellStyle name="Normal 5 4 4" xfId="402" xr:uid="{00000000-0005-0000-0000-00006F030000}"/>
    <cellStyle name="Normal 5 4 4 2" xfId="1754" xr:uid="{CE731FF3-4695-4AB8-A218-8E35AA398802}"/>
    <cellStyle name="Normal 5 4 5" xfId="906" xr:uid="{00000000-0005-0000-0000-000070030000}"/>
    <cellStyle name="Normal 5 4 6" xfId="1749" xr:uid="{F1FB30C8-88B2-4409-A9AE-1A06A66DBE65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2 2" xfId="1757" xr:uid="{425D1A10-1787-411F-89DF-ADA596688DCA}"/>
    <cellStyle name="Normal 5 5 2 3" xfId="457" xr:uid="{00000000-0005-0000-0000-000074030000}"/>
    <cellStyle name="Normal 5 5 2 3 2" xfId="1758" xr:uid="{2BE15D11-5ED9-4075-949A-0EECA3346776}"/>
    <cellStyle name="Normal 5 5 2 4" xfId="1756" xr:uid="{10436942-9162-4401-8CEE-182EB2BB83AD}"/>
    <cellStyle name="Normal 5 5 3" xfId="295" xr:uid="{00000000-0005-0000-0000-000075030000}"/>
    <cellStyle name="Normal 5 5 3 2" xfId="1759" xr:uid="{1B96712F-1CE6-428D-98DC-9DB35A4199CC}"/>
    <cellStyle name="Normal 5 5 4" xfId="403" xr:uid="{00000000-0005-0000-0000-000076030000}"/>
    <cellStyle name="Normal 5 5 4 2" xfId="1760" xr:uid="{C362FAA9-75A9-447E-BA90-F8F367A19FD0}"/>
    <cellStyle name="Normal 5 5 5" xfId="874" xr:uid="{00000000-0005-0000-0000-000077030000}"/>
    <cellStyle name="Normal 5 5 6" xfId="1755" xr:uid="{8368DA09-3CBB-4190-8241-9B15C730D0A7}"/>
    <cellStyle name="Normal 5 6" xfId="237" xr:uid="{00000000-0005-0000-0000-000078030000}"/>
    <cellStyle name="Normal 5 6 2" xfId="345" xr:uid="{00000000-0005-0000-0000-000079030000}"/>
    <cellStyle name="Normal 5 6 2 2" xfId="1762" xr:uid="{8B40A2D6-B94E-4BAD-9087-FD052EE4A992}"/>
    <cellStyle name="Normal 5 6 3" xfId="453" xr:uid="{00000000-0005-0000-0000-00007A030000}"/>
    <cellStyle name="Normal 5 6 3 2" xfId="1763" xr:uid="{2545FEC3-B2F6-4C7B-A707-174F5D79F405}"/>
    <cellStyle name="Normal 5 6 4" xfId="1235" xr:uid="{00000000-0005-0000-0000-00007B030000}"/>
    <cellStyle name="Normal 5 6 5" xfId="1761" xr:uid="{18B6D80A-AB7B-45B8-9005-21F4DC36D79F}"/>
    <cellStyle name="Normal 5 7" xfId="291" xr:uid="{00000000-0005-0000-0000-00007C030000}"/>
    <cellStyle name="Normal 5 7 2" xfId="1764" xr:uid="{7F8CCA4A-362E-419F-AAC1-47C2C96DE0FB}"/>
    <cellStyle name="Normal 5 8" xfId="399" xr:uid="{00000000-0005-0000-0000-00007D030000}"/>
    <cellStyle name="Normal 5 8 2" xfId="1765" xr:uid="{9696C03D-93EC-423F-81C1-6F62A91095D2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0 4" xfId="1766" xr:uid="{B3CDABFC-429D-4023-9915-3178A4BEE3C3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1 4" xfId="1767" xr:uid="{B66B6996-D8EE-4F8F-8951-F41D412EE9E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2 4" xfId="1768" xr:uid="{1C381E4A-6E96-4798-9E0F-B95451785D18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3 4" xfId="1769" xr:uid="{C50B4505-9A4A-4073-AC76-EF28544AABFC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4 4" xfId="1770" xr:uid="{12FEB4D5-D9F3-4F0B-9AF4-C763E035FBBC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5 4" xfId="1771" xr:uid="{DAF92053-46B8-4A8E-96C6-D02E2212D2A1}"/>
    <cellStyle name="Normal 55 5" xfId="2219" xr:uid="{7F70DC42-A9DD-4527-9F8A-545468E4B621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6 4" xfId="1772" xr:uid="{2BE7320B-82A1-4440-8BFA-C5E8ACAEF752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7 4" xfId="1773" xr:uid="{65083BA0-B2F3-4671-A384-A38E842A7D9E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8 4" xfId="1774" xr:uid="{55D6C11E-D1B5-4639-BC9A-64E6E00EAF13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59 4" xfId="1775" xr:uid="{7A45CDA9-322E-45CA-B05A-55382A613C7E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2 3" xfId="1987" xr:uid="{0522CC4D-747F-45DB-8FEF-53F1543CD965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 5" xfId="1986" xr:uid="{8194DCD3-D54E-49D7-8DC4-C2B5B40F33A7}"/>
    <cellStyle name="Normal 6 6" xfId="2107" xr:uid="{A5D73A86-A5F2-4974-8C21-1B725123FC54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0 4" xfId="1776" xr:uid="{F92540C6-D341-4EBD-AE9B-5F41C9C154BF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1 4" xfId="1777" xr:uid="{767AB063-4E3E-49A3-85D2-F61814BC759F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2 4" xfId="1778" xr:uid="{CC564189-A30E-490A-8F90-A3269F4DCCAC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3 4" xfId="1779" xr:uid="{A14A47D3-33C1-41E3-AB66-EACBE2D13D62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4 4" xfId="1780" xr:uid="{C6CABE75-B205-459D-A80B-A42E8348951E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5 4" xfId="1781" xr:uid="{1244D00C-B88E-4AE7-8582-2E242D39777F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6 4" xfId="1782" xr:uid="{A0AD25A8-1B64-4BC3-A0F0-DEB130C8E12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7 4" xfId="1783" xr:uid="{AA866073-75A0-46A9-BF8C-AD229110927D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8 4" xfId="1784" xr:uid="{0161610F-7F77-4B2A-9BF7-124C06F943B8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69 4" xfId="1785" xr:uid="{221FB7C1-3E2D-4158-9B17-BE368A556BD3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2 3" xfId="1786" xr:uid="{CFF4BEB0-F453-417E-ACDE-396505AD5102}"/>
    <cellStyle name="Normal 7 2 3" xfId="875" xr:uid="{00000000-0005-0000-0000-0000C5030000}"/>
    <cellStyle name="Normal 7 2 3 2" xfId="1989" xr:uid="{63F1DFAC-75CC-4335-A508-B6ECC736B42E}"/>
    <cellStyle name="Normal 7 3" xfId="641" xr:uid="{00000000-0005-0000-0000-0000C6030000}"/>
    <cellStyle name="Normal 7 3 2" xfId="1237" xr:uid="{00000000-0005-0000-0000-0000C7030000}"/>
    <cellStyle name="Normal 7 4" xfId="1988" xr:uid="{AF0159B1-0894-40FE-A938-5C2B2D0A2028}"/>
    <cellStyle name="Normal 7 5" xfId="2108" xr:uid="{A7BFB668-39C7-463F-AE01-C2358577395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0 4" xfId="1787" xr:uid="{8D9DA473-5D5F-45FE-AE7B-D1B3BE2A4DC5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1 4" xfId="1788" xr:uid="{9681F4F9-6C9A-4655-9E1C-F83BA4302295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2 4" xfId="1789" xr:uid="{BE99281E-D1DA-4A10-8F44-41494687CEBB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3 4" xfId="1790" xr:uid="{0BF50CF5-8A17-45EA-8D49-8C9ACCE1B6D7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4 4" xfId="1791" xr:uid="{16AFEA56-405A-4821-AF02-7259F28BE662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5 4" xfId="1792" xr:uid="{1393F7B3-C548-44A0-98E4-E02C1DE182DD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6 4" xfId="1793" xr:uid="{DAD316B1-B9D9-4AF3-8B5C-676BAAE75B11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7 4" xfId="1794" xr:uid="{9E6D8BBC-8EF5-4EF2-8DE8-BEF65D0DD0A1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8 4" xfId="1795" xr:uid="{A86702B9-1632-4CCB-8B23-7EE9DB0668FC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79 4" xfId="1796" xr:uid="{DEA94CA6-2442-481C-8809-048EB54CFA2C}"/>
    <cellStyle name="Normal 8" xfId="118" xr:uid="{00000000-0005-0000-0000-0000E6030000}"/>
    <cellStyle name="Normal 8 10" xfId="2211" xr:uid="{B1876DAC-DFCA-42F3-A443-8D216E8A65A6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2 2" xfId="1800" xr:uid="{820AA323-2645-44C4-BA25-314924AD7B51}"/>
    <cellStyle name="Normal 8 2 2 3" xfId="459" xr:uid="{00000000-0005-0000-0000-0000EA030000}"/>
    <cellStyle name="Normal 8 2 2 3 2" xfId="1801" xr:uid="{CF353632-B5FD-4240-8A07-186FF667CD3A}"/>
    <cellStyle name="Normal 8 2 2 4" xfId="1029" xr:uid="{00000000-0005-0000-0000-0000EB030000}"/>
    <cellStyle name="Normal 8 2 2 5" xfId="1799" xr:uid="{4E36E1B7-779D-4DBD-9C1B-A1FAE3BFF335}"/>
    <cellStyle name="Normal 8 2 3" xfId="297" xr:uid="{00000000-0005-0000-0000-0000EC030000}"/>
    <cellStyle name="Normal 8 2 3 2" xfId="1802" xr:uid="{2FD13879-1103-4789-98A5-F32AAE55BE84}"/>
    <cellStyle name="Normal 8 2 4" xfId="405" xr:uid="{00000000-0005-0000-0000-0000ED030000}"/>
    <cellStyle name="Normal 8 2 4 2" xfId="1803" xr:uid="{28FC3469-707E-48B1-BF68-548B2ED49838}"/>
    <cellStyle name="Normal 8 2 5" xfId="876" xr:uid="{00000000-0005-0000-0000-0000EE030000}"/>
    <cellStyle name="Normal 8 2 6" xfId="1798" xr:uid="{0E4281ED-7CEB-44A2-8229-7E0467CF471A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2 2" xfId="1806" xr:uid="{4EBF0D65-0E7F-4B06-B7C2-F52E67EB0E63}"/>
    <cellStyle name="Normal 8 3 2 3" xfId="460" xr:uid="{00000000-0005-0000-0000-0000F2030000}"/>
    <cellStyle name="Normal 8 3 2 3 2" xfId="1807" xr:uid="{0625AD5C-8F0E-4F08-8E18-0A48055C0F54}"/>
    <cellStyle name="Normal 8 3 2 4" xfId="1030" xr:uid="{00000000-0005-0000-0000-0000F3030000}"/>
    <cellStyle name="Normal 8 3 2 5" xfId="1805" xr:uid="{DED2D3E6-D20E-4FC9-B316-5794262DD841}"/>
    <cellStyle name="Normal 8 3 3" xfId="298" xr:uid="{00000000-0005-0000-0000-0000F4030000}"/>
    <cellStyle name="Normal 8 3 3 2" xfId="1808" xr:uid="{9E5D906C-ED52-474C-9D99-239CCA80CE15}"/>
    <cellStyle name="Normal 8 3 4" xfId="406" xr:uid="{00000000-0005-0000-0000-0000F5030000}"/>
    <cellStyle name="Normal 8 3 4 2" xfId="1809" xr:uid="{653DF464-F079-482D-BAAD-0844E6A6D644}"/>
    <cellStyle name="Normal 8 3 5" xfId="877" xr:uid="{00000000-0005-0000-0000-0000F6030000}"/>
    <cellStyle name="Normal 8 3 6" xfId="1804" xr:uid="{BC9AE721-4A0D-42E8-BC25-36DFCFFE86C8}"/>
    <cellStyle name="Normal 8 4" xfId="242" xr:uid="{00000000-0005-0000-0000-0000F7030000}"/>
    <cellStyle name="Normal 8 4 2" xfId="350" xr:uid="{00000000-0005-0000-0000-0000F8030000}"/>
    <cellStyle name="Normal 8 4 2 2" xfId="1811" xr:uid="{27DEF975-9399-4F74-ACF1-5792E8C7418F}"/>
    <cellStyle name="Normal 8 4 3" xfId="458" xr:uid="{00000000-0005-0000-0000-0000F9030000}"/>
    <cellStyle name="Normal 8 4 3 2" xfId="1812" xr:uid="{7E850BC7-FBD3-4D00-82E9-49570C7355B1}"/>
    <cellStyle name="Normal 8 4 4" xfId="1238" xr:uid="{00000000-0005-0000-0000-0000FA030000}"/>
    <cellStyle name="Normal 8 4 5" xfId="1810" xr:uid="{95ED4D87-231B-4D67-AAA5-273EE68CFBFD}"/>
    <cellStyle name="Normal 8 5" xfId="296" xr:uid="{00000000-0005-0000-0000-0000FB030000}"/>
    <cellStyle name="Normal 8 5 2" xfId="1813" xr:uid="{6CEEDEDD-EFA3-4C43-8160-BA3C56AF13B7}"/>
    <cellStyle name="Normal 8 6" xfId="404" xr:uid="{00000000-0005-0000-0000-0000FC030000}"/>
    <cellStyle name="Normal 8 6 2" xfId="1814" xr:uid="{108DBF28-B7C8-4029-A01A-F04B9F7AF86E}"/>
    <cellStyle name="Normal 8 7" xfId="643" xr:uid="{00000000-0005-0000-0000-0000FD030000}"/>
    <cellStyle name="Normal 8 8" xfId="1797" xr:uid="{B3DD0962-CA79-4E61-8CC2-3C7884302399}"/>
    <cellStyle name="Normal 8 9" xfId="2109" xr:uid="{BF2EE88A-3F1A-47B2-A8DE-AB7CD978EC42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0 4" xfId="1815" xr:uid="{3B1E847C-F913-4F83-A3D9-16C0CE85E84F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1 4" xfId="1816" xr:uid="{F9A43270-6122-443D-9200-01C9B50DCC4B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2 4" xfId="1817" xr:uid="{B26720E1-D3AA-4275-BF90-3B81C065690A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3 4" xfId="1818" xr:uid="{E65AD8CE-F3F0-41B8-A8D0-4041879138AF}"/>
    <cellStyle name="Normal 84" xfId="664" xr:uid="{00000000-0005-0000-0000-00000A040000}"/>
    <cellStyle name="Normal 84 2" xfId="1819" xr:uid="{88617E5D-BE0F-44A9-9561-62C86CA4091F}"/>
    <cellStyle name="Normal 85" xfId="840" xr:uid="{00000000-0005-0000-0000-00000B040000}"/>
    <cellStyle name="Normal 85 2" xfId="1820" xr:uid="{C9269BB8-62D7-4035-8BFC-9C20B4800E0A}"/>
    <cellStyle name="Normal 86" xfId="4" xr:uid="{00000000-0005-0000-0000-00000C040000}"/>
    <cellStyle name="Normal 86 2" xfId="2028" xr:uid="{2DDE3B65-0DA6-493D-BBB6-B1C1B81DD939}"/>
    <cellStyle name="Normal 87" xfId="2" xr:uid="{00000000-0005-0000-0000-00000D040000}"/>
    <cellStyle name="Normal 87 2" xfId="2033" xr:uid="{97089276-696F-4DDB-B5B8-8948554C6CE8}"/>
    <cellStyle name="Normal 88" xfId="843" xr:uid="{00000000-0005-0000-0000-00000E040000}"/>
    <cellStyle name="Normal 88 2" xfId="2035" xr:uid="{F3D88C62-B8FD-4E9D-A3CC-DA322609F02A}"/>
    <cellStyle name="Normal 89" xfId="1261" xr:uid="{04F53088-D8B9-473F-8958-64E831C4AC37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2 2" xfId="1824" xr:uid="{E1D3671C-F1A5-4E69-9115-56E6138B1381}"/>
    <cellStyle name="Normal 9 2 2 3" xfId="462" xr:uid="{00000000-0005-0000-0000-000013040000}"/>
    <cellStyle name="Normal 9 2 2 3 2" xfId="1825" xr:uid="{9B4AAA53-7309-4B60-9E4B-ADA7C68E9194}"/>
    <cellStyle name="Normal 9 2 2 4" xfId="1823" xr:uid="{E0BCB296-019D-466D-903A-DCF8642AF7FC}"/>
    <cellStyle name="Normal 9 2 3" xfId="300" xr:uid="{00000000-0005-0000-0000-000014040000}"/>
    <cellStyle name="Normal 9 2 3 2" xfId="1826" xr:uid="{C8CCB2F8-4485-4765-A227-4548031D5C02}"/>
    <cellStyle name="Normal 9 2 4" xfId="408" xr:uid="{00000000-0005-0000-0000-000015040000}"/>
    <cellStyle name="Normal 9 2 4 2" xfId="1827" xr:uid="{E51A84B2-7776-4051-B918-C32B60912CB4}"/>
    <cellStyle name="Normal 9 2 5" xfId="645" xr:uid="{00000000-0005-0000-0000-000016040000}"/>
    <cellStyle name="Normal 9 2 6" xfId="1822" xr:uid="{A85088A6-1F8D-46D7-AFE4-A8984FE8CC8C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2 2" xfId="1830" xr:uid="{19BE1C1B-738F-4F5D-BD63-DA7DAE24265E}"/>
    <cellStyle name="Normal 9 3 2 3" xfId="463" xr:uid="{00000000-0005-0000-0000-00001A040000}"/>
    <cellStyle name="Normal 9 3 2 3 2" xfId="1831" xr:uid="{4A61D57F-E0D7-4BCE-A31F-F34AE882A043}"/>
    <cellStyle name="Normal 9 3 2 4" xfId="1829" xr:uid="{7C73AD64-9F68-4BE9-8431-992A1A4D2B6A}"/>
    <cellStyle name="Normal 9 3 3" xfId="301" xr:uid="{00000000-0005-0000-0000-00001B040000}"/>
    <cellStyle name="Normal 9 3 3 2" xfId="1832" xr:uid="{BE0B74E2-B216-4387-8339-006BBB383BCF}"/>
    <cellStyle name="Normal 9 3 4" xfId="409" xr:uid="{00000000-0005-0000-0000-00001C040000}"/>
    <cellStyle name="Normal 9 3 4 2" xfId="1833" xr:uid="{FC02176F-2AC4-4B48-B024-FEAE45EA0995}"/>
    <cellStyle name="Normal 9 3 5" xfId="1239" xr:uid="{00000000-0005-0000-0000-00001D040000}"/>
    <cellStyle name="Normal 9 3 6" xfId="1828" xr:uid="{48AB76AB-0EBB-4FC3-9D7D-328673BBA811}"/>
    <cellStyle name="Normal 9 4" xfId="245" xr:uid="{00000000-0005-0000-0000-00001E040000}"/>
    <cellStyle name="Normal 9 4 2" xfId="353" xr:uid="{00000000-0005-0000-0000-00001F040000}"/>
    <cellStyle name="Normal 9 4 2 2" xfId="1835" xr:uid="{BDE72A66-03C5-49C9-AF56-D7E66835B1C7}"/>
    <cellStyle name="Normal 9 4 3" xfId="461" xr:uid="{00000000-0005-0000-0000-000020040000}"/>
    <cellStyle name="Normal 9 4 3 2" xfId="1836" xr:uid="{1EB36AF8-1300-49B9-9C29-29AD8E9D1D89}"/>
    <cellStyle name="Normal 9 4 4" xfId="1834" xr:uid="{6C5FF735-BD0F-4FBA-A787-0CCFB56DCF41}"/>
    <cellStyle name="Normal 9 5" xfId="299" xr:uid="{00000000-0005-0000-0000-000021040000}"/>
    <cellStyle name="Normal 9 5 2" xfId="1837" xr:uid="{E615F499-919C-47AA-919C-2AC74B0B566B}"/>
    <cellStyle name="Normal 9 6" xfId="407" xr:uid="{00000000-0005-0000-0000-000022040000}"/>
    <cellStyle name="Normal 9 6 2" xfId="1838" xr:uid="{72E13525-FF4A-4053-9BBA-4A6A0E1C9935}"/>
    <cellStyle name="Normal 9 7" xfId="644" xr:uid="{00000000-0005-0000-0000-000023040000}"/>
    <cellStyle name="Normal 9 8" xfId="1821" xr:uid="{285F0929-1B3A-42B2-8FFD-BBD8C799BB04}"/>
    <cellStyle name="Normal 9 9" xfId="2212" xr:uid="{4D443891-49B7-495E-9037-9F38855756A5}"/>
    <cellStyle name="Normal 90" xfId="2039" xr:uid="{C2E5344F-FE5D-4BC3-808A-741850717DCB}"/>
    <cellStyle name="Normal 91" xfId="2050" xr:uid="{12CAA359-52A8-45A3-825D-01C7858FBE1B}"/>
    <cellStyle name="Normal 92" xfId="2062" xr:uid="{2CC4DD22-9001-4397-9B31-2C6E695EE9BC}"/>
    <cellStyle name="Normal 93" xfId="2105" xr:uid="{D9794C53-73BA-4991-97A0-0D236CD4CD37}"/>
    <cellStyle name="Normal 94" xfId="2120" xr:uid="{A5CE0A40-2D98-491A-BACF-3C68299053DA}"/>
    <cellStyle name="Normal 95" xfId="2121" xr:uid="{B78529EE-B36A-4DE2-85C3-4E33CB6FD306}"/>
    <cellStyle name="Normal 96" xfId="2122" xr:uid="{D9F2A9AA-D55D-4C4D-A679-6C534AC76C79}"/>
    <cellStyle name="Normal 97" xfId="2124" xr:uid="{6DFD5096-30D0-47DB-B56E-F8AD5A12AD1B}"/>
    <cellStyle name="Normal 98" xfId="2130" xr:uid="{E71ACCF0-DDA2-4BD9-B3A2-3DF357D8977A}"/>
    <cellStyle name="Normal 99" xfId="2133" xr:uid="{A90C1CC9-28C0-4029-8FB4-098E516D5C00}"/>
    <cellStyle name="Note 2" xfId="858" xr:uid="{00000000-0005-0000-0000-000024040000}"/>
    <cellStyle name="OfWhich" xfId="124" xr:uid="{00000000-0005-0000-0000-000025040000}"/>
    <cellStyle name="Per cent 2" xfId="1271" xr:uid="{EFAB2929-2320-4A49-A815-07C60E40198D}"/>
    <cellStyle name="Per cent 2 2" xfId="2149" xr:uid="{EC9213E8-E757-4A8E-BB3A-0930CDB09608}"/>
    <cellStyle name="Percent [2]" xfId="646" xr:uid="{00000000-0005-0000-0000-000026040000}"/>
    <cellStyle name="Percent [2] 2" xfId="1990" xr:uid="{F2E62E8A-4162-4D00-A094-B0DCD3ECFAC3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0 5" xfId="1991" xr:uid="{180A770D-C7AE-4E33-8CD7-FE20A2532271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1 4" xfId="1992" xr:uid="{4D49C41A-4644-4D65-B5BD-1275F45C40BE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3 2 2" xfId="1993" xr:uid="{B7B99FF1-42A9-4A3B-AAE2-DEC37B700C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4 4" xfId="1839" xr:uid="{EB9378D5-37C4-47D0-97FA-FA9F59D8AC48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5 4" xfId="1840" xr:uid="{ECAA6C98-9AA1-4612-8244-E36DD449EB7A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6 4" xfId="1841" xr:uid="{56AAFCE4-D70D-40F7-B47E-D66109C12A3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7 4" xfId="1842" xr:uid="{63885A03-2A60-4CCB-B8DB-8C1221F94C05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8 4" xfId="1843" xr:uid="{1EDD6E73-C508-47F8-8B00-5E58F7B4A5BF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19 4" xfId="1844" xr:uid="{28568981-C46E-48CF-B648-A793C6820886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2 2 2" xfId="1997" xr:uid="{A69EF94F-E487-42A4-B770-F783EB94B9ED}"/>
    <cellStyle name="Percent 2 2 2 3" xfId="1996" xr:uid="{A8B4F96D-E3A1-4777-BCB8-0F75BBE25556}"/>
    <cellStyle name="Percent 2 2 3" xfId="658" xr:uid="{00000000-0005-0000-0000-000047040000}"/>
    <cellStyle name="Percent 2 2 3 2" xfId="1998" xr:uid="{BB6C7FE3-6D3C-4BEE-A42B-81F5CFC40A95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4 4" xfId="1845" xr:uid="{2A64B6ED-1EE8-4A8F-A9C1-329C92D793CF}"/>
    <cellStyle name="Percent 2 2 5" xfId="656" xr:uid="{00000000-0005-0000-0000-00004B040000}"/>
    <cellStyle name="Percent 2 2 5 2" xfId="1240" xr:uid="{00000000-0005-0000-0000-00004C040000}"/>
    <cellStyle name="Percent 2 2 5 2 2" xfId="1999" xr:uid="{E734968B-D4A6-43E4-8B85-CE23BEB4B7DF}"/>
    <cellStyle name="Percent 2 2 6" xfId="1995" xr:uid="{98BF3531-7C40-4E7D-A2A9-71311C267A90}"/>
    <cellStyle name="Percent 2 2 7" xfId="2110" xr:uid="{54AF9278-DE2E-4ACE-9494-CD39BF8EA154}"/>
    <cellStyle name="Percent 2 2 8" xfId="2197" xr:uid="{2B1A809B-28A8-4ABC-B8DF-A3035D27B3E6}"/>
    <cellStyle name="Percent 2 3" xfId="130" xr:uid="{00000000-0005-0000-0000-00004D040000}"/>
    <cellStyle name="Percent 2 3 2" xfId="2000" xr:uid="{369C577E-5BBC-4879-A9F4-6295C7763448}"/>
    <cellStyle name="Percent 2 3 3" xfId="2048" xr:uid="{FC36EBD2-8EEC-4956-9C6E-299DA093B2A6}"/>
    <cellStyle name="Percent 2 3 4" xfId="2111" xr:uid="{EC9DCF80-3DE2-408D-A0D0-AADF2FFA9ED3}"/>
    <cellStyle name="Percent 2 3 5" xfId="2204" xr:uid="{84534EF1-E14F-4F85-B976-B19228C2660F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4 4" xfId="1846" xr:uid="{01949667-ACA3-425E-B18A-FF958DF96ED2}"/>
    <cellStyle name="Percent 2 4 5" xfId="2112" xr:uid="{8AD7A9E1-D0D8-4E35-AE09-77BB6FE0C23C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 7 2" xfId="1994" xr:uid="{B011F7B5-D616-4DB3-9786-E60AEBF2400A}"/>
    <cellStyle name="Percent 2 8" xfId="1273" xr:uid="{E01D02D7-7E98-4FFC-A4D7-CD44B8D9BAD9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0 4" xfId="1847" xr:uid="{F983F3BD-107C-4E54-8CD6-81C4EF902454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1 4" xfId="1848" xr:uid="{346C2219-B965-4F4E-B8C6-BC30F847F45E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2 4" xfId="1849" xr:uid="{8D02ED1A-D24A-4D0A-81B0-9E997B387D58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3 4" xfId="1850" xr:uid="{968A33E3-4D56-4733-8C93-3ED319DCC229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4 4" xfId="1851" xr:uid="{57A0B348-683E-4870-8977-496287D43FEA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5 4" xfId="1852" xr:uid="{402ADC7F-20DB-4945-A474-DF1F3457B875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7 4" xfId="1853" xr:uid="{202CA2A6-4750-4987-8E5B-2F0721750541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8 4" xfId="1854" xr:uid="{0AAF16D2-F8CE-428E-A1F8-91206EF10A98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29 4" xfId="1855" xr:uid="{7D58E2EE-B7D7-4DCD-9751-46A275FD978A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2 2 2" xfId="2004" xr:uid="{0F6F664C-FCD9-40A8-BE78-C1A5ED364D33}"/>
    <cellStyle name="Percent 3 2 2 3" xfId="2003" xr:uid="{1B332505-ACAC-41FF-9165-CCB2BCF44A93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2 3 4" xfId="1856" xr:uid="{20442943-E668-46C5-B521-AA3A9E9BFAC2}"/>
    <cellStyle name="Percent 3 2 4" xfId="2002" xr:uid="{90469909-D0D1-41E4-981D-7F8AB0DC885F}"/>
    <cellStyle name="Percent 3 2 5" xfId="2160" xr:uid="{3D654DE8-0311-48FC-BABA-BC2056403F54}"/>
    <cellStyle name="Percent 3 3" xfId="134" xr:uid="{00000000-0005-0000-0000-000077040000}"/>
    <cellStyle name="Percent 3 3 2" xfId="663" xr:uid="{00000000-0005-0000-0000-000078040000}"/>
    <cellStyle name="Percent 3 3 2 2" xfId="2006" xr:uid="{A309F3D3-B2E1-44BC-AB77-36FBBE4606F8}"/>
    <cellStyle name="Percent 3 3 3" xfId="2005" xr:uid="{12507F34-EAAC-4C26-9FA3-A40616E53DD1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 4 4" xfId="1857" xr:uid="{88CC486B-6F93-465A-AFDD-DFCEB606F0B1}"/>
    <cellStyle name="Percent 3 5" xfId="2001" xr:uid="{4CD290A5-E386-4DED-92B0-99B3DEED5987}"/>
    <cellStyle name="Percent 3 6" xfId="2113" xr:uid="{A9E8A9F3-6E4C-4D67-B79A-06E654774D1F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0 4" xfId="1858" xr:uid="{2457F0AA-7764-40B6-871B-F7CD1E769624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1 4" xfId="1859" xr:uid="{AFEE0FCE-E718-4775-A8BC-EDB111050E18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2 4" xfId="1860" xr:uid="{DC0D1608-3E80-4E5E-A31F-BFC9FC4958E8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3 4" xfId="1861" xr:uid="{AAE1D77D-CBAA-4A60-8BDB-07079B3A04FE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4 4" xfId="1862" xr:uid="{BC7D4DCC-9330-4C2D-BE6E-8D61DC205AD1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5 4" xfId="1863" xr:uid="{0C7DFB11-8674-401D-BA1A-8F5E3AE78F02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6 4" xfId="1864" xr:uid="{B5DCE8B2-5573-4674-A154-4116B193A0F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7 4" xfId="1865" xr:uid="{48D308AA-DE67-40CA-A581-41602003AE5C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8 4" xfId="1866" xr:uid="{71D7D096-C9DA-4DFC-A378-581239610DF1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39 4" xfId="1867" xr:uid="{C9B79950-1B94-40CE-A620-12DACA814DE3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2 3" xfId="1868" xr:uid="{0EC09B3B-F44A-4FCF-A1E0-96B071062F66}"/>
    <cellStyle name="Percent 4 2 2 3" xfId="911" xr:uid="{00000000-0005-0000-0000-00009F040000}"/>
    <cellStyle name="Percent 4 2 2 3 2" xfId="2009" xr:uid="{1AD45371-75D7-459B-A7E6-8D81BE51D1DF}"/>
    <cellStyle name="Percent 4 2 3" xfId="665" xr:uid="{00000000-0005-0000-0000-0000A0040000}"/>
    <cellStyle name="Percent 4 2 4" xfId="2008" xr:uid="{BCCA18EA-245C-4317-88EA-276A4B635394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2 3" xfId="1869" xr:uid="{9EEABA0C-6578-41E4-837C-9B8F4D57416C}"/>
    <cellStyle name="Percent 4 3 3" xfId="910" xr:uid="{00000000-0005-0000-0000-0000A4040000}"/>
    <cellStyle name="Percent 4 3 3 2" xfId="2010" xr:uid="{8698EEE2-D5D4-4A94-8478-C84AD24389D4}"/>
    <cellStyle name="Percent 4 4" xfId="2007" xr:uid="{5284D959-E9FD-47CF-89BD-3DB54DFA2A6F}"/>
    <cellStyle name="Percent 4 5" xfId="2114" xr:uid="{41626BA7-4B19-446F-BFB1-15C013E863D1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0 4" xfId="1870" xr:uid="{2219F4B7-1088-4153-BD2E-089A42A747BF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1 4" xfId="1871" xr:uid="{4E8D3494-D68D-4BE0-BDCC-9087376F398B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2 4" xfId="1872" xr:uid="{15F7CC92-363A-47BD-B7B3-E8A23428AC37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3 4" xfId="1873" xr:uid="{871CC034-F5CD-4332-B584-0C3F9AD5DDCC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4 4" xfId="1874" xr:uid="{AFD75006-7560-4693-A7C9-365B5449B439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5 4" xfId="1875" xr:uid="{4850CAEA-3210-4B0D-A63F-F0346D50F379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6 4" xfId="1876" xr:uid="{31216687-5FC2-4F72-AA91-EBFBB413DBD6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7 4" xfId="1877" xr:uid="{0F692A47-D03C-4D62-A77F-38D4CF4283B3}"/>
    <cellStyle name="Percent 48" xfId="841" xr:uid="{00000000-0005-0000-0000-0000BD040000}"/>
    <cellStyle name="Percent 48 2" xfId="2030" xr:uid="{2803486D-7C65-4155-B22F-45ECEED061E3}"/>
    <cellStyle name="Percent 49" xfId="2034" xr:uid="{AAE4D997-D005-4D99-8E4F-0ADC728BD119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2 2" xfId="2013" xr:uid="{4E852B39-1417-4E3D-822A-8BBD36E1E173}"/>
    <cellStyle name="Percent 5 2 3" xfId="1254" xr:uid="{00000000-0005-0000-0000-0000C1040000}"/>
    <cellStyle name="Percent 5 2 3 2" xfId="2012" xr:uid="{200480DA-A3BE-486B-B62A-1380AF17A97C}"/>
    <cellStyle name="Percent 5 3" xfId="142" xr:uid="{00000000-0005-0000-0000-0000C2040000}"/>
    <cellStyle name="Percent 5 3 2" xfId="2014" xr:uid="{58CA26BA-F166-4E25-BBC7-81878CB8B8C1}"/>
    <cellStyle name="Percent 5 4" xfId="666" xr:uid="{00000000-0005-0000-0000-0000C3040000}"/>
    <cellStyle name="Percent 5 5" xfId="2011" xr:uid="{718D2A7F-CD07-4486-AC09-F93C8220C48E}"/>
    <cellStyle name="Percent 5 6" xfId="2115" xr:uid="{8F4819A6-0F18-43D4-BC76-52106A4506E6}"/>
    <cellStyle name="Percent 50" xfId="2036" xr:uid="{840AB811-584C-42D8-82A8-CA7812A51D96}"/>
    <cellStyle name="Percent 51" xfId="2037" xr:uid="{8A6DB9F7-9ADC-4142-BA5B-A70C1FEB9CEE}"/>
    <cellStyle name="Percent 52" xfId="2042" xr:uid="{E8E35781-84A9-4262-A7FD-E53F6828E618}"/>
    <cellStyle name="Percent 53" xfId="2119" xr:uid="{69A22401-D17B-49EA-A2E9-025A2366394C}"/>
    <cellStyle name="Percent 54" xfId="2125" xr:uid="{9CCB4892-14CC-4E01-9DF8-573E6FBB6032}"/>
    <cellStyle name="Percent 55" xfId="2128" xr:uid="{2541CDFD-9237-47D2-8FD4-ADF0C4E6A81C}"/>
    <cellStyle name="Percent 56" xfId="2131" xr:uid="{69943B94-FA6F-495A-AB5B-F89D931EE81C}"/>
    <cellStyle name="Percent 57" xfId="2134" xr:uid="{07D979FC-115A-471D-B9BA-F5C3FB30D8DD}"/>
    <cellStyle name="Percent 58" xfId="2137" xr:uid="{23277F9D-A2DF-4E88-88B1-224E2294AF30}"/>
    <cellStyle name="Percent 59" xfId="2140" xr:uid="{1E5E43AC-F759-422D-835A-907E56D424FE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2 2" xfId="2017" xr:uid="{CABE4FA6-00DC-4143-BD3B-1E7745020456}"/>
    <cellStyle name="Percent 6 2 3" xfId="1259" xr:uid="{00000000-0005-0000-0000-0000C7040000}"/>
    <cellStyle name="Percent 6 2 3 2" xfId="2016" xr:uid="{5EF415EE-70EA-42C1-9B3E-54AAA8A16F7C}"/>
    <cellStyle name="Percent 6 3" xfId="146" xr:uid="{00000000-0005-0000-0000-0000C8040000}"/>
    <cellStyle name="Percent 6 3 2" xfId="2018" xr:uid="{57E0CC45-684B-4AB0-A399-34C94322DE72}"/>
    <cellStyle name="Percent 6 4" xfId="667" xr:uid="{00000000-0005-0000-0000-0000C9040000}"/>
    <cellStyle name="Percent 6 5" xfId="2015" xr:uid="{2BC6CF1A-D598-40B8-B99B-662E639A49E5}"/>
    <cellStyle name="Percent 6 6" xfId="2116" xr:uid="{CD70CD80-1365-4365-95AA-D21E9022D5D6}"/>
    <cellStyle name="Percent 60" xfId="2153" xr:uid="{278C8305-1E77-4B9B-8CF6-B164BEF05295}"/>
    <cellStyle name="Percent 61" xfId="2171" xr:uid="{443F5D67-0576-424B-BB0D-8988A09A018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2 2 2" xfId="2021" xr:uid="{7AEEF7C6-3DEF-485B-98D7-39D4E449D68A}"/>
    <cellStyle name="Percent 7 2 3" xfId="2020" xr:uid="{C8D9B331-E5EC-4B33-A278-C82909CF337B}"/>
    <cellStyle name="Percent 7 3" xfId="150" xr:uid="{00000000-0005-0000-0000-0000CD040000}"/>
    <cellStyle name="Percent 7 3 2" xfId="2022" xr:uid="{E04D56B7-B595-4CED-882C-01FFD26925B6}"/>
    <cellStyle name="Percent 7 4" xfId="668" xr:uid="{00000000-0005-0000-0000-0000CE040000}"/>
    <cellStyle name="Percent 7 5" xfId="2019" xr:uid="{FFCF30BD-890E-4121-B6E6-9D01825491D9}"/>
    <cellStyle name="Percent 7 6" xfId="2117" xr:uid="{D223FCDE-0B12-4FF0-AF1B-AED85D41330F}"/>
    <cellStyle name="Percent 8" xfId="151" xr:uid="{00000000-0005-0000-0000-0000CF040000}"/>
    <cellStyle name="Percent 8 2" xfId="152" xr:uid="{00000000-0005-0000-0000-0000D0040000}"/>
    <cellStyle name="Percent 8 2 2" xfId="2024" xr:uid="{1679D4C4-1329-4BCE-BE4B-CA54AA5D2D0C}"/>
    <cellStyle name="Percent 8 3" xfId="669" xr:uid="{00000000-0005-0000-0000-0000D1040000}"/>
    <cellStyle name="Percent 8 4" xfId="2023" xr:uid="{EC76D29B-6B5D-4682-B45C-2D72F607BD3D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Percent 9 5" xfId="2025" xr:uid="{0F0B513B-6102-493E-A574-F07AC5169B81}"/>
    <cellStyle name="Standaard 2" xfId="2118" xr:uid="{BB9724B1-C00A-40CB-8AC6-E922D40DCD36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þ_x001d_ð &amp;ý&amp;†ýG_x0008_ X_x000a__x0007__x0001__x0001_ 2" xfId="2026" xr:uid="{91CEBFE9-8B7F-4EFF-9EA0-4AA0EE0B0C64}"/>
    <cellStyle name="þ_x001d_ð &amp;ý&amp;†ýG_x0008_ X_x000a__x0007__x0001__x0001_ 3" xfId="1879" xr:uid="{C78CFED5-3543-4331-BA2A-3E2C0F68DA54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IKNB'!$B$43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'data aset IKNB'!$C$42:$O$42</c:f>
              <c:strCache>
                <c:ptCount val="13"/>
                <c:pt idx="0">
                  <c:v>Mar-23</c:v>
                </c:pt>
                <c:pt idx="1">
                  <c:v>April-23</c:v>
                </c:pt>
                <c:pt idx="2">
                  <c:v>May-23</c:v>
                </c:pt>
                <c:pt idx="3">
                  <c:v>Jun-23</c:v>
                </c:pt>
                <c:pt idx="4">
                  <c:v>Jul-23</c:v>
                </c:pt>
                <c:pt idx="5">
                  <c:v>Aug-23</c:v>
                </c:pt>
                <c:pt idx="6">
                  <c:v>Sep-23</c:v>
                </c:pt>
                <c:pt idx="7">
                  <c:v>Oct-23</c:v>
                </c:pt>
                <c:pt idx="8">
                  <c:v>Nov-23</c:v>
                </c:pt>
                <c:pt idx="9">
                  <c:v>Dec-23</c:v>
                </c:pt>
                <c:pt idx="10">
                  <c:v>Jan-24</c:v>
                </c:pt>
                <c:pt idx="11">
                  <c:v>Feb-24</c:v>
                </c:pt>
                <c:pt idx="12">
                  <c:v>Mar-24</c:v>
                </c:pt>
              </c:strCache>
            </c:strRef>
          </c:cat>
          <c:val>
            <c:numRef>
              <c:f>'data aset IKNB'!$C$43:$O$43</c:f>
              <c:numCache>
                <c:formatCode>_(* #,##0.00_);_(* \(#,##0.00\);_(* "-"_);_(@_)</c:formatCode>
                <c:ptCount val="13"/>
                <c:pt idx="0">
                  <c:v>2995.706193342498</c:v>
                </c:pt>
                <c:pt idx="1">
                  <c:v>3013.9615506146361</c:v>
                </c:pt>
                <c:pt idx="2">
                  <c:v>3025.1424001772075</c:v>
                </c:pt>
                <c:pt idx="3">
                  <c:v>3053.171922101888</c:v>
                </c:pt>
                <c:pt idx="4">
                  <c:v>3069.35</c:v>
                </c:pt>
                <c:pt idx="5">
                  <c:v>3077.5075616517815</c:v>
                </c:pt>
                <c:pt idx="6">
                  <c:v>3097.9137582384369</c:v>
                </c:pt>
                <c:pt idx="7">
                  <c:v>3069.8456520085792</c:v>
                </c:pt>
                <c:pt idx="8">
                  <c:v>3094.3968071738623</c:v>
                </c:pt>
                <c:pt idx="9">
                  <c:v>3181.299267824631</c:v>
                </c:pt>
                <c:pt idx="10">
                  <c:v>3127.2105910235609</c:v>
                </c:pt>
                <c:pt idx="11">
                  <c:v>3066.0018531688847</c:v>
                </c:pt>
                <c:pt idx="12">
                  <c:v>3089.3676269298094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IKNB'!$B$44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'data aset IKNB'!$C$42:$O$42</c:f>
              <c:strCache>
                <c:ptCount val="13"/>
                <c:pt idx="0">
                  <c:v>Mar-23</c:v>
                </c:pt>
                <c:pt idx="1">
                  <c:v>April-23</c:v>
                </c:pt>
                <c:pt idx="2">
                  <c:v>May-23</c:v>
                </c:pt>
                <c:pt idx="3">
                  <c:v>Jun-23</c:v>
                </c:pt>
                <c:pt idx="4">
                  <c:v>Jul-23</c:v>
                </c:pt>
                <c:pt idx="5">
                  <c:v>Aug-23</c:v>
                </c:pt>
                <c:pt idx="6">
                  <c:v>Sep-23</c:v>
                </c:pt>
                <c:pt idx="7">
                  <c:v>Oct-23</c:v>
                </c:pt>
                <c:pt idx="8">
                  <c:v>Nov-23</c:v>
                </c:pt>
                <c:pt idx="9">
                  <c:v>Dec-23</c:v>
                </c:pt>
                <c:pt idx="10">
                  <c:v>Jan-24</c:v>
                </c:pt>
                <c:pt idx="11">
                  <c:v>Feb-24</c:v>
                </c:pt>
                <c:pt idx="12">
                  <c:v>Mar-24</c:v>
                </c:pt>
              </c:strCache>
            </c:strRef>
          </c:cat>
          <c:val>
            <c:numRef>
              <c:f>'data aset IKNB'!$C$44:$O$44</c:f>
              <c:numCache>
                <c:formatCode>_(* #,##0.00_);_(* \(#,##0.00\);_(* "-"_);_(@_)</c:formatCode>
                <c:ptCount val="13"/>
                <c:pt idx="0">
                  <c:v>146.06558445191595</c:v>
                </c:pt>
                <c:pt idx="1">
                  <c:v>147.01346120574553</c:v>
                </c:pt>
                <c:pt idx="2">
                  <c:v>146.45992053435086</c:v>
                </c:pt>
                <c:pt idx="3">
                  <c:v>149.57555703775418</c:v>
                </c:pt>
                <c:pt idx="4">
                  <c:v>151.21</c:v>
                </c:pt>
                <c:pt idx="5">
                  <c:v>152.49</c:v>
                </c:pt>
                <c:pt idx="6">
                  <c:v>154.14513767645147</c:v>
                </c:pt>
                <c:pt idx="7">
                  <c:v>153.34131444129522</c:v>
                </c:pt>
                <c:pt idx="8">
                  <c:v>154.18772480031419</c:v>
                </c:pt>
                <c:pt idx="9">
                  <c:v>155.82480229548639</c:v>
                </c:pt>
                <c:pt idx="10">
                  <c:v>229.10230809704001</c:v>
                </c:pt>
                <c:pt idx="11">
                  <c:v>219.907501151324</c:v>
                </c:pt>
                <c:pt idx="12">
                  <c:v>219.00582289714302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IKNB'!$B$45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'data aset IKNB'!$C$42:$O$42</c:f>
              <c:strCache>
                <c:ptCount val="13"/>
                <c:pt idx="0">
                  <c:v>Mar-23</c:v>
                </c:pt>
                <c:pt idx="1">
                  <c:v>April-23</c:v>
                </c:pt>
                <c:pt idx="2">
                  <c:v>May-23</c:v>
                </c:pt>
                <c:pt idx="3">
                  <c:v>Jun-23</c:v>
                </c:pt>
                <c:pt idx="4">
                  <c:v>Jul-23</c:v>
                </c:pt>
                <c:pt idx="5">
                  <c:v>Aug-23</c:v>
                </c:pt>
                <c:pt idx="6">
                  <c:v>Sep-23</c:v>
                </c:pt>
                <c:pt idx="7">
                  <c:v>Oct-23</c:v>
                </c:pt>
                <c:pt idx="8">
                  <c:v>Nov-23</c:v>
                </c:pt>
                <c:pt idx="9">
                  <c:v>Dec-23</c:v>
                </c:pt>
                <c:pt idx="10">
                  <c:v>Jan-24</c:v>
                </c:pt>
                <c:pt idx="11">
                  <c:v>Feb-24</c:v>
                </c:pt>
                <c:pt idx="12">
                  <c:v>Mar-24</c:v>
                </c:pt>
              </c:strCache>
            </c:strRef>
          </c:cat>
          <c:val>
            <c:numRef>
              <c:f>'data aset IKNB'!$C$45:$O$45</c:f>
              <c:numCache>
                <c:formatCode>_(* #,##0.00_);_(* \(#,##0.00\);_(* "-"_);_(@_)</c:formatCode>
                <c:ptCount val="13"/>
                <c:pt idx="0">
                  <c:v>3141.771777794414</c:v>
                </c:pt>
                <c:pt idx="1">
                  <c:v>3160.9750118203815</c:v>
                </c:pt>
                <c:pt idx="2">
                  <c:v>3171.6023207115581</c:v>
                </c:pt>
                <c:pt idx="3">
                  <c:v>3202.7474791396421</c:v>
                </c:pt>
                <c:pt idx="4">
                  <c:v>3220.56</c:v>
                </c:pt>
                <c:pt idx="5">
                  <c:v>3229.9975616517813</c:v>
                </c:pt>
                <c:pt idx="6">
                  <c:v>3252.0588959148886</c:v>
                </c:pt>
                <c:pt idx="7">
                  <c:v>3223.1869664498745</c:v>
                </c:pt>
                <c:pt idx="8">
                  <c:v>3248.5845319741766</c:v>
                </c:pt>
                <c:pt idx="9">
                  <c:v>3337.1240701201173</c:v>
                </c:pt>
                <c:pt idx="10">
                  <c:v>3356.3128991206008</c:v>
                </c:pt>
                <c:pt idx="11">
                  <c:v>3285.9093543202089</c:v>
                </c:pt>
                <c:pt idx="12">
                  <c:v>3308.3734498269523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catAx>
        <c:axId val="12733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30784"/>
        <c:crosses val="autoZero"/>
        <c:auto val="1"/>
        <c:lblAlgn val="ctr"/>
        <c:lblOffset val="100"/>
        <c:noMultiLvlLbl val="1"/>
      </c:cat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IKNB'!$B$45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45230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</c:numCache>
            </c:numRef>
          </c:cat>
          <c:val>
            <c:numRef>
              <c:f>'Pelaku IKNB'!$C$45:$O$45</c:f>
              <c:numCache>
                <c:formatCode>_(* #,##0_);_(* \(#,##0\);_(* "-"_);_(@_)</c:formatCode>
                <c:ptCount val="13"/>
                <c:pt idx="0">
                  <c:v>1149</c:v>
                </c:pt>
                <c:pt idx="1">
                  <c:v>1151</c:v>
                </c:pt>
                <c:pt idx="2">
                  <c:v>1153</c:v>
                </c:pt>
                <c:pt idx="3">
                  <c:v>1158</c:v>
                </c:pt>
                <c:pt idx="4">
                  <c:v>1160</c:v>
                </c:pt>
                <c:pt idx="5">
                  <c:v>1166</c:v>
                </c:pt>
                <c:pt idx="6">
                  <c:v>1170</c:v>
                </c:pt>
                <c:pt idx="7">
                  <c:v>1168</c:v>
                </c:pt>
                <c:pt idx="8">
                  <c:v>1172</c:v>
                </c:pt>
                <c:pt idx="9">
                  <c:v>1174</c:v>
                </c:pt>
                <c:pt idx="10">
                  <c:v>1179</c:v>
                </c:pt>
                <c:pt idx="11">
                  <c:v>1181</c:v>
                </c:pt>
                <c:pt idx="12">
                  <c:v>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IKNB'!$B$46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45230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</c:numCache>
            </c:numRef>
          </c:cat>
          <c:val>
            <c:numRef>
              <c:f>'Pelaku IKNB'!$C$46:$O$46</c:f>
              <c:numCache>
                <c:formatCode>_(* #,##0_);_(* \(#,##0\);_(* "-"_);_(@_)</c:formatCode>
                <c:ptCount val="13"/>
                <c:pt idx="0">
                  <c:v>122</c:v>
                </c:pt>
                <c:pt idx="1">
                  <c:v>122</c:v>
                </c:pt>
                <c:pt idx="2">
                  <c:v>122</c:v>
                </c:pt>
                <c:pt idx="3">
                  <c:v>123</c:v>
                </c:pt>
                <c:pt idx="4">
                  <c:v>122</c:v>
                </c:pt>
                <c:pt idx="5">
                  <c:v>123</c:v>
                </c:pt>
                <c:pt idx="6">
                  <c:v>123</c:v>
                </c:pt>
                <c:pt idx="7">
                  <c:v>122</c:v>
                </c:pt>
                <c:pt idx="8">
                  <c:v>122</c:v>
                </c:pt>
                <c:pt idx="9">
                  <c:v>122</c:v>
                </c:pt>
                <c:pt idx="10">
                  <c:v>122</c:v>
                </c:pt>
                <c:pt idx="11">
                  <c:v>121</c:v>
                </c:pt>
                <c:pt idx="12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45230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</c:numCache>
            </c:numRef>
          </c:cat>
          <c:val>
            <c:numRef>
              <c:f>'Pelaku IKNB'!$C$47:$O$47</c:f>
              <c:numCache>
                <c:formatCode>_(* #,##0_);_(* \(#,##0\);_(* "-"_);_(@_)</c:formatCode>
                <c:ptCount val="13"/>
                <c:pt idx="0">
                  <c:v>1271</c:v>
                </c:pt>
                <c:pt idx="1">
                  <c:v>1273</c:v>
                </c:pt>
                <c:pt idx="2">
                  <c:v>1275</c:v>
                </c:pt>
                <c:pt idx="3">
                  <c:v>1281</c:v>
                </c:pt>
                <c:pt idx="4">
                  <c:v>1282</c:v>
                </c:pt>
                <c:pt idx="5">
                  <c:v>1289</c:v>
                </c:pt>
                <c:pt idx="6">
                  <c:v>1293</c:v>
                </c:pt>
                <c:pt idx="7">
                  <c:v>1290</c:v>
                </c:pt>
                <c:pt idx="8">
                  <c:v>1294</c:v>
                </c:pt>
                <c:pt idx="9">
                  <c:v>1296</c:v>
                </c:pt>
                <c:pt idx="10">
                  <c:v>1301</c:v>
                </c:pt>
                <c:pt idx="11">
                  <c:v>1302</c:v>
                </c:pt>
                <c:pt idx="12">
                  <c:v>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1171574</xdr:colOff>
      <xdr:row>35</xdr:row>
      <xdr:rowOff>84367</xdr:rowOff>
    </xdr:from>
    <xdr:to>
      <xdr:col>23</xdr:col>
      <xdr:colOff>1137556</xdr:colOff>
      <xdr:row>63</xdr:row>
      <xdr:rowOff>34020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797274</xdr:colOff>
      <xdr:row>37</xdr:row>
      <xdr:rowOff>71541</xdr:rowOff>
    </xdr:from>
    <xdr:to>
      <xdr:col>28</xdr:col>
      <xdr:colOff>560946</xdr:colOff>
      <xdr:row>60</xdr:row>
      <xdr:rowOff>117063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51"/>
  <sheetViews>
    <sheetView showGridLines="0" tabSelected="1" zoomScale="85" zoomScaleNormal="85" workbookViewId="0">
      <pane xSplit="2" ySplit="6" topLeftCell="C26" activePane="bottomRight" state="frozen"/>
      <selection pane="topRight" activeCell="C1" sqref="C1"/>
      <selection pane="bottomLeft" activeCell="A7" sqref="A7"/>
      <selection pane="bottomRight" activeCell="C42" sqref="C42"/>
    </sheetView>
  </sheetViews>
  <sheetFormatPr defaultColWidth="9.109375" defaultRowHeight="14.4"/>
  <cols>
    <col min="1" max="1" width="11.44140625" style="27" customWidth="1"/>
    <col min="2" max="2" width="31.109375" style="27" customWidth="1"/>
    <col min="3" max="56" width="17.109375" style="27" customWidth="1"/>
    <col min="57" max="16384" width="9.109375" style="27"/>
  </cols>
  <sheetData>
    <row r="2" spans="2:56" ht="33" customHeight="1">
      <c r="B2" s="91" t="s">
        <v>24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</row>
    <row r="3" spans="2:56">
      <c r="B3" s="21"/>
    </row>
    <row r="4" spans="2:56" ht="15" thickBot="1">
      <c r="B4" s="21"/>
    </row>
    <row r="5" spans="2:56" s="63" customFormat="1">
      <c r="B5" s="179" t="s">
        <v>0</v>
      </c>
      <c r="C5" s="181" t="s">
        <v>41</v>
      </c>
      <c r="D5" s="182"/>
      <c r="E5" s="183" t="s">
        <v>21</v>
      </c>
      <c r="F5" s="181" t="s">
        <v>42</v>
      </c>
      <c r="G5" s="182"/>
      <c r="H5" s="183" t="s">
        <v>21</v>
      </c>
      <c r="I5" s="181" t="s">
        <v>45</v>
      </c>
      <c r="J5" s="182"/>
      <c r="K5" s="183" t="s">
        <v>21</v>
      </c>
      <c r="L5" s="181" t="s">
        <v>47</v>
      </c>
      <c r="M5" s="182"/>
      <c r="N5" s="183" t="s">
        <v>21</v>
      </c>
      <c r="O5" s="181" t="s">
        <v>48</v>
      </c>
      <c r="P5" s="182"/>
      <c r="Q5" s="183" t="s">
        <v>21</v>
      </c>
      <c r="R5" s="181" t="s">
        <v>49</v>
      </c>
      <c r="S5" s="182"/>
      <c r="T5" s="183" t="s">
        <v>21</v>
      </c>
      <c r="U5" s="181" t="s">
        <v>54</v>
      </c>
      <c r="V5" s="182"/>
      <c r="W5" s="183" t="s">
        <v>21</v>
      </c>
      <c r="X5" s="181" t="s">
        <v>55</v>
      </c>
      <c r="Y5" s="182"/>
      <c r="Z5" s="183" t="s">
        <v>21</v>
      </c>
      <c r="AA5" s="185" t="s">
        <v>57</v>
      </c>
      <c r="AB5" s="182"/>
      <c r="AC5" s="183" t="s">
        <v>21</v>
      </c>
      <c r="AD5" s="181" t="s">
        <v>59</v>
      </c>
      <c r="AE5" s="182"/>
      <c r="AF5" s="183" t="s">
        <v>21</v>
      </c>
      <c r="AG5" s="181" t="s">
        <v>60</v>
      </c>
      <c r="AH5" s="182"/>
      <c r="AI5" s="183" t="s">
        <v>21</v>
      </c>
      <c r="AJ5" s="181" t="s">
        <v>64</v>
      </c>
      <c r="AK5" s="182"/>
      <c r="AL5" s="183" t="s">
        <v>21</v>
      </c>
      <c r="AM5" s="181" t="s">
        <v>66</v>
      </c>
      <c r="AN5" s="182"/>
      <c r="AO5" s="183" t="s">
        <v>21</v>
      </c>
    </row>
    <row r="6" spans="2:56" s="63" customFormat="1">
      <c r="B6" s="180"/>
      <c r="C6" s="38" t="s">
        <v>23</v>
      </c>
      <c r="D6" s="4" t="s">
        <v>1</v>
      </c>
      <c r="E6" s="184"/>
      <c r="F6" s="38" t="s">
        <v>23</v>
      </c>
      <c r="G6" s="4" t="s">
        <v>1</v>
      </c>
      <c r="H6" s="184"/>
      <c r="I6" s="38" t="s">
        <v>23</v>
      </c>
      <c r="J6" s="4" t="s">
        <v>1</v>
      </c>
      <c r="K6" s="184"/>
      <c r="L6" s="38" t="s">
        <v>23</v>
      </c>
      <c r="M6" s="4" t="s">
        <v>1</v>
      </c>
      <c r="N6" s="184"/>
      <c r="O6" s="38" t="s">
        <v>23</v>
      </c>
      <c r="P6" s="4" t="s">
        <v>1</v>
      </c>
      <c r="Q6" s="184"/>
      <c r="R6" s="38" t="s">
        <v>23</v>
      </c>
      <c r="S6" s="4" t="s">
        <v>1</v>
      </c>
      <c r="T6" s="184"/>
      <c r="U6" s="38" t="s">
        <v>23</v>
      </c>
      <c r="V6" s="4" t="s">
        <v>1</v>
      </c>
      <c r="W6" s="184"/>
      <c r="X6" s="38" t="s">
        <v>23</v>
      </c>
      <c r="Y6" s="4" t="s">
        <v>1</v>
      </c>
      <c r="Z6" s="184"/>
      <c r="AA6" s="127" t="s">
        <v>23</v>
      </c>
      <c r="AB6" s="4" t="s">
        <v>1</v>
      </c>
      <c r="AC6" s="184"/>
      <c r="AD6" s="38" t="s">
        <v>23</v>
      </c>
      <c r="AE6" s="4" t="s">
        <v>1</v>
      </c>
      <c r="AF6" s="184"/>
      <c r="AG6" s="38" t="s">
        <v>23</v>
      </c>
      <c r="AH6" s="4" t="s">
        <v>1</v>
      </c>
      <c r="AI6" s="184"/>
      <c r="AJ6" s="38" t="s">
        <v>23</v>
      </c>
      <c r="AK6" s="4" t="s">
        <v>1</v>
      </c>
      <c r="AL6" s="184"/>
      <c r="AM6" s="38" t="s">
        <v>23</v>
      </c>
      <c r="AN6" s="4" t="s">
        <v>1</v>
      </c>
      <c r="AO6" s="184"/>
    </row>
    <row r="7" spans="2:56" s="30" customFormat="1">
      <c r="B7" s="24" t="s">
        <v>2</v>
      </c>
      <c r="C7" s="31">
        <f t="shared" ref="C7:D7" si="0">SUM(C8:C12)</f>
        <v>1766.27975673424</v>
      </c>
      <c r="D7" s="31">
        <f t="shared" si="0"/>
        <v>45.341374251690006</v>
      </c>
      <c r="E7" s="120">
        <f t="shared" ref="E7:E26" si="1">C7+D7</f>
        <v>1811.62113098593</v>
      </c>
      <c r="F7" s="70">
        <f t="shared" ref="F7:G7" si="2">SUM(F8:F12)</f>
        <v>1781.7674975033588</v>
      </c>
      <c r="G7" s="31">
        <f t="shared" si="2"/>
        <v>45.723416544650014</v>
      </c>
      <c r="H7" s="120">
        <f t="shared" ref="H7:H26" si="3">F7+G7</f>
        <v>1827.4909140480088</v>
      </c>
      <c r="I7" s="70">
        <f t="shared" ref="I7:J7" si="4">SUM(I8:I12)</f>
        <v>1786.6574090708973</v>
      </c>
      <c r="J7" s="31">
        <f t="shared" si="4"/>
        <v>45.691577343279995</v>
      </c>
      <c r="K7" s="120">
        <f t="shared" ref="K7:K26" si="5">I7+J7</f>
        <v>1832.3489864141773</v>
      </c>
      <c r="L7" s="70">
        <f t="shared" ref="L7:M7" si="6">SUM(L8:L12)</f>
        <v>1803.5989059842689</v>
      </c>
      <c r="M7" s="31">
        <f t="shared" si="6"/>
        <v>45.737207087100003</v>
      </c>
      <c r="N7" s="120">
        <f t="shared" ref="N7:N26" si="7">L7+M7</f>
        <v>1849.3361130713688</v>
      </c>
      <c r="O7" s="70">
        <f t="shared" ref="O7:P7" si="8">SUM(O8:O12)</f>
        <v>1816.1499999999999</v>
      </c>
      <c r="P7" s="31">
        <f t="shared" si="8"/>
        <v>46.29</v>
      </c>
      <c r="Q7" s="120">
        <f t="shared" ref="Q7:Q27" si="9">O7+P7</f>
        <v>1862.4399999999998</v>
      </c>
      <c r="R7" s="70">
        <f t="shared" ref="R7:S7" si="10">SUM(R8:R12)</f>
        <v>1817.69</v>
      </c>
      <c r="S7" s="31">
        <f t="shared" si="10"/>
        <v>46.21</v>
      </c>
      <c r="T7" s="120">
        <f t="shared" ref="T7:T27" si="11">R7+S7</f>
        <v>1863.9</v>
      </c>
      <c r="U7" s="70">
        <f t="shared" ref="U7:V7" si="12">SUM(U8:U12)</f>
        <v>1817.8756088731359</v>
      </c>
      <c r="V7" s="31">
        <f t="shared" si="12"/>
        <v>46.097493594440003</v>
      </c>
      <c r="W7" s="120">
        <f t="shared" ref="W7:W34" si="13">U7+V7</f>
        <v>1863.9731024675759</v>
      </c>
      <c r="X7" s="70">
        <f t="shared" ref="X7:Y7" si="14">SUM(X8:X12)</f>
        <v>1785.7525158253211</v>
      </c>
      <c r="Y7" s="31">
        <f t="shared" si="14"/>
        <v>44.622096334669997</v>
      </c>
      <c r="Z7" s="120">
        <f t="shared" ref="Z7:Z34" si="15">X7+Y7</f>
        <v>1830.3746121599911</v>
      </c>
      <c r="AA7" s="119">
        <f t="shared" ref="AA7:AB7" si="16">SUM(AA8:AA12)</f>
        <v>1814.7537231191541</v>
      </c>
      <c r="AB7" s="31">
        <f t="shared" si="16"/>
        <v>44.306468830710003</v>
      </c>
      <c r="AC7" s="120">
        <f t="shared" ref="AC7:AC34" si="17">AA7+AB7</f>
        <v>1859.060191949864</v>
      </c>
      <c r="AD7" s="119">
        <f t="shared" ref="AD7:AE7" si="18">SUM(AD8:AD12)</f>
        <v>1843.0221049789541</v>
      </c>
      <c r="AE7" s="31">
        <f t="shared" si="18"/>
        <v>44.005232920179999</v>
      </c>
      <c r="AF7" s="120">
        <f t="shared" ref="AF7:AF34" si="19">AD7+AE7</f>
        <v>1887.0273378991342</v>
      </c>
      <c r="AG7" s="119">
        <f t="shared" ref="AG7:AH7" si="20">SUM(AG8:AG12)</f>
        <v>1860.5742000535779</v>
      </c>
      <c r="AH7" s="31">
        <f t="shared" si="20"/>
        <v>44.241487802149997</v>
      </c>
      <c r="AI7" s="31">
        <f t="shared" ref="AI7:AI34" si="21">AG7+AH7</f>
        <v>1904.8156878557279</v>
      </c>
      <c r="AJ7" s="31">
        <f>SUM(AJ8:AJ12)</f>
        <v>1875.0503993343368</v>
      </c>
      <c r="AK7" s="31">
        <f>SUM(AK8:AK12)</f>
        <v>44.756969818229997</v>
      </c>
      <c r="AL7" s="31">
        <f>SUM(AJ7:AK7)</f>
        <v>1919.8073691525667</v>
      </c>
      <c r="AM7" s="119">
        <f>SUM(AM8:AM12)</f>
        <v>1879.7650307857721</v>
      </c>
      <c r="AN7" s="31">
        <f>SUM(AN8:AN12)</f>
        <v>45.10054431423</v>
      </c>
      <c r="AO7" s="120">
        <f>SUM(AM7:AN7)</f>
        <v>1924.8655751000022</v>
      </c>
    </row>
    <row r="8" spans="2:56">
      <c r="B8" s="22" t="s">
        <v>3</v>
      </c>
      <c r="C8" s="71">
        <v>586.2030947679599</v>
      </c>
      <c r="D8" s="15">
        <v>34.929402294360003</v>
      </c>
      <c r="E8" s="11">
        <f t="shared" si="1"/>
        <v>621.13249706231989</v>
      </c>
      <c r="F8" s="71">
        <v>586.25298108192999</v>
      </c>
      <c r="G8" s="15">
        <v>35.13865939041002</v>
      </c>
      <c r="H8" s="121">
        <f t="shared" si="3"/>
        <v>621.39164047233999</v>
      </c>
      <c r="I8" s="71">
        <v>585.93848614944045</v>
      </c>
      <c r="J8" s="15">
        <v>35.057472055079998</v>
      </c>
      <c r="K8" s="121">
        <f t="shared" si="5"/>
        <v>620.99595820452043</v>
      </c>
      <c r="L8" s="71">
        <v>587.18115026122996</v>
      </c>
      <c r="M8" s="15">
        <v>34.921530995369999</v>
      </c>
      <c r="N8" s="121">
        <f t="shared" si="7"/>
        <v>622.10268125659991</v>
      </c>
      <c r="O8" s="134">
        <v>590.79999999999995</v>
      </c>
      <c r="P8" s="15">
        <v>35.31</v>
      </c>
      <c r="Q8" s="11">
        <f t="shared" si="9"/>
        <v>626.1099999999999</v>
      </c>
      <c r="R8" s="71">
        <v>588.76</v>
      </c>
      <c r="S8" s="15">
        <v>35.1</v>
      </c>
      <c r="T8" s="11">
        <f t="shared" si="11"/>
        <v>623.86</v>
      </c>
      <c r="U8" s="71">
        <v>582.87496848219996</v>
      </c>
      <c r="V8" s="15">
        <v>34.90998938421</v>
      </c>
      <c r="W8" s="11">
        <f t="shared" si="13"/>
        <v>617.78495786640997</v>
      </c>
      <c r="X8" s="71">
        <v>571.57207123284002</v>
      </c>
      <c r="Y8" s="98">
        <v>33.532294103589997</v>
      </c>
      <c r="Z8" s="11">
        <f t="shared" si="15"/>
        <v>605.10436533642996</v>
      </c>
      <c r="AA8" s="103">
        <v>578.79560092699001</v>
      </c>
      <c r="AB8" s="98">
        <v>33.096812647029999</v>
      </c>
      <c r="AC8" s="11">
        <f t="shared" si="17"/>
        <v>611.89241357402</v>
      </c>
      <c r="AD8" s="71">
        <v>587.71038355504004</v>
      </c>
      <c r="AE8" s="98">
        <v>32.80626512605</v>
      </c>
      <c r="AF8" s="11">
        <f t="shared" si="19"/>
        <v>620.51664868109003</v>
      </c>
      <c r="AG8" s="107">
        <v>591.19716252429998</v>
      </c>
      <c r="AH8" s="108">
        <v>32.793161904709997</v>
      </c>
      <c r="AI8" s="11">
        <f t="shared" si="21"/>
        <v>623.99032442901</v>
      </c>
      <c r="AJ8" s="173">
        <v>592.61987111152996</v>
      </c>
      <c r="AK8" s="174">
        <v>32.844585813469998</v>
      </c>
      <c r="AL8" s="11">
        <f t="shared" ref="AL8:AL33" si="22">SUM(AJ8:AK8)</f>
        <v>625.46445692499992</v>
      </c>
      <c r="AM8" s="192">
        <v>590.91681452453997</v>
      </c>
      <c r="AN8" s="193">
        <v>33.15886097445</v>
      </c>
      <c r="AO8" s="11">
        <f t="shared" ref="AO8:AO33" si="23">SUM(AM8:AN8)</f>
        <v>624.07567549898999</v>
      </c>
    </row>
    <row r="9" spans="2:56">
      <c r="B9" s="22" t="s">
        <v>4</v>
      </c>
      <c r="C9" s="71">
        <v>199.93054165878002</v>
      </c>
      <c r="D9" s="15">
        <v>7.9541500776700005</v>
      </c>
      <c r="E9" s="11">
        <f t="shared" si="1"/>
        <v>207.88469173645001</v>
      </c>
      <c r="F9" s="71">
        <v>201.49437843197015</v>
      </c>
      <c r="G9" s="15">
        <v>8.1098229035499987</v>
      </c>
      <c r="H9" s="11">
        <f t="shared" si="3"/>
        <v>209.60420133552014</v>
      </c>
      <c r="I9" s="71">
        <v>199.90666571311007</v>
      </c>
      <c r="J9" s="15">
        <v>8.1236735803099993</v>
      </c>
      <c r="K9" s="11">
        <f t="shared" si="5"/>
        <v>208.03033929342007</v>
      </c>
      <c r="L9" s="71">
        <v>202.4663400638</v>
      </c>
      <c r="M9" s="15">
        <v>8.2117616899500003</v>
      </c>
      <c r="N9" s="11">
        <f t="shared" si="7"/>
        <v>210.67810175375001</v>
      </c>
      <c r="O9" s="71">
        <v>204.91</v>
      </c>
      <c r="P9" s="15">
        <v>8.33</v>
      </c>
      <c r="Q9" s="11">
        <f t="shared" si="9"/>
        <v>213.24</v>
      </c>
      <c r="R9" s="71">
        <v>203.59</v>
      </c>
      <c r="S9" s="15">
        <v>8.43</v>
      </c>
      <c r="T9" s="11">
        <f t="shared" si="11"/>
        <v>212.02</v>
      </c>
      <c r="U9" s="96">
        <v>205.78349156605</v>
      </c>
      <c r="V9" s="97">
        <v>8.4699945018299996</v>
      </c>
      <c r="W9" s="11">
        <f t="shared" si="13"/>
        <v>214.25348606788</v>
      </c>
      <c r="X9" s="96">
        <v>207.41196580491999</v>
      </c>
      <c r="Y9" s="97">
        <v>8.3221428650099991</v>
      </c>
      <c r="Z9" s="11">
        <f t="shared" si="15"/>
        <v>215.73410866992998</v>
      </c>
      <c r="AA9" s="135">
        <v>219.35305161810001</v>
      </c>
      <c r="AB9" s="97">
        <v>8.4085208923400003</v>
      </c>
      <c r="AC9" s="11">
        <f t="shared" si="17"/>
        <v>227.76157251044</v>
      </c>
      <c r="AD9" s="96">
        <v>224.04997982781001</v>
      </c>
      <c r="AE9" s="97">
        <v>8.4635722896600001</v>
      </c>
      <c r="AF9" s="11">
        <f t="shared" si="19"/>
        <v>232.51355211747</v>
      </c>
      <c r="AG9" s="107">
        <v>230.05409921661001</v>
      </c>
      <c r="AH9" s="108">
        <v>8.6890885076199993</v>
      </c>
      <c r="AI9" s="11">
        <f t="shared" si="21"/>
        <v>238.74318772423001</v>
      </c>
      <c r="AJ9" s="173">
        <v>234.26431628577001</v>
      </c>
      <c r="AK9" s="174">
        <v>9.0963110951000008</v>
      </c>
      <c r="AL9" s="11">
        <f t="shared" si="22"/>
        <v>243.36062738087</v>
      </c>
      <c r="AM9" s="192">
        <v>234.64308214952999</v>
      </c>
      <c r="AN9" s="193">
        <v>9.1253778781699992</v>
      </c>
      <c r="AO9" s="11">
        <f t="shared" si="23"/>
        <v>243.76846002769997</v>
      </c>
    </row>
    <row r="10" spans="2:56">
      <c r="B10" s="22" t="s">
        <v>5</v>
      </c>
      <c r="C10" s="71">
        <v>35.236037622929992</v>
      </c>
      <c r="D10" s="15">
        <v>2.45782187966</v>
      </c>
      <c r="E10" s="11">
        <f t="shared" si="1"/>
        <v>37.693859502589994</v>
      </c>
      <c r="F10" s="71">
        <v>35.619651875359999</v>
      </c>
      <c r="G10" s="15">
        <v>2.4749342506900001</v>
      </c>
      <c r="H10" s="11">
        <f t="shared" si="3"/>
        <v>38.094586126049997</v>
      </c>
      <c r="I10" s="71">
        <v>35.366887840920008</v>
      </c>
      <c r="J10" s="15">
        <v>2.5104317078900005</v>
      </c>
      <c r="K10" s="11">
        <f t="shared" si="5"/>
        <v>37.877319548810007</v>
      </c>
      <c r="L10" s="71">
        <v>35.20408738487</v>
      </c>
      <c r="M10" s="15">
        <v>2.60391440178</v>
      </c>
      <c r="N10" s="11">
        <f t="shared" si="7"/>
        <v>37.808001786650003</v>
      </c>
      <c r="O10" s="71">
        <v>35.520000000000003</v>
      </c>
      <c r="P10" s="15">
        <v>2.65</v>
      </c>
      <c r="Q10" s="11">
        <f t="shared" si="9"/>
        <v>38.17</v>
      </c>
      <c r="R10" s="71">
        <v>36.6</v>
      </c>
      <c r="S10" s="15">
        <v>2.68</v>
      </c>
      <c r="T10" s="11">
        <f t="shared" si="11"/>
        <v>39.28</v>
      </c>
      <c r="U10" s="71">
        <v>37.82034689492</v>
      </c>
      <c r="V10" s="15">
        <v>2.7175097084000002</v>
      </c>
      <c r="W10" s="11">
        <f t="shared" si="13"/>
        <v>40.537856603320002</v>
      </c>
      <c r="X10" s="71">
        <v>36.59553113346</v>
      </c>
      <c r="Y10" s="15">
        <v>2.7676593660700002</v>
      </c>
      <c r="Z10" s="11">
        <f t="shared" si="15"/>
        <v>39.363190499529999</v>
      </c>
      <c r="AA10" s="103">
        <v>37.253681090930002</v>
      </c>
      <c r="AB10" s="15">
        <v>2.8011352913400001</v>
      </c>
      <c r="AC10" s="11">
        <f t="shared" si="17"/>
        <v>40.054816382270005</v>
      </c>
      <c r="AD10" s="71">
        <v>36.18125984121</v>
      </c>
      <c r="AE10" s="15">
        <v>2.73539550447</v>
      </c>
      <c r="AF10" s="11">
        <f t="shared" si="19"/>
        <v>38.916655345679999</v>
      </c>
      <c r="AG10" s="107">
        <v>37.581916179579999</v>
      </c>
      <c r="AH10" s="108">
        <v>2.75923738982</v>
      </c>
      <c r="AI10" s="11">
        <f t="shared" si="21"/>
        <v>40.341153569399999</v>
      </c>
      <c r="AJ10" s="173">
        <v>38.132906237429999</v>
      </c>
      <c r="AK10" s="174">
        <v>2.8160729096599999</v>
      </c>
      <c r="AL10" s="11">
        <f t="shared" si="22"/>
        <v>40.94897914709</v>
      </c>
      <c r="AM10" s="192">
        <v>38.377408079379997</v>
      </c>
      <c r="AN10" s="193">
        <v>2.8163054616099998</v>
      </c>
      <c r="AO10" s="11">
        <f t="shared" si="23"/>
        <v>41.193713540989997</v>
      </c>
    </row>
    <row r="11" spans="2:56" ht="46.5" customHeight="1">
      <c r="B11" s="23" t="s">
        <v>35</v>
      </c>
      <c r="C11" s="71">
        <v>163.22174021411001</v>
      </c>
      <c r="D11" s="15">
        <v>0</v>
      </c>
      <c r="E11" s="11">
        <f t="shared" si="1"/>
        <v>163.22174021411001</v>
      </c>
      <c r="F11" s="71">
        <v>163.83280120782001</v>
      </c>
      <c r="G11" s="15">
        <v>0</v>
      </c>
      <c r="H11" s="11">
        <f t="shared" si="3"/>
        <v>163.83280120782001</v>
      </c>
      <c r="I11" s="71">
        <v>164.36812259429999</v>
      </c>
      <c r="J11" s="15">
        <v>0</v>
      </c>
      <c r="K11" s="11">
        <f t="shared" si="5"/>
        <v>164.36812259429999</v>
      </c>
      <c r="L11" s="71">
        <v>166.03825601944999</v>
      </c>
      <c r="M11" s="15"/>
      <c r="N11" s="11">
        <f t="shared" si="7"/>
        <v>166.03825601944999</v>
      </c>
      <c r="O11" s="71">
        <v>166.19</v>
      </c>
      <c r="P11" s="15">
        <v>0</v>
      </c>
      <c r="Q11" s="11">
        <f t="shared" si="9"/>
        <v>166.19</v>
      </c>
      <c r="R11" s="71">
        <v>165.82</v>
      </c>
      <c r="S11" s="15">
        <v>0</v>
      </c>
      <c r="T11" s="11">
        <f t="shared" si="11"/>
        <v>165.82</v>
      </c>
      <c r="U11" s="71">
        <v>164.23900187999999</v>
      </c>
      <c r="V11" s="15">
        <v>0</v>
      </c>
      <c r="W11" s="11">
        <f t="shared" si="13"/>
        <v>164.23900187999999</v>
      </c>
      <c r="X11" s="71">
        <v>145.77659029898001</v>
      </c>
      <c r="Y11" s="15">
        <v>0</v>
      </c>
      <c r="Z11" s="11">
        <f t="shared" si="15"/>
        <v>145.77659029898001</v>
      </c>
      <c r="AA11" s="103">
        <v>148.009280749483</v>
      </c>
      <c r="AB11" s="15">
        <v>0</v>
      </c>
      <c r="AC11" s="11">
        <f t="shared" si="17"/>
        <v>148.009280749483</v>
      </c>
      <c r="AD11" s="71">
        <v>157.99043083127</v>
      </c>
      <c r="AE11" s="15">
        <v>0</v>
      </c>
      <c r="AF11" s="11">
        <f t="shared" si="19"/>
        <v>157.99043083127</v>
      </c>
      <c r="AG11" s="107">
        <v>157.49232521156</v>
      </c>
      <c r="AH11" s="108">
        <v>0</v>
      </c>
      <c r="AI11" s="11">
        <f t="shared" si="21"/>
        <v>157.49232521156</v>
      </c>
      <c r="AJ11" s="173">
        <v>158.07618456354001</v>
      </c>
      <c r="AK11" s="174">
        <v>0</v>
      </c>
      <c r="AL11" s="11">
        <f t="shared" si="22"/>
        <v>158.07618456354001</v>
      </c>
      <c r="AM11" s="192">
        <v>158.10581033043999</v>
      </c>
      <c r="AN11" s="193">
        <v>0</v>
      </c>
      <c r="AO11" s="11">
        <f t="shared" si="23"/>
        <v>158.10581033043999</v>
      </c>
    </row>
    <row r="12" spans="2:56">
      <c r="B12" s="22" t="s">
        <v>6</v>
      </c>
      <c r="C12" s="71">
        <v>781.68834247045993</v>
      </c>
      <c r="D12" s="18">
        <v>0</v>
      </c>
      <c r="E12" s="11">
        <f t="shared" si="1"/>
        <v>781.68834247045993</v>
      </c>
      <c r="F12" s="71">
        <v>794.5676849062786</v>
      </c>
      <c r="G12" s="18">
        <v>0</v>
      </c>
      <c r="H12" s="11">
        <f t="shared" si="3"/>
        <v>794.5676849062786</v>
      </c>
      <c r="I12" s="71">
        <v>801.07724677312694</v>
      </c>
      <c r="J12" s="18">
        <v>0</v>
      </c>
      <c r="K12" s="11">
        <f t="shared" si="5"/>
        <v>801.07724677312694</v>
      </c>
      <c r="L12" s="71">
        <v>812.70907225491896</v>
      </c>
      <c r="M12" s="18">
        <v>0</v>
      </c>
      <c r="N12" s="11">
        <f t="shared" si="7"/>
        <v>812.70907225491896</v>
      </c>
      <c r="O12" s="71">
        <v>818.73</v>
      </c>
      <c r="P12" s="15">
        <v>0</v>
      </c>
      <c r="Q12" s="11">
        <f t="shared" si="9"/>
        <v>818.73</v>
      </c>
      <c r="R12" s="71">
        <v>822.92</v>
      </c>
      <c r="S12" s="15">
        <v>0</v>
      </c>
      <c r="T12" s="11">
        <f t="shared" si="11"/>
        <v>822.92</v>
      </c>
      <c r="U12" s="71">
        <v>827.157800049966</v>
      </c>
      <c r="V12" s="15">
        <v>0</v>
      </c>
      <c r="W12" s="11">
        <f t="shared" si="13"/>
        <v>827.157800049966</v>
      </c>
      <c r="X12" s="137">
        <v>824.39635735512104</v>
      </c>
      <c r="Y12" s="15">
        <v>0</v>
      </c>
      <c r="Z12" s="11">
        <f t="shared" si="15"/>
        <v>824.39635735512104</v>
      </c>
      <c r="AA12" s="136">
        <v>831.342108733651</v>
      </c>
      <c r="AB12" s="15">
        <v>0</v>
      </c>
      <c r="AC12" s="11">
        <f t="shared" si="17"/>
        <v>831.342108733651</v>
      </c>
      <c r="AD12" s="102">
        <v>837.09005092362395</v>
      </c>
      <c r="AE12" s="15">
        <v>0</v>
      </c>
      <c r="AF12" s="11">
        <f t="shared" si="19"/>
        <v>837.09005092362395</v>
      </c>
      <c r="AG12" s="107">
        <v>844.24869692152799</v>
      </c>
      <c r="AH12" s="108">
        <v>0</v>
      </c>
      <c r="AI12" s="11">
        <f t="shared" si="21"/>
        <v>844.24869692152799</v>
      </c>
      <c r="AJ12" s="173">
        <v>851.95712113606703</v>
      </c>
      <c r="AK12" s="174">
        <v>0</v>
      </c>
      <c r="AL12" s="11">
        <f t="shared" si="22"/>
        <v>851.95712113606703</v>
      </c>
      <c r="AM12" s="192">
        <v>857.72191570188204</v>
      </c>
      <c r="AN12" s="193">
        <v>0</v>
      </c>
      <c r="AO12" s="11">
        <f t="shared" si="23"/>
        <v>857.72191570188204</v>
      </c>
    </row>
    <row r="13" spans="2:56" s="30" customFormat="1">
      <c r="B13" s="24" t="s">
        <v>7</v>
      </c>
      <c r="C13" s="16">
        <f>SUM(C14:C16)</f>
        <v>630.91414268871335</v>
      </c>
      <c r="D13" s="16">
        <f>SUM(D14:D16)</f>
        <v>36.555907159070635</v>
      </c>
      <c r="E13" s="33">
        <f t="shared" si="1"/>
        <v>667.47004984778403</v>
      </c>
      <c r="F13" s="72">
        <f>SUM(F14:F16)</f>
        <v>634.31373275139413</v>
      </c>
      <c r="G13" s="16">
        <f>SUM(G14:G16)</f>
        <v>36.901010360595919</v>
      </c>
      <c r="H13" s="33">
        <f t="shared" si="3"/>
        <v>671.21474311199006</v>
      </c>
      <c r="I13" s="72">
        <f>SUM(I14:I16)</f>
        <v>638.20146010481892</v>
      </c>
      <c r="J13" s="16">
        <f>SUM(J14:J16)</f>
        <v>37.109913997389995</v>
      </c>
      <c r="K13" s="33">
        <f t="shared" si="5"/>
        <v>675.3113741022089</v>
      </c>
      <c r="L13" s="72">
        <f>SUM(L14:L16)</f>
        <v>644.267325322896</v>
      </c>
      <c r="M13" s="16">
        <f>SUM(M14:M16)</f>
        <v>39.069937096196</v>
      </c>
      <c r="N13" s="33">
        <f t="shared" si="7"/>
        <v>683.33726241909199</v>
      </c>
      <c r="O13" s="72">
        <f>SUM(O14:O16)</f>
        <v>643.42999999999995</v>
      </c>
      <c r="P13" s="16">
        <f>SUM(P14:P16)</f>
        <v>39.959999999999994</v>
      </c>
      <c r="Q13" s="33">
        <f t="shared" si="9"/>
        <v>683.39</v>
      </c>
      <c r="R13" s="72">
        <f>SUM(R14:R16)</f>
        <v>646.43000000000006</v>
      </c>
      <c r="S13" s="16">
        <f>SUM(S14:S16)</f>
        <v>40.620000000000005</v>
      </c>
      <c r="T13" s="33">
        <f t="shared" si="11"/>
        <v>687.05000000000007</v>
      </c>
      <c r="U13" s="72">
        <f>SUM(U14:U16)</f>
        <v>548.08391076520093</v>
      </c>
      <c r="V13" s="16">
        <f>SUM(V14:V16)</f>
        <v>32.342856635507999</v>
      </c>
      <c r="W13" s="33">
        <f t="shared" si="13"/>
        <v>580.42676740070897</v>
      </c>
      <c r="X13" s="72">
        <f>SUM(X14:X16)</f>
        <v>556.21314653567902</v>
      </c>
      <c r="Y13" s="16">
        <f>SUM(Y14:Y16)</f>
        <v>32.742015142199001</v>
      </c>
      <c r="Z13" s="33">
        <f t="shared" si="15"/>
        <v>588.95516167787798</v>
      </c>
      <c r="AA13" s="128">
        <f>SUM(AA14:AA16)</f>
        <v>552.66341723313292</v>
      </c>
      <c r="AB13" s="16">
        <f>SUM(AB14:AB16)</f>
        <v>33.609587308887996</v>
      </c>
      <c r="AC13" s="33">
        <f t="shared" si="17"/>
        <v>586.27300454202089</v>
      </c>
      <c r="AD13" s="16">
        <f>SUM(AD14:AD16)</f>
        <v>595.20306073101119</v>
      </c>
      <c r="AE13" s="16">
        <f>SUM(AE14:AE16)</f>
        <v>34.723837672525001</v>
      </c>
      <c r="AF13" s="33">
        <f t="shared" si="19"/>
        <v>629.92689840353614</v>
      </c>
      <c r="AG13" s="16">
        <f>SUM(AG14:AG16)</f>
        <v>561.44815774208587</v>
      </c>
      <c r="AH13" s="16">
        <f>SUM(AH14:AH16)</f>
        <v>34.828820294890001</v>
      </c>
      <c r="AI13" s="33">
        <f t="shared" si="21"/>
        <v>596.27697803697583</v>
      </c>
      <c r="AJ13" s="72">
        <f>SUM(AJ14:AJ16)</f>
        <v>562.31754895665097</v>
      </c>
      <c r="AK13" s="16">
        <f>SUM(AK14:AK16)</f>
        <v>34.836531333094001</v>
      </c>
      <c r="AL13" s="33">
        <f t="shared" si="22"/>
        <v>597.15408028974502</v>
      </c>
      <c r="AM13" s="72">
        <f>SUM(AM14:AM16)</f>
        <v>575.51424046417708</v>
      </c>
      <c r="AN13" s="16">
        <f>SUM(AN14:AN16)</f>
        <v>35.558278582912997</v>
      </c>
      <c r="AO13" s="33">
        <f t="shared" si="23"/>
        <v>611.07251904709005</v>
      </c>
    </row>
    <row r="14" spans="2:56">
      <c r="B14" s="22" t="s">
        <v>19</v>
      </c>
      <c r="C14" s="73">
        <v>486.43736143214699</v>
      </c>
      <c r="D14" s="14">
        <v>25.073889184995998</v>
      </c>
      <c r="E14" s="34">
        <f t="shared" si="1"/>
        <v>511.51125061714299</v>
      </c>
      <c r="F14" s="73">
        <v>488.86119481719396</v>
      </c>
      <c r="G14" s="14">
        <v>25.503889347775999</v>
      </c>
      <c r="H14" s="34">
        <f t="shared" si="3"/>
        <v>514.36508416496997</v>
      </c>
      <c r="I14" s="73">
        <v>488.96690892527096</v>
      </c>
      <c r="J14" s="14">
        <v>25.729131919170001</v>
      </c>
      <c r="K14" s="34">
        <f t="shared" si="5"/>
        <v>514.69604084444097</v>
      </c>
      <c r="L14" s="73">
        <v>497.50431473062696</v>
      </c>
      <c r="M14" s="14">
        <v>26.891273120628</v>
      </c>
      <c r="N14" s="34">
        <f t="shared" si="7"/>
        <v>524.39558785125496</v>
      </c>
      <c r="O14" s="73">
        <v>497.86999999999995</v>
      </c>
      <c r="P14" s="14">
        <v>27.06</v>
      </c>
      <c r="Q14" s="34">
        <f t="shared" si="9"/>
        <v>524.92999999999995</v>
      </c>
      <c r="R14" s="73">
        <v>501.88</v>
      </c>
      <c r="S14" s="14">
        <v>27.85</v>
      </c>
      <c r="T14" s="34">
        <f t="shared" si="11"/>
        <v>529.73</v>
      </c>
      <c r="U14" s="73">
        <v>510.05350411428299</v>
      </c>
      <c r="V14" s="14">
        <v>28.342664469984001</v>
      </c>
      <c r="W14" s="34">
        <f t="shared" si="13"/>
        <v>538.396168584267</v>
      </c>
      <c r="X14" s="73">
        <v>514.38982861641102</v>
      </c>
      <c r="Y14" s="14">
        <v>28.636474087677001</v>
      </c>
      <c r="Z14" s="34">
        <f t="shared" si="15"/>
        <v>543.02630270408804</v>
      </c>
      <c r="AA14" s="129">
        <v>515.70205834648891</v>
      </c>
      <c r="AB14" s="14">
        <v>29.528131386691999</v>
      </c>
      <c r="AC14" s="34">
        <f t="shared" si="17"/>
        <v>545.23018973318096</v>
      </c>
      <c r="AD14" s="73">
        <v>552.85656057459903</v>
      </c>
      <c r="AE14" s="14">
        <v>30.420207197736001</v>
      </c>
      <c r="AF14" s="34">
        <f t="shared" si="19"/>
        <v>583.27676777233501</v>
      </c>
      <c r="AG14" s="73">
        <v>523.27529297759395</v>
      </c>
      <c r="AH14" s="14">
        <v>31.449834322579001</v>
      </c>
      <c r="AI14" s="34">
        <f t="shared" si="21"/>
        <v>554.72512730017297</v>
      </c>
      <c r="AJ14" s="73">
        <v>524.41099977150702</v>
      </c>
      <c r="AK14" s="14">
        <v>31.457379785684001</v>
      </c>
      <c r="AL14" s="11">
        <v>555.86837955719102</v>
      </c>
      <c r="AM14" s="73">
        <v>537.80600134470103</v>
      </c>
      <c r="AN14" s="14">
        <v>31.983966635725999</v>
      </c>
      <c r="AO14" s="11">
        <v>569.78996798042704</v>
      </c>
    </row>
    <row r="15" spans="2:56">
      <c r="B15" s="22" t="s">
        <v>58</v>
      </c>
      <c r="C15" s="73">
        <v>23.423249594791002</v>
      </c>
      <c r="D15" s="14">
        <v>4.4885265065290003</v>
      </c>
      <c r="E15" s="34">
        <f t="shared" si="1"/>
        <v>27.911776101320001</v>
      </c>
      <c r="F15" s="73">
        <v>23.360027338779002</v>
      </c>
      <c r="G15" s="14">
        <v>4.3713449878999997</v>
      </c>
      <c r="H15" s="34">
        <f t="shared" si="3"/>
        <v>27.731372326679001</v>
      </c>
      <c r="I15" s="73">
        <v>23.436354308614</v>
      </c>
      <c r="J15" s="14">
        <v>4.2088402412299999</v>
      </c>
      <c r="K15" s="34">
        <f t="shared" si="5"/>
        <v>27.645194549844</v>
      </c>
      <c r="L15" s="73">
        <v>23.515044358063999</v>
      </c>
      <c r="M15" s="14">
        <v>3.8354571051869999</v>
      </c>
      <c r="N15" s="34">
        <f t="shared" si="7"/>
        <v>27.350501463251</v>
      </c>
      <c r="O15" s="73">
        <v>23.53</v>
      </c>
      <c r="P15" s="14">
        <v>4.1100000000000003</v>
      </c>
      <c r="Q15" s="34">
        <f t="shared" si="9"/>
        <v>27.64</v>
      </c>
      <c r="R15" s="73">
        <v>23.57</v>
      </c>
      <c r="S15" s="14">
        <v>4.04</v>
      </c>
      <c r="T15" s="34">
        <f t="shared" si="11"/>
        <v>27.61</v>
      </c>
      <c r="U15" s="73">
        <v>23.242290902866003</v>
      </c>
      <c r="V15" s="15">
        <v>4.000192165524</v>
      </c>
      <c r="W15" s="34">
        <f t="shared" si="13"/>
        <v>27.242483068390001</v>
      </c>
      <c r="X15" s="73">
        <v>26.871183106366001</v>
      </c>
      <c r="Y15" s="14">
        <v>4.1055410545219999</v>
      </c>
      <c r="Z15" s="34">
        <f t="shared" si="15"/>
        <v>30.976724160888001</v>
      </c>
      <c r="AA15" s="129">
        <v>22.483508513132001</v>
      </c>
      <c r="AB15" s="14">
        <v>4.0814559221959996</v>
      </c>
      <c r="AC15" s="34">
        <f t="shared" si="17"/>
        <v>26.564964435328001</v>
      </c>
      <c r="AD15" s="73">
        <v>27.241324366087198</v>
      </c>
      <c r="AE15" s="14">
        <v>4.3036304747890002</v>
      </c>
      <c r="AF15" s="34">
        <f t="shared" si="19"/>
        <v>31.544954840876198</v>
      </c>
      <c r="AG15" s="73">
        <v>22.953035417673998</v>
      </c>
      <c r="AH15" s="14">
        <v>3.3789859723109998</v>
      </c>
      <c r="AI15" s="34">
        <f t="shared" si="21"/>
        <v>26.332021389984998</v>
      </c>
      <c r="AJ15" s="73">
        <v>22.686719838325999</v>
      </c>
      <c r="AK15" s="14">
        <v>3.3791515474099998</v>
      </c>
      <c r="AL15" s="11">
        <f t="shared" ref="AL15:AL34" si="24">SUM(AJ15:AK15)</f>
        <v>26.065871385735999</v>
      </c>
      <c r="AM15" s="73">
        <v>22.764883326496001</v>
      </c>
      <c r="AN15" s="14">
        <v>3.5743119471870002</v>
      </c>
      <c r="AO15" s="11">
        <v>26.339195273683</v>
      </c>
    </row>
    <row r="16" spans="2:56">
      <c r="B16" s="22" t="s">
        <v>50</v>
      </c>
      <c r="C16" s="73">
        <v>121.05353166177538</v>
      </c>
      <c r="D16" s="14">
        <v>6.9934914675456392</v>
      </c>
      <c r="E16" s="34">
        <f t="shared" si="1"/>
        <v>128.04702312932102</v>
      </c>
      <c r="F16" s="73">
        <v>122.09251059542107</v>
      </c>
      <c r="G16" s="14">
        <v>7.0257760249199199</v>
      </c>
      <c r="H16" s="34">
        <f t="shared" si="3"/>
        <v>129.118286620341</v>
      </c>
      <c r="I16" s="73">
        <v>125.79819687093401</v>
      </c>
      <c r="J16" s="14">
        <v>7.171941836989995</v>
      </c>
      <c r="K16" s="34">
        <f t="shared" si="5"/>
        <v>132.97013870792401</v>
      </c>
      <c r="L16" s="73">
        <v>123.24796623420501</v>
      </c>
      <c r="M16" s="14">
        <v>8.3432068703809996</v>
      </c>
      <c r="N16" s="34">
        <f t="shared" si="7"/>
        <v>131.59117310458601</v>
      </c>
      <c r="O16" s="73">
        <v>122.03</v>
      </c>
      <c r="P16" s="14">
        <v>8.7899999999999991</v>
      </c>
      <c r="Q16" s="34">
        <f t="shared" si="9"/>
        <v>130.82</v>
      </c>
      <c r="R16" s="73">
        <v>120.97999999999999</v>
      </c>
      <c r="S16" s="15">
        <v>8.73</v>
      </c>
      <c r="T16" s="34">
        <f t="shared" si="11"/>
        <v>129.70999999999998</v>
      </c>
      <c r="U16" s="73">
        <f>14.788115748052</f>
        <v>14.788115748052</v>
      </c>
      <c r="V16" s="15">
        <v>0</v>
      </c>
      <c r="W16" s="34">
        <f t="shared" si="13"/>
        <v>14.788115748052</v>
      </c>
      <c r="X16" s="73">
        <v>14.952134812902001</v>
      </c>
      <c r="Y16" s="15">
        <v>0</v>
      </c>
      <c r="Z16" s="34">
        <f t="shared" si="15"/>
        <v>14.952134812902001</v>
      </c>
      <c r="AA16" s="129">
        <v>14.477850373512</v>
      </c>
      <c r="AB16" s="15">
        <v>0</v>
      </c>
      <c r="AC16" s="34">
        <f t="shared" si="17"/>
        <v>14.477850373512</v>
      </c>
      <c r="AD16" s="73">
        <v>15.105175790324999</v>
      </c>
      <c r="AE16" s="15">
        <v>0</v>
      </c>
      <c r="AF16" s="34">
        <f t="shared" si="19"/>
        <v>15.105175790324999</v>
      </c>
      <c r="AG16" s="73">
        <v>15.219829346818001</v>
      </c>
      <c r="AH16" s="108">
        <v>0</v>
      </c>
      <c r="AI16" s="34">
        <f t="shared" si="21"/>
        <v>15.219829346818001</v>
      </c>
      <c r="AJ16" s="73">
        <v>15.219829346818001</v>
      </c>
      <c r="AK16" s="174">
        <v>0</v>
      </c>
      <c r="AL16" s="11">
        <f t="shared" si="24"/>
        <v>15.219829346818001</v>
      </c>
      <c r="AM16" s="73">
        <v>14.94335579298</v>
      </c>
      <c r="AN16" s="193">
        <v>0</v>
      </c>
      <c r="AO16" s="11">
        <v>14.94335579298</v>
      </c>
    </row>
    <row r="17" spans="2:43" s="30" customFormat="1">
      <c r="B17" s="24" t="s">
        <v>9</v>
      </c>
      <c r="C17" s="16">
        <f>SUM(C18:C20)</f>
        <v>346.97756356047529</v>
      </c>
      <c r="D17" s="16">
        <f>SUM(D18:D20)</f>
        <v>3.1032623026441799</v>
      </c>
      <c r="E17" s="33">
        <f t="shared" si="1"/>
        <v>350.08082586311946</v>
      </c>
      <c r="F17" s="72">
        <f>SUM(F18:F20)</f>
        <v>349.72046531842426</v>
      </c>
      <c r="G17" s="16">
        <f>SUM(G18:G20)</f>
        <v>3.1301739023258222</v>
      </c>
      <c r="H17" s="33">
        <f t="shared" si="3"/>
        <v>352.85063922075005</v>
      </c>
      <c r="I17" s="72">
        <f>SUM(I18:I20)</f>
        <v>351.96401436506494</v>
      </c>
      <c r="J17" s="16">
        <f>SUM(J18:J20)</f>
        <v>3.169674977177364</v>
      </c>
      <c r="K17" s="33">
        <f t="shared" si="5"/>
        <v>355.13368934224229</v>
      </c>
      <c r="L17" s="72">
        <f>SUM(L18:L20)</f>
        <v>355.45884542379082</v>
      </c>
      <c r="M17" s="16">
        <f>SUM(M18:M20)</f>
        <v>3.203530415529364</v>
      </c>
      <c r="N17" s="33">
        <f t="shared" si="7"/>
        <v>358.66237583932019</v>
      </c>
      <c r="O17" s="72">
        <f>SUM(O18:O20)</f>
        <v>356.84000000000003</v>
      </c>
      <c r="P17" s="16">
        <f>SUM(P18:P20)</f>
        <v>3.2300000000000004</v>
      </c>
      <c r="Q17" s="33">
        <f t="shared" si="9"/>
        <v>360.07000000000005</v>
      </c>
      <c r="R17" s="72">
        <f>SUM(R18:R20)</f>
        <v>357.73</v>
      </c>
      <c r="S17" s="16">
        <f>SUM(S18:S20)</f>
        <v>3.2800000000000002</v>
      </c>
      <c r="T17" s="33">
        <f t="shared" si="11"/>
        <v>361.01</v>
      </c>
      <c r="U17" s="72">
        <f>SUM(U18:U20)</f>
        <v>357.35774033299492</v>
      </c>
      <c r="V17" s="16">
        <f>SUM(V18:V20)</f>
        <v>3.26132380836669</v>
      </c>
      <c r="W17" s="33">
        <f t="shared" si="13"/>
        <v>360.6190641413616</v>
      </c>
      <c r="X17" s="72">
        <f>SUM(X18:X20)</f>
        <v>355.34976647957137</v>
      </c>
      <c r="Y17" s="128">
        <f>SUM(Y18:Y20)</f>
        <v>3.2765858318533558</v>
      </c>
      <c r="Z17" s="33">
        <f t="shared" si="15"/>
        <v>358.62635231142474</v>
      </c>
      <c r="AA17" s="128">
        <f>SUM(AA18:AA20)</f>
        <v>359.72318653579185</v>
      </c>
      <c r="AB17" s="128">
        <f>SUM(AB18:AB20)</f>
        <v>3.302263851109386</v>
      </c>
      <c r="AC17" s="33">
        <f t="shared" si="17"/>
        <v>363.02545038690124</v>
      </c>
      <c r="AD17" s="72">
        <f>SUM(AD18:AD20)</f>
        <v>365.36056785183212</v>
      </c>
      <c r="AE17" s="128">
        <f>SUM(AE18:AE20)</f>
        <v>3.3414429472551501</v>
      </c>
      <c r="AF17" s="33">
        <f t="shared" si="19"/>
        <v>368.70201079908725</v>
      </c>
      <c r="AG17" s="72">
        <f>SUM(AG18:AG20)</f>
        <v>366.91300000000001</v>
      </c>
      <c r="AH17" s="128">
        <f>SUM(AH18:AH20)</f>
        <v>75.290999999999997</v>
      </c>
      <c r="AI17" s="33">
        <f t="shared" si="21"/>
        <v>442.20400000000001</v>
      </c>
      <c r="AJ17" s="175">
        <f>SUM(AJ18:AJ20)</f>
        <v>368.94399999999996</v>
      </c>
      <c r="AK17" s="16">
        <f>SUM(AK18:AK20)</f>
        <v>74.325999999999993</v>
      </c>
      <c r="AL17" s="33">
        <f t="shared" si="24"/>
        <v>443.27</v>
      </c>
      <c r="AM17" s="175">
        <f>SUM(AM18:AM20)</f>
        <v>370.60699999999997</v>
      </c>
      <c r="AN17" s="16">
        <f>SUM(AN18:AN20)</f>
        <v>73.347000000000008</v>
      </c>
      <c r="AO17" s="33">
        <f t="shared" si="23"/>
        <v>443.95399999999995</v>
      </c>
      <c r="AQ17" s="27"/>
    </row>
    <row r="18" spans="2:43">
      <c r="B18" s="22" t="s">
        <v>10</v>
      </c>
      <c r="C18" s="71">
        <v>178.67059085534692</v>
      </c>
      <c r="D18" s="15">
        <v>1.48893345575618</v>
      </c>
      <c r="E18" s="34">
        <f t="shared" si="1"/>
        <v>180.1595243111031</v>
      </c>
      <c r="F18" s="71">
        <v>179.84073432775131</v>
      </c>
      <c r="G18" s="15">
        <v>1.5038259549628221</v>
      </c>
      <c r="H18" s="34">
        <f t="shared" si="3"/>
        <v>181.34456028271413</v>
      </c>
      <c r="I18" s="71">
        <v>181.12612214759284</v>
      </c>
      <c r="J18" s="15">
        <v>1.5289336472813639</v>
      </c>
      <c r="K18" s="34">
        <f t="shared" si="5"/>
        <v>182.65505579487422</v>
      </c>
      <c r="L18" s="71">
        <v>183.7580452011824</v>
      </c>
      <c r="M18" s="15">
        <v>1.5514523939503639</v>
      </c>
      <c r="N18" s="34">
        <f t="shared" si="7"/>
        <v>185.30949759513277</v>
      </c>
      <c r="O18" s="71">
        <v>184.68</v>
      </c>
      <c r="P18" s="15">
        <v>1.57</v>
      </c>
      <c r="Q18" s="34">
        <f t="shared" si="9"/>
        <v>186.25</v>
      </c>
      <c r="R18" s="71">
        <v>184.82</v>
      </c>
      <c r="S18" s="15">
        <v>1.58</v>
      </c>
      <c r="T18" s="34">
        <f t="shared" si="11"/>
        <v>186.4</v>
      </c>
      <c r="U18" s="71">
        <v>183.881820153457</v>
      </c>
      <c r="V18" s="15">
        <v>1.5803204652599701</v>
      </c>
      <c r="W18" s="34">
        <f t="shared" si="13"/>
        <v>185.46214061871697</v>
      </c>
      <c r="X18" s="71">
        <v>181.94805213252141</v>
      </c>
      <c r="Y18" s="15">
        <v>1.582056463638706</v>
      </c>
      <c r="Z18" s="34">
        <f t="shared" si="15"/>
        <v>183.53010859616012</v>
      </c>
      <c r="AA18" s="103">
        <v>183.84918563614031</v>
      </c>
      <c r="AB18" s="15">
        <v>1.600819769328246</v>
      </c>
      <c r="AC18" s="34">
        <f t="shared" si="17"/>
        <v>185.45000540546854</v>
      </c>
      <c r="AD18" s="15">
        <v>185.875547761821</v>
      </c>
      <c r="AE18" s="103">
        <v>1.61947981335295</v>
      </c>
      <c r="AF18" s="34">
        <f t="shared" si="19"/>
        <v>187.49502757517394</v>
      </c>
      <c r="AG18" s="108">
        <v>186.36500000000001</v>
      </c>
      <c r="AH18" s="109">
        <v>1.63</v>
      </c>
      <c r="AI18" s="34">
        <f t="shared" si="21"/>
        <v>187.995</v>
      </c>
      <c r="AJ18" s="174">
        <v>187.178</v>
      </c>
      <c r="AK18" s="176">
        <v>1.651</v>
      </c>
      <c r="AL18" s="11">
        <f t="shared" si="24"/>
        <v>188.82900000000001</v>
      </c>
      <c r="AM18" s="193">
        <v>187.36199999999999</v>
      </c>
      <c r="AN18" s="194">
        <v>1.661</v>
      </c>
      <c r="AO18" s="11">
        <f t="shared" si="23"/>
        <v>189.023</v>
      </c>
    </row>
    <row r="19" spans="2:43">
      <c r="B19" s="22" t="s">
        <v>11</v>
      </c>
      <c r="C19" s="71">
        <v>44.132862861428315</v>
      </c>
      <c r="D19" s="15">
        <v>7.6724528412999995E-2</v>
      </c>
      <c r="E19" s="34">
        <f t="shared" si="1"/>
        <v>44.209587389841317</v>
      </c>
      <c r="F19" s="71">
        <v>44.631328323688557</v>
      </c>
      <c r="G19" s="15">
        <v>7.6146727240000003E-2</v>
      </c>
      <c r="H19" s="34">
        <f t="shared" si="3"/>
        <v>44.707475050928558</v>
      </c>
      <c r="I19" s="71">
        <v>44.840581898433236</v>
      </c>
      <c r="J19" s="15">
        <v>7.5979990297000005E-2</v>
      </c>
      <c r="K19" s="34">
        <f t="shared" si="5"/>
        <v>44.916561888730236</v>
      </c>
      <c r="L19" s="71">
        <v>45.428810157970581</v>
      </c>
      <c r="M19" s="15">
        <v>7.4006782061000004E-2</v>
      </c>
      <c r="N19" s="34">
        <f t="shared" si="7"/>
        <v>45.502816940031579</v>
      </c>
      <c r="O19" s="71">
        <v>45.55</v>
      </c>
      <c r="P19" s="15">
        <v>7.0000000000000007E-2</v>
      </c>
      <c r="Q19" s="34">
        <f t="shared" si="9"/>
        <v>45.62</v>
      </c>
      <c r="R19" s="71">
        <v>45.79</v>
      </c>
      <c r="S19" s="15">
        <v>7.0000000000000007E-2</v>
      </c>
      <c r="T19" s="34">
        <f t="shared" si="11"/>
        <v>45.86</v>
      </c>
      <c r="U19" s="71">
        <v>45.748088001309902</v>
      </c>
      <c r="V19" s="15">
        <v>7.0116799483720002E-2</v>
      </c>
      <c r="W19" s="34">
        <f t="shared" si="13"/>
        <v>45.818204800793623</v>
      </c>
      <c r="X19" s="71">
        <v>45.507047453595064</v>
      </c>
      <c r="Y19" s="15">
        <v>6.9380130311649996E-2</v>
      </c>
      <c r="Z19" s="34">
        <f t="shared" si="15"/>
        <v>45.576427583906714</v>
      </c>
      <c r="AA19" s="103">
        <v>46.048875816412185</v>
      </c>
      <c r="AB19" s="106">
        <v>6.9857448526139995E-2</v>
      </c>
      <c r="AC19" s="34">
        <f t="shared" si="17"/>
        <v>46.118733264938328</v>
      </c>
      <c r="AD19" s="104">
        <v>46.487010677827101</v>
      </c>
      <c r="AE19" s="103">
        <v>7.1522463777199993E-2</v>
      </c>
      <c r="AF19" s="34">
        <f t="shared" si="19"/>
        <v>46.5585331416043</v>
      </c>
      <c r="AG19" s="104">
        <v>46.808</v>
      </c>
      <c r="AH19" s="109">
        <v>72</v>
      </c>
      <c r="AI19" s="34">
        <f t="shared" si="21"/>
        <v>118.80799999999999</v>
      </c>
      <c r="AJ19" s="104">
        <v>47.238</v>
      </c>
      <c r="AK19" s="176">
        <v>71</v>
      </c>
      <c r="AL19" s="11">
        <f t="shared" si="24"/>
        <v>118.238</v>
      </c>
      <c r="AM19" s="104">
        <v>47.582999999999998</v>
      </c>
      <c r="AN19" s="194">
        <v>70</v>
      </c>
      <c r="AO19" s="11">
        <f t="shared" si="23"/>
        <v>117.583</v>
      </c>
    </row>
    <row r="20" spans="2:43">
      <c r="B20" s="22" t="s">
        <v>12</v>
      </c>
      <c r="C20" s="71">
        <v>124.17410984370005</v>
      </c>
      <c r="D20" s="15">
        <v>1.5376043184749999</v>
      </c>
      <c r="E20" s="34">
        <f t="shared" si="1"/>
        <v>125.71171416217506</v>
      </c>
      <c r="F20" s="71">
        <v>125.24840266698439</v>
      </c>
      <c r="G20" s="15">
        <v>1.550201220123</v>
      </c>
      <c r="H20" s="34">
        <f t="shared" si="3"/>
        <v>126.79860388710739</v>
      </c>
      <c r="I20" s="71">
        <v>125.99731031903885</v>
      </c>
      <c r="J20" s="15">
        <v>1.5647613395990001</v>
      </c>
      <c r="K20" s="34">
        <f t="shared" si="5"/>
        <v>127.56207165863785</v>
      </c>
      <c r="L20" s="71">
        <v>126.27199006463783</v>
      </c>
      <c r="M20" s="15">
        <v>1.5780712395180001</v>
      </c>
      <c r="N20" s="34">
        <f t="shared" si="7"/>
        <v>127.85006130415583</v>
      </c>
      <c r="O20" s="71">
        <v>126.61</v>
      </c>
      <c r="P20" s="15">
        <v>1.59</v>
      </c>
      <c r="Q20" s="34">
        <f t="shared" si="9"/>
        <v>128.19999999999999</v>
      </c>
      <c r="R20" s="71">
        <v>127.12</v>
      </c>
      <c r="S20" s="15">
        <v>1.63</v>
      </c>
      <c r="T20" s="34">
        <f t="shared" si="11"/>
        <v>128.75</v>
      </c>
      <c r="U20" s="71">
        <v>127.727832178228</v>
      </c>
      <c r="V20" s="15">
        <v>1.610886543623</v>
      </c>
      <c r="W20" s="34">
        <f t="shared" si="13"/>
        <v>129.338718721851</v>
      </c>
      <c r="X20" s="71">
        <v>127.89466689345488</v>
      </c>
      <c r="Y20" s="15">
        <v>1.6251492379030001</v>
      </c>
      <c r="Z20" s="34">
        <f t="shared" si="15"/>
        <v>129.51981613135789</v>
      </c>
      <c r="AA20" s="103">
        <v>129.82512508323936</v>
      </c>
      <c r="AB20" s="15">
        <v>1.631586633255</v>
      </c>
      <c r="AC20" s="34">
        <f t="shared" si="17"/>
        <v>131.45671171649437</v>
      </c>
      <c r="AD20" s="104">
        <v>132.99800941218399</v>
      </c>
      <c r="AE20" s="103">
        <v>1.6504406701250001</v>
      </c>
      <c r="AF20" s="34">
        <f t="shared" si="19"/>
        <v>134.64845008230898</v>
      </c>
      <c r="AG20" s="104">
        <v>133.74</v>
      </c>
      <c r="AH20" s="109">
        <v>1.661</v>
      </c>
      <c r="AI20" s="34">
        <f t="shared" si="21"/>
        <v>135.40100000000001</v>
      </c>
      <c r="AJ20" s="104">
        <v>134.52799999999999</v>
      </c>
      <c r="AK20" s="176">
        <v>1.675</v>
      </c>
      <c r="AL20" s="11">
        <f t="shared" si="24"/>
        <v>136.203</v>
      </c>
      <c r="AM20" s="104">
        <v>135.66200000000001</v>
      </c>
      <c r="AN20" s="194">
        <v>1.6859999999999999</v>
      </c>
      <c r="AO20" s="11">
        <f t="shared" si="23"/>
        <v>137.34800000000001</v>
      </c>
    </row>
    <row r="21" spans="2:43" s="30" customFormat="1">
      <c r="B21" s="24" t="s">
        <v>13</v>
      </c>
      <c r="C21" s="70">
        <f>SUM(C22:C28)</f>
        <v>226.98719314383513</v>
      </c>
      <c r="D21" s="119">
        <f>SUM(D22:D28)</f>
        <v>60.33574969530661</v>
      </c>
      <c r="E21" s="33">
        <f t="shared" si="1"/>
        <v>287.32294283914172</v>
      </c>
      <c r="F21" s="70">
        <f>SUM(F22:F28)</f>
        <v>221.50332950381818</v>
      </c>
      <c r="G21" s="119">
        <f>SUM(G22:G28)</f>
        <v>60.543161843456502</v>
      </c>
      <c r="H21" s="33">
        <f t="shared" si="3"/>
        <v>282.0464913472747</v>
      </c>
      <c r="I21" s="70">
        <f>SUM(I22:I28)</f>
        <v>221.68457928852439</v>
      </c>
      <c r="J21" s="119">
        <f>SUM(J22:J28)</f>
        <v>59.774165602125223</v>
      </c>
      <c r="K21" s="33">
        <f t="shared" si="5"/>
        <v>281.4587448906496</v>
      </c>
      <c r="L21" s="70">
        <f>SUM(L22:L28)</f>
        <v>222.80906143338825</v>
      </c>
      <c r="M21" s="119">
        <f>SUM(M22:M28)</f>
        <v>60.847402759204527</v>
      </c>
      <c r="N21" s="33">
        <f t="shared" si="7"/>
        <v>283.65646419259281</v>
      </c>
      <c r="O21" s="70">
        <f>SUM(O22:O28)</f>
        <v>225.82999999999998</v>
      </c>
      <c r="P21" s="119">
        <f>SUM(P22:P28)</f>
        <v>61.010000000000005</v>
      </c>
      <c r="Q21" s="33">
        <f t="shared" si="9"/>
        <v>286.83999999999997</v>
      </c>
      <c r="R21" s="70">
        <f>SUM(R22:R28)</f>
        <v>228.19756165178111</v>
      </c>
      <c r="S21" s="119">
        <f>SUM(S22:S28)</f>
        <v>61.660000000000004</v>
      </c>
      <c r="T21" s="33">
        <f t="shared" si="11"/>
        <v>289.85756165178111</v>
      </c>
      <c r="U21" s="70">
        <f>SUM(U22:U28)</f>
        <v>347.07143313152079</v>
      </c>
      <c r="V21" s="119">
        <f>SUM(V22:V28)</f>
        <v>71.693463638136791</v>
      </c>
      <c r="W21" s="33">
        <f t="shared" si="13"/>
        <v>418.76489676965758</v>
      </c>
      <c r="X21" s="70">
        <f>SUM(X22:X28)</f>
        <v>344.82992206823678</v>
      </c>
      <c r="Y21" s="119">
        <f>SUM(Y22:Y28)</f>
        <v>71.95488008485286</v>
      </c>
      <c r="Z21" s="33">
        <f t="shared" si="15"/>
        <v>416.78480215308963</v>
      </c>
      <c r="AA21" s="119">
        <f>SUM(AA22:AA28)</f>
        <v>339.93034116479038</v>
      </c>
      <c r="AB21" s="119">
        <f>SUM(AB22:AB28)</f>
        <v>72.230120058405788</v>
      </c>
      <c r="AC21" s="33">
        <f t="shared" si="17"/>
        <v>412.16046122319619</v>
      </c>
      <c r="AD21" s="70">
        <f>SUM(AD22:AD28)</f>
        <v>351.5125553995274</v>
      </c>
      <c r="AE21" s="119">
        <f>SUM(AE22:AE28)</f>
        <v>73.015004004325249</v>
      </c>
      <c r="AF21" s="33">
        <f t="shared" si="19"/>
        <v>424.52755940385265</v>
      </c>
      <c r="AG21" s="70">
        <f>SUM(AG22:AG28)</f>
        <v>312.22532834999998</v>
      </c>
      <c r="AH21" s="119">
        <f>SUM(AH22:AH28)</f>
        <v>73.951000000000008</v>
      </c>
      <c r="AI21" s="33">
        <f t="shared" si="21"/>
        <v>386.17632835000001</v>
      </c>
      <c r="AJ21" s="177">
        <f>SUM(AJ22:AJ26)</f>
        <v>233.5</v>
      </c>
      <c r="AK21" s="31">
        <f>SUM(AK22:AK26)</f>
        <v>65.197999999999993</v>
      </c>
      <c r="AL21" s="33">
        <f t="shared" si="24"/>
        <v>298.69799999999998</v>
      </c>
      <c r="AM21" s="177">
        <f>SUM(AM22:AM26)</f>
        <v>234.31799999999998</v>
      </c>
      <c r="AN21" s="31">
        <f>SUM(AN22:AN26)</f>
        <v>64.210000000000008</v>
      </c>
      <c r="AO21" s="33">
        <f t="shared" si="23"/>
        <v>298.52800000000002</v>
      </c>
    </row>
    <row r="22" spans="2:43">
      <c r="B22" s="22" t="s">
        <v>20</v>
      </c>
      <c r="C22" s="71">
        <v>73.774228162716994</v>
      </c>
      <c r="D22" s="15">
        <v>8.8574838756383105</v>
      </c>
      <c r="E22" s="34">
        <f t="shared" si="1"/>
        <v>82.631712038355303</v>
      </c>
      <c r="F22" s="71">
        <v>68.189831931596871</v>
      </c>
      <c r="G22" s="15">
        <v>8.7734297615044241</v>
      </c>
      <c r="H22" s="34">
        <f t="shared" si="3"/>
        <v>76.963261693101288</v>
      </c>
      <c r="I22" s="71">
        <v>66.05887538246489</v>
      </c>
      <c r="J22" s="15">
        <v>8.7685305258632198</v>
      </c>
      <c r="K22" s="34">
        <f t="shared" si="5"/>
        <v>74.827405908328103</v>
      </c>
      <c r="L22" s="71">
        <v>67.604815666072</v>
      </c>
      <c r="M22" s="15">
        <v>8.614248375292</v>
      </c>
      <c r="N22" s="34">
        <f t="shared" si="7"/>
        <v>76.219064041363993</v>
      </c>
      <c r="O22" s="71">
        <v>63.35</v>
      </c>
      <c r="P22" s="15">
        <v>8.18</v>
      </c>
      <c r="Q22" s="34">
        <f t="shared" si="9"/>
        <v>71.53</v>
      </c>
      <c r="R22" s="71">
        <v>63.620000000000005</v>
      </c>
      <c r="S22" s="15">
        <v>8.17</v>
      </c>
      <c r="T22" s="34">
        <f t="shared" si="11"/>
        <v>71.790000000000006</v>
      </c>
      <c r="U22" s="71">
        <v>66.391869259594003</v>
      </c>
      <c r="V22" s="15">
        <v>8.1309282689100009</v>
      </c>
      <c r="W22" s="34">
        <f t="shared" si="13"/>
        <v>74.522797528504</v>
      </c>
      <c r="X22" s="100">
        <v>61.531059953006995</v>
      </c>
      <c r="Y22" s="101">
        <v>8.1729400469930003</v>
      </c>
      <c r="Z22" s="34">
        <f t="shared" si="15"/>
        <v>69.703999999999994</v>
      </c>
      <c r="AA22" s="129">
        <v>56.625981691575994</v>
      </c>
      <c r="AB22" s="101">
        <v>8.0541485832179998</v>
      </c>
      <c r="AC22" s="34">
        <f t="shared" si="17"/>
        <v>64.680130274793996</v>
      </c>
      <c r="AD22" s="73">
        <v>59.660775741943709</v>
      </c>
      <c r="AE22" s="101">
        <v>8.0137445849866005</v>
      </c>
      <c r="AF22" s="34">
        <f t="shared" si="19"/>
        <v>67.674520326930306</v>
      </c>
      <c r="AG22" s="73">
        <v>64.27</v>
      </c>
      <c r="AH22" s="108">
        <v>7.92</v>
      </c>
      <c r="AI22" s="34">
        <f t="shared" si="21"/>
        <v>72.19</v>
      </c>
      <c r="AJ22" s="73">
        <v>58.445</v>
      </c>
      <c r="AK22" s="174">
        <v>7.9189999999999996</v>
      </c>
      <c r="AL22" s="11">
        <f t="shared" si="24"/>
        <v>66.364000000000004</v>
      </c>
      <c r="AM22" s="73">
        <v>53.66</v>
      </c>
      <c r="AN22" s="193">
        <v>5.0999999999999996</v>
      </c>
      <c r="AO22" s="11">
        <f t="shared" si="23"/>
        <v>58.76</v>
      </c>
    </row>
    <row r="23" spans="2:43">
      <c r="B23" s="22" t="s">
        <v>40</v>
      </c>
      <c r="C23" s="73">
        <v>67.043416446756098</v>
      </c>
      <c r="D23" s="14">
        <v>11.237657364857</v>
      </c>
      <c r="E23" s="34">
        <f t="shared" si="1"/>
        <v>78.281073811613098</v>
      </c>
      <c r="F23" s="73">
        <v>66.392052783126061</v>
      </c>
      <c r="G23" s="14">
        <v>11.132428137010999</v>
      </c>
      <c r="H23" s="34">
        <f t="shared" si="3"/>
        <v>77.524480920137066</v>
      </c>
      <c r="I23" s="73">
        <v>67.758364612916054</v>
      </c>
      <c r="J23" s="14">
        <v>11.310945619491001</v>
      </c>
      <c r="K23" s="34">
        <f t="shared" si="5"/>
        <v>79.069310232407048</v>
      </c>
      <c r="L23" s="73">
        <v>68.313094641548048</v>
      </c>
      <c r="M23" s="14">
        <v>11.511615534109001</v>
      </c>
      <c r="N23" s="34">
        <f t="shared" si="7"/>
        <v>79.824710175657046</v>
      </c>
      <c r="O23" s="71">
        <v>69.350000000000009</v>
      </c>
      <c r="P23" s="14">
        <v>12.13</v>
      </c>
      <c r="Q23" s="34">
        <f t="shared" si="9"/>
        <v>81.48</v>
      </c>
      <c r="R23" s="71">
        <v>69.84</v>
      </c>
      <c r="S23" s="14">
        <v>12.57</v>
      </c>
      <c r="T23" s="34">
        <f t="shared" si="11"/>
        <v>82.41</v>
      </c>
      <c r="U23" s="71">
        <v>70.025000000000006</v>
      </c>
      <c r="V23" s="14">
        <v>13</v>
      </c>
      <c r="W23" s="34">
        <f t="shared" si="13"/>
        <v>83.025000000000006</v>
      </c>
      <c r="X23" s="100">
        <v>69.931686241506995</v>
      </c>
      <c r="Y23" s="14">
        <v>13.456635554232999</v>
      </c>
      <c r="Z23" s="34">
        <f t="shared" si="15"/>
        <v>83.388321795739998</v>
      </c>
      <c r="AA23" s="129">
        <v>70.625724027272994</v>
      </c>
      <c r="AB23" s="101">
        <v>13.697006764253</v>
      </c>
      <c r="AC23" s="34">
        <f t="shared" si="17"/>
        <v>84.322730791525998</v>
      </c>
      <c r="AD23" s="104">
        <v>71.695295906574998</v>
      </c>
      <c r="AE23" s="103">
        <v>13.653280283377001</v>
      </c>
      <c r="AF23" s="34">
        <f t="shared" si="19"/>
        <v>85.348576189951999</v>
      </c>
      <c r="AG23" s="122">
        <v>71.81</v>
      </c>
      <c r="AH23" s="105">
        <v>13.75</v>
      </c>
      <c r="AI23" s="34">
        <f t="shared" si="21"/>
        <v>85.56</v>
      </c>
      <c r="AJ23" s="104">
        <v>74</v>
      </c>
      <c r="AK23" s="176">
        <v>14</v>
      </c>
      <c r="AL23" s="11">
        <f t="shared" si="24"/>
        <v>88</v>
      </c>
      <c r="AM23" s="104">
        <v>74.819999999999993</v>
      </c>
      <c r="AN23" s="194">
        <v>14.63</v>
      </c>
      <c r="AO23" s="11">
        <f t="shared" si="23"/>
        <v>89.449999999999989</v>
      </c>
    </row>
    <row r="24" spans="2:43">
      <c r="B24" s="22" t="s">
        <v>14</v>
      </c>
      <c r="C24" s="73">
        <v>36.843610947040013</v>
      </c>
      <c r="D24" s="14">
        <v>5.1716301269833007</v>
      </c>
      <c r="E24" s="34">
        <f t="shared" si="1"/>
        <v>42.015241074023315</v>
      </c>
      <c r="F24" s="73">
        <v>37.078557127956202</v>
      </c>
      <c r="G24" s="14">
        <v>5.216243785780116</v>
      </c>
      <c r="H24" s="34">
        <f t="shared" si="3"/>
        <v>42.294800913736317</v>
      </c>
      <c r="I24" s="73">
        <v>37.961688366374446</v>
      </c>
      <c r="J24" s="14">
        <v>5.2389663320700066</v>
      </c>
      <c r="K24" s="34">
        <f t="shared" si="5"/>
        <v>43.200654698444453</v>
      </c>
      <c r="L24" s="73">
        <v>38.475727024790999</v>
      </c>
      <c r="M24" s="14">
        <v>5.3042061940679996</v>
      </c>
      <c r="N24" s="34">
        <f t="shared" si="7"/>
        <v>43.779933218859</v>
      </c>
      <c r="O24" s="73">
        <v>39.29</v>
      </c>
      <c r="P24" s="14">
        <v>5.35</v>
      </c>
      <c r="Q24" s="34">
        <f t="shared" si="9"/>
        <v>44.64</v>
      </c>
      <c r="R24" s="73">
        <v>41.947561651781101</v>
      </c>
      <c r="S24" s="14">
        <v>5.42</v>
      </c>
      <c r="T24" s="34">
        <f t="shared" si="11"/>
        <v>47.367561651781102</v>
      </c>
      <c r="U24" s="73">
        <v>40.442999999999998</v>
      </c>
      <c r="V24" s="14">
        <v>5.4630000000000001</v>
      </c>
      <c r="W24" s="34">
        <f t="shared" si="13"/>
        <v>45.905999999999999</v>
      </c>
      <c r="X24" s="73">
        <v>41.218882623788801</v>
      </c>
      <c r="Y24" s="14">
        <v>5.54673349872286</v>
      </c>
      <c r="Z24" s="34">
        <f t="shared" si="15"/>
        <v>46.765616122511659</v>
      </c>
      <c r="AA24" s="129">
        <v>41.443110145943997</v>
      </c>
      <c r="AB24" s="14">
        <v>5.5835043373133999</v>
      </c>
      <c r="AC24" s="34">
        <f t="shared" si="17"/>
        <v>47.026614483257397</v>
      </c>
      <c r="AD24" s="73">
        <v>40.881288878237363</v>
      </c>
      <c r="AE24" s="101">
        <v>5.5279228993026397</v>
      </c>
      <c r="AF24" s="34">
        <f t="shared" si="19"/>
        <v>46.409211777540001</v>
      </c>
      <c r="AG24" s="110">
        <v>41.009</v>
      </c>
      <c r="AH24" s="111">
        <v>5.641</v>
      </c>
      <c r="AI24" s="34">
        <f t="shared" si="21"/>
        <v>46.65</v>
      </c>
      <c r="AJ24" s="73">
        <v>41.048999999999999</v>
      </c>
      <c r="AK24" s="174">
        <v>5.6769999999999996</v>
      </c>
      <c r="AL24" s="11">
        <f t="shared" si="24"/>
        <v>46.725999999999999</v>
      </c>
      <c r="AM24" s="73">
        <v>41.618000000000002</v>
      </c>
      <c r="AN24" s="193">
        <v>5.75</v>
      </c>
      <c r="AO24" s="11">
        <f t="shared" si="23"/>
        <v>47.368000000000002</v>
      </c>
    </row>
    <row r="25" spans="2:43">
      <c r="B25" s="22" t="s">
        <v>15</v>
      </c>
      <c r="C25" s="73">
        <v>30.306192781951996</v>
      </c>
      <c r="D25" s="15">
        <v>4.2346472180479999</v>
      </c>
      <c r="E25" s="34">
        <f t="shared" si="1"/>
        <v>34.540839999999996</v>
      </c>
      <c r="F25" s="73">
        <v>30.433840214809045</v>
      </c>
      <c r="G25" s="15">
        <v>4.1673148851909598</v>
      </c>
      <c r="H25" s="34">
        <f t="shared" si="3"/>
        <v>34.601155100000007</v>
      </c>
      <c r="I25" s="73">
        <v>30.272492493419001</v>
      </c>
      <c r="J25" s="15">
        <v>4.3012425065809996</v>
      </c>
      <c r="K25" s="34">
        <f t="shared" si="5"/>
        <v>34.573734999999999</v>
      </c>
      <c r="L25" s="73">
        <v>29.725861835907001</v>
      </c>
      <c r="M25" s="15">
        <v>4.5433821640929999</v>
      </c>
      <c r="N25" s="34">
        <f t="shared" si="7"/>
        <v>34.269244</v>
      </c>
      <c r="O25" s="71">
        <v>30.89</v>
      </c>
      <c r="P25" s="15">
        <v>4.8899999999999997</v>
      </c>
      <c r="Q25" s="34">
        <f t="shared" si="9"/>
        <v>35.78</v>
      </c>
      <c r="R25" s="71">
        <v>30.82</v>
      </c>
      <c r="S25" s="15">
        <v>5.14</v>
      </c>
      <c r="T25" s="34">
        <f t="shared" si="11"/>
        <v>35.96</v>
      </c>
      <c r="U25" s="71">
        <v>33.729999999999997</v>
      </c>
      <c r="V25" s="14">
        <v>5.27</v>
      </c>
      <c r="W25" s="34">
        <f t="shared" si="13"/>
        <v>39</v>
      </c>
      <c r="X25" s="100">
        <v>34.303187012142985</v>
      </c>
      <c r="Y25" s="14">
        <v>5.0538129878570111</v>
      </c>
      <c r="Z25" s="34">
        <f t="shared" si="15"/>
        <v>39.356999999999999</v>
      </c>
      <c r="AA25" s="129">
        <v>34.875001316034712</v>
      </c>
      <c r="AB25" s="14">
        <v>4.9978116839652902</v>
      </c>
      <c r="AC25" s="34">
        <f t="shared" si="17"/>
        <v>39.872813000000001</v>
      </c>
      <c r="AD25" s="73">
        <v>40.331837709883999</v>
      </c>
      <c r="AE25" s="101">
        <v>5.3727582901159998</v>
      </c>
      <c r="AF25" s="34">
        <f t="shared" si="19"/>
        <v>45.704595999999995</v>
      </c>
      <c r="AG25" s="112">
        <v>31.9</v>
      </c>
      <c r="AH25" s="113">
        <v>5.74</v>
      </c>
      <c r="AI25" s="34">
        <f t="shared" si="21"/>
        <v>37.64</v>
      </c>
      <c r="AJ25" s="73">
        <v>41.058999999999997</v>
      </c>
      <c r="AK25" s="174">
        <v>5.71</v>
      </c>
      <c r="AL25" s="11">
        <f t="shared" si="24"/>
        <v>46.768999999999998</v>
      </c>
      <c r="AM25" s="73">
        <v>43.9</v>
      </c>
      <c r="AN25" s="193">
        <v>5.63</v>
      </c>
      <c r="AO25" s="11">
        <f t="shared" si="23"/>
        <v>49.53</v>
      </c>
    </row>
    <row r="26" spans="2:43" ht="15" thickBot="1">
      <c r="B26" s="22" t="s">
        <v>16</v>
      </c>
      <c r="C26" s="73">
        <v>19.019744805370006</v>
      </c>
      <c r="D26" s="15">
        <v>30.834331109779999</v>
      </c>
      <c r="E26" s="32">
        <f t="shared" si="1"/>
        <v>49.854075915150005</v>
      </c>
      <c r="F26" s="124">
        <v>19.409047446329996</v>
      </c>
      <c r="G26" s="126">
        <v>31.253745273970001</v>
      </c>
      <c r="H26" s="130">
        <f t="shared" si="3"/>
        <v>50.662792720299997</v>
      </c>
      <c r="I26" s="73">
        <v>19.633158433349994</v>
      </c>
      <c r="J26" s="15">
        <v>30.154480618120001</v>
      </c>
      <c r="K26" s="32">
        <f t="shared" si="5"/>
        <v>49.787639051469995</v>
      </c>
      <c r="L26" s="73">
        <v>18.689562265070194</v>
      </c>
      <c r="M26" s="15">
        <v>30.873950491642532</v>
      </c>
      <c r="N26" s="32">
        <f t="shared" si="7"/>
        <v>49.563512756712726</v>
      </c>
      <c r="O26" s="71">
        <v>19.130000000000003</v>
      </c>
      <c r="P26" s="15">
        <v>30.46</v>
      </c>
      <c r="Q26" s="32">
        <f t="shared" si="9"/>
        <v>49.59</v>
      </c>
      <c r="R26" s="71">
        <v>18.14</v>
      </c>
      <c r="S26" s="15">
        <v>30.36</v>
      </c>
      <c r="T26" s="32">
        <f t="shared" si="11"/>
        <v>48.5</v>
      </c>
      <c r="U26" s="71">
        <v>18.851583214279803</v>
      </c>
      <c r="V26" s="15">
        <v>30.630428366752799</v>
      </c>
      <c r="W26" s="32">
        <f t="shared" si="13"/>
        <v>49.482011581032602</v>
      </c>
      <c r="X26" s="100">
        <v>18.9108102344</v>
      </c>
      <c r="Y26" s="101">
        <v>30.5831897656</v>
      </c>
      <c r="Z26" s="32">
        <f t="shared" si="15"/>
        <v>49.494</v>
      </c>
      <c r="AA26" s="129">
        <v>19.312856081139103</v>
      </c>
      <c r="AB26" s="14">
        <v>30.8297970227161</v>
      </c>
      <c r="AC26" s="32">
        <f t="shared" si="17"/>
        <v>50.142653103855203</v>
      </c>
      <c r="AD26" s="73">
        <v>19.616019014396901</v>
      </c>
      <c r="AE26" s="14">
        <v>31.305530999999998</v>
      </c>
      <c r="AF26" s="32">
        <f t="shared" si="19"/>
        <v>50.9215500143969</v>
      </c>
      <c r="AG26" s="112">
        <v>10.45</v>
      </c>
      <c r="AH26" s="114">
        <v>31.76</v>
      </c>
      <c r="AI26" s="32">
        <f t="shared" si="21"/>
        <v>42.21</v>
      </c>
      <c r="AJ26" s="73">
        <v>18.946999999999999</v>
      </c>
      <c r="AK26" s="14">
        <v>31.891999999999999</v>
      </c>
      <c r="AL26" s="11">
        <f t="shared" si="24"/>
        <v>50.838999999999999</v>
      </c>
      <c r="AM26" s="73">
        <v>20.32</v>
      </c>
      <c r="AN26" s="14">
        <v>33.1</v>
      </c>
      <c r="AO26" s="11">
        <f t="shared" si="23"/>
        <v>53.42</v>
      </c>
    </row>
    <row r="27" spans="2:43">
      <c r="B27" s="22" t="s">
        <v>61</v>
      </c>
      <c r="C27" s="79"/>
      <c r="D27" s="79"/>
      <c r="E27" s="79"/>
      <c r="F27" s="125"/>
      <c r="G27" s="125"/>
      <c r="H27" s="125"/>
      <c r="I27" s="80"/>
      <c r="J27" s="79"/>
      <c r="K27" s="79"/>
      <c r="L27" s="80"/>
      <c r="M27" s="79"/>
      <c r="N27" s="79"/>
      <c r="O27" s="73">
        <v>3.82</v>
      </c>
      <c r="P27" s="15">
        <v>0</v>
      </c>
      <c r="Q27" s="34">
        <f t="shared" si="9"/>
        <v>3.82</v>
      </c>
      <c r="R27" s="73">
        <v>3.83</v>
      </c>
      <c r="S27" s="15">
        <v>0</v>
      </c>
      <c r="T27" s="34">
        <f t="shared" si="11"/>
        <v>3.83</v>
      </c>
      <c r="U27" s="73">
        <v>11.74</v>
      </c>
      <c r="V27" s="15">
        <v>0</v>
      </c>
      <c r="W27" s="34">
        <f t="shared" si="13"/>
        <v>11.74</v>
      </c>
      <c r="X27" s="73">
        <v>11.702016937918</v>
      </c>
      <c r="Y27" s="15">
        <v>0</v>
      </c>
      <c r="Z27" s="34">
        <f t="shared" si="15"/>
        <v>11.702016937918</v>
      </c>
      <c r="AA27" s="129">
        <v>11.7477988518256</v>
      </c>
      <c r="AB27" s="15">
        <v>0</v>
      </c>
      <c r="AC27" s="34">
        <f t="shared" si="17"/>
        <v>11.7477988518256</v>
      </c>
      <c r="AD27" s="73">
        <v>11.668512591174448</v>
      </c>
      <c r="AE27" s="15">
        <v>0</v>
      </c>
      <c r="AF27" s="34">
        <f t="shared" si="19"/>
        <v>11.668512591174448</v>
      </c>
      <c r="AG27" s="73">
        <v>11.67632835</v>
      </c>
      <c r="AH27" s="108">
        <v>0</v>
      </c>
      <c r="AI27" s="34">
        <f t="shared" si="21"/>
        <v>11.67632835</v>
      </c>
      <c r="AJ27" s="73">
        <v>11.629756846021801</v>
      </c>
      <c r="AK27" s="174">
        <v>0</v>
      </c>
      <c r="AL27" s="178">
        <f t="shared" si="24"/>
        <v>11.629756846021801</v>
      </c>
      <c r="AM27" s="73">
        <v>11.630742800097</v>
      </c>
      <c r="AN27" s="193">
        <v>0</v>
      </c>
      <c r="AO27" s="178">
        <f t="shared" si="23"/>
        <v>11.630742800097</v>
      </c>
    </row>
    <row r="28" spans="2:43">
      <c r="B28" s="22" t="s">
        <v>62</v>
      </c>
      <c r="C28" s="79"/>
      <c r="D28" s="94"/>
      <c r="E28" s="79"/>
      <c r="F28" s="79"/>
      <c r="G28" s="94"/>
      <c r="H28" s="79"/>
      <c r="I28" s="80"/>
      <c r="J28" s="94"/>
      <c r="K28" s="79"/>
      <c r="L28" s="80"/>
      <c r="M28" s="94"/>
      <c r="N28" s="79"/>
      <c r="O28" s="80"/>
      <c r="P28" s="79"/>
      <c r="Q28" s="79"/>
      <c r="R28" s="80"/>
      <c r="S28" s="79"/>
      <c r="T28" s="79"/>
      <c r="U28" s="73">
        <v>105.889980657647</v>
      </c>
      <c r="V28" s="15">
        <v>9.1991070024739994</v>
      </c>
      <c r="W28" s="34">
        <f t="shared" si="13"/>
        <v>115.089087660121</v>
      </c>
      <c r="X28" s="73">
        <v>107.23227906547301</v>
      </c>
      <c r="Y28" s="99">
        <v>9.1415682314469997</v>
      </c>
      <c r="Z28" s="34">
        <f t="shared" si="15"/>
        <v>116.37384729692</v>
      </c>
      <c r="AA28" s="129">
        <v>105.299869050998</v>
      </c>
      <c r="AB28" s="99">
        <v>9.0678516669399993</v>
      </c>
      <c r="AC28" s="34">
        <f t="shared" si="17"/>
        <v>114.367720717938</v>
      </c>
      <c r="AD28" s="73">
        <v>107.65882555731599</v>
      </c>
      <c r="AE28" s="99">
        <v>9.1417669465429992</v>
      </c>
      <c r="AF28" s="34">
        <f t="shared" si="19"/>
        <v>116.80059250385899</v>
      </c>
      <c r="AG28" s="73">
        <v>81.11</v>
      </c>
      <c r="AH28" s="108">
        <v>9.14</v>
      </c>
      <c r="AI28" s="34">
        <f t="shared" si="21"/>
        <v>90.25</v>
      </c>
      <c r="AJ28" s="73">
        <v>108.654</v>
      </c>
      <c r="AK28" s="174">
        <v>8.6880000000000006</v>
      </c>
      <c r="AL28" s="178">
        <f t="shared" si="24"/>
        <v>117.342</v>
      </c>
      <c r="AM28" s="73">
        <v>107.07</v>
      </c>
      <c r="AN28" s="193">
        <v>8.81</v>
      </c>
      <c r="AO28" s="178">
        <f t="shared" si="23"/>
        <v>115.88</v>
      </c>
    </row>
    <row r="29" spans="2:43" s="30" customFormat="1">
      <c r="B29" s="24" t="s">
        <v>39</v>
      </c>
      <c r="C29" s="138">
        <f>SUM(C30:C31)</f>
        <v>17.3730616811659</v>
      </c>
      <c r="D29" s="139">
        <f>SUM(D30:D31)</f>
        <v>0</v>
      </c>
      <c r="E29" s="75">
        <f>C29+D29</f>
        <v>17.3730616811659</v>
      </c>
      <c r="F29" s="138">
        <f>SUM(F30:F31)</f>
        <v>19.463175039382101</v>
      </c>
      <c r="G29" s="75">
        <f>SUM(G30:G31)</f>
        <v>0</v>
      </c>
      <c r="H29" s="75">
        <f>F29+G29</f>
        <v>19.463175039382101</v>
      </c>
      <c r="I29" s="138">
        <f>SUM(I30:I31)</f>
        <v>19.463175039382101</v>
      </c>
      <c r="J29" s="139">
        <f>SUM(J30:J31)</f>
        <v>0</v>
      </c>
      <c r="K29" s="75">
        <f t="shared" ref="K29:K34" si="25">I29+J29</f>
        <v>19.463175039382101</v>
      </c>
      <c r="L29" s="123">
        <f>SUM(L30:L31)</f>
        <v>19.463175039382101</v>
      </c>
      <c r="M29" s="138">
        <f>SUM(M30:M31)</f>
        <v>0</v>
      </c>
      <c r="N29" s="75">
        <f t="shared" ref="N29:N34" si="26">L29+M29</f>
        <v>19.463175039382101</v>
      </c>
      <c r="O29" s="138">
        <f>SUM(O30:O31)</f>
        <v>19.29</v>
      </c>
      <c r="P29" s="139">
        <f>SUM(P30:P31)</f>
        <v>0</v>
      </c>
      <c r="Q29" s="75">
        <f t="shared" ref="Q29:Q34" si="27">O29+P29</f>
        <v>19.29</v>
      </c>
      <c r="R29" s="138">
        <f>SUM(R30:R31)</f>
        <v>19.29</v>
      </c>
      <c r="S29" s="139">
        <f>SUM(S30:S31)</f>
        <v>0</v>
      </c>
      <c r="T29" s="75">
        <f t="shared" ref="T29:T34" si="28">R29+S29</f>
        <v>19.29</v>
      </c>
      <c r="U29" s="138">
        <f>SUM(U30:U31)</f>
        <v>19.355065135583999</v>
      </c>
      <c r="V29" s="75">
        <f>SUM(V30:V31)</f>
        <v>0</v>
      </c>
      <c r="W29" s="75">
        <f t="shared" si="13"/>
        <v>19.355065135583999</v>
      </c>
      <c r="X29" s="138">
        <f>SUM(X30:X31)</f>
        <v>19.355065135583999</v>
      </c>
      <c r="Y29" s="139">
        <f>SUM(Y30:Y31)</f>
        <v>0</v>
      </c>
      <c r="Z29" s="75">
        <f t="shared" si="15"/>
        <v>19.355065135583999</v>
      </c>
      <c r="AA29" s="93">
        <f>SUM(AA30:AA31)</f>
        <v>19.355065135583999</v>
      </c>
      <c r="AB29" s="93">
        <f>SUM(AB30:AB31)</f>
        <v>0</v>
      </c>
      <c r="AC29" s="131">
        <f t="shared" si="17"/>
        <v>19.355065135583999</v>
      </c>
      <c r="AD29" s="74">
        <f>SUM(AD30:AD31)</f>
        <v>18.229904877896999</v>
      </c>
      <c r="AE29" s="93">
        <f>SUM(AE30:AE31)</f>
        <v>0</v>
      </c>
      <c r="AF29" s="131">
        <f t="shared" si="19"/>
        <v>18.229904877896999</v>
      </c>
      <c r="AG29" s="74">
        <f>SUM(AG30:AG31)</f>
        <v>18.229904877896999</v>
      </c>
      <c r="AH29" s="93">
        <f>SUM(AH30:AH31)</f>
        <v>0</v>
      </c>
      <c r="AI29" s="131">
        <f t="shared" si="21"/>
        <v>18.229904877896999</v>
      </c>
      <c r="AJ29" s="74">
        <f>SUM(AJ30:AJ31)</f>
        <v>18.229904877896999</v>
      </c>
      <c r="AK29" s="93">
        <f>SUM(AK30:AK31)</f>
        <v>0</v>
      </c>
      <c r="AL29" s="75">
        <f t="shared" si="24"/>
        <v>18.229904877896999</v>
      </c>
      <c r="AM29" s="74">
        <f>SUM(AM30:AM31)</f>
        <v>21.103355679860002</v>
      </c>
      <c r="AN29" s="93">
        <f>SUM(AN30:AN31)</f>
        <v>0</v>
      </c>
      <c r="AO29" s="75">
        <f t="shared" si="23"/>
        <v>21.103355679860002</v>
      </c>
    </row>
    <row r="30" spans="2:43">
      <c r="B30" s="22" t="s">
        <v>38</v>
      </c>
      <c r="C30" s="73">
        <v>10.6730917269039</v>
      </c>
      <c r="D30" s="15">
        <v>0</v>
      </c>
      <c r="E30" s="32">
        <f>C30+D30</f>
        <v>10.6730917269039</v>
      </c>
      <c r="F30" s="73">
        <v>11.6660805733031</v>
      </c>
      <c r="G30" s="15">
        <v>0</v>
      </c>
      <c r="H30" s="32">
        <f>F30+G30</f>
        <v>11.6660805733031</v>
      </c>
      <c r="I30" s="73">
        <v>11.6660805733031</v>
      </c>
      <c r="J30" s="15">
        <v>0</v>
      </c>
      <c r="K30" s="32">
        <f t="shared" si="25"/>
        <v>11.6660805733031</v>
      </c>
      <c r="L30" s="73">
        <v>11.6660805733031</v>
      </c>
      <c r="M30" s="15">
        <v>0</v>
      </c>
      <c r="N30" s="32">
        <f t="shared" si="26"/>
        <v>11.6660805733031</v>
      </c>
      <c r="O30" s="73">
        <v>9.86</v>
      </c>
      <c r="P30" s="15">
        <v>0</v>
      </c>
      <c r="Q30" s="32">
        <f t="shared" si="27"/>
        <v>9.86</v>
      </c>
      <c r="R30" s="73">
        <v>9.86</v>
      </c>
      <c r="S30" s="15">
        <v>0</v>
      </c>
      <c r="T30" s="32">
        <f t="shared" si="28"/>
        <v>9.86</v>
      </c>
      <c r="U30" s="73">
        <v>11.219062465247999</v>
      </c>
      <c r="V30" s="15">
        <v>0</v>
      </c>
      <c r="W30" s="32">
        <f t="shared" si="13"/>
        <v>11.219062465247999</v>
      </c>
      <c r="X30" s="73">
        <v>11.219062465247999</v>
      </c>
      <c r="Y30" s="15">
        <v>0</v>
      </c>
      <c r="Z30" s="32">
        <f t="shared" si="15"/>
        <v>11.219062465247999</v>
      </c>
      <c r="AA30" s="129">
        <v>11.219062465247999</v>
      </c>
      <c r="AB30" s="15">
        <v>0</v>
      </c>
      <c r="AC30" s="34">
        <f t="shared" si="17"/>
        <v>11.219062465247999</v>
      </c>
      <c r="AD30" s="73">
        <v>11.021291355198001</v>
      </c>
      <c r="AE30" s="15">
        <v>0</v>
      </c>
      <c r="AF30" s="32">
        <f t="shared" si="19"/>
        <v>11.021291355198001</v>
      </c>
      <c r="AG30" s="73">
        <v>11.021291355198001</v>
      </c>
      <c r="AH30" s="108">
        <v>0</v>
      </c>
      <c r="AI30" s="32">
        <f t="shared" si="21"/>
        <v>11.021291355198001</v>
      </c>
      <c r="AJ30" s="73">
        <v>11.021291355198001</v>
      </c>
      <c r="AK30" s="174">
        <v>0</v>
      </c>
      <c r="AL30" s="178">
        <f t="shared" si="24"/>
        <v>11.021291355198001</v>
      </c>
      <c r="AM30" s="73">
        <v>13.257698767196</v>
      </c>
      <c r="AN30" s="193">
        <v>0</v>
      </c>
      <c r="AO30" s="178">
        <f t="shared" si="23"/>
        <v>13.257698767196</v>
      </c>
    </row>
    <row r="31" spans="2:43">
      <c r="B31" s="22" t="s">
        <v>37</v>
      </c>
      <c r="C31" s="73">
        <v>6.6999699542620004</v>
      </c>
      <c r="D31" s="15">
        <v>0</v>
      </c>
      <c r="E31" s="32">
        <f>C31+D31</f>
        <v>6.6999699542620004</v>
      </c>
      <c r="F31" s="73">
        <v>7.7970944660789998</v>
      </c>
      <c r="G31" s="15">
        <v>0</v>
      </c>
      <c r="H31" s="32">
        <f>F31+G31</f>
        <v>7.7970944660789998</v>
      </c>
      <c r="I31" s="73">
        <v>7.7970944660789998</v>
      </c>
      <c r="J31" s="15">
        <v>0</v>
      </c>
      <c r="K31" s="32">
        <f t="shared" si="25"/>
        <v>7.7970944660789998</v>
      </c>
      <c r="L31" s="73">
        <v>7.7970944660789998</v>
      </c>
      <c r="M31" s="15">
        <v>0</v>
      </c>
      <c r="N31" s="32">
        <f t="shared" si="26"/>
        <v>7.7970944660789998</v>
      </c>
      <c r="O31" s="73">
        <v>9.43</v>
      </c>
      <c r="P31" s="15">
        <v>0</v>
      </c>
      <c r="Q31" s="32">
        <f t="shared" si="27"/>
        <v>9.43</v>
      </c>
      <c r="R31" s="73">
        <v>9.43</v>
      </c>
      <c r="S31" s="15">
        <v>0</v>
      </c>
      <c r="T31" s="32">
        <f t="shared" si="28"/>
        <v>9.43</v>
      </c>
      <c r="U31" s="73">
        <v>8.1360026703359996</v>
      </c>
      <c r="V31" s="15">
        <v>0</v>
      </c>
      <c r="W31" s="32">
        <f t="shared" si="13"/>
        <v>8.1360026703359996</v>
      </c>
      <c r="X31" s="73">
        <v>8.1360026703359996</v>
      </c>
      <c r="Y31" s="15">
        <v>0</v>
      </c>
      <c r="Z31" s="32">
        <f t="shared" si="15"/>
        <v>8.1360026703359996</v>
      </c>
      <c r="AA31" s="129">
        <v>8.1360026703359996</v>
      </c>
      <c r="AB31" s="15">
        <v>0</v>
      </c>
      <c r="AC31" s="32">
        <f t="shared" si="17"/>
        <v>8.1360026703359996</v>
      </c>
      <c r="AD31" s="73">
        <v>7.2086135226990002</v>
      </c>
      <c r="AE31" s="15">
        <v>0</v>
      </c>
      <c r="AF31" s="32">
        <f t="shared" si="19"/>
        <v>7.2086135226990002</v>
      </c>
      <c r="AG31" s="73">
        <v>7.2086135226990002</v>
      </c>
      <c r="AH31" s="108">
        <v>0</v>
      </c>
      <c r="AI31" s="32">
        <f t="shared" si="21"/>
        <v>7.2086135226990002</v>
      </c>
      <c r="AJ31" s="73">
        <v>7.2086135226990002</v>
      </c>
      <c r="AK31" s="174">
        <v>0</v>
      </c>
      <c r="AL31" s="178">
        <f t="shared" si="24"/>
        <v>7.2086135226990002</v>
      </c>
      <c r="AM31" s="73">
        <v>7.8456569126640003</v>
      </c>
      <c r="AN31" s="193">
        <v>0</v>
      </c>
      <c r="AO31" s="178">
        <f t="shared" si="23"/>
        <v>7.8456569126640003</v>
      </c>
    </row>
    <row r="32" spans="2:43">
      <c r="B32" s="24" t="s">
        <v>17</v>
      </c>
      <c r="C32" s="74">
        <v>0.91488662727513503</v>
      </c>
      <c r="D32" s="17">
        <v>0.6004250962305</v>
      </c>
      <c r="E32" s="35">
        <f>C32+D32</f>
        <v>1.515311723505635</v>
      </c>
      <c r="F32" s="74">
        <v>0.87894350949004996</v>
      </c>
      <c r="G32" s="17">
        <v>0.58775072963427988</v>
      </c>
      <c r="H32" s="35">
        <f>F32+G32</f>
        <v>1.4666942391243298</v>
      </c>
      <c r="I32" s="74">
        <v>0.87894350949004996</v>
      </c>
      <c r="J32" s="17">
        <v>0.58775072963427988</v>
      </c>
      <c r="K32" s="35">
        <f t="shared" si="25"/>
        <v>1.4666942391243298</v>
      </c>
      <c r="L32" s="74">
        <v>0.87894350949004996</v>
      </c>
      <c r="M32" s="17">
        <v>0.58775072963427988</v>
      </c>
      <c r="N32" s="35">
        <f t="shared" si="26"/>
        <v>1.4666942391243298</v>
      </c>
      <c r="O32" s="74">
        <v>0.88</v>
      </c>
      <c r="P32" s="17">
        <v>0.59</v>
      </c>
      <c r="Q32" s="35">
        <f t="shared" si="27"/>
        <v>1.47</v>
      </c>
      <c r="R32" s="74">
        <v>0.88</v>
      </c>
      <c r="S32" s="17">
        <v>0.59</v>
      </c>
      <c r="T32" s="35">
        <f t="shared" si="28"/>
        <v>1.47</v>
      </c>
      <c r="U32" s="74">
        <v>0.89</v>
      </c>
      <c r="V32" s="17">
        <v>0.61</v>
      </c>
      <c r="W32" s="35">
        <f t="shared" si="13"/>
        <v>1.5</v>
      </c>
      <c r="X32" s="74">
        <v>0.89</v>
      </c>
      <c r="Y32" s="17">
        <v>0.61</v>
      </c>
      <c r="Z32" s="35">
        <f t="shared" si="15"/>
        <v>1.5</v>
      </c>
      <c r="AA32" s="93">
        <v>0.89</v>
      </c>
      <c r="AB32" s="17">
        <v>0.61</v>
      </c>
      <c r="AC32" s="35">
        <f t="shared" si="17"/>
        <v>1.5</v>
      </c>
      <c r="AD32" s="74">
        <v>0.89</v>
      </c>
      <c r="AE32" s="17">
        <v>0.61</v>
      </c>
      <c r="AF32" s="35">
        <f t="shared" si="19"/>
        <v>1.5</v>
      </c>
      <c r="AG32" s="74">
        <v>0.96</v>
      </c>
      <c r="AH32" s="17">
        <v>0.62</v>
      </c>
      <c r="AI32" s="35">
        <f t="shared" si="21"/>
        <v>1.58</v>
      </c>
      <c r="AJ32" s="74">
        <v>0.96</v>
      </c>
      <c r="AK32" s="17">
        <v>0.62</v>
      </c>
      <c r="AL32" s="35">
        <f t="shared" si="24"/>
        <v>1.58</v>
      </c>
      <c r="AM32" s="74">
        <v>0.96</v>
      </c>
      <c r="AN32" s="17">
        <v>0.62</v>
      </c>
      <c r="AO32" s="35">
        <f t="shared" si="23"/>
        <v>1.58</v>
      </c>
    </row>
    <row r="33" spans="1:56">
      <c r="B33" s="25" t="s">
        <v>29</v>
      </c>
      <c r="C33" s="76">
        <v>6.2595889067929997</v>
      </c>
      <c r="D33" s="17">
        <v>0.128865946974</v>
      </c>
      <c r="E33" s="35">
        <f>C33+D33</f>
        <v>6.3884548537669996</v>
      </c>
      <c r="F33" s="76">
        <v>6.314406988769</v>
      </c>
      <c r="G33" s="17">
        <v>0.12794782508300001</v>
      </c>
      <c r="H33" s="35">
        <f>F33+G33</f>
        <v>6.4423548138519999</v>
      </c>
      <c r="I33" s="76">
        <v>6.29281879903</v>
      </c>
      <c r="J33" s="17">
        <v>0.12683788474400001</v>
      </c>
      <c r="K33" s="35">
        <f t="shared" si="25"/>
        <v>6.4196566837739999</v>
      </c>
      <c r="L33" s="76">
        <v>6.6956653886720003</v>
      </c>
      <c r="M33" s="17">
        <v>0.12972895008999999</v>
      </c>
      <c r="N33" s="35">
        <f t="shared" si="26"/>
        <v>6.825394338762</v>
      </c>
      <c r="O33" s="76">
        <v>6.93</v>
      </c>
      <c r="P33" s="17">
        <v>0.13</v>
      </c>
      <c r="Q33" s="35">
        <f t="shared" si="27"/>
        <v>7.06</v>
      </c>
      <c r="R33" s="76">
        <v>7.29</v>
      </c>
      <c r="S33" s="17">
        <v>0.13</v>
      </c>
      <c r="T33" s="35">
        <f t="shared" si="28"/>
        <v>7.42</v>
      </c>
      <c r="U33" s="76">
        <v>7.28</v>
      </c>
      <c r="V33" s="17">
        <v>0.14000000000000001</v>
      </c>
      <c r="W33" s="35">
        <f t="shared" si="13"/>
        <v>7.42</v>
      </c>
      <c r="X33" s="76">
        <v>7.4552359641869996</v>
      </c>
      <c r="Y33" s="17">
        <v>0.13573704772</v>
      </c>
      <c r="Z33" s="35">
        <f t="shared" si="15"/>
        <v>7.5909730119069998</v>
      </c>
      <c r="AA33" s="132">
        <v>7.0810739854089997</v>
      </c>
      <c r="AB33" s="17">
        <v>0.129284751201</v>
      </c>
      <c r="AC33" s="35">
        <f t="shared" si="17"/>
        <v>7.2103587366099999</v>
      </c>
      <c r="AD33" s="76">
        <v>7.0810739854089997</v>
      </c>
      <c r="AE33" s="17">
        <v>0.129284751201</v>
      </c>
      <c r="AF33" s="35">
        <f t="shared" si="19"/>
        <v>7.2103587366099999</v>
      </c>
      <c r="AG33" s="76">
        <v>6.86</v>
      </c>
      <c r="AH33" s="17">
        <v>0.17</v>
      </c>
      <c r="AI33" s="35">
        <f t="shared" si="21"/>
        <v>7.03</v>
      </c>
      <c r="AJ33" s="76">
        <v>7</v>
      </c>
      <c r="AK33" s="17">
        <v>0.17</v>
      </c>
      <c r="AL33" s="35">
        <f t="shared" si="24"/>
        <v>7.17</v>
      </c>
      <c r="AM33" s="76">
        <v>7.1</v>
      </c>
      <c r="AN33" s="17">
        <v>0.17</v>
      </c>
      <c r="AO33" s="35">
        <f t="shared" si="23"/>
        <v>7.27</v>
      </c>
    </row>
    <row r="34" spans="1:56" ht="15" thickBot="1">
      <c r="B34" s="39" t="s">
        <v>65</v>
      </c>
      <c r="C34" s="77">
        <f>C21+C17+C13+C7+C32+C29+C33</f>
        <v>2995.706193342498</v>
      </c>
      <c r="D34" s="59">
        <f>D21+D17+D13+D7+D32+D29+D33</f>
        <v>146.06558445191595</v>
      </c>
      <c r="E34" s="36">
        <f t="shared" ref="E34" si="29">C34+D34</f>
        <v>3141.771777794414</v>
      </c>
      <c r="F34" s="77">
        <f>F21+F17+F13+F7+F32+F29+F33</f>
        <v>3013.9615506146361</v>
      </c>
      <c r="G34" s="59">
        <f>G21+G17+G13+G7+G32+G29+G33</f>
        <v>147.01346120574553</v>
      </c>
      <c r="H34" s="36">
        <f t="shared" ref="H34" si="30">F34+G34</f>
        <v>3160.9750118203815</v>
      </c>
      <c r="I34" s="77">
        <f>I21+I17+I13+I7+I32+I29+I33</f>
        <v>3025.1424001772075</v>
      </c>
      <c r="J34" s="59">
        <f>J21+J17+J13+J7+J32+J29+J33</f>
        <v>146.45992053435086</v>
      </c>
      <c r="K34" s="36">
        <f t="shared" si="25"/>
        <v>3171.6023207115581</v>
      </c>
      <c r="L34" s="77">
        <f>L21+L17+L13+L7+L32+L29+L33</f>
        <v>3053.171922101888</v>
      </c>
      <c r="M34" s="59">
        <f>M21+M17+M13+M7+M32+M29+M33</f>
        <v>149.57555703775418</v>
      </c>
      <c r="N34" s="36">
        <f t="shared" si="26"/>
        <v>3202.7474791396421</v>
      </c>
      <c r="O34" s="77">
        <f>O21+O17+O13+O7+O32+O29+O33</f>
        <v>3069.35</v>
      </c>
      <c r="P34" s="59">
        <f>P21+P17+P13+P7+P32+P29+P33</f>
        <v>151.21</v>
      </c>
      <c r="Q34" s="36">
        <f t="shared" si="27"/>
        <v>3220.56</v>
      </c>
      <c r="R34" s="77">
        <f>R21+R17+R13+R7+R32+R29+R33</f>
        <v>3077.5075616517815</v>
      </c>
      <c r="S34" s="59">
        <f>S21+S17+S13+S7+S32+S29+S33</f>
        <v>152.49</v>
      </c>
      <c r="T34" s="36">
        <f t="shared" si="28"/>
        <v>3229.9975616517813</v>
      </c>
      <c r="U34" s="77">
        <f>U21+U17+U13+U7+U32+U29+U33</f>
        <v>3097.9137582384369</v>
      </c>
      <c r="V34" s="59">
        <f>V21+V17+V13+V7+V32+V29+V33</f>
        <v>154.14513767645147</v>
      </c>
      <c r="W34" s="36">
        <f t="shared" si="13"/>
        <v>3252.0588959148886</v>
      </c>
      <c r="X34" s="77">
        <f>X21+X17+X13+X7+X32+X29+X33</f>
        <v>3069.8456520085792</v>
      </c>
      <c r="Y34" s="59">
        <f>Y21+Y17+Y13+Y7+Y32+Y29+Y33</f>
        <v>153.34131444129522</v>
      </c>
      <c r="Z34" s="36">
        <f t="shared" si="15"/>
        <v>3223.1869664498745</v>
      </c>
      <c r="AA34" s="133">
        <f>AA21+AA17+AA13+AA7+AA32+AA29+AA33</f>
        <v>3094.3968071738623</v>
      </c>
      <c r="AB34" s="59">
        <f>AB21+AB17+AB13+AB7+AB32+AB29+AB33</f>
        <v>154.18772480031419</v>
      </c>
      <c r="AC34" s="36">
        <f t="shared" si="17"/>
        <v>3248.5845319741766</v>
      </c>
      <c r="AD34" s="77">
        <f>AD21+AD17+AD13+AD7+AD32+AD29+AD33</f>
        <v>3181.299267824631</v>
      </c>
      <c r="AE34" s="59">
        <f>AE21+AE17+AE13+AE7+AE32+AE29+AE33</f>
        <v>155.82480229548639</v>
      </c>
      <c r="AF34" s="36">
        <f t="shared" si="19"/>
        <v>3337.1240701201173</v>
      </c>
      <c r="AG34" s="77">
        <f>AG21+AG17+AG13+AG7+AG32+AG29+AG33</f>
        <v>3127.2105910235609</v>
      </c>
      <c r="AH34" s="59">
        <f>AH21+AH17+AH13+AH7+AH32+AH29+AH33</f>
        <v>229.10230809704001</v>
      </c>
      <c r="AI34" s="36">
        <f t="shared" si="21"/>
        <v>3356.3128991206008</v>
      </c>
      <c r="AJ34" s="77">
        <f>AJ21+AJ17+AJ13+AJ7+AJ32+AJ29+AJ33</f>
        <v>3066.0018531688847</v>
      </c>
      <c r="AK34" s="59">
        <f>AK21+AK17+AK13+AK7+AK32+AK29+AK33</f>
        <v>219.907501151324</v>
      </c>
      <c r="AL34" s="36">
        <f>AJ34+AK34</f>
        <v>3285.9093543202089</v>
      </c>
      <c r="AM34" s="77">
        <f>AM21+AM17+AM13+AM7+AM32+AM29+AM33</f>
        <v>3089.3676269298094</v>
      </c>
      <c r="AN34" s="59">
        <f>AN21+AN17+AN13+AN7+AN32+AN29+AN33</f>
        <v>219.00582289714302</v>
      </c>
      <c r="AO34" s="36">
        <f>AM34+AN34</f>
        <v>3308.3734498269523</v>
      </c>
    </row>
    <row r="35" spans="1:56">
      <c r="B35" s="21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</row>
    <row r="36" spans="1:56">
      <c r="B36" s="26" t="s">
        <v>27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</row>
    <row r="37" spans="1:56">
      <c r="B37" s="5" t="s">
        <v>43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</row>
    <row r="38" spans="1:56">
      <c r="B38" s="95" t="s">
        <v>51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</row>
    <row r="39" spans="1:56">
      <c r="B39" s="95" t="s">
        <v>56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</row>
    <row r="40" spans="1:56">
      <c r="B40" s="95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</row>
    <row r="41" spans="1:56" ht="15" thickBot="1">
      <c r="B41" s="95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</row>
    <row r="42" spans="1:56">
      <c r="C42" s="195">
        <v>44986</v>
      </c>
      <c r="D42" s="92" t="s">
        <v>46</v>
      </c>
      <c r="E42" s="78">
        <v>45047</v>
      </c>
      <c r="F42" s="78">
        <v>45078</v>
      </c>
      <c r="G42" s="78">
        <v>45108</v>
      </c>
      <c r="H42" s="78">
        <v>45139</v>
      </c>
      <c r="I42" s="78">
        <v>45170</v>
      </c>
      <c r="J42" s="78">
        <v>45230</v>
      </c>
      <c r="K42" s="78">
        <v>45231</v>
      </c>
      <c r="L42" s="78">
        <v>45261</v>
      </c>
      <c r="M42" s="78">
        <v>45292</v>
      </c>
      <c r="N42" s="78">
        <v>45323</v>
      </c>
      <c r="O42" s="148">
        <v>45352</v>
      </c>
    </row>
    <row r="43" spans="1:56">
      <c r="B43" s="146" t="s">
        <v>23</v>
      </c>
      <c r="C43" s="149">
        <f>C34</f>
        <v>2995.706193342498</v>
      </c>
      <c r="D43" s="147">
        <f>F34</f>
        <v>3013.9615506146361</v>
      </c>
      <c r="E43" s="147">
        <f>I34</f>
        <v>3025.1424001772075</v>
      </c>
      <c r="F43" s="147">
        <f>L34</f>
        <v>3053.171922101888</v>
      </c>
      <c r="G43" s="147">
        <f>O34</f>
        <v>3069.35</v>
      </c>
      <c r="H43" s="147">
        <f>R34</f>
        <v>3077.5075616517815</v>
      </c>
      <c r="I43" s="147">
        <f>U34</f>
        <v>3097.9137582384369</v>
      </c>
      <c r="J43" s="147">
        <f>X34</f>
        <v>3069.8456520085792</v>
      </c>
      <c r="K43" s="147">
        <f>AA34</f>
        <v>3094.3968071738623</v>
      </c>
      <c r="L43" s="147">
        <f>AD34</f>
        <v>3181.299267824631</v>
      </c>
      <c r="M43" s="147">
        <f>AG34</f>
        <v>3127.2105910235609</v>
      </c>
      <c r="N43" s="147">
        <f>AJ34</f>
        <v>3066.0018531688847</v>
      </c>
      <c r="O43" s="150">
        <f>AM34</f>
        <v>3089.3676269298094</v>
      </c>
    </row>
    <row r="44" spans="1:56">
      <c r="B44" s="146" t="s">
        <v>1</v>
      </c>
      <c r="C44" s="149">
        <f>D34</f>
        <v>146.06558445191595</v>
      </c>
      <c r="D44" s="147">
        <f>G34</f>
        <v>147.01346120574553</v>
      </c>
      <c r="E44" s="147">
        <f>J34</f>
        <v>146.45992053435086</v>
      </c>
      <c r="F44" s="147">
        <f>M34</f>
        <v>149.57555703775418</v>
      </c>
      <c r="G44" s="147">
        <f>P34</f>
        <v>151.21</v>
      </c>
      <c r="H44" s="147">
        <f>S34</f>
        <v>152.49</v>
      </c>
      <c r="I44" s="147">
        <f>V34</f>
        <v>154.14513767645147</v>
      </c>
      <c r="J44" s="147">
        <f>Y34</f>
        <v>153.34131444129522</v>
      </c>
      <c r="K44" s="147">
        <f>AB34</f>
        <v>154.18772480031419</v>
      </c>
      <c r="L44" s="147">
        <f>AE34</f>
        <v>155.82480229548639</v>
      </c>
      <c r="M44" s="147">
        <f>AH34</f>
        <v>229.10230809704001</v>
      </c>
      <c r="N44" s="147">
        <f>AK34</f>
        <v>219.907501151324</v>
      </c>
      <c r="O44" s="150">
        <f>AN34</f>
        <v>219.00582289714302</v>
      </c>
    </row>
    <row r="45" spans="1:56" ht="15" thickBot="1">
      <c r="A45" s="37"/>
      <c r="B45" s="39" t="s">
        <v>18</v>
      </c>
      <c r="C45" s="151">
        <f t="shared" ref="C45:I45" si="31">SUM(C43:C44)</f>
        <v>3141.771777794414</v>
      </c>
      <c r="D45" s="152">
        <f t="shared" si="31"/>
        <v>3160.9750118203815</v>
      </c>
      <c r="E45" s="152">
        <f t="shared" si="31"/>
        <v>3171.6023207115581</v>
      </c>
      <c r="F45" s="152">
        <f t="shared" si="31"/>
        <v>3202.7474791396421</v>
      </c>
      <c r="G45" s="152">
        <f t="shared" si="31"/>
        <v>3220.56</v>
      </c>
      <c r="H45" s="152">
        <f t="shared" si="31"/>
        <v>3229.9975616517813</v>
      </c>
      <c r="I45" s="152">
        <f t="shared" si="31"/>
        <v>3252.0588959148886</v>
      </c>
      <c r="J45" s="152">
        <f t="shared" ref="J45:K45" si="32">SUM(J43:J44)</f>
        <v>3223.1869664498745</v>
      </c>
      <c r="K45" s="152">
        <f t="shared" si="32"/>
        <v>3248.5845319741766</v>
      </c>
      <c r="L45" s="152">
        <f t="shared" ref="L45:M45" si="33">SUM(L43:L44)</f>
        <v>3337.1240701201173</v>
      </c>
      <c r="M45" s="152">
        <f t="shared" si="33"/>
        <v>3356.3128991206008</v>
      </c>
      <c r="N45" s="152">
        <f t="shared" ref="N45:O45" si="34">SUM(N43:N44)</f>
        <v>3285.9093543202089</v>
      </c>
      <c r="O45" s="153">
        <f t="shared" si="34"/>
        <v>3308.3734498269523</v>
      </c>
    </row>
    <row r="46" spans="1:56">
      <c r="A46" s="37"/>
      <c r="B46" s="28"/>
    </row>
    <row r="47" spans="1:56">
      <c r="A47" s="37"/>
      <c r="B47" s="5"/>
    </row>
    <row r="48" spans="1:56">
      <c r="A48" s="37"/>
      <c r="B48" s="95"/>
    </row>
    <row r="49" spans="1:2">
      <c r="A49" s="37"/>
      <c r="B49" s="95"/>
    </row>
    <row r="50" spans="1:2">
      <c r="A50" s="37"/>
      <c r="B50" s="95"/>
    </row>
    <row r="51" spans="1:2">
      <c r="B51" s="95"/>
    </row>
  </sheetData>
  <mergeCells count="27">
    <mergeCell ref="E5:E6"/>
    <mergeCell ref="T5:T6"/>
    <mergeCell ref="Q5:Q6"/>
    <mergeCell ref="N5:N6"/>
    <mergeCell ref="K5:K6"/>
    <mergeCell ref="H5:H6"/>
    <mergeCell ref="AI5:AI6"/>
    <mergeCell ref="AF5:AF6"/>
    <mergeCell ref="AC5:AC6"/>
    <mergeCell ref="Z5:Z6"/>
    <mergeCell ref="W5:W6"/>
    <mergeCell ref="B5:B6"/>
    <mergeCell ref="AM5:AN5"/>
    <mergeCell ref="AO5:AO6"/>
    <mergeCell ref="AJ5:AK5"/>
    <mergeCell ref="AL5:AL6"/>
    <mergeCell ref="C5:D5"/>
    <mergeCell ref="F5:G5"/>
    <mergeCell ref="I5:J5"/>
    <mergeCell ref="L5:M5"/>
    <mergeCell ref="O5:P5"/>
    <mergeCell ref="R5:S5"/>
    <mergeCell ref="U5:V5"/>
    <mergeCell ref="X5:Y5"/>
    <mergeCell ref="AA5:AB5"/>
    <mergeCell ref="AD5:AE5"/>
    <mergeCell ref="AG5:AH5"/>
  </mergeCells>
  <conditionalFormatting sqref="C36:BD41">
    <cfRule type="cellIs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7"/>
  <sheetViews>
    <sheetView showGridLines="0" zoomScale="70" zoomScaleNormal="70" workbookViewId="0">
      <pane xSplit="2" ySplit="5" topLeftCell="C20" activePane="bottomRight" state="frozen"/>
      <selection pane="topRight" activeCell="C1" sqref="C1"/>
      <selection pane="bottomLeft" activeCell="A6" sqref="A6"/>
      <selection pane="bottomRight" activeCell="B44" sqref="B44"/>
    </sheetView>
  </sheetViews>
  <sheetFormatPr defaultColWidth="9.109375" defaultRowHeight="14.4"/>
  <cols>
    <col min="1" max="1" width="9.109375" style="1"/>
    <col min="2" max="2" width="45" style="1" customWidth="1"/>
    <col min="3" max="8" width="15.88671875" style="1" customWidth="1"/>
    <col min="9" max="59" width="16.109375" style="1" customWidth="1"/>
    <col min="60" max="16384" width="9.109375" style="1"/>
  </cols>
  <sheetData>
    <row r="1" spans="2:59">
      <c r="B1" s="64" t="s">
        <v>25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</row>
    <row r="2" spans="2:59">
      <c r="B2" s="64" t="s">
        <v>26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</row>
    <row r="3" spans="2:59" ht="15" thickBot="1">
      <c r="B3" s="2"/>
    </row>
    <row r="4" spans="2:59" s="62" customFormat="1">
      <c r="B4" s="179" t="s">
        <v>0</v>
      </c>
      <c r="C4" s="181" t="s">
        <v>41</v>
      </c>
      <c r="D4" s="182"/>
      <c r="E4" s="183" t="s">
        <v>21</v>
      </c>
      <c r="F4" s="181" t="s">
        <v>42</v>
      </c>
      <c r="G4" s="182"/>
      <c r="H4" s="183" t="s">
        <v>21</v>
      </c>
      <c r="I4" s="181" t="s">
        <v>45</v>
      </c>
      <c r="J4" s="182"/>
      <c r="K4" s="183" t="s">
        <v>21</v>
      </c>
      <c r="L4" s="181" t="s">
        <v>47</v>
      </c>
      <c r="M4" s="182"/>
      <c r="N4" s="183" t="s">
        <v>21</v>
      </c>
      <c r="O4" s="181" t="s">
        <v>48</v>
      </c>
      <c r="P4" s="182"/>
      <c r="Q4" s="183" t="s">
        <v>21</v>
      </c>
      <c r="R4" s="181" t="s">
        <v>49</v>
      </c>
      <c r="S4" s="182"/>
      <c r="T4" s="183" t="s">
        <v>21</v>
      </c>
      <c r="U4" s="181" t="s">
        <v>54</v>
      </c>
      <c r="V4" s="182"/>
      <c r="W4" s="183" t="s">
        <v>21</v>
      </c>
      <c r="X4" s="181" t="s">
        <v>55</v>
      </c>
      <c r="Y4" s="182"/>
      <c r="Z4" s="183" t="s">
        <v>21</v>
      </c>
      <c r="AA4" s="185" t="s">
        <v>57</v>
      </c>
      <c r="AB4" s="182"/>
      <c r="AC4" s="183" t="s">
        <v>21</v>
      </c>
      <c r="AD4" s="181" t="s">
        <v>59</v>
      </c>
      <c r="AE4" s="182"/>
      <c r="AF4" s="183" t="s">
        <v>21</v>
      </c>
      <c r="AG4" s="181" t="s">
        <v>60</v>
      </c>
      <c r="AH4" s="182"/>
      <c r="AI4" s="183" t="s">
        <v>21</v>
      </c>
      <c r="AJ4" s="181" t="s">
        <v>64</v>
      </c>
      <c r="AK4" s="182"/>
      <c r="AL4" s="183" t="s">
        <v>21</v>
      </c>
      <c r="AM4" s="181" t="s">
        <v>66</v>
      </c>
      <c r="AN4" s="182"/>
      <c r="AO4" s="183" t="s">
        <v>21</v>
      </c>
    </row>
    <row r="5" spans="2:59" s="62" customFormat="1" ht="15" thickBot="1">
      <c r="B5" s="186"/>
      <c r="C5" s="38" t="s">
        <v>23</v>
      </c>
      <c r="D5" s="4" t="s">
        <v>1</v>
      </c>
      <c r="E5" s="184"/>
      <c r="F5" s="38" t="s">
        <v>23</v>
      </c>
      <c r="G5" s="4" t="s">
        <v>1</v>
      </c>
      <c r="H5" s="184"/>
      <c r="I5" s="38" t="s">
        <v>23</v>
      </c>
      <c r="J5" s="4" t="s">
        <v>1</v>
      </c>
      <c r="K5" s="184"/>
      <c r="L5" s="38" t="s">
        <v>23</v>
      </c>
      <c r="M5" s="4" t="s">
        <v>1</v>
      </c>
      <c r="N5" s="184"/>
      <c r="O5" s="38" t="s">
        <v>23</v>
      </c>
      <c r="P5" s="4" t="s">
        <v>1</v>
      </c>
      <c r="Q5" s="184"/>
      <c r="R5" s="38" t="s">
        <v>23</v>
      </c>
      <c r="S5" s="4" t="s">
        <v>1</v>
      </c>
      <c r="T5" s="184"/>
      <c r="U5" s="38" t="s">
        <v>23</v>
      </c>
      <c r="V5" s="4" t="s">
        <v>1</v>
      </c>
      <c r="W5" s="184"/>
      <c r="X5" s="38" t="s">
        <v>23</v>
      </c>
      <c r="Y5" s="4" t="s">
        <v>1</v>
      </c>
      <c r="Z5" s="184"/>
      <c r="AA5" s="127" t="s">
        <v>23</v>
      </c>
      <c r="AB5" s="4" t="s">
        <v>1</v>
      </c>
      <c r="AC5" s="184"/>
      <c r="AD5" s="38" t="s">
        <v>23</v>
      </c>
      <c r="AE5" s="4" t="s">
        <v>1</v>
      </c>
      <c r="AF5" s="184"/>
      <c r="AG5" s="38" t="s">
        <v>23</v>
      </c>
      <c r="AH5" s="4" t="s">
        <v>1</v>
      </c>
      <c r="AI5" s="184"/>
      <c r="AJ5" s="38" t="s">
        <v>23</v>
      </c>
      <c r="AK5" s="4" t="s">
        <v>1</v>
      </c>
      <c r="AL5" s="184"/>
      <c r="AM5" s="38" t="s">
        <v>23</v>
      </c>
      <c r="AN5" s="4" t="s">
        <v>1</v>
      </c>
      <c r="AO5" s="184"/>
    </row>
    <row r="6" spans="2:59" s="30" customFormat="1">
      <c r="B6" s="140" t="s">
        <v>2</v>
      </c>
      <c r="C6" s="53">
        <f t="shared" ref="C6:AL6" si="0">SUM(C7:C11)</f>
        <v>136</v>
      </c>
      <c r="D6" s="52">
        <f t="shared" si="0"/>
        <v>15</v>
      </c>
      <c r="E6" s="51">
        <f t="shared" si="0"/>
        <v>151</v>
      </c>
      <c r="F6" s="53">
        <f t="shared" si="0"/>
        <v>136</v>
      </c>
      <c r="G6" s="52">
        <f t="shared" si="0"/>
        <v>15</v>
      </c>
      <c r="H6" s="51">
        <f t="shared" si="0"/>
        <v>151</v>
      </c>
      <c r="I6" s="53">
        <f t="shared" si="0"/>
        <v>135</v>
      </c>
      <c r="J6" s="52">
        <f t="shared" si="0"/>
        <v>15</v>
      </c>
      <c r="K6" s="51">
        <f t="shared" si="0"/>
        <v>150</v>
      </c>
      <c r="L6" s="53">
        <f t="shared" si="0"/>
        <v>134</v>
      </c>
      <c r="M6" s="52">
        <f t="shared" si="0"/>
        <v>15</v>
      </c>
      <c r="N6" s="51">
        <f t="shared" si="0"/>
        <v>149</v>
      </c>
      <c r="O6" s="53">
        <f t="shared" si="0"/>
        <v>134</v>
      </c>
      <c r="P6" s="52">
        <f t="shared" si="0"/>
        <v>15</v>
      </c>
      <c r="Q6" s="51">
        <f t="shared" si="0"/>
        <v>149</v>
      </c>
      <c r="R6" s="53">
        <f t="shared" si="0"/>
        <v>134</v>
      </c>
      <c r="S6" s="52">
        <f t="shared" si="0"/>
        <v>16</v>
      </c>
      <c r="T6" s="51">
        <f t="shared" si="0"/>
        <v>150</v>
      </c>
      <c r="U6" s="53">
        <f t="shared" si="0"/>
        <v>134</v>
      </c>
      <c r="V6" s="52">
        <f t="shared" si="0"/>
        <v>16</v>
      </c>
      <c r="W6" s="51">
        <f t="shared" si="0"/>
        <v>150</v>
      </c>
      <c r="X6" s="53">
        <f t="shared" si="0"/>
        <v>133</v>
      </c>
      <c r="Y6" s="52">
        <f t="shared" si="0"/>
        <v>16</v>
      </c>
      <c r="Z6" s="51">
        <f t="shared" si="0"/>
        <v>149</v>
      </c>
      <c r="AA6" s="53">
        <f t="shared" si="0"/>
        <v>132</v>
      </c>
      <c r="AB6" s="52">
        <f t="shared" si="0"/>
        <v>16</v>
      </c>
      <c r="AC6" s="51">
        <f t="shared" si="0"/>
        <v>148</v>
      </c>
      <c r="AD6" s="53">
        <f t="shared" si="0"/>
        <v>132</v>
      </c>
      <c r="AE6" s="52">
        <f t="shared" si="0"/>
        <v>16</v>
      </c>
      <c r="AF6" s="51">
        <f t="shared" si="0"/>
        <v>148</v>
      </c>
      <c r="AG6" s="53">
        <f t="shared" si="0"/>
        <v>132</v>
      </c>
      <c r="AH6" s="52">
        <f t="shared" si="0"/>
        <v>16</v>
      </c>
      <c r="AI6" s="51">
        <f t="shared" si="0"/>
        <v>148</v>
      </c>
      <c r="AJ6" s="160">
        <f t="shared" si="0"/>
        <v>132</v>
      </c>
      <c r="AK6" s="161">
        <f t="shared" si="0"/>
        <v>16</v>
      </c>
      <c r="AL6" s="162">
        <f>SUM(AJ6:AK6)</f>
        <v>148</v>
      </c>
      <c r="AM6" s="160">
        <f t="shared" ref="AM6:AN6" si="1">SUM(AM7:AM11)</f>
        <v>132</v>
      </c>
      <c r="AN6" s="161">
        <f t="shared" si="1"/>
        <v>16</v>
      </c>
      <c r="AO6" s="162">
        <f>SUM(AM6:AN6)</f>
        <v>148</v>
      </c>
    </row>
    <row r="7" spans="2:59">
      <c r="B7" s="8" t="s">
        <v>3</v>
      </c>
      <c r="C7" s="81">
        <v>52</v>
      </c>
      <c r="D7" s="82">
        <v>8</v>
      </c>
      <c r="E7" s="83">
        <v>60</v>
      </c>
      <c r="F7" s="81">
        <v>52</v>
      </c>
      <c r="G7" s="82">
        <v>8</v>
      </c>
      <c r="H7" s="83">
        <v>60</v>
      </c>
      <c r="I7" s="81">
        <v>51</v>
      </c>
      <c r="J7" s="82">
        <v>8</v>
      </c>
      <c r="K7" s="83">
        <v>59</v>
      </c>
      <c r="L7" s="81">
        <v>50</v>
      </c>
      <c r="M7" s="82">
        <v>8</v>
      </c>
      <c r="N7" s="83">
        <v>58</v>
      </c>
      <c r="O7" s="81">
        <v>50</v>
      </c>
      <c r="P7" s="82">
        <v>8</v>
      </c>
      <c r="Q7" s="83">
        <f>SUM(O7:P7)</f>
        <v>58</v>
      </c>
      <c r="R7" s="81">
        <v>50</v>
      </c>
      <c r="S7" s="82">
        <v>9</v>
      </c>
      <c r="T7" s="83">
        <f t="shared" ref="T7:T11" si="2">SUM(R7:S7)</f>
        <v>59</v>
      </c>
      <c r="U7" s="81">
        <v>50</v>
      </c>
      <c r="V7" s="82">
        <v>9</v>
      </c>
      <c r="W7" s="83">
        <f t="shared" ref="W7:W11" si="3">SUM(U7:V7)</f>
        <v>59</v>
      </c>
      <c r="X7" s="81">
        <v>49</v>
      </c>
      <c r="Y7" s="82">
        <v>9</v>
      </c>
      <c r="Z7" s="83">
        <f t="shared" ref="Z7:Z11" si="4">SUM(X7:Y7)</f>
        <v>58</v>
      </c>
      <c r="AA7" s="81">
        <v>49</v>
      </c>
      <c r="AB7" s="82">
        <v>9</v>
      </c>
      <c r="AC7" s="83">
        <f t="shared" ref="AC7:AC11" si="5">SUM(AA7:AB7)</f>
        <v>58</v>
      </c>
      <c r="AD7" s="81">
        <v>49</v>
      </c>
      <c r="AE7" s="82">
        <v>9</v>
      </c>
      <c r="AF7" s="83">
        <f t="shared" ref="AF7:AF11" si="6">SUM(AD7:AE7)</f>
        <v>58</v>
      </c>
      <c r="AG7" s="81">
        <v>49</v>
      </c>
      <c r="AH7" s="82">
        <v>9</v>
      </c>
      <c r="AI7" s="83">
        <f t="shared" ref="AI7:AI11" si="7">SUM(AG7:AH7)</f>
        <v>58</v>
      </c>
      <c r="AJ7" s="81">
        <v>49</v>
      </c>
      <c r="AK7" s="82">
        <v>9</v>
      </c>
      <c r="AL7" s="83">
        <f t="shared" ref="AL7:AL36" si="8">SUM(AJ7:AK7)</f>
        <v>58</v>
      </c>
      <c r="AM7" s="81">
        <v>49</v>
      </c>
      <c r="AN7" s="82">
        <v>9</v>
      </c>
      <c r="AO7" s="83">
        <f t="shared" ref="AO7:AO36" si="9">SUM(AM7:AN7)</f>
        <v>58</v>
      </c>
    </row>
    <row r="8" spans="2:59">
      <c r="B8" s="6" t="s">
        <v>4</v>
      </c>
      <c r="C8" s="81">
        <v>72</v>
      </c>
      <c r="D8" s="84">
        <v>6</v>
      </c>
      <c r="E8" s="83">
        <v>78</v>
      </c>
      <c r="F8" s="81">
        <v>72</v>
      </c>
      <c r="G8" s="84">
        <v>6</v>
      </c>
      <c r="H8" s="83">
        <v>78</v>
      </c>
      <c r="I8" s="81">
        <v>72</v>
      </c>
      <c r="J8" s="84">
        <v>6</v>
      </c>
      <c r="K8" s="83">
        <v>78</v>
      </c>
      <c r="L8" s="81">
        <v>72</v>
      </c>
      <c r="M8" s="84">
        <v>6</v>
      </c>
      <c r="N8" s="83">
        <v>78</v>
      </c>
      <c r="O8" s="81">
        <v>72</v>
      </c>
      <c r="P8" s="84">
        <v>6</v>
      </c>
      <c r="Q8" s="83">
        <f t="shared" ref="Q8:Q11" si="10">SUM(O8:P8)</f>
        <v>78</v>
      </c>
      <c r="R8" s="81">
        <v>72</v>
      </c>
      <c r="S8" s="84">
        <v>6</v>
      </c>
      <c r="T8" s="83">
        <f t="shared" si="2"/>
        <v>78</v>
      </c>
      <c r="U8" s="81">
        <v>72</v>
      </c>
      <c r="V8" s="84">
        <v>6</v>
      </c>
      <c r="W8" s="83">
        <f t="shared" si="3"/>
        <v>78</v>
      </c>
      <c r="X8" s="81">
        <v>73</v>
      </c>
      <c r="Y8" s="84">
        <v>6</v>
      </c>
      <c r="Z8" s="83">
        <f t="shared" si="4"/>
        <v>79</v>
      </c>
      <c r="AA8" s="81">
        <v>72</v>
      </c>
      <c r="AB8" s="84">
        <v>6</v>
      </c>
      <c r="AC8" s="83">
        <f t="shared" si="5"/>
        <v>78</v>
      </c>
      <c r="AD8" s="81">
        <v>72</v>
      </c>
      <c r="AE8" s="84">
        <v>6</v>
      </c>
      <c r="AF8" s="83">
        <f t="shared" si="6"/>
        <v>78</v>
      </c>
      <c r="AG8" s="81">
        <v>72</v>
      </c>
      <c r="AH8" s="115">
        <v>6</v>
      </c>
      <c r="AI8" s="83">
        <f t="shared" si="7"/>
        <v>78</v>
      </c>
      <c r="AJ8" s="81">
        <v>72</v>
      </c>
      <c r="AK8" s="163">
        <v>6</v>
      </c>
      <c r="AL8" s="83">
        <f t="shared" si="8"/>
        <v>78</v>
      </c>
      <c r="AM8" s="81">
        <v>72</v>
      </c>
      <c r="AN8" s="187">
        <v>6</v>
      </c>
      <c r="AO8" s="83">
        <f t="shared" si="9"/>
        <v>78</v>
      </c>
    </row>
    <row r="9" spans="2:59">
      <c r="B9" s="6" t="s">
        <v>5</v>
      </c>
      <c r="C9" s="81">
        <v>7</v>
      </c>
      <c r="D9" s="84">
        <v>1</v>
      </c>
      <c r="E9" s="83">
        <v>8</v>
      </c>
      <c r="F9" s="81">
        <v>7</v>
      </c>
      <c r="G9" s="84">
        <v>1</v>
      </c>
      <c r="H9" s="83">
        <v>8</v>
      </c>
      <c r="I9" s="81">
        <v>7</v>
      </c>
      <c r="J9" s="84">
        <v>1</v>
      </c>
      <c r="K9" s="83">
        <v>8</v>
      </c>
      <c r="L9" s="81">
        <v>7</v>
      </c>
      <c r="M9" s="84">
        <v>1</v>
      </c>
      <c r="N9" s="83">
        <v>8</v>
      </c>
      <c r="O9" s="81">
        <v>7</v>
      </c>
      <c r="P9" s="84">
        <v>1</v>
      </c>
      <c r="Q9" s="83">
        <f t="shared" si="10"/>
        <v>8</v>
      </c>
      <c r="R9" s="81">
        <v>7</v>
      </c>
      <c r="S9" s="84">
        <v>1</v>
      </c>
      <c r="T9" s="83">
        <f t="shared" si="2"/>
        <v>8</v>
      </c>
      <c r="U9" s="81">
        <v>7</v>
      </c>
      <c r="V9" s="84">
        <v>1</v>
      </c>
      <c r="W9" s="83">
        <f t="shared" si="3"/>
        <v>8</v>
      </c>
      <c r="X9" s="81">
        <v>7</v>
      </c>
      <c r="Y9" s="84">
        <v>1</v>
      </c>
      <c r="Z9" s="83">
        <f t="shared" si="4"/>
        <v>8</v>
      </c>
      <c r="AA9" s="81">
        <v>7</v>
      </c>
      <c r="AB9" s="84">
        <v>1</v>
      </c>
      <c r="AC9" s="83">
        <f t="shared" si="5"/>
        <v>8</v>
      </c>
      <c r="AD9" s="81">
        <v>7</v>
      </c>
      <c r="AE9" s="84">
        <v>1</v>
      </c>
      <c r="AF9" s="83">
        <f t="shared" si="6"/>
        <v>8</v>
      </c>
      <c r="AG9" s="81">
        <v>7</v>
      </c>
      <c r="AH9" s="115">
        <v>1</v>
      </c>
      <c r="AI9" s="83">
        <f t="shared" si="7"/>
        <v>8</v>
      </c>
      <c r="AJ9" s="81">
        <v>7</v>
      </c>
      <c r="AK9" s="163">
        <v>1</v>
      </c>
      <c r="AL9" s="83">
        <f t="shared" si="8"/>
        <v>8</v>
      </c>
      <c r="AM9" s="81">
        <v>7</v>
      </c>
      <c r="AN9" s="187">
        <v>1</v>
      </c>
      <c r="AO9" s="83">
        <f t="shared" si="9"/>
        <v>8</v>
      </c>
    </row>
    <row r="10" spans="2:59" ht="28.8">
      <c r="B10" s="29" t="s">
        <v>35</v>
      </c>
      <c r="C10" s="81">
        <v>3</v>
      </c>
      <c r="D10" s="85">
        <v>0</v>
      </c>
      <c r="E10" s="83">
        <v>3</v>
      </c>
      <c r="F10" s="81">
        <v>3</v>
      </c>
      <c r="G10" s="85">
        <v>0</v>
      </c>
      <c r="H10" s="83">
        <v>3</v>
      </c>
      <c r="I10" s="81">
        <v>3</v>
      </c>
      <c r="J10" s="85">
        <v>0</v>
      </c>
      <c r="K10" s="83">
        <v>3</v>
      </c>
      <c r="L10" s="81">
        <v>3</v>
      </c>
      <c r="M10" s="85">
        <v>0</v>
      </c>
      <c r="N10" s="83">
        <v>3</v>
      </c>
      <c r="O10" s="81">
        <v>3</v>
      </c>
      <c r="P10" s="85">
        <v>0</v>
      </c>
      <c r="Q10" s="83">
        <f t="shared" si="10"/>
        <v>3</v>
      </c>
      <c r="R10" s="81">
        <v>3</v>
      </c>
      <c r="S10" s="85">
        <v>0</v>
      </c>
      <c r="T10" s="83">
        <f t="shared" si="2"/>
        <v>3</v>
      </c>
      <c r="U10" s="81">
        <v>3</v>
      </c>
      <c r="V10" s="85">
        <v>0</v>
      </c>
      <c r="W10" s="83">
        <f t="shared" si="3"/>
        <v>3</v>
      </c>
      <c r="X10" s="81">
        <v>2</v>
      </c>
      <c r="Y10" s="85">
        <v>0</v>
      </c>
      <c r="Z10" s="83">
        <f t="shared" si="4"/>
        <v>2</v>
      </c>
      <c r="AA10" s="81">
        <v>2</v>
      </c>
      <c r="AB10" s="85">
        <v>0</v>
      </c>
      <c r="AC10" s="83">
        <f t="shared" si="5"/>
        <v>2</v>
      </c>
      <c r="AD10" s="81">
        <v>2</v>
      </c>
      <c r="AE10" s="85">
        <v>0</v>
      </c>
      <c r="AF10" s="83">
        <f t="shared" si="6"/>
        <v>2</v>
      </c>
      <c r="AG10" s="81">
        <v>2</v>
      </c>
      <c r="AH10" s="116">
        <v>0</v>
      </c>
      <c r="AI10" s="83">
        <f t="shared" si="7"/>
        <v>2</v>
      </c>
      <c r="AJ10" s="81">
        <v>2</v>
      </c>
      <c r="AK10" s="164">
        <v>0</v>
      </c>
      <c r="AL10" s="83">
        <f t="shared" si="8"/>
        <v>2</v>
      </c>
      <c r="AM10" s="81">
        <v>2</v>
      </c>
      <c r="AN10" s="188">
        <v>0</v>
      </c>
      <c r="AO10" s="83">
        <f t="shared" si="9"/>
        <v>2</v>
      </c>
    </row>
    <row r="11" spans="2:59">
      <c r="B11" s="6" t="s">
        <v>6</v>
      </c>
      <c r="C11" s="81">
        <v>2</v>
      </c>
      <c r="D11" s="85">
        <v>0</v>
      </c>
      <c r="E11" s="83">
        <v>2</v>
      </c>
      <c r="F11" s="81">
        <v>2</v>
      </c>
      <c r="G11" s="85">
        <v>0</v>
      </c>
      <c r="H11" s="83">
        <v>2</v>
      </c>
      <c r="I11" s="81">
        <v>2</v>
      </c>
      <c r="J11" s="85">
        <v>0</v>
      </c>
      <c r="K11" s="83">
        <v>2</v>
      </c>
      <c r="L11" s="81">
        <v>2</v>
      </c>
      <c r="M11" s="85">
        <v>0</v>
      </c>
      <c r="N11" s="83">
        <v>2</v>
      </c>
      <c r="O11" s="81">
        <v>2</v>
      </c>
      <c r="P11" s="85">
        <v>0</v>
      </c>
      <c r="Q11" s="83">
        <f t="shared" si="10"/>
        <v>2</v>
      </c>
      <c r="R11" s="81">
        <v>2</v>
      </c>
      <c r="S11" s="85">
        <v>0</v>
      </c>
      <c r="T11" s="83">
        <f t="shared" si="2"/>
        <v>2</v>
      </c>
      <c r="U11" s="81">
        <v>2</v>
      </c>
      <c r="V11" s="85">
        <v>0</v>
      </c>
      <c r="W11" s="83">
        <f t="shared" si="3"/>
        <v>2</v>
      </c>
      <c r="X11" s="81">
        <v>2</v>
      </c>
      <c r="Y11" s="85">
        <v>0</v>
      </c>
      <c r="Z11" s="83">
        <f t="shared" si="4"/>
        <v>2</v>
      </c>
      <c r="AA11" s="81">
        <v>2</v>
      </c>
      <c r="AB11" s="85">
        <v>0</v>
      </c>
      <c r="AC11" s="83">
        <f t="shared" si="5"/>
        <v>2</v>
      </c>
      <c r="AD11" s="81">
        <v>2</v>
      </c>
      <c r="AE11" s="85">
        <v>0</v>
      </c>
      <c r="AF11" s="83">
        <f t="shared" si="6"/>
        <v>2</v>
      </c>
      <c r="AG11" s="81">
        <v>2</v>
      </c>
      <c r="AH11" s="116">
        <v>0</v>
      </c>
      <c r="AI11" s="83">
        <f t="shared" si="7"/>
        <v>2</v>
      </c>
      <c r="AJ11" s="165">
        <v>2</v>
      </c>
      <c r="AK11" s="166">
        <v>0</v>
      </c>
      <c r="AL11" s="167">
        <f t="shared" si="8"/>
        <v>2</v>
      </c>
      <c r="AM11" s="165">
        <v>2</v>
      </c>
      <c r="AN11" s="189">
        <v>0</v>
      </c>
      <c r="AO11" s="167">
        <f t="shared" si="9"/>
        <v>2</v>
      </c>
    </row>
    <row r="12" spans="2:59">
      <c r="B12" s="7" t="s">
        <v>7</v>
      </c>
      <c r="C12" s="50">
        <f t="shared" ref="C12:AL12" si="11">SUM(C13:C15)</f>
        <v>201</v>
      </c>
      <c r="D12" s="141">
        <f t="shared" si="11"/>
        <v>9</v>
      </c>
      <c r="E12" s="143">
        <f t="shared" si="11"/>
        <v>210</v>
      </c>
      <c r="F12" s="50">
        <f t="shared" si="11"/>
        <v>201</v>
      </c>
      <c r="G12" s="141">
        <f t="shared" si="11"/>
        <v>9</v>
      </c>
      <c r="H12" s="143">
        <f t="shared" si="11"/>
        <v>210</v>
      </c>
      <c r="I12" s="50">
        <f t="shared" si="11"/>
        <v>200</v>
      </c>
      <c r="J12" s="141">
        <f t="shared" si="11"/>
        <v>9</v>
      </c>
      <c r="K12" s="143">
        <f t="shared" si="11"/>
        <v>209</v>
      </c>
      <c r="L12" s="50">
        <f t="shared" si="11"/>
        <v>200</v>
      </c>
      <c r="M12" s="141">
        <f t="shared" si="11"/>
        <v>9</v>
      </c>
      <c r="N12" s="143">
        <f t="shared" si="11"/>
        <v>209</v>
      </c>
      <c r="O12" s="50">
        <f t="shared" si="11"/>
        <v>199</v>
      </c>
      <c r="P12" s="141">
        <f t="shared" si="11"/>
        <v>9</v>
      </c>
      <c r="Q12" s="143">
        <f t="shared" si="11"/>
        <v>208</v>
      </c>
      <c r="R12" s="50">
        <f t="shared" si="11"/>
        <v>200</v>
      </c>
      <c r="S12" s="141">
        <f t="shared" si="11"/>
        <v>9</v>
      </c>
      <c r="T12" s="143">
        <f t="shared" si="11"/>
        <v>209</v>
      </c>
      <c r="U12" s="50">
        <f t="shared" si="11"/>
        <v>197</v>
      </c>
      <c r="V12" s="141">
        <f t="shared" si="11"/>
        <v>9</v>
      </c>
      <c r="W12" s="143">
        <f t="shared" si="11"/>
        <v>206</v>
      </c>
      <c r="X12" s="50">
        <f t="shared" si="11"/>
        <v>195</v>
      </c>
      <c r="Y12" s="141">
        <f t="shared" si="11"/>
        <v>8</v>
      </c>
      <c r="Z12" s="143">
        <f t="shared" si="11"/>
        <v>203</v>
      </c>
      <c r="AA12" s="50">
        <f t="shared" si="11"/>
        <v>195</v>
      </c>
      <c r="AB12" s="141">
        <f t="shared" si="11"/>
        <v>8</v>
      </c>
      <c r="AC12" s="143">
        <f t="shared" si="11"/>
        <v>203</v>
      </c>
      <c r="AD12" s="50">
        <f t="shared" si="11"/>
        <v>194</v>
      </c>
      <c r="AE12" s="141">
        <f t="shared" si="11"/>
        <v>8</v>
      </c>
      <c r="AF12" s="143">
        <f t="shared" si="11"/>
        <v>202</v>
      </c>
      <c r="AG12" s="50">
        <f t="shared" si="11"/>
        <v>193</v>
      </c>
      <c r="AH12" s="141">
        <f t="shared" si="11"/>
        <v>8</v>
      </c>
      <c r="AI12" s="143">
        <f t="shared" si="11"/>
        <v>201</v>
      </c>
      <c r="AJ12" s="53">
        <f>SUM(AJ13:AJ15)</f>
        <v>193</v>
      </c>
      <c r="AK12" s="52">
        <f>SUM(AK13:AK15)</f>
        <v>8</v>
      </c>
      <c r="AL12" s="51">
        <f t="shared" si="8"/>
        <v>201</v>
      </c>
      <c r="AM12" s="53">
        <f>SUM(AM13:AM15)</f>
        <v>193</v>
      </c>
      <c r="AN12" s="52">
        <f>SUM(AN13:AN15)</f>
        <v>8</v>
      </c>
      <c r="AO12" s="51">
        <f t="shared" si="9"/>
        <v>201</v>
      </c>
    </row>
    <row r="13" spans="2:59">
      <c r="B13" s="8" t="s">
        <v>19</v>
      </c>
      <c r="C13" s="86">
        <v>149</v>
      </c>
      <c r="D13" s="87">
        <v>4</v>
      </c>
      <c r="E13" s="47">
        <v>153</v>
      </c>
      <c r="F13" s="86">
        <v>149</v>
      </c>
      <c r="G13" s="87">
        <v>4</v>
      </c>
      <c r="H13" s="47">
        <v>153</v>
      </c>
      <c r="I13" s="86">
        <v>148</v>
      </c>
      <c r="J13" s="87">
        <v>4</v>
      </c>
      <c r="K13" s="47">
        <v>152</v>
      </c>
      <c r="L13" s="86">
        <v>148</v>
      </c>
      <c r="M13" s="87">
        <v>4</v>
      </c>
      <c r="N13" s="47">
        <v>152</v>
      </c>
      <c r="O13" s="86">
        <v>147</v>
      </c>
      <c r="P13" s="87">
        <v>4</v>
      </c>
      <c r="Q13" s="47">
        <f t="shared" ref="Q13:Q15" si="12">SUM(O13:P13)</f>
        <v>151</v>
      </c>
      <c r="R13" s="86">
        <v>148</v>
      </c>
      <c r="S13" s="87">
        <v>4</v>
      </c>
      <c r="T13" s="47">
        <f t="shared" ref="T13:T15" si="13">SUM(R13:S13)</f>
        <v>152</v>
      </c>
      <c r="U13" s="86">
        <v>146</v>
      </c>
      <c r="V13" s="87">
        <v>4</v>
      </c>
      <c r="W13" s="47">
        <f t="shared" ref="W13:W19" si="14">SUM(U13:V13)</f>
        <v>150</v>
      </c>
      <c r="X13" s="86">
        <v>145</v>
      </c>
      <c r="Y13" s="87">
        <v>3</v>
      </c>
      <c r="Z13" s="47">
        <f t="shared" ref="Z13:Z19" si="15">SUM(X13:Y13)</f>
        <v>148</v>
      </c>
      <c r="AA13" s="86">
        <v>145</v>
      </c>
      <c r="AB13" s="87">
        <v>3</v>
      </c>
      <c r="AC13" s="47">
        <f t="shared" ref="AC13:AC19" si="16">SUM(AA13:AB13)</f>
        <v>148</v>
      </c>
      <c r="AD13" s="86">
        <v>144</v>
      </c>
      <c r="AE13" s="87">
        <v>3</v>
      </c>
      <c r="AF13" s="47">
        <f t="shared" ref="AF13:AF19" si="17">SUM(AD13:AE13)</f>
        <v>147</v>
      </c>
      <c r="AG13" s="86">
        <v>143</v>
      </c>
      <c r="AH13" s="87">
        <v>3</v>
      </c>
      <c r="AI13" s="47">
        <f t="shared" ref="AI13:AI19" si="18">SUM(AG13:AH13)</f>
        <v>146</v>
      </c>
      <c r="AJ13" s="86">
        <v>143</v>
      </c>
      <c r="AK13" s="87">
        <v>3</v>
      </c>
      <c r="AL13" s="47">
        <f t="shared" si="8"/>
        <v>146</v>
      </c>
      <c r="AM13" s="86">
        <v>143</v>
      </c>
      <c r="AN13" s="87">
        <v>3</v>
      </c>
      <c r="AO13" s="47">
        <f t="shared" si="9"/>
        <v>146</v>
      </c>
    </row>
    <row r="14" spans="2:59">
      <c r="B14" s="8" t="s">
        <v>8</v>
      </c>
      <c r="C14" s="86">
        <v>50</v>
      </c>
      <c r="D14" s="87">
        <v>5</v>
      </c>
      <c r="E14" s="47">
        <v>55</v>
      </c>
      <c r="F14" s="86">
        <v>50</v>
      </c>
      <c r="G14" s="87">
        <v>5</v>
      </c>
      <c r="H14" s="47">
        <v>55</v>
      </c>
      <c r="I14" s="86">
        <v>50</v>
      </c>
      <c r="J14" s="87">
        <v>5</v>
      </c>
      <c r="K14" s="47">
        <v>55</v>
      </c>
      <c r="L14" s="86">
        <v>50</v>
      </c>
      <c r="M14" s="87">
        <v>5</v>
      </c>
      <c r="N14" s="47">
        <v>55</v>
      </c>
      <c r="O14" s="86">
        <v>50</v>
      </c>
      <c r="P14" s="87">
        <v>5</v>
      </c>
      <c r="Q14" s="47">
        <f t="shared" si="12"/>
        <v>55</v>
      </c>
      <c r="R14" s="86">
        <v>50</v>
      </c>
      <c r="S14" s="87">
        <v>5</v>
      </c>
      <c r="T14" s="47">
        <f t="shared" si="13"/>
        <v>55</v>
      </c>
      <c r="U14" s="86">
        <v>50</v>
      </c>
      <c r="V14" s="87">
        <v>5</v>
      </c>
      <c r="W14" s="47">
        <f t="shared" si="14"/>
        <v>55</v>
      </c>
      <c r="X14" s="86">
        <v>49</v>
      </c>
      <c r="Y14" s="87">
        <v>5</v>
      </c>
      <c r="Z14" s="47">
        <f t="shared" si="15"/>
        <v>54</v>
      </c>
      <c r="AA14" s="86">
        <v>49</v>
      </c>
      <c r="AB14" s="87">
        <v>5</v>
      </c>
      <c r="AC14" s="47">
        <f t="shared" si="16"/>
        <v>54</v>
      </c>
      <c r="AD14" s="86">
        <v>49</v>
      </c>
      <c r="AE14" s="87">
        <v>5</v>
      </c>
      <c r="AF14" s="47">
        <f t="shared" si="17"/>
        <v>54</v>
      </c>
      <c r="AG14" s="86">
        <v>49</v>
      </c>
      <c r="AH14" s="87">
        <v>5</v>
      </c>
      <c r="AI14" s="47">
        <f t="shared" si="18"/>
        <v>54</v>
      </c>
      <c r="AJ14" s="86">
        <v>49</v>
      </c>
      <c r="AK14" s="87">
        <v>5</v>
      </c>
      <c r="AL14" s="47">
        <f t="shared" si="8"/>
        <v>54</v>
      </c>
      <c r="AM14" s="86">
        <v>49</v>
      </c>
      <c r="AN14" s="87">
        <v>5</v>
      </c>
      <c r="AO14" s="47">
        <f t="shared" si="9"/>
        <v>54</v>
      </c>
    </row>
    <row r="15" spans="2:59">
      <c r="B15" s="8" t="s">
        <v>53</v>
      </c>
      <c r="C15" s="86">
        <v>2</v>
      </c>
      <c r="D15" s="87">
        <v>0</v>
      </c>
      <c r="E15" s="47">
        <v>2</v>
      </c>
      <c r="F15" s="86">
        <v>2</v>
      </c>
      <c r="G15" s="87">
        <v>0</v>
      </c>
      <c r="H15" s="47">
        <v>2</v>
      </c>
      <c r="I15" s="86">
        <v>2</v>
      </c>
      <c r="J15" s="87">
        <v>0</v>
      </c>
      <c r="K15" s="47">
        <v>2</v>
      </c>
      <c r="L15" s="86">
        <v>2</v>
      </c>
      <c r="M15" s="87">
        <v>0</v>
      </c>
      <c r="N15" s="47">
        <v>2</v>
      </c>
      <c r="O15" s="86">
        <v>2</v>
      </c>
      <c r="P15" s="87">
        <v>0</v>
      </c>
      <c r="Q15" s="47">
        <f t="shared" si="12"/>
        <v>2</v>
      </c>
      <c r="R15" s="86">
        <v>2</v>
      </c>
      <c r="S15" s="87">
        <v>0</v>
      </c>
      <c r="T15" s="47">
        <f t="shared" si="13"/>
        <v>2</v>
      </c>
      <c r="U15" s="86">
        <v>1</v>
      </c>
      <c r="V15" s="87">
        <v>0</v>
      </c>
      <c r="W15" s="47">
        <f t="shared" si="14"/>
        <v>1</v>
      </c>
      <c r="X15" s="86">
        <v>1</v>
      </c>
      <c r="Y15" s="87">
        <v>0</v>
      </c>
      <c r="Z15" s="47">
        <f t="shared" si="15"/>
        <v>1</v>
      </c>
      <c r="AA15" s="86">
        <v>1</v>
      </c>
      <c r="AB15" s="87">
        <v>0</v>
      </c>
      <c r="AC15" s="47">
        <f t="shared" si="16"/>
        <v>1</v>
      </c>
      <c r="AD15" s="86">
        <v>1</v>
      </c>
      <c r="AE15" s="87">
        <v>0</v>
      </c>
      <c r="AF15" s="47">
        <f t="shared" si="17"/>
        <v>1</v>
      </c>
      <c r="AG15" s="86">
        <v>1</v>
      </c>
      <c r="AH15" s="87">
        <v>0</v>
      </c>
      <c r="AI15" s="47">
        <f t="shared" si="18"/>
        <v>1</v>
      </c>
      <c r="AJ15" s="168">
        <v>1</v>
      </c>
      <c r="AK15" s="169">
        <v>0</v>
      </c>
      <c r="AL15" s="170">
        <f t="shared" si="8"/>
        <v>1</v>
      </c>
      <c r="AM15" s="168">
        <v>1</v>
      </c>
      <c r="AN15" s="169">
        <v>0</v>
      </c>
      <c r="AO15" s="170">
        <f t="shared" si="9"/>
        <v>1</v>
      </c>
    </row>
    <row r="16" spans="2:59">
      <c r="B16" s="9" t="s">
        <v>9</v>
      </c>
      <c r="C16" s="50">
        <f t="shared" ref="C16:V16" si="19">SUM(C17:C19)</f>
        <v>194</v>
      </c>
      <c r="D16" s="141">
        <f t="shared" si="19"/>
        <v>5</v>
      </c>
      <c r="E16" s="143">
        <f t="shared" si="19"/>
        <v>199</v>
      </c>
      <c r="F16" s="50">
        <f t="shared" si="19"/>
        <v>194</v>
      </c>
      <c r="G16" s="141">
        <f t="shared" si="19"/>
        <v>5</v>
      </c>
      <c r="H16" s="143">
        <f t="shared" si="19"/>
        <v>199</v>
      </c>
      <c r="I16" s="50">
        <f t="shared" si="19"/>
        <v>194</v>
      </c>
      <c r="J16" s="141">
        <f t="shared" si="19"/>
        <v>5</v>
      </c>
      <c r="K16" s="143">
        <f t="shared" si="19"/>
        <v>199</v>
      </c>
      <c r="L16" s="50">
        <f t="shared" si="19"/>
        <v>194</v>
      </c>
      <c r="M16" s="141">
        <f t="shared" si="19"/>
        <v>5</v>
      </c>
      <c r="N16" s="143">
        <f t="shared" si="19"/>
        <v>199</v>
      </c>
      <c r="O16" s="50">
        <f t="shared" si="19"/>
        <v>194</v>
      </c>
      <c r="P16" s="141">
        <f t="shared" si="19"/>
        <v>5</v>
      </c>
      <c r="Q16" s="143">
        <f t="shared" si="19"/>
        <v>199</v>
      </c>
      <c r="R16" s="50">
        <f t="shared" si="19"/>
        <v>193</v>
      </c>
      <c r="S16" s="141">
        <f t="shared" si="19"/>
        <v>5</v>
      </c>
      <c r="T16" s="143">
        <f t="shared" si="19"/>
        <v>198</v>
      </c>
      <c r="U16" s="50">
        <f t="shared" si="19"/>
        <v>193</v>
      </c>
      <c r="V16" s="52">
        <f t="shared" si="19"/>
        <v>5</v>
      </c>
      <c r="W16" s="51">
        <f t="shared" si="14"/>
        <v>198</v>
      </c>
      <c r="X16" s="53">
        <f>SUM(X17:X19)</f>
        <v>193</v>
      </c>
      <c r="Y16" s="52">
        <f>SUM(Y17:Y19)</f>
        <v>5</v>
      </c>
      <c r="Z16" s="51">
        <f t="shared" si="15"/>
        <v>198</v>
      </c>
      <c r="AA16" s="53">
        <f>SUM(AA17:AA19)</f>
        <v>193</v>
      </c>
      <c r="AB16" s="52">
        <f>SUM(AB17:AB19)</f>
        <v>5</v>
      </c>
      <c r="AC16" s="51">
        <f t="shared" si="16"/>
        <v>198</v>
      </c>
      <c r="AD16" s="53">
        <f>SUM(AD17:AD19)</f>
        <v>194</v>
      </c>
      <c r="AE16" s="52">
        <f>SUM(AE17:AE19)</f>
        <v>5</v>
      </c>
      <c r="AF16" s="51">
        <f t="shared" si="17"/>
        <v>199</v>
      </c>
      <c r="AG16" s="53">
        <f>SUM(AG17:AG19)</f>
        <v>194</v>
      </c>
      <c r="AH16" s="52">
        <f>SUM(AH17:AH19)</f>
        <v>5</v>
      </c>
      <c r="AI16" s="51">
        <f t="shared" si="18"/>
        <v>199</v>
      </c>
      <c r="AJ16" s="53">
        <f>SUM(AJ17:AJ19)</f>
        <v>194</v>
      </c>
      <c r="AK16" s="52">
        <f>SUM(AK17:AK19)</f>
        <v>5</v>
      </c>
      <c r="AL16" s="51">
        <f t="shared" si="8"/>
        <v>199</v>
      </c>
      <c r="AM16" s="53">
        <f>SUM(AM17:AM19)</f>
        <v>193</v>
      </c>
      <c r="AN16" s="52">
        <f>SUM(AN17:AN19)</f>
        <v>5</v>
      </c>
      <c r="AO16" s="51">
        <f t="shared" si="9"/>
        <v>198</v>
      </c>
    </row>
    <row r="17" spans="2:41">
      <c r="B17" s="6" t="s">
        <v>10</v>
      </c>
      <c r="C17" s="86">
        <v>135</v>
      </c>
      <c r="D17" s="87">
        <v>3</v>
      </c>
      <c r="E17" s="47">
        <v>138</v>
      </c>
      <c r="F17" s="86">
        <v>135</v>
      </c>
      <c r="G17" s="87">
        <v>3</v>
      </c>
      <c r="H17" s="47">
        <v>138</v>
      </c>
      <c r="I17" s="86">
        <v>135</v>
      </c>
      <c r="J17" s="87">
        <v>3</v>
      </c>
      <c r="K17" s="47">
        <v>138</v>
      </c>
      <c r="L17" s="86">
        <v>135</v>
      </c>
      <c r="M17" s="87">
        <v>3</v>
      </c>
      <c r="N17" s="47">
        <v>138</v>
      </c>
      <c r="O17" s="86">
        <v>135</v>
      </c>
      <c r="P17" s="87">
        <v>3</v>
      </c>
      <c r="Q17" s="47">
        <f t="shared" ref="Q17:Q19" si="20">SUM(O17:P17)</f>
        <v>138</v>
      </c>
      <c r="R17" s="86">
        <v>135</v>
      </c>
      <c r="S17" s="87">
        <v>3</v>
      </c>
      <c r="T17" s="47">
        <f t="shared" ref="T17:T19" si="21">SUM(R17:S17)</f>
        <v>138</v>
      </c>
      <c r="U17" s="86">
        <v>135</v>
      </c>
      <c r="V17" s="87">
        <v>3</v>
      </c>
      <c r="W17" s="47">
        <f t="shared" si="14"/>
        <v>138</v>
      </c>
      <c r="X17" s="86">
        <v>135</v>
      </c>
      <c r="Y17" s="87">
        <v>3</v>
      </c>
      <c r="Z17" s="47">
        <f t="shared" si="15"/>
        <v>138</v>
      </c>
      <c r="AA17" s="86">
        <v>135</v>
      </c>
      <c r="AB17" s="87">
        <v>3</v>
      </c>
      <c r="AC17" s="47">
        <f t="shared" si="16"/>
        <v>138</v>
      </c>
      <c r="AD17" s="86">
        <v>135</v>
      </c>
      <c r="AE17" s="87">
        <v>3</v>
      </c>
      <c r="AF17" s="47">
        <f t="shared" si="17"/>
        <v>138</v>
      </c>
      <c r="AG17" s="117">
        <v>135</v>
      </c>
      <c r="AH17" s="87">
        <v>3</v>
      </c>
      <c r="AI17" s="47">
        <f t="shared" si="18"/>
        <v>138</v>
      </c>
      <c r="AJ17" s="86">
        <v>135</v>
      </c>
      <c r="AK17" s="87">
        <v>3</v>
      </c>
      <c r="AL17" s="47">
        <f t="shared" si="8"/>
        <v>138</v>
      </c>
      <c r="AM17" s="86">
        <v>134</v>
      </c>
      <c r="AN17" s="87">
        <v>3</v>
      </c>
      <c r="AO17" s="47">
        <f t="shared" si="9"/>
        <v>137</v>
      </c>
    </row>
    <row r="18" spans="2:41">
      <c r="B18" s="6" t="s">
        <v>11</v>
      </c>
      <c r="C18" s="86">
        <v>35</v>
      </c>
      <c r="D18" s="87">
        <v>1</v>
      </c>
      <c r="E18" s="47">
        <v>36</v>
      </c>
      <c r="F18" s="86">
        <v>35</v>
      </c>
      <c r="G18" s="87">
        <v>1</v>
      </c>
      <c r="H18" s="47">
        <v>36</v>
      </c>
      <c r="I18" s="86">
        <v>35</v>
      </c>
      <c r="J18" s="87">
        <v>1</v>
      </c>
      <c r="K18" s="47">
        <v>36</v>
      </c>
      <c r="L18" s="86">
        <v>35</v>
      </c>
      <c r="M18" s="87">
        <v>1</v>
      </c>
      <c r="N18" s="47">
        <v>36</v>
      </c>
      <c r="O18" s="86">
        <v>35</v>
      </c>
      <c r="P18" s="87">
        <v>1</v>
      </c>
      <c r="Q18" s="47">
        <f t="shared" si="20"/>
        <v>36</v>
      </c>
      <c r="R18" s="86">
        <v>35</v>
      </c>
      <c r="S18" s="87">
        <v>1</v>
      </c>
      <c r="T18" s="47">
        <f t="shared" si="21"/>
        <v>36</v>
      </c>
      <c r="U18" s="86">
        <v>35</v>
      </c>
      <c r="V18" s="87">
        <v>1</v>
      </c>
      <c r="W18" s="47">
        <f t="shared" si="14"/>
        <v>36</v>
      </c>
      <c r="X18" s="86">
        <v>35</v>
      </c>
      <c r="Y18" s="87">
        <v>1</v>
      </c>
      <c r="Z18" s="47">
        <f t="shared" si="15"/>
        <v>36</v>
      </c>
      <c r="AA18" s="86">
        <v>35</v>
      </c>
      <c r="AB18" s="87">
        <v>1</v>
      </c>
      <c r="AC18" s="47">
        <f t="shared" si="16"/>
        <v>36</v>
      </c>
      <c r="AD18" s="86">
        <v>35</v>
      </c>
      <c r="AE18" s="87">
        <v>1</v>
      </c>
      <c r="AF18" s="47">
        <f t="shared" si="17"/>
        <v>36</v>
      </c>
      <c r="AG18" s="117">
        <v>35</v>
      </c>
      <c r="AH18" s="87">
        <v>1</v>
      </c>
      <c r="AI18" s="47">
        <f t="shared" si="18"/>
        <v>36</v>
      </c>
      <c r="AJ18" s="86">
        <v>35</v>
      </c>
      <c r="AK18" s="87">
        <v>1</v>
      </c>
      <c r="AL18" s="47">
        <f t="shared" si="8"/>
        <v>36</v>
      </c>
      <c r="AM18" s="86">
        <v>35</v>
      </c>
      <c r="AN18" s="87">
        <v>1</v>
      </c>
      <c r="AO18" s="47">
        <f t="shared" si="9"/>
        <v>36</v>
      </c>
    </row>
    <row r="19" spans="2:41">
      <c r="B19" s="6" t="s">
        <v>12</v>
      </c>
      <c r="C19" s="86">
        <v>24</v>
      </c>
      <c r="D19" s="87">
        <v>1</v>
      </c>
      <c r="E19" s="47">
        <v>25</v>
      </c>
      <c r="F19" s="86">
        <v>24</v>
      </c>
      <c r="G19" s="87">
        <v>1</v>
      </c>
      <c r="H19" s="47">
        <v>25</v>
      </c>
      <c r="I19" s="86">
        <v>24</v>
      </c>
      <c r="J19" s="87">
        <v>1</v>
      </c>
      <c r="K19" s="47">
        <v>25</v>
      </c>
      <c r="L19" s="86">
        <v>24</v>
      </c>
      <c r="M19" s="87">
        <v>1</v>
      </c>
      <c r="N19" s="47">
        <v>25</v>
      </c>
      <c r="O19" s="86">
        <v>24</v>
      </c>
      <c r="P19" s="87">
        <v>1</v>
      </c>
      <c r="Q19" s="47">
        <f t="shared" si="20"/>
        <v>25</v>
      </c>
      <c r="R19" s="86">
        <v>23</v>
      </c>
      <c r="S19" s="87">
        <v>1</v>
      </c>
      <c r="T19" s="47">
        <f t="shared" si="21"/>
        <v>24</v>
      </c>
      <c r="U19" s="86">
        <v>23</v>
      </c>
      <c r="V19" s="87">
        <v>1</v>
      </c>
      <c r="W19" s="47">
        <f t="shared" si="14"/>
        <v>24</v>
      </c>
      <c r="X19" s="86">
        <v>23</v>
      </c>
      <c r="Y19" s="87">
        <v>1</v>
      </c>
      <c r="Z19" s="47">
        <f t="shared" si="15"/>
        <v>24</v>
      </c>
      <c r="AA19" s="86">
        <v>23</v>
      </c>
      <c r="AB19" s="87">
        <v>1</v>
      </c>
      <c r="AC19" s="47">
        <f t="shared" si="16"/>
        <v>24</v>
      </c>
      <c r="AD19" s="86">
        <v>24</v>
      </c>
      <c r="AE19" s="87">
        <v>1</v>
      </c>
      <c r="AF19" s="47">
        <f t="shared" si="17"/>
        <v>25</v>
      </c>
      <c r="AG19" s="117">
        <v>24</v>
      </c>
      <c r="AH19" s="87">
        <v>1</v>
      </c>
      <c r="AI19" s="47">
        <f t="shared" si="18"/>
        <v>25</v>
      </c>
      <c r="AJ19" s="168">
        <v>24</v>
      </c>
      <c r="AK19" s="169">
        <v>1</v>
      </c>
      <c r="AL19" s="170">
        <f t="shared" si="8"/>
        <v>25</v>
      </c>
      <c r="AM19" s="168">
        <v>24</v>
      </c>
      <c r="AN19" s="169">
        <v>1</v>
      </c>
      <c r="AO19" s="170">
        <f t="shared" si="9"/>
        <v>25</v>
      </c>
    </row>
    <row r="20" spans="2:41">
      <c r="B20" s="7" t="s">
        <v>63</v>
      </c>
      <c r="C20" s="53">
        <f t="shared" ref="C20:AI20" si="22">SUM(C21:C27)</f>
        <v>146</v>
      </c>
      <c r="D20" s="52">
        <f t="shared" si="22"/>
        <v>5</v>
      </c>
      <c r="E20" s="51">
        <f t="shared" si="22"/>
        <v>151</v>
      </c>
      <c r="F20" s="53">
        <f t="shared" si="22"/>
        <v>148</v>
      </c>
      <c r="G20" s="52">
        <f t="shared" si="22"/>
        <v>5</v>
      </c>
      <c r="H20" s="51">
        <f t="shared" si="22"/>
        <v>153</v>
      </c>
      <c r="I20" s="53">
        <f t="shared" si="22"/>
        <v>152</v>
      </c>
      <c r="J20" s="52">
        <f t="shared" si="22"/>
        <v>5</v>
      </c>
      <c r="K20" s="51">
        <f t="shared" si="22"/>
        <v>156</v>
      </c>
      <c r="L20" s="53">
        <f t="shared" si="22"/>
        <v>154</v>
      </c>
      <c r="M20" s="52">
        <f t="shared" si="22"/>
        <v>6</v>
      </c>
      <c r="N20" s="51">
        <f t="shared" si="22"/>
        <v>158</v>
      </c>
      <c r="O20" s="53">
        <f t="shared" si="22"/>
        <v>156</v>
      </c>
      <c r="P20" s="52">
        <f t="shared" si="22"/>
        <v>6</v>
      </c>
      <c r="Q20" s="51">
        <f t="shared" si="22"/>
        <v>162</v>
      </c>
      <c r="R20" s="53">
        <f t="shared" si="22"/>
        <v>163</v>
      </c>
      <c r="S20" s="52">
        <f t="shared" si="22"/>
        <v>6</v>
      </c>
      <c r="T20" s="51">
        <f t="shared" si="22"/>
        <v>169</v>
      </c>
      <c r="U20" s="53">
        <f t="shared" si="22"/>
        <v>168</v>
      </c>
      <c r="V20" s="52">
        <f t="shared" si="22"/>
        <v>6</v>
      </c>
      <c r="W20" s="51">
        <f t="shared" si="22"/>
        <v>174</v>
      </c>
      <c r="X20" s="53">
        <f t="shared" si="22"/>
        <v>169</v>
      </c>
      <c r="Y20" s="52">
        <f t="shared" si="22"/>
        <v>6</v>
      </c>
      <c r="Z20" s="51">
        <f t="shared" si="22"/>
        <v>175</v>
      </c>
      <c r="AA20" s="53">
        <f t="shared" si="22"/>
        <v>174</v>
      </c>
      <c r="AB20" s="52">
        <f t="shared" si="22"/>
        <v>6</v>
      </c>
      <c r="AC20" s="51">
        <f t="shared" si="22"/>
        <v>180</v>
      </c>
      <c r="AD20" s="53">
        <f t="shared" si="22"/>
        <v>177</v>
      </c>
      <c r="AE20" s="52">
        <f t="shared" si="22"/>
        <v>6</v>
      </c>
      <c r="AF20" s="51">
        <f t="shared" si="22"/>
        <v>183</v>
      </c>
      <c r="AG20" s="53">
        <f t="shared" si="22"/>
        <v>180</v>
      </c>
      <c r="AH20" s="52">
        <f t="shared" si="22"/>
        <v>6</v>
      </c>
      <c r="AI20" s="51">
        <f t="shared" si="22"/>
        <v>186</v>
      </c>
      <c r="AJ20" s="53">
        <f>SUM(AJ21:AJ25)</f>
        <v>181</v>
      </c>
      <c r="AK20" s="52">
        <f>SUM(AK21:AK25)</f>
        <v>6</v>
      </c>
      <c r="AL20" s="51">
        <f t="shared" si="8"/>
        <v>187</v>
      </c>
      <c r="AM20" s="53">
        <f>SUM(AM21:AM25)</f>
        <v>181</v>
      </c>
      <c r="AN20" s="52">
        <f>SUM(AN21:AN25)</f>
        <v>6</v>
      </c>
      <c r="AO20" s="51">
        <f t="shared" si="9"/>
        <v>187</v>
      </c>
    </row>
    <row r="21" spans="2:41">
      <c r="B21" s="6" t="s">
        <v>20</v>
      </c>
      <c r="C21" s="56">
        <v>1</v>
      </c>
      <c r="D21" s="55">
        <v>0</v>
      </c>
      <c r="E21" s="54">
        <f t="shared" ref="E21" si="23">SUM(C21:D21)</f>
        <v>1</v>
      </c>
      <c r="F21" s="56">
        <v>1</v>
      </c>
      <c r="G21" s="55">
        <v>0</v>
      </c>
      <c r="H21" s="54">
        <f t="shared" ref="H21" si="24">SUM(F21:G21)</f>
        <v>1</v>
      </c>
      <c r="I21" s="56">
        <v>1</v>
      </c>
      <c r="J21" s="55">
        <v>0</v>
      </c>
      <c r="K21" s="54">
        <f t="shared" ref="K21" si="25">SUM(I21:J21)</f>
        <v>1</v>
      </c>
      <c r="L21" s="56">
        <v>1</v>
      </c>
      <c r="M21" s="55">
        <v>0</v>
      </c>
      <c r="N21" s="54">
        <v>1</v>
      </c>
      <c r="O21" s="56">
        <v>1</v>
      </c>
      <c r="P21" s="55">
        <v>0</v>
      </c>
      <c r="Q21" s="54">
        <f t="shared" ref="Q21:Q26" si="26">SUM(O21:P21)</f>
        <v>1</v>
      </c>
      <c r="R21" s="56">
        <v>1</v>
      </c>
      <c r="S21" s="55">
        <v>0</v>
      </c>
      <c r="T21" s="54">
        <f t="shared" ref="T21:T26" si="27">SUM(R21:S21)</f>
        <v>1</v>
      </c>
      <c r="U21" s="56">
        <v>1</v>
      </c>
      <c r="V21" s="55">
        <v>0</v>
      </c>
      <c r="W21" s="54">
        <f t="shared" ref="W21:W27" si="28">SUM(U21:V21)</f>
        <v>1</v>
      </c>
      <c r="X21" s="56">
        <v>1</v>
      </c>
      <c r="Y21" s="55">
        <v>0</v>
      </c>
      <c r="Z21" s="54">
        <f t="shared" ref="Z21:Z27" si="29">SUM(X21:Y21)</f>
        <v>1</v>
      </c>
      <c r="AA21" s="56">
        <v>1</v>
      </c>
      <c r="AB21" s="55">
        <v>0</v>
      </c>
      <c r="AC21" s="54">
        <f t="shared" ref="AC21:AC27" si="30">SUM(AA21:AB21)</f>
        <v>1</v>
      </c>
      <c r="AD21" s="56">
        <v>1</v>
      </c>
      <c r="AE21" s="55">
        <v>0</v>
      </c>
      <c r="AF21" s="54">
        <f t="shared" ref="AF21:AF27" si="31">SUM(AD21:AE21)</f>
        <v>1</v>
      </c>
      <c r="AG21" s="56">
        <v>1</v>
      </c>
      <c r="AH21" s="55">
        <v>0</v>
      </c>
      <c r="AI21" s="54">
        <f t="shared" ref="AI21:AI27" si="32">SUM(AG21:AH21)</f>
        <v>1</v>
      </c>
      <c r="AJ21" s="56">
        <v>1</v>
      </c>
      <c r="AK21" s="55">
        <v>0</v>
      </c>
      <c r="AL21" s="54">
        <f t="shared" si="8"/>
        <v>1</v>
      </c>
      <c r="AM21" s="56">
        <v>1</v>
      </c>
      <c r="AN21" s="55">
        <v>0</v>
      </c>
      <c r="AO21" s="54">
        <f t="shared" si="9"/>
        <v>1</v>
      </c>
    </row>
    <row r="22" spans="2:41">
      <c r="B22" s="6" t="s">
        <v>36</v>
      </c>
      <c r="C22" s="56">
        <v>123</v>
      </c>
      <c r="D22" s="55">
        <v>3</v>
      </c>
      <c r="E22" s="54">
        <v>126</v>
      </c>
      <c r="F22" s="56">
        <v>125</v>
      </c>
      <c r="G22" s="55">
        <v>3</v>
      </c>
      <c r="H22" s="54">
        <v>128</v>
      </c>
      <c r="I22" s="56">
        <v>129</v>
      </c>
      <c r="J22" s="55">
        <v>3</v>
      </c>
      <c r="K22" s="54">
        <v>131</v>
      </c>
      <c r="L22" s="56">
        <v>131</v>
      </c>
      <c r="M22" s="55">
        <v>4</v>
      </c>
      <c r="N22" s="54">
        <v>133</v>
      </c>
      <c r="O22" s="56">
        <v>132</v>
      </c>
      <c r="P22" s="55">
        <v>4</v>
      </c>
      <c r="Q22" s="54">
        <f t="shared" si="26"/>
        <v>136</v>
      </c>
      <c r="R22" s="56">
        <v>139</v>
      </c>
      <c r="S22" s="55">
        <v>4</v>
      </c>
      <c r="T22" s="54">
        <f t="shared" si="27"/>
        <v>143</v>
      </c>
      <c r="U22" s="56">
        <v>143</v>
      </c>
      <c r="V22" s="55">
        <v>4</v>
      </c>
      <c r="W22" s="54">
        <f t="shared" si="28"/>
        <v>147</v>
      </c>
      <c r="X22" s="56">
        <v>144</v>
      </c>
      <c r="Y22" s="55">
        <v>4</v>
      </c>
      <c r="Z22" s="54">
        <f t="shared" si="29"/>
        <v>148</v>
      </c>
      <c r="AA22" s="56">
        <v>149</v>
      </c>
      <c r="AB22" s="55">
        <v>4</v>
      </c>
      <c r="AC22" s="54">
        <f t="shared" si="30"/>
        <v>153</v>
      </c>
      <c r="AD22" s="56">
        <v>152</v>
      </c>
      <c r="AE22" s="55">
        <v>4</v>
      </c>
      <c r="AF22" s="54">
        <f t="shared" si="31"/>
        <v>156</v>
      </c>
      <c r="AG22" s="56">
        <v>155</v>
      </c>
      <c r="AH22" s="55">
        <v>4</v>
      </c>
      <c r="AI22" s="54">
        <f t="shared" si="32"/>
        <v>159</v>
      </c>
      <c r="AJ22" s="56">
        <v>158</v>
      </c>
      <c r="AK22" s="55">
        <v>4</v>
      </c>
      <c r="AL22" s="54">
        <f t="shared" si="8"/>
        <v>162</v>
      </c>
      <c r="AM22" s="56">
        <v>158</v>
      </c>
      <c r="AN22" s="55">
        <v>4</v>
      </c>
      <c r="AO22" s="54">
        <f t="shared" si="9"/>
        <v>162</v>
      </c>
    </row>
    <row r="23" spans="2:41">
      <c r="B23" s="6" t="s">
        <v>14</v>
      </c>
      <c r="C23" s="49">
        <v>20</v>
      </c>
      <c r="D23" s="48">
        <v>2</v>
      </c>
      <c r="E23" s="57">
        <v>22</v>
      </c>
      <c r="F23" s="49">
        <v>20</v>
      </c>
      <c r="G23" s="48">
        <v>2</v>
      </c>
      <c r="H23" s="57">
        <v>22</v>
      </c>
      <c r="I23" s="49">
        <v>20</v>
      </c>
      <c r="J23" s="48">
        <v>2</v>
      </c>
      <c r="K23" s="57">
        <v>22</v>
      </c>
      <c r="L23" s="49">
        <v>20</v>
      </c>
      <c r="M23" s="48">
        <v>2</v>
      </c>
      <c r="N23" s="57">
        <v>22</v>
      </c>
      <c r="O23" s="49">
        <v>20</v>
      </c>
      <c r="P23" s="48">
        <v>2</v>
      </c>
      <c r="Q23" s="57">
        <f t="shared" si="26"/>
        <v>22</v>
      </c>
      <c r="R23" s="49">
        <v>20</v>
      </c>
      <c r="S23" s="48">
        <v>2</v>
      </c>
      <c r="T23" s="57">
        <f t="shared" si="27"/>
        <v>22</v>
      </c>
      <c r="U23" s="49">
        <v>20</v>
      </c>
      <c r="V23" s="48">
        <v>2</v>
      </c>
      <c r="W23" s="57">
        <f t="shared" si="28"/>
        <v>22</v>
      </c>
      <c r="X23" s="49">
        <v>20</v>
      </c>
      <c r="Y23" s="48">
        <v>2</v>
      </c>
      <c r="Z23" s="57">
        <f t="shared" si="29"/>
        <v>22</v>
      </c>
      <c r="AA23" s="49">
        <v>20</v>
      </c>
      <c r="AB23" s="48">
        <v>2</v>
      </c>
      <c r="AC23" s="57">
        <f t="shared" si="30"/>
        <v>22</v>
      </c>
      <c r="AD23" s="56">
        <v>20</v>
      </c>
      <c r="AE23" s="55">
        <v>2</v>
      </c>
      <c r="AF23" s="57">
        <f t="shared" si="31"/>
        <v>22</v>
      </c>
      <c r="AG23" s="56">
        <v>20</v>
      </c>
      <c r="AH23" s="55">
        <v>2</v>
      </c>
      <c r="AI23" s="57">
        <f t="shared" si="32"/>
        <v>22</v>
      </c>
      <c r="AJ23" s="56">
        <v>20</v>
      </c>
      <c r="AK23" s="55">
        <v>2</v>
      </c>
      <c r="AL23" s="57">
        <f t="shared" si="8"/>
        <v>22</v>
      </c>
      <c r="AM23" s="56">
        <v>20</v>
      </c>
      <c r="AN23" s="55">
        <v>2</v>
      </c>
      <c r="AO23" s="57">
        <f t="shared" si="9"/>
        <v>22</v>
      </c>
    </row>
    <row r="24" spans="2:41">
      <c r="B24" s="6" t="s">
        <v>15</v>
      </c>
      <c r="C24" s="49">
        <v>1</v>
      </c>
      <c r="D24" s="48">
        <v>0</v>
      </c>
      <c r="E24" s="57">
        <f t="shared" ref="E24:E25" si="33">SUM(C24:D24)</f>
        <v>1</v>
      </c>
      <c r="F24" s="49">
        <v>1</v>
      </c>
      <c r="G24" s="48">
        <v>0</v>
      </c>
      <c r="H24" s="57">
        <f t="shared" ref="H24:H25" si="34">SUM(F24:G24)</f>
        <v>1</v>
      </c>
      <c r="I24" s="49">
        <v>1</v>
      </c>
      <c r="J24" s="48">
        <v>0</v>
      </c>
      <c r="K24" s="57">
        <f t="shared" ref="K24:K25" si="35">SUM(I24:J24)</f>
        <v>1</v>
      </c>
      <c r="L24" s="49">
        <v>1</v>
      </c>
      <c r="M24" s="48">
        <v>0</v>
      </c>
      <c r="N24" s="57">
        <v>1</v>
      </c>
      <c r="O24" s="49">
        <v>1</v>
      </c>
      <c r="P24" s="48">
        <v>0</v>
      </c>
      <c r="Q24" s="57">
        <f t="shared" si="26"/>
        <v>1</v>
      </c>
      <c r="R24" s="49">
        <v>1</v>
      </c>
      <c r="S24" s="48">
        <v>0</v>
      </c>
      <c r="T24" s="57">
        <f t="shared" si="27"/>
        <v>1</v>
      </c>
      <c r="U24" s="49">
        <v>1</v>
      </c>
      <c r="V24" s="48">
        <v>0</v>
      </c>
      <c r="W24" s="57">
        <f t="shared" si="28"/>
        <v>1</v>
      </c>
      <c r="X24" s="49">
        <v>1</v>
      </c>
      <c r="Y24" s="48">
        <v>0</v>
      </c>
      <c r="Z24" s="57">
        <f t="shared" si="29"/>
        <v>1</v>
      </c>
      <c r="AA24" s="49">
        <v>1</v>
      </c>
      <c r="AB24" s="48">
        <v>0</v>
      </c>
      <c r="AC24" s="57">
        <f t="shared" si="30"/>
        <v>1</v>
      </c>
      <c r="AD24" s="49">
        <v>1</v>
      </c>
      <c r="AE24" s="48">
        <v>0</v>
      </c>
      <c r="AF24" s="57">
        <f t="shared" si="31"/>
        <v>1</v>
      </c>
      <c r="AG24" s="49">
        <v>1</v>
      </c>
      <c r="AH24" s="48">
        <v>0</v>
      </c>
      <c r="AI24" s="57">
        <f t="shared" si="32"/>
        <v>1</v>
      </c>
      <c r="AJ24" s="49">
        <v>1</v>
      </c>
      <c r="AK24" s="48">
        <v>0</v>
      </c>
      <c r="AL24" s="57">
        <f t="shared" si="8"/>
        <v>1</v>
      </c>
      <c r="AM24" s="49">
        <v>1</v>
      </c>
      <c r="AN24" s="48">
        <v>0</v>
      </c>
      <c r="AO24" s="57">
        <f t="shared" si="9"/>
        <v>1</v>
      </c>
    </row>
    <row r="25" spans="2:41">
      <c r="B25" s="6" t="s">
        <v>16</v>
      </c>
      <c r="C25" s="49">
        <v>1</v>
      </c>
      <c r="D25" s="48">
        <v>0</v>
      </c>
      <c r="E25" s="57">
        <f t="shared" si="33"/>
        <v>1</v>
      </c>
      <c r="F25" s="49">
        <v>1</v>
      </c>
      <c r="G25" s="48">
        <v>0</v>
      </c>
      <c r="H25" s="57">
        <f t="shared" si="34"/>
        <v>1</v>
      </c>
      <c r="I25" s="49">
        <v>1</v>
      </c>
      <c r="J25" s="48">
        <v>0</v>
      </c>
      <c r="K25" s="57">
        <f t="shared" si="35"/>
        <v>1</v>
      </c>
      <c r="L25" s="49">
        <v>1</v>
      </c>
      <c r="M25" s="48">
        <v>0</v>
      </c>
      <c r="N25" s="57">
        <v>1</v>
      </c>
      <c r="O25" s="49">
        <v>1</v>
      </c>
      <c r="P25" s="48">
        <v>0</v>
      </c>
      <c r="Q25" s="57">
        <f t="shared" si="26"/>
        <v>1</v>
      </c>
      <c r="R25" s="49">
        <v>1</v>
      </c>
      <c r="S25" s="48">
        <v>0</v>
      </c>
      <c r="T25" s="57">
        <f t="shared" si="27"/>
        <v>1</v>
      </c>
      <c r="U25" s="49">
        <v>1</v>
      </c>
      <c r="V25" s="48">
        <v>0</v>
      </c>
      <c r="W25" s="57">
        <f t="shared" si="28"/>
        <v>1</v>
      </c>
      <c r="X25" s="49">
        <v>1</v>
      </c>
      <c r="Y25" s="48">
        <v>0</v>
      </c>
      <c r="Z25" s="57">
        <f t="shared" si="29"/>
        <v>1</v>
      </c>
      <c r="AA25" s="49">
        <v>1</v>
      </c>
      <c r="AB25" s="48">
        <v>0</v>
      </c>
      <c r="AC25" s="57">
        <f t="shared" si="30"/>
        <v>1</v>
      </c>
      <c r="AD25" s="49">
        <v>1</v>
      </c>
      <c r="AE25" s="48">
        <v>0</v>
      </c>
      <c r="AF25" s="57">
        <f t="shared" si="31"/>
        <v>1</v>
      </c>
      <c r="AG25" s="49">
        <v>1</v>
      </c>
      <c r="AH25" s="48">
        <v>0</v>
      </c>
      <c r="AI25" s="57">
        <f t="shared" si="32"/>
        <v>1</v>
      </c>
      <c r="AJ25" s="49">
        <v>1</v>
      </c>
      <c r="AK25" s="48">
        <v>0</v>
      </c>
      <c r="AL25" s="57">
        <f t="shared" si="8"/>
        <v>1</v>
      </c>
      <c r="AM25" s="49">
        <v>1</v>
      </c>
      <c r="AN25" s="48">
        <v>0</v>
      </c>
      <c r="AO25" s="57">
        <f t="shared" si="9"/>
        <v>1</v>
      </c>
    </row>
    <row r="26" spans="2:41">
      <c r="B26" s="22" t="s">
        <v>61</v>
      </c>
      <c r="C26" s="67"/>
      <c r="D26" s="68"/>
      <c r="E26" s="69"/>
      <c r="F26" s="67"/>
      <c r="G26" s="68"/>
      <c r="H26" s="69"/>
      <c r="I26" s="67"/>
      <c r="J26" s="68"/>
      <c r="K26" s="69"/>
      <c r="L26" s="67"/>
      <c r="M26" s="68"/>
      <c r="N26" s="69"/>
      <c r="O26" s="49">
        <v>1</v>
      </c>
      <c r="P26" s="48">
        <v>0</v>
      </c>
      <c r="Q26" s="57">
        <f t="shared" si="26"/>
        <v>1</v>
      </c>
      <c r="R26" s="49">
        <v>1</v>
      </c>
      <c r="S26" s="48">
        <v>0</v>
      </c>
      <c r="T26" s="57">
        <f t="shared" si="27"/>
        <v>1</v>
      </c>
      <c r="U26" s="49">
        <v>1</v>
      </c>
      <c r="V26" s="48">
        <v>0</v>
      </c>
      <c r="W26" s="57">
        <f t="shared" si="28"/>
        <v>1</v>
      </c>
      <c r="X26" s="49">
        <v>1</v>
      </c>
      <c r="Y26" s="48">
        <v>0</v>
      </c>
      <c r="Z26" s="57">
        <f t="shared" si="29"/>
        <v>1</v>
      </c>
      <c r="AA26" s="49">
        <v>1</v>
      </c>
      <c r="AB26" s="48">
        <v>0</v>
      </c>
      <c r="AC26" s="57">
        <f t="shared" si="30"/>
        <v>1</v>
      </c>
      <c r="AD26" s="49">
        <v>1</v>
      </c>
      <c r="AE26" s="48">
        <v>0</v>
      </c>
      <c r="AF26" s="57">
        <f t="shared" si="31"/>
        <v>1</v>
      </c>
      <c r="AG26" s="49">
        <v>1</v>
      </c>
      <c r="AH26" s="48">
        <v>0</v>
      </c>
      <c r="AI26" s="57">
        <f t="shared" si="32"/>
        <v>1</v>
      </c>
      <c r="AJ26" s="49">
        <v>1</v>
      </c>
      <c r="AK26" s="48">
        <v>0</v>
      </c>
      <c r="AL26" s="57">
        <f t="shared" si="8"/>
        <v>1</v>
      </c>
      <c r="AM26" s="49">
        <v>1</v>
      </c>
      <c r="AN26" s="48">
        <v>0</v>
      </c>
      <c r="AO26" s="57">
        <f t="shared" si="9"/>
        <v>1</v>
      </c>
    </row>
    <row r="27" spans="2:41">
      <c r="B27" s="22" t="s">
        <v>62</v>
      </c>
      <c r="C27" s="67"/>
      <c r="D27" s="68"/>
      <c r="E27" s="69"/>
      <c r="F27" s="67"/>
      <c r="G27" s="68"/>
      <c r="H27" s="69"/>
      <c r="I27" s="67"/>
      <c r="J27" s="68"/>
      <c r="K27" s="69"/>
      <c r="L27" s="67"/>
      <c r="M27" s="68"/>
      <c r="N27" s="69"/>
      <c r="O27" s="145"/>
      <c r="P27" s="142"/>
      <c r="Q27" s="69"/>
      <c r="R27" s="145"/>
      <c r="S27" s="142"/>
      <c r="T27" s="69"/>
      <c r="U27" s="86">
        <v>1</v>
      </c>
      <c r="V27" s="87">
        <v>0</v>
      </c>
      <c r="W27" s="47">
        <f t="shared" si="28"/>
        <v>1</v>
      </c>
      <c r="X27" s="86">
        <v>1</v>
      </c>
      <c r="Y27" s="87">
        <v>0</v>
      </c>
      <c r="Z27" s="47">
        <f t="shared" si="29"/>
        <v>1</v>
      </c>
      <c r="AA27" s="86">
        <v>1</v>
      </c>
      <c r="AB27" s="87">
        <v>0</v>
      </c>
      <c r="AC27" s="47">
        <f t="shared" si="30"/>
        <v>1</v>
      </c>
      <c r="AD27" s="86">
        <v>1</v>
      </c>
      <c r="AE27" s="87">
        <v>0</v>
      </c>
      <c r="AF27" s="47">
        <f t="shared" si="31"/>
        <v>1</v>
      </c>
      <c r="AG27" s="86">
        <v>1</v>
      </c>
      <c r="AH27" s="87">
        <v>0</v>
      </c>
      <c r="AI27" s="47">
        <f t="shared" si="32"/>
        <v>1</v>
      </c>
      <c r="AJ27" s="168">
        <v>1</v>
      </c>
      <c r="AK27" s="169">
        <v>0</v>
      </c>
      <c r="AL27" s="170">
        <f t="shared" si="8"/>
        <v>1</v>
      </c>
      <c r="AM27" s="168">
        <v>1</v>
      </c>
      <c r="AN27" s="169">
        <v>0</v>
      </c>
      <c r="AO27" s="170">
        <f t="shared" si="9"/>
        <v>1</v>
      </c>
    </row>
    <row r="28" spans="2:41">
      <c r="B28" s="7" t="s">
        <v>22</v>
      </c>
      <c r="C28" s="43">
        <f t="shared" ref="C28:AI28" si="36">SUM(C29:C31)</f>
        <v>223</v>
      </c>
      <c r="D28" s="10">
        <f t="shared" si="36"/>
        <v>0</v>
      </c>
      <c r="E28" s="144">
        <f t="shared" si="36"/>
        <v>223</v>
      </c>
      <c r="F28" s="43">
        <f t="shared" si="36"/>
        <v>223</v>
      </c>
      <c r="G28" s="10">
        <f t="shared" si="36"/>
        <v>0</v>
      </c>
      <c r="H28" s="144">
        <f t="shared" si="36"/>
        <v>223</v>
      </c>
      <c r="I28" s="43">
        <f t="shared" si="36"/>
        <v>223</v>
      </c>
      <c r="J28" s="10">
        <f t="shared" si="36"/>
        <v>0</v>
      </c>
      <c r="K28" s="144">
        <f t="shared" si="36"/>
        <v>223</v>
      </c>
      <c r="L28" s="43">
        <f t="shared" si="36"/>
        <v>223</v>
      </c>
      <c r="M28" s="10">
        <f t="shared" si="36"/>
        <v>0</v>
      </c>
      <c r="N28" s="144">
        <f t="shared" si="36"/>
        <v>223</v>
      </c>
      <c r="O28" s="43">
        <f t="shared" si="36"/>
        <v>222</v>
      </c>
      <c r="P28" s="10">
        <f t="shared" si="36"/>
        <v>0</v>
      </c>
      <c r="Q28" s="144">
        <f t="shared" si="36"/>
        <v>222</v>
      </c>
      <c r="R28" s="43">
        <f t="shared" si="36"/>
        <v>222</v>
      </c>
      <c r="S28" s="10">
        <f t="shared" si="36"/>
        <v>0</v>
      </c>
      <c r="T28" s="144">
        <f t="shared" si="36"/>
        <v>222</v>
      </c>
      <c r="U28" s="43">
        <f t="shared" si="36"/>
        <v>221</v>
      </c>
      <c r="V28" s="10">
        <f t="shared" si="36"/>
        <v>0</v>
      </c>
      <c r="W28" s="144">
        <f t="shared" si="36"/>
        <v>221</v>
      </c>
      <c r="X28" s="43">
        <f t="shared" si="36"/>
        <v>221</v>
      </c>
      <c r="Y28" s="10">
        <f t="shared" si="36"/>
        <v>0</v>
      </c>
      <c r="Z28" s="144">
        <f t="shared" si="36"/>
        <v>221</v>
      </c>
      <c r="AA28" s="43">
        <f t="shared" si="36"/>
        <v>221</v>
      </c>
      <c r="AB28" s="10">
        <f t="shared" si="36"/>
        <v>0</v>
      </c>
      <c r="AC28" s="144">
        <f t="shared" si="36"/>
        <v>221</v>
      </c>
      <c r="AD28" s="43">
        <f t="shared" si="36"/>
        <v>220</v>
      </c>
      <c r="AE28" s="10">
        <f t="shared" si="36"/>
        <v>0</v>
      </c>
      <c r="AF28" s="144">
        <f t="shared" si="36"/>
        <v>220</v>
      </c>
      <c r="AG28" s="43">
        <f t="shared" si="36"/>
        <v>220</v>
      </c>
      <c r="AH28" s="10">
        <f t="shared" si="36"/>
        <v>0</v>
      </c>
      <c r="AI28" s="144">
        <f t="shared" si="36"/>
        <v>220</v>
      </c>
      <c r="AJ28" s="43">
        <f>SUM(AJ29:AJ31)</f>
        <v>220</v>
      </c>
      <c r="AK28" s="10">
        <f>SUM(AK29:AK31)</f>
        <v>0</v>
      </c>
      <c r="AL28" s="46">
        <f t="shared" si="8"/>
        <v>220</v>
      </c>
      <c r="AM28" s="43">
        <f>SUM(AM29:AM31)</f>
        <v>220</v>
      </c>
      <c r="AN28" s="10">
        <f>SUM(AN29:AN31)</f>
        <v>0</v>
      </c>
      <c r="AO28" s="46">
        <f t="shared" si="9"/>
        <v>220</v>
      </c>
    </row>
    <row r="29" spans="2:41">
      <c r="B29" s="6" t="s">
        <v>32</v>
      </c>
      <c r="C29" s="90">
        <v>155</v>
      </c>
      <c r="D29" s="88">
        <v>0</v>
      </c>
      <c r="E29" s="89">
        <v>155</v>
      </c>
      <c r="F29" s="90">
        <v>155</v>
      </c>
      <c r="G29" s="88">
        <v>0</v>
      </c>
      <c r="H29" s="89">
        <v>155</v>
      </c>
      <c r="I29" s="90">
        <v>155</v>
      </c>
      <c r="J29" s="88">
        <v>0</v>
      </c>
      <c r="K29" s="89">
        <v>155</v>
      </c>
      <c r="L29" s="90">
        <v>155</v>
      </c>
      <c r="M29" s="88">
        <v>0</v>
      </c>
      <c r="N29" s="89">
        <v>155</v>
      </c>
      <c r="O29" s="90">
        <v>154</v>
      </c>
      <c r="P29" s="88">
        <v>0</v>
      </c>
      <c r="Q29" s="89">
        <f t="shared" ref="Q29:Q31" si="37">SUM(O29:P29)</f>
        <v>154</v>
      </c>
      <c r="R29" s="90">
        <v>154</v>
      </c>
      <c r="S29" s="88">
        <v>0</v>
      </c>
      <c r="T29" s="89">
        <f t="shared" ref="T29:T31" si="38">SUM(R29:S29)</f>
        <v>154</v>
      </c>
      <c r="U29" s="90">
        <v>152</v>
      </c>
      <c r="V29" s="88">
        <v>0</v>
      </c>
      <c r="W29" s="89">
        <f t="shared" ref="W29:W31" si="39">SUM(U29:V29)</f>
        <v>152</v>
      </c>
      <c r="X29" s="90">
        <v>152</v>
      </c>
      <c r="Y29" s="88">
        <v>0</v>
      </c>
      <c r="Z29" s="89">
        <f t="shared" ref="Z29:Z31" si="40">SUM(X29:Y29)</f>
        <v>152</v>
      </c>
      <c r="AA29" s="90">
        <v>152</v>
      </c>
      <c r="AB29" s="88">
        <v>0</v>
      </c>
      <c r="AC29" s="89">
        <f t="shared" ref="AC29:AC31" si="41">SUM(AA29:AB29)</f>
        <v>152</v>
      </c>
      <c r="AD29" s="90">
        <v>151</v>
      </c>
      <c r="AE29" s="88">
        <v>0</v>
      </c>
      <c r="AF29" s="89">
        <f t="shared" ref="AF29:AF31" si="42">SUM(AD29:AE29)</f>
        <v>151</v>
      </c>
      <c r="AG29" s="118">
        <v>151</v>
      </c>
      <c r="AH29" s="88">
        <v>0</v>
      </c>
      <c r="AI29" s="89">
        <f t="shared" ref="AI29:AI31" si="43">SUM(AG29:AH29)</f>
        <v>151</v>
      </c>
      <c r="AJ29" s="171">
        <v>151</v>
      </c>
      <c r="AK29" s="88">
        <v>0</v>
      </c>
      <c r="AL29" s="89">
        <f t="shared" si="8"/>
        <v>151</v>
      </c>
      <c r="AM29" s="190">
        <v>151</v>
      </c>
      <c r="AN29" s="88">
        <v>0</v>
      </c>
      <c r="AO29" s="89">
        <f t="shared" si="9"/>
        <v>151</v>
      </c>
    </row>
    <row r="30" spans="2:41">
      <c r="B30" s="6" t="s">
        <v>33</v>
      </c>
      <c r="C30" s="90">
        <v>41</v>
      </c>
      <c r="D30" s="88">
        <v>0</v>
      </c>
      <c r="E30" s="89">
        <v>41</v>
      </c>
      <c r="F30" s="90">
        <v>41</v>
      </c>
      <c r="G30" s="88">
        <v>0</v>
      </c>
      <c r="H30" s="89">
        <v>41</v>
      </c>
      <c r="I30" s="90">
        <v>41</v>
      </c>
      <c r="J30" s="88">
        <v>0</v>
      </c>
      <c r="K30" s="89">
        <v>41</v>
      </c>
      <c r="L30" s="90">
        <v>41</v>
      </c>
      <c r="M30" s="88">
        <v>0</v>
      </c>
      <c r="N30" s="89">
        <v>41</v>
      </c>
      <c r="O30" s="90">
        <v>41</v>
      </c>
      <c r="P30" s="88">
        <v>0</v>
      </c>
      <c r="Q30" s="89">
        <f t="shared" si="37"/>
        <v>41</v>
      </c>
      <c r="R30" s="90">
        <v>41</v>
      </c>
      <c r="S30" s="88">
        <v>0</v>
      </c>
      <c r="T30" s="89">
        <f t="shared" si="38"/>
        <v>41</v>
      </c>
      <c r="U30" s="90">
        <v>41</v>
      </c>
      <c r="V30" s="88">
        <v>0</v>
      </c>
      <c r="W30" s="89">
        <f t="shared" si="39"/>
        <v>41</v>
      </c>
      <c r="X30" s="90">
        <v>41</v>
      </c>
      <c r="Y30" s="88">
        <v>0</v>
      </c>
      <c r="Z30" s="89">
        <f t="shared" si="40"/>
        <v>41</v>
      </c>
      <c r="AA30" s="90">
        <v>41</v>
      </c>
      <c r="AB30" s="88">
        <v>0</v>
      </c>
      <c r="AC30" s="89">
        <f t="shared" si="41"/>
        <v>41</v>
      </c>
      <c r="AD30" s="90">
        <v>41</v>
      </c>
      <c r="AE30" s="88">
        <v>0</v>
      </c>
      <c r="AF30" s="89">
        <f t="shared" si="42"/>
        <v>41</v>
      </c>
      <c r="AG30" s="118">
        <v>41</v>
      </c>
      <c r="AH30" s="88">
        <v>0</v>
      </c>
      <c r="AI30" s="89">
        <f t="shared" si="43"/>
        <v>41</v>
      </c>
      <c r="AJ30" s="172">
        <v>41</v>
      </c>
      <c r="AK30" s="88">
        <v>0</v>
      </c>
      <c r="AL30" s="89">
        <f t="shared" si="8"/>
        <v>41</v>
      </c>
      <c r="AM30" s="191">
        <v>41</v>
      </c>
      <c r="AN30" s="88">
        <v>0</v>
      </c>
      <c r="AO30" s="89">
        <f t="shared" si="9"/>
        <v>41</v>
      </c>
    </row>
    <row r="31" spans="2:41">
      <c r="B31" s="6" t="s">
        <v>34</v>
      </c>
      <c r="C31" s="90">
        <v>27</v>
      </c>
      <c r="D31" s="88">
        <v>0</v>
      </c>
      <c r="E31" s="89">
        <v>27</v>
      </c>
      <c r="F31" s="90">
        <v>27</v>
      </c>
      <c r="G31" s="88">
        <v>0</v>
      </c>
      <c r="H31" s="89">
        <v>27</v>
      </c>
      <c r="I31" s="90">
        <v>27</v>
      </c>
      <c r="J31" s="88">
        <v>0</v>
      </c>
      <c r="K31" s="89">
        <v>27</v>
      </c>
      <c r="L31" s="90">
        <v>27</v>
      </c>
      <c r="M31" s="88">
        <v>0</v>
      </c>
      <c r="N31" s="89">
        <v>27</v>
      </c>
      <c r="O31" s="90">
        <v>27</v>
      </c>
      <c r="P31" s="88">
        <v>0</v>
      </c>
      <c r="Q31" s="89">
        <f t="shared" si="37"/>
        <v>27</v>
      </c>
      <c r="R31" s="90">
        <v>27</v>
      </c>
      <c r="S31" s="88">
        <v>0</v>
      </c>
      <c r="T31" s="89">
        <f t="shared" si="38"/>
        <v>27</v>
      </c>
      <c r="U31" s="90">
        <v>28</v>
      </c>
      <c r="V31" s="88">
        <v>0</v>
      </c>
      <c r="W31" s="89">
        <f t="shared" si="39"/>
        <v>28</v>
      </c>
      <c r="X31" s="90">
        <v>28</v>
      </c>
      <c r="Y31" s="88">
        <v>0</v>
      </c>
      <c r="Z31" s="89">
        <f t="shared" si="40"/>
        <v>28</v>
      </c>
      <c r="AA31" s="90">
        <v>28</v>
      </c>
      <c r="AB31" s="88">
        <v>0</v>
      </c>
      <c r="AC31" s="89">
        <f t="shared" si="41"/>
        <v>28</v>
      </c>
      <c r="AD31" s="90">
        <v>28</v>
      </c>
      <c r="AE31" s="88">
        <v>0</v>
      </c>
      <c r="AF31" s="89">
        <f t="shared" si="42"/>
        <v>28</v>
      </c>
      <c r="AG31" s="118">
        <v>28</v>
      </c>
      <c r="AH31" s="88">
        <v>0</v>
      </c>
      <c r="AI31" s="89">
        <f t="shared" si="43"/>
        <v>28</v>
      </c>
      <c r="AJ31" s="172">
        <v>28</v>
      </c>
      <c r="AK31" s="88">
        <v>0</v>
      </c>
      <c r="AL31" s="89">
        <f t="shared" si="8"/>
        <v>28</v>
      </c>
      <c r="AM31" s="191">
        <v>28</v>
      </c>
      <c r="AN31" s="88">
        <v>0</v>
      </c>
      <c r="AO31" s="89">
        <f t="shared" si="9"/>
        <v>28</v>
      </c>
    </row>
    <row r="32" spans="2:41">
      <c r="B32" s="9" t="s">
        <v>17</v>
      </c>
      <c r="C32" s="42">
        <f t="shared" ref="C32:AL32" si="44">SUM(C33:C33)</f>
        <v>154</v>
      </c>
      <c r="D32" s="13">
        <f t="shared" si="44"/>
        <v>81</v>
      </c>
      <c r="E32" s="46">
        <f t="shared" si="44"/>
        <v>235</v>
      </c>
      <c r="F32" s="42">
        <f t="shared" si="44"/>
        <v>154</v>
      </c>
      <c r="G32" s="13">
        <f t="shared" si="44"/>
        <v>81</v>
      </c>
      <c r="H32" s="46">
        <f t="shared" si="44"/>
        <v>235</v>
      </c>
      <c r="I32" s="42">
        <f t="shared" si="44"/>
        <v>154</v>
      </c>
      <c r="J32" s="13">
        <f t="shared" si="44"/>
        <v>81</v>
      </c>
      <c r="K32" s="46">
        <f t="shared" si="44"/>
        <v>235</v>
      </c>
      <c r="L32" s="42">
        <f t="shared" si="44"/>
        <v>158</v>
      </c>
      <c r="M32" s="13">
        <f t="shared" si="44"/>
        <v>81</v>
      </c>
      <c r="N32" s="46">
        <f t="shared" si="44"/>
        <v>239</v>
      </c>
      <c r="O32" s="42">
        <f t="shared" si="44"/>
        <v>160</v>
      </c>
      <c r="P32" s="13">
        <f t="shared" si="44"/>
        <v>80</v>
      </c>
      <c r="Q32" s="46">
        <f t="shared" si="44"/>
        <v>240</v>
      </c>
      <c r="R32" s="42">
        <f t="shared" si="44"/>
        <v>160</v>
      </c>
      <c r="S32" s="13">
        <f t="shared" si="44"/>
        <v>80</v>
      </c>
      <c r="T32" s="46">
        <f t="shared" si="44"/>
        <v>240</v>
      </c>
      <c r="U32" s="42">
        <f t="shared" si="44"/>
        <v>163</v>
      </c>
      <c r="V32" s="13">
        <f t="shared" si="44"/>
        <v>80</v>
      </c>
      <c r="W32" s="46">
        <f t="shared" si="44"/>
        <v>243</v>
      </c>
      <c r="X32" s="42">
        <f t="shared" si="44"/>
        <v>163</v>
      </c>
      <c r="Y32" s="13">
        <f t="shared" si="44"/>
        <v>80</v>
      </c>
      <c r="Z32" s="46">
        <f t="shared" si="44"/>
        <v>243</v>
      </c>
      <c r="AA32" s="42">
        <f t="shared" si="44"/>
        <v>163</v>
      </c>
      <c r="AB32" s="13">
        <f t="shared" si="44"/>
        <v>80</v>
      </c>
      <c r="AC32" s="46">
        <f t="shared" si="44"/>
        <v>243</v>
      </c>
      <c r="AD32" s="42">
        <f t="shared" si="44"/>
        <v>163</v>
      </c>
      <c r="AE32" s="13">
        <f t="shared" si="44"/>
        <v>80</v>
      </c>
      <c r="AF32" s="46">
        <f t="shared" si="44"/>
        <v>243</v>
      </c>
      <c r="AG32" s="42">
        <f t="shared" si="44"/>
        <v>166</v>
      </c>
      <c r="AH32" s="13">
        <f t="shared" si="44"/>
        <v>80</v>
      </c>
      <c r="AI32" s="46">
        <f t="shared" si="44"/>
        <v>246</v>
      </c>
      <c r="AJ32" s="43">
        <f>SUM(AJ33:AJ33)</f>
        <v>167</v>
      </c>
      <c r="AK32" s="10">
        <f>SUM(AK33:AK33)</f>
        <v>79</v>
      </c>
      <c r="AL32" s="46">
        <f t="shared" si="8"/>
        <v>246</v>
      </c>
      <c r="AM32" s="43">
        <f>SUM(AM33:AM33)</f>
        <v>168</v>
      </c>
      <c r="AN32" s="10">
        <f>SUM(AN33:AN33)</f>
        <v>79</v>
      </c>
      <c r="AO32" s="46">
        <f t="shared" si="9"/>
        <v>247</v>
      </c>
    </row>
    <row r="33" spans="1:59">
      <c r="B33" s="12" t="s">
        <v>31</v>
      </c>
      <c r="C33" s="44">
        <v>154</v>
      </c>
      <c r="D33" s="20">
        <v>81</v>
      </c>
      <c r="E33" s="54">
        <v>235</v>
      </c>
      <c r="F33" s="44">
        <v>154</v>
      </c>
      <c r="G33" s="20">
        <v>81</v>
      </c>
      <c r="H33" s="54">
        <v>235</v>
      </c>
      <c r="I33" s="44">
        <v>154</v>
      </c>
      <c r="J33" s="20">
        <v>81</v>
      </c>
      <c r="K33" s="54">
        <v>235</v>
      </c>
      <c r="L33" s="44">
        <v>158</v>
      </c>
      <c r="M33" s="20">
        <v>81</v>
      </c>
      <c r="N33" s="54">
        <v>239</v>
      </c>
      <c r="O33" s="44">
        <v>160</v>
      </c>
      <c r="P33" s="20">
        <v>80</v>
      </c>
      <c r="Q33" s="54">
        <f t="shared" ref="Q33" si="45">SUM(O33:P33)</f>
        <v>240</v>
      </c>
      <c r="R33" s="44">
        <v>160</v>
      </c>
      <c r="S33" s="20">
        <v>80</v>
      </c>
      <c r="T33" s="54">
        <f t="shared" ref="T33" si="46">SUM(R33:S33)</f>
        <v>240</v>
      </c>
      <c r="U33" s="44">
        <v>163</v>
      </c>
      <c r="V33" s="20">
        <v>80</v>
      </c>
      <c r="W33" s="54">
        <f t="shared" ref="W33" si="47">SUM(U33:V33)</f>
        <v>243</v>
      </c>
      <c r="X33" s="44">
        <v>163</v>
      </c>
      <c r="Y33" s="20">
        <v>80</v>
      </c>
      <c r="Z33" s="54">
        <f t="shared" ref="Z33" si="48">SUM(X33:Y33)</f>
        <v>243</v>
      </c>
      <c r="AA33" s="44">
        <v>163</v>
      </c>
      <c r="AB33" s="20">
        <v>80</v>
      </c>
      <c r="AC33" s="54">
        <f t="shared" ref="AC33" si="49">SUM(AA33:AB33)</f>
        <v>243</v>
      </c>
      <c r="AD33" s="44">
        <v>163</v>
      </c>
      <c r="AE33" s="20">
        <v>80</v>
      </c>
      <c r="AF33" s="54">
        <f t="shared" ref="AF33" si="50">SUM(AD33:AE33)</f>
        <v>243</v>
      </c>
      <c r="AG33" s="44">
        <v>166</v>
      </c>
      <c r="AH33" s="20">
        <v>80</v>
      </c>
      <c r="AI33" s="54">
        <f t="shared" ref="AI33" si="51">SUM(AG33:AH33)</f>
        <v>246</v>
      </c>
      <c r="AJ33" s="44">
        <v>167</v>
      </c>
      <c r="AK33" s="20">
        <v>79</v>
      </c>
      <c r="AL33" s="54">
        <f t="shared" si="8"/>
        <v>246</v>
      </c>
      <c r="AM33" s="44">
        <v>168</v>
      </c>
      <c r="AN33" s="20">
        <v>79</v>
      </c>
      <c r="AO33" s="54">
        <f t="shared" si="9"/>
        <v>247</v>
      </c>
    </row>
    <row r="34" spans="1:59">
      <c r="B34" s="40" t="s">
        <v>28</v>
      </c>
      <c r="C34" s="42">
        <f t="shared" ref="C34:AL34" si="52">SUM(C35:C35)</f>
        <v>95</v>
      </c>
      <c r="D34" s="13">
        <f t="shared" si="52"/>
        <v>7</v>
      </c>
      <c r="E34" s="46">
        <f t="shared" si="52"/>
        <v>102</v>
      </c>
      <c r="F34" s="42">
        <f t="shared" si="52"/>
        <v>95</v>
      </c>
      <c r="G34" s="13">
        <f t="shared" si="52"/>
        <v>7</v>
      </c>
      <c r="H34" s="46">
        <f t="shared" si="52"/>
        <v>102</v>
      </c>
      <c r="I34" s="42">
        <f t="shared" si="52"/>
        <v>95</v>
      </c>
      <c r="J34" s="13">
        <f t="shared" si="52"/>
        <v>7</v>
      </c>
      <c r="K34" s="46">
        <f t="shared" si="52"/>
        <v>102</v>
      </c>
      <c r="L34" s="42">
        <f t="shared" si="52"/>
        <v>95</v>
      </c>
      <c r="M34" s="13">
        <f t="shared" si="52"/>
        <v>7</v>
      </c>
      <c r="N34" s="46">
        <f t="shared" si="52"/>
        <v>102</v>
      </c>
      <c r="O34" s="42">
        <f t="shared" si="52"/>
        <v>95</v>
      </c>
      <c r="P34" s="13">
        <f t="shared" si="52"/>
        <v>7</v>
      </c>
      <c r="Q34" s="46">
        <f t="shared" si="52"/>
        <v>102</v>
      </c>
      <c r="R34" s="42">
        <f t="shared" si="52"/>
        <v>94</v>
      </c>
      <c r="S34" s="13">
        <f t="shared" si="52"/>
        <v>7</v>
      </c>
      <c r="T34" s="46">
        <f t="shared" si="52"/>
        <v>101</v>
      </c>
      <c r="U34" s="42">
        <f t="shared" si="52"/>
        <v>94</v>
      </c>
      <c r="V34" s="13">
        <f t="shared" si="52"/>
        <v>7</v>
      </c>
      <c r="W34" s="46">
        <f t="shared" si="52"/>
        <v>101</v>
      </c>
      <c r="X34" s="42">
        <f t="shared" si="52"/>
        <v>94</v>
      </c>
      <c r="Y34" s="13">
        <f t="shared" si="52"/>
        <v>7</v>
      </c>
      <c r="Z34" s="46">
        <f t="shared" si="52"/>
        <v>101</v>
      </c>
      <c r="AA34" s="42">
        <f t="shared" si="52"/>
        <v>94</v>
      </c>
      <c r="AB34" s="13">
        <f t="shared" si="52"/>
        <v>7</v>
      </c>
      <c r="AC34" s="46">
        <f t="shared" si="52"/>
        <v>101</v>
      </c>
      <c r="AD34" s="42">
        <f t="shared" si="52"/>
        <v>94</v>
      </c>
      <c r="AE34" s="13">
        <f t="shared" si="52"/>
        <v>7</v>
      </c>
      <c r="AF34" s="46">
        <f t="shared" si="52"/>
        <v>101</v>
      </c>
      <c r="AG34" s="42">
        <f t="shared" si="52"/>
        <v>94</v>
      </c>
      <c r="AH34" s="13">
        <f t="shared" si="52"/>
        <v>7</v>
      </c>
      <c r="AI34" s="46">
        <f t="shared" si="52"/>
        <v>101</v>
      </c>
      <c r="AJ34" s="42">
        <f>SUM(AJ35:AJ35)</f>
        <v>94</v>
      </c>
      <c r="AK34" s="13">
        <f>SUM(AK35:AK35)</f>
        <v>7</v>
      </c>
      <c r="AL34" s="46">
        <f t="shared" si="8"/>
        <v>101</v>
      </c>
      <c r="AM34" s="42">
        <f>SUM(AM35:AM35)</f>
        <v>94</v>
      </c>
      <c r="AN34" s="13">
        <f>SUM(AN35:AN35)</f>
        <v>7</v>
      </c>
      <c r="AO34" s="46">
        <f t="shared" si="9"/>
        <v>101</v>
      </c>
    </row>
    <row r="35" spans="1:59">
      <c r="B35" s="12" t="s">
        <v>30</v>
      </c>
      <c r="C35" s="44">
        <v>95</v>
      </c>
      <c r="D35" s="20">
        <v>7</v>
      </c>
      <c r="E35" s="57">
        <v>102</v>
      </c>
      <c r="F35" s="44">
        <v>95</v>
      </c>
      <c r="G35" s="20">
        <v>7</v>
      </c>
      <c r="H35" s="57">
        <v>102</v>
      </c>
      <c r="I35" s="44">
        <v>95</v>
      </c>
      <c r="J35" s="20">
        <v>7</v>
      </c>
      <c r="K35" s="57">
        <v>102</v>
      </c>
      <c r="L35" s="44">
        <v>95</v>
      </c>
      <c r="M35" s="20">
        <v>7</v>
      </c>
      <c r="N35" s="57">
        <v>102</v>
      </c>
      <c r="O35" s="44">
        <v>95</v>
      </c>
      <c r="P35" s="20">
        <v>7</v>
      </c>
      <c r="Q35" s="57">
        <f t="shared" ref="Q35" si="53">SUM(O35:P35)</f>
        <v>102</v>
      </c>
      <c r="R35" s="44">
        <v>94</v>
      </c>
      <c r="S35" s="20">
        <v>7</v>
      </c>
      <c r="T35" s="57">
        <f t="shared" ref="T35:T36" si="54">SUM(R35:S35)</f>
        <v>101</v>
      </c>
      <c r="U35" s="44">
        <v>94</v>
      </c>
      <c r="V35" s="20">
        <v>7</v>
      </c>
      <c r="W35" s="57">
        <f t="shared" ref="W35:W36" si="55">SUM(U35:V35)</f>
        <v>101</v>
      </c>
      <c r="X35" s="44">
        <v>94</v>
      </c>
      <c r="Y35" s="20">
        <v>7</v>
      </c>
      <c r="Z35" s="57">
        <f t="shared" ref="Z35:Z36" si="56">SUM(X35:Y35)</f>
        <v>101</v>
      </c>
      <c r="AA35" s="44">
        <v>94</v>
      </c>
      <c r="AB35" s="20">
        <v>7</v>
      </c>
      <c r="AC35" s="57">
        <f t="shared" ref="AC35:AC36" si="57">SUM(AA35:AB35)</f>
        <v>101</v>
      </c>
      <c r="AD35" s="44">
        <v>94</v>
      </c>
      <c r="AE35" s="20">
        <v>7</v>
      </c>
      <c r="AF35" s="57">
        <f t="shared" ref="AF35:AF36" si="58">SUM(AD35:AE35)</f>
        <v>101</v>
      </c>
      <c r="AG35" s="44">
        <v>94</v>
      </c>
      <c r="AH35" s="20">
        <v>7</v>
      </c>
      <c r="AI35" s="57">
        <f t="shared" ref="AI35:AI36" si="59">SUM(AG35:AH35)</f>
        <v>101</v>
      </c>
      <c r="AJ35" s="44">
        <v>94</v>
      </c>
      <c r="AK35" s="20">
        <v>7</v>
      </c>
      <c r="AL35" s="57">
        <f t="shared" si="8"/>
        <v>101</v>
      </c>
      <c r="AM35" s="44">
        <v>94</v>
      </c>
      <c r="AN35" s="20">
        <v>7</v>
      </c>
      <c r="AO35" s="57">
        <f t="shared" si="9"/>
        <v>101</v>
      </c>
    </row>
    <row r="36" spans="1:59" ht="15" thickBot="1">
      <c r="B36" s="41" t="s">
        <v>65</v>
      </c>
      <c r="C36" s="45">
        <f>C20+C16+C12+C6+C32+C28+C34</f>
        <v>1149</v>
      </c>
      <c r="D36" s="3">
        <f>D20+D16+D12+D6+D32+D28+D34</f>
        <v>122</v>
      </c>
      <c r="E36" s="19">
        <f>SUM(C36:D36)</f>
        <v>1271</v>
      </c>
      <c r="F36" s="45">
        <f>F20+F16+F12+F6+F32+F28+F34</f>
        <v>1151</v>
      </c>
      <c r="G36" s="3">
        <f>G20+G16+G12+G6+G32+G28+G34</f>
        <v>122</v>
      </c>
      <c r="H36" s="19">
        <f>SUM(F36:G36)</f>
        <v>1273</v>
      </c>
      <c r="I36" s="45">
        <f>I20+I16+I12+I6+I32+I28+I34</f>
        <v>1153</v>
      </c>
      <c r="J36" s="3">
        <f>J20+J16+J12+J6+J32+J28+J34</f>
        <v>122</v>
      </c>
      <c r="K36" s="19">
        <f>SUM(I36:J36)</f>
        <v>1275</v>
      </c>
      <c r="L36" s="45">
        <f>L20+L16+L12+L6+L32+L28+L34</f>
        <v>1158</v>
      </c>
      <c r="M36" s="3">
        <f>M20+M16+M12+M6+M32+M28+M34</f>
        <v>123</v>
      </c>
      <c r="N36" s="19">
        <f>SUM(L36:M36)</f>
        <v>1281</v>
      </c>
      <c r="O36" s="45">
        <f>O20+O16+O12+O6+O32+O28+O34</f>
        <v>1160</v>
      </c>
      <c r="P36" s="3">
        <f>P20+P16+P12+P6+P32+P28+P34</f>
        <v>122</v>
      </c>
      <c r="Q36" s="19">
        <f>SUM(O36:P36)</f>
        <v>1282</v>
      </c>
      <c r="R36" s="45">
        <f>R20+R16+R12+R6+R32+R28+R34</f>
        <v>1166</v>
      </c>
      <c r="S36" s="3">
        <f>S20+S16+S12+S6+S32+S28+S34</f>
        <v>123</v>
      </c>
      <c r="T36" s="19">
        <f t="shared" si="54"/>
        <v>1289</v>
      </c>
      <c r="U36" s="45">
        <f>U20+U16+U12+U6+U32+U28+U34</f>
        <v>1170</v>
      </c>
      <c r="V36" s="3">
        <f>V20+V16+V12+V6+V32+V28+V34</f>
        <v>123</v>
      </c>
      <c r="W36" s="19">
        <f t="shared" si="55"/>
        <v>1293</v>
      </c>
      <c r="X36" s="45">
        <f>X20+X16+X12+X6+X32+X28+X34</f>
        <v>1168</v>
      </c>
      <c r="Y36" s="3">
        <f>Y20+Y16+Y12+Y6+Y32+Y28+Y34</f>
        <v>122</v>
      </c>
      <c r="Z36" s="19">
        <f t="shared" si="56"/>
        <v>1290</v>
      </c>
      <c r="AA36" s="45">
        <f>AA20+AA16+AA12+AA6+AA32+AA28+AA34</f>
        <v>1172</v>
      </c>
      <c r="AB36" s="3">
        <f>AB20+AB16+AB12+AB6+AB32+AB28+AB34</f>
        <v>122</v>
      </c>
      <c r="AC36" s="19">
        <f t="shared" si="57"/>
        <v>1294</v>
      </c>
      <c r="AD36" s="45">
        <f>AD20+AD16+AD12+AD6+AD32+AD28+AD34</f>
        <v>1174</v>
      </c>
      <c r="AE36" s="3">
        <f>AE20+AE16+AE12+AE6+AE32+AE28+AE34</f>
        <v>122</v>
      </c>
      <c r="AF36" s="19">
        <f t="shared" si="58"/>
        <v>1296</v>
      </c>
      <c r="AG36" s="45">
        <f>AG20+AG16+AG12+AG6+AG32+AG28+AG34</f>
        <v>1179</v>
      </c>
      <c r="AH36" s="3">
        <f>AH20+AH16+AH12+AH6+AH32+AH28+AH34</f>
        <v>122</v>
      </c>
      <c r="AI36" s="19">
        <f t="shared" si="59"/>
        <v>1301</v>
      </c>
      <c r="AJ36" s="45">
        <f>AJ20+AJ16+AJ12+AJ6+AJ32+AJ28+AJ34</f>
        <v>1181</v>
      </c>
      <c r="AK36" s="3">
        <f>AK20+AK16+AK12+AK6+AK32+AK28+AK34</f>
        <v>121</v>
      </c>
      <c r="AL36" s="19">
        <f t="shared" si="8"/>
        <v>1302</v>
      </c>
      <c r="AM36" s="45">
        <f>AM20+AM16+AM12+AM6+AM32+AM28+AM34</f>
        <v>1181</v>
      </c>
      <c r="AN36" s="3">
        <f>AN20+AN16+AN12+AN6+AN32+AN28+AN34</f>
        <v>121</v>
      </c>
      <c r="AO36" s="19">
        <f t="shared" si="9"/>
        <v>1302</v>
      </c>
    </row>
    <row r="37" spans="1:59">
      <c r="C37" s="58"/>
      <c r="D37" s="58"/>
      <c r="E37" s="58"/>
      <c r="F37" s="58"/>
      <c r="G37" s="58"/>
      <c r="H37" s="58"/>
      <c r="I37" s="58"/>
      <c r="J37" s="58"/>
      <c r="K37" s="58"/>
    </row>
    <row r="38" spans="1:59">
      <c r="B38" s="5" t="s">
        <v>27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</row>
    <row r="39" spans="1:59">
      <c r="B39" s="5" t="s">
        <v>43</v>
      </c>
    </row>
    <row r="40" spans="1:59">
      <c r="B40" s="1" t="s">
        <v>44</v>
      </c>
    </row>
    <row r="41" spans="1:59">
      <c r="B41" s="95" t="s">
        <v>52</v>
      </c>
    </row>
    <row r="43" spans="1:59" ht="15" thickBot="1"/>
    <row r="44" spans="1:59">
      <c r="C44" s="195">
        <v>44986</v>
      </c>
      <c r="D44" s="78">
        <v>45017</v>
      </c>
      <c r="E44" s="78">
        <v>45047</v>
      </c>
      <c r="F44" s="78">
        <v>45078</v>
      </c>
      <c r="G44" s="78">
        <v>45108</v>
      </c>
      <c r="H44" s="78">
        <v>45139</v>
      </c>
      <c r="I44" s="78">
        <v>45170</v>
      </c>
      <c r="J44" s="78">
        <v>45230</v>
      </c>
      <c r="K44" s="78">
        <v>45231</v>
      </c>
      <c r="L44" s="78">
        <v>45261</v>
      </c>
      <c r="M44" s="78">
        <v>45292</v>
      </c>
      <c r="N44" s="78">
        <v>45323</v>
      </c>
      <c r="O44" s="148">
        <v>45352</v>
      </c>
    </row>
    <row r="45" spans="1:59" s="27" customFormat="1">
      <c r="B45" s="146" t="s">
        <v>23</v>
      </c>
      <c r="C45" s="155">
        <f>C36</f>
        <v>1149</v>
      </c>
      <c r="D45" s="154">
        <f>F36</f>
        <v>1151</v>
      </c>
      <c r="E45" s="154">
        <f>I36</f>
        <v>1153</v>
      </c>
      <c r="F45" s="154">
        <f>L36</f>
        <v>1158</v>
      </c>
      <c r="G45" s="154">
        <f>O36</f>
        <v>1160</v>
      </c>
      <c r="H45" s="154">
        <f>R36</f>
        <v>1166</v>
      </c>
      <c r="I45" s="154">
        <f>U36</f>
        <v>1170</v>
      </c>
      <c r="J45" s="154">
        <f>X36</f>
        <v>1168</v>
      </c>
      <c r="K45" s="154">
        <f>AA36</f>
        <v>1172</v>
      </c>
      <c r="L45" s="154">
        <f>AD36</f>
        <v>1174</v>
      </c>
      <c r="M45" s="154">
        <f>AG36</f>
        <v>1179</v>
      </c>
      <c r="N45" s="154">
        <f>AJ36</f>
        <v>1181</v>
      </c>
      <c r="O45" s="156">
        <f>AM36</f>
        <v>1181</v>
      </c>
    </row>
    <row r="46" spans="1:59" s="27" customFormat="1">
      <c r="B46" s="146" t="s">
        <v>1</v>
      </c>
      <c r="C46" s="155">
        <f>D36</f>
        <v>122</v>
      </c>
      <c r="D46" s="154">
        <f>G36</f>
        <v>122</v>
      </c>
      <c r="E46" s="154">
        <f>J36</f>
        <v>122</v>
      </c>
      <c r="F46" s="154">
        <f>M36</f>
        <v>123</v>
      </c>
      <c r="G46" s="154">
        <f>P36</f>
        <v>122</v>
      </c>
      <c r="H46" s="154">
        <f>S36</f>
        <v>123</v>
      </c>
      <c r="I46" s="154">
        <f>V36</f>
        <v>123</v>
      </c>
      <c r="J46" s="154">
        <f>Y36</f>
        <v>122</v>
      </c>
      <c r="K46" s="154">
        <f>AB36</f>
        <v>122</v>
      </c>
      <c r="L46" s="154">
        <f>AE36</f>
        <v>122</v>
      </c>
      <c r="M46" s="154">
        <f>AH36</f>
        <v>122</v>
      </c>
      <c r="N46" s="154">
        <f>AK36</f>
        <v>121</v>
      </c>
      <c r="O46" s="156">
        <f>AN36</f>
        <v>121</v>
      </c>
    </row>
    <row r="47" spans="1:59" s="27" customFormat="1" ht="15" thickBot="1">
      <c r="A47" s="37"/>
      <c r="B47" s="39" t="s">
        <v>18</v>
      </c>
      <c r="C47" s="157">
        <f t="shared" ref="C47:I47" si="60">C45+C46</f>
        <v>1271</v>
      </c>
      <c r="D47" s="158">
        <f t="shared" si="60"/>
        <v>1273</v>
      </c>
      <c r="E47" s="158">
        <f t="shared" si="60"/>
        <v>1275</v>
      </c>
      <c r="F47" s="158">
        <f t="shared" si="60"/>
        <v>1281</v>
      </c>
      <c r="G47" s="158">
        <f t="shared" si="60"/>
        <v>1282</v>
      </c>
      <c r="H47" s="158">
        <f t="shared" si="60"/>
        <v>1289</v>
      </c>
      <c r="I47" s="158">
        <f t="shared" si="60"/>
        <v>1293</v>
      </c>
      <c r="J47" s="158">
        <f t="shared" ref="J47:K47" si="61">J45+J46</f>
        <v>1290</v>
      </c>
      <c r="K47" s="158">
        <f t="shared" si="61"/>
        <v>1294</v>
      </c>
      <c r="L47" s="158">
        <f t="shared" ref="L47:M47" si="62">L45+L46</f>
        <v>1296</v>
      </c>
      <c r="M47" s="158">
        <f t="shared" si="62"/>
        <v>1301</v>
      </c>
      <c r="N47" s="158">
        <f t="shared" ref="N47:O47" si="63">N45+N46</f>
        <v>1302</v>
      </c>
      <c r="O47" s="159">
        <f t="shared" si="63"/>
        <v>1302</v>
      </c>
    </row>
  </sheetData>
  <mergeCells count="27">
    <mergeCell ref="AI4:AI5"/>
    <mergeCell ref="T4:T5"/>
    <mergeCell ref="W4:W5"/>
    <mergeCell ref="Z4:Z5"/>
    <mergeCell ref="AC4:AC5"/>
    <mergeCell ref="AF4:AF5"/>
    <mergeCell ref="E4:E5"/>
    <mergeCell ref="H4:H5"/>
    <mergeCell ref="K4:K5"/>
    <mergeCell ref="N4:N5"/>
    <mergeCell ref="Q4:Q5"/>
    <mergeCell ref="AO4:AO5"/>
    <mergeCell ref="B4:B5"/>
    <mergeCell ref="F4:G4"/>
    <mergeCell ref="C4:D4"/>
    <mergeCell ref="AJ4:AK4"/>
    <mergeCell ref="I4:J4"/>
    <mergeCell ref="R4:S4"/>
    <mergeCell ref="O4:P4"/>
    <mergeCell ref="L4:M4"/>
    <mergeCell ref="AL4:AL5"/>
    <mergeCell ref="U4:V4"/>
    <mergeCell ref="AG4:AH4"/>
    <mergeCell ref="AD4:AE4"/>
    <mergeCell ref="X4:Y4"/>
    <mergeCell ref="AA4:AB4"/>
    <mergeCell ref="AM4:AN4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D7216A-3846-449B-BF68-3850F9C72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2024-07-08T07:45:40Z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