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121886E3-3C32-47B7-8C98-77F5E897B6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" i="2" l="1"/>
  <c r="AO32" i="2"/>
  <c r="AO31" i="2"/>
  <c r="AO30" i="2"/>
  <c r="AO29" i="2"/>
  <c r="AN29" i="2"/>
  <c r="AM29" i="2"/>
  <c r="AO28" i="2"/>
  <c r="AO27" i="2"/>
  <c r="AO26" i="2"/>
  <c r="AO25" i="2"/>
  <c r="AO24" i="2"/>
  <c r="AO23" i="2"/>
  <c r="AO22" i="2"/>
  <c r="AN21" i="2"/>
  <c r="AN34" i="2" s="1"/>
  <c r="AM21" i="2"/>
  <c r="AO21" i="2" s="1"/>
  <c r="AO20" i="2"/>
  <c r="AO19" i="2"/>
  <c r="AO18" i="2"/>
  <c r="AO17" i="2"/>
  <c r="AN17" i="2"/>
  <c r="AM17" i="2"/>
  <c r="AO16" i="2"/>
  <c r="AO15" i="2"/>
  <c r="AN13" i="2"/>
  <c r="AM13" i="2"/>
  <c r="AO13" i="2" s="1"/>
  <c r="AO12" i="2"/>
  <c r="AO11" i="2"/>
  <c r="AO10" i="2"/>
  <c r="AO9" i="2"/>
  <c r="AO8" i="2"/>
  <c r="AN7" i="2"/>
  <c r="AM7" i="2"/>
  <c r="AO7" i="2" s="1"/>
  <c r="AL33" i="2"/>
  <c r="AI33" i="2"/>
  <c r="AF33" i="2"/>
  <c r="AC33" i="2"/>
  <c r="Z33" i="2"/>
  <c r="W33" i="2"/>
  <c r="T33" i="2"/>
  <c r="Q33" i="2"/>
  <c r="N33" i="2"/>
  <c r="K33" i="2"/>
  <c r="H33" i="2"/>
  <c r="E33" i="2"/>
  <c r="AL32" i="2"/>
  <c r="AI32" i="2"/>
  <c r="AF32" i="2"/>
  <c r="AC32" i="2"/>
  <c r="Z32" i="2"/>
  <c r="W32" i="2"/>
  <c r="T32" i="2"/>
  <c r="Q32" i="2"/>
  <c r="N32" i="2"/>
  <c r="K32" i="2"/>
  <c r="H32" i="2"/>
  <c r="E32" i="2"/>
  <c r="AL31" i="2"/>
  <c r="AI31" i="2"/>
  <c r="AF31" i="2"/>
  <c r="AC31" i="2"/>
  <c r="Z31" i="2"/>
  <c r="W31" i="2"/>
  <c r="T31" i="2"/>
  <c r="Q31" i="2"/>
  <c r="N31" i="2"/>
  <c r="K31" i="2"/>
  <c r="H31" i="2"/>
  <c r="E31" i="2"/>
  <c r="AL30" i="2"/>
  <c r="AI30" i="2"/>
  <c r="AF30" i="2"/>
  <c r="AC30" i="2"/>
  <c r="Z30" i="2"/>
  <c r="W30" i="2"/>
  <c r="T30" i="2"/>
  <c r="Q30" i="2"/>
  <c r="N30" i="2"/>
  <c r="K30" i="2"/>
  <c r="H30" i="2"/>
  <c r="E30" i="2"/>
  <c r="AK29" i="2"/>
  <c r="AL29" i="2" s="1"/>
  <c r="AJ29" i="2"/>
  <c r="AI29" i="2"/>
  <c r="AH29" i="2"/>
  <c r="AG29" i="2"/>
  <c r="AE29" i="2"/>
  <c r="AD29" i="2"/>
  <c r="AF29" i="2" s="1"/>
  <c r="AC29" i="2"/>
  <c r="AB29" i="2"/>
  <c r="AA29" i="2"/>
  <c r="Z29" i="2"/>
  <c r="Y29" i="2"/>
  <c r="X29" i="2"/>
  <c r="V29" i="2"/>
  <c r="U29" i="2"/>
  <c r="W29" i="2" s="1"/>
  <c r="S29" i="2"/>
  <c r="R29" i="2"/>
  <c r="T29" i="2" s="1"/>
  <c r="P29" i="2"/>
  <c r="Q29" i="2" s="1"/>
  <c r="O29" i="2"/>
  <c r="M29" i="2"/>
  <c r="N29" i="2" s="1"/>
  <c r="L29" i="2"/>
  <c r="K29" i="2"/>
  <c r="J29" i="2"/>
  <c r="I29" i="2"/>
  <c r="G29" i="2"/>
  <c r="F29" i="2"/>
  <c r="H29" i="2" s="1"/>
  <c r="E29" i="2"/>
  <c r="D29" i="2"/>
  <c r="C29" i="2"/>
  <c r="AL28" i="2"/>
  <c r="AI28" i="2"/>
  <c r="AF28" i="2"/>
  <c r="AC28" i="2"/>
  <c r="Z28" i="2"/>
  <c r="AL27" i="2"/>
  <c r="AI27" i="2"/>
  <c r="AF27" i="2"/>
  <c r="AC27" i="2"/>
  <c r="Z27" i="2"/>
  <c r="W27" i="2"/>
  <c r="T27" i="2"/>
  <c r="AL26" i="2"/>
  <c r="AI26" i="2"/>
  <c r="AF26" i="2"/>
  <c r="AC26" i="2"/>
  <c r="Z26" i="2"/>
  <c r="W26" i="2"/>
  <c r="T26" i="2"/>
  <c r="Q26" i="2"/>
  <c r="N26" i="2"/>
  <c r="K26" i="2"/>
  <c r="H26" i="2"/>
  <c r="E26" i="2"/>
  <c r="AL25" i="2"/>
  <c r="AI25" i="2"/>
  <c r="AF25" i="2"/>
  <c r="AC25" i="2"/>
  <c r="Z25" i="2"/>
  <c r="W25" i="2"/>
  <c r="T25" i="2"/>
  <c r="Q25" i="2"/>
  <c r="N25" i="2"/>
  <c r="K25" i="2"/>
  <c r="H25" i="2"/>
  <c r="E25" i="2"/>
  <c r="AL24" i="2"/>
  <c r="AI24" i="2"/>
  <c r="AF24" i="2"/>
  <c r="AC24" i="2"/>
  <c r="Z24" i="2"/>
  <c r="W24" i="2"/>
  <c r="T24" i="2"/>
  <c r="Q24" i="2"/>
  <c r="N24" i="2"/>
  <c r="K24" i="2"/>
  <c r="H24" i="2"/>
  <c r="E24" i="2"/>
  <c r="AL23" i="2"/>
  <c r="AI23" i="2"/>
  <c r="AF23" i="2"/>
  <c r="AC23" i="2"/>
  <c r="Z23" i="2"/>
  <c r="W23" i="2"/>
  <c r="T23" i="2"/>
  <c r="Q23" i="2"/>
  <c r="N23" i="2"/>
  <c r="K23" i="2"/>
  <c r="H23" i="2"/>
  <c r="E23" i="2"/>
  <c r="AL22" i="2"/>
  <c r="AI22" i="2"/>
  <c r="AF22" i="2"/>
  <c r="AC22" i="2"/>
  <c r="Z22" i="2"/>
  <c r="W22" i="2"/>
  <c r="T22" i="2"/>
  <c r="Q22" i="2"/>
  <c r="N22" i="2"/>
  <c r="K22" i="2"/>
  <c r="H22" i="2"/>
  <c r="E22" i="2"/>
  <c r="AL21" i="2"/>
  <c r="AK21" i="2"/>
  <c r="AK34" i="2" s="1"/>
  <c r="AJ21" i="2"/>
  <c r="AJ34" i="2" s="1"/>
  <c r="AL34" i="2" s="1"/>
  <c r="AH21" i="2"/>
  <c r="AH34" i="2" s="1"/>
  <c r="AG21" i="2"/>
  <c r="AI21" i="2" s="1"/>
  <c r="AE21" i="2"/>
  <c r="AE34" i="2" s="1"/>
  <c r="AD21" i="2"/>
  <c r="AD34" i="2" s="1"/>
  <c r="AF34" i="2" s="1"/>
  <c r="AC21" i="2"/>
  <c r="AB21" i="2"/>
  <c r="AB34" i="2" s="1"/>
  <c r="AA21" i="2"/>
  <c r="AA34" i="2" s="1"/>
  <c r="Y21" i="2"/>
  <c r="Y34" i="2" s="1"/>
  <c r="X21" i="2"/>
  <c r="X34" i="2" s="1"/>
  <c r="W21" i="2"/>
  <c r="V21" i="2"/>
  <c r="V34" i="2" s="1"/>
  <c r="U21" i="2"/>
  <c r="U34" i="2" s="1"/>
  <c r="W34" i="2" s="1"/>
  <c r="S21" i="2"/>
  <c r="S34" i="2" s="1"/>
  <c r="R21" i="2"/>
  <c r="T21" i="2" s="1"/>
  <c r="Q21" i="2"/>
  <c r="P21" i="2"/>
  <c r="P34" i="2" s="1"/>
  <c r="O21" i="2"/>
  <c r="O34" i="2" s="1"/>
  <c r="N21" i="2"/>
  <c r="M21" i="2"/>
  <c r="M34" i="2" s="1"/>
  <c r="L21" i="2"/>
  <c r="L34" i="2" s="1"/>
  <c r="N34" i="2" s="1"/>
  <c r="J21" i="2"/>
  <c r="J34" i="2" s="1"/>
  <c r="I21" i="2"/>
  <c r="K21" i="2" s="1"/>
  <c r="G21" i="2"/>
  <c r="G34" i="2" s="1"/>
  <c r="F21" i="2"/>
  <c r="F34" i="2" s="1"/>
  <c r="H34" i="2" s="1"/>
  <c r="E21" i="2"/>
  <c r="D21" i="2"/>
  <c r="D34" i="2" s="1"/>
  <c r="C21" i="2"/>
  <c r="C34" i="2" s="1"/>
  <c r="E34" i="2" s="1"/>
  <c r="AL20" i="2"/>
  <c r="AI20" i="2"/>
  <c r="AF20" i="2"/>
  <c r="AC20" i="2"/>
  <c r="Z20" i="2"/>
  <c r="W20" i="2"/>
  <c r="T20" i="2"/>
  <c r="Q20" i="2"/>
  <c r="N20" i="2"/>
  <c r="K20" i="2"/>
  <c r="H20" i="2"/>
  <c r="E20" i="2"/>
  <c r="AL19" i="2"/>
  <c r="AI19" i="2"/>
  <c r="AF19" i="2"/>
  <c r="AC19" i="2"/>
  <c r="Z19" i="2"/>
  <c r="W19" i="2"/>
  <c r="T19" i="2"/>
  <c r="Q19" i="2"/>
  <c r="N19" i="2"/>
  <c r="K19" i="2"/>
  <c r="H19" i="2"/>
  <c r="E19" i="2"/>
  <c r="AL18" i="2"/>
  <c r="AI18" i="2"/>
  <c r="AF18" i="2"/>
  <c r="AC18" i="2"/>
  <c r="Z18" i="2"/>
  <c r="W18" i="2"/>
  <c r="T18" i="2"/>
  <c r="Q18" i="2"/>
  <c r="N18" i="2"/>
  <c r="K18" i="2"/>
  <c r="H18" i="2"/>
  <c r="E18" i="2"/>
  <c r="AL17" i="2"/>
  <c r="AK17" i="2"/>
  <c r="AJ17" i="2"/>
  <c r="AH17" i="2"/>
  <c r="AG17" i="2"/>
  <c r="AI17" i="2" s="1"/>
  <c r="AE17" i="2"/>
  <c r="AD17" i="2"/>
  <c r="AF17" i="2" s="1"/>
  <c r="AC17" i="2"/>
  <c r="AB17" i="2"/>
  <c r="AA17" i="2"/>
  <c r="Y17" i="2"/>
  <c r="Z17" i="2" s="1"/>
  <c r="X17" i="2"/>
  <c r="V17" i="2"/>
  <c r="W17" i="2" s="1"/>
  <c r="U17" i="2"/>
  <c r="S17" i="2"/>
  <c r="R17" i="2"/>
  <c r="T17" i="2" s="1"/>
  <c r="Q17" i="2"/>
  <c r="P17" i="2"/>
  <c r="O17" i="2"/>
  <c r="N17" i="2"/>
  <c r="M17" i="2"/>
  <c r="L17" i="2"/>
  <c r="J17" i="2"/>
  <c r="I17" i="2"/>
  <c r="K17" i="2" s="1"/>
  <c r="G17" i="2"/>
  <c r="F17" i="2"/>
  <c r="H17" i="2" s="1"/>
  <c r="E17" i="2"/>
  <c r="D17" i="2"/>
  <c r="C17" i="2"/>
  <c r="AL16" i="2"/>
  <c r="AI16" i="2"/>
  <c r="AF16" i="2"/>
  <c r="AC16" i="2"/>
  <c r="Z16" i="2"/>
  <c r="X16" i="2"/>
  <c r="W16" i="2"/>
  <c r="T16" i="2"/>
  <c r="Q16" i="2"/>
  <c r="N16" i="2"/>
  <c r="K16" i="2"/>
  <c r="H16" i="2"/>
  <c r="E16" i="2"/>
  <c r="AL15" i="2"/>
  <c r="AI15" i="2"/>
  <c r="AF15" i="2"/>
  <c r="AC15" i="2"/>
  <c r="Z15" i="2"/>
  <c r="W15" i="2"/>
  <c r="T15" i="2"/>
  <c r="Q15" i="2"/>
  <c r="N15" i="2"/>
  <c r="K15" i="2"/>
  <c r="H15" i="2"/>
  <c r="E15" i="2"/>
  <c r="AL14" i="2"/>
  <c r="AI14" i="2"/>
  <c r="AF14" i="2"/>
  <c r="AC14" i="2"/>
  <c r="Z14" i="2"/>
  <c r="W14" i="2"/>
  <c r="T14" i="2"/>
  <c r="Q14" i="2"/>
  <c r="N14" i="2"/>
  <c r="K14" i="2"/>
  <c r="H14" i="2"/>
  <c r="E14" i="2"/>
  <c r="AL13" i="2"/>
  <c r="AK13" i="2"/>
  <c r="AJ13" i="2"/>
  <c r="AH13" i="2"/>
  <c r="AI13" i="2" s="1"/>
  <c r="AG13" i="2"/>
  <c r="AE13" i="2"/>
  <c r="AF13" i="2" s="1"/>
  <c r="AD13" i="2"/>
  <c r="AB13" i="2"/>
  <c r="AA13" i="2"/>
  <c r="AC13" i="2" s="1"/>
  <c r="Z13" i="2"/>
  <c r="Y13" i="2"/>
  <c r="X13" i="2"/>
  <c r="W13" i="2"/>
  <c r="V13" i="2"/>
  <c r="U13" i="2"/>
  <c r="S13" i="2"/>
  <c r="R13" i="2"/>
  <c r="T13" i="2" s="1"/>
  <c r="P13" i="2"/>
  <c r="O13" i="2"/>
  <c r="Q13" i="2" s="1"/>
  <c r="N13" i="2"/>
  <c r="M13" i="2"/>
  <c r="L13" i="2"/>
  <c r="J13" i="2"/>
  <c r="K13" i="2" s="1"/>
  <c r="I13" i="2"/>
  <c r="G13" i="2"/>
  <c r="H13" i="2" s="1"/>
  <c r="F13" i="2"/>
  <c r="D13" i="2"/>
  <c r="C13" i="2"/>
  <c r="E13" i="2" s="1"/>
  <c r="AL12" i="2"/>
  <c r="AI12" i="2"/>
  <c r="AF12" i="2"/>
  <c r="AC12" i="2"/>
  <c r="Z12" i="2"/>
  <c r="W12" i="2"/>
  <c r="T12" i="2"/>
  <c r="Q12" i="2"/>
  <c r="N12" i="2"/>
  <c r="K12" i="2"/>
  <c r="H12" i="2"/>
  <c r="E12" i="2"/>
  <c r="AL11" i="2"/>
  <c r="AI11" i="2"/>
  <c r="AF11" i="2"/>
  <c r="AC11" i="2"/>
  <c r="Z11" i="2"/>
  <c r="W11" i="2"/>
  <c r="T11" i="2"/>
  <c r="Q11" i="2"/>
  <c r="N11" i="2"/>
  <c r="K11" i="2"/>
  <c r="H11" i="2"/>
  <c r="E11" i="2"/>
  <c r="AL10" i="2"/>
  <c r="AI10" i="2"/>
  <c r="AF10" i="2"/>
  <c r="AC10" i="2"/>
  <c r="Z10" i="2"/>
  <c r="W10" i="2"/>
  <c r="T10" i="2"/>
  <c r="Q10" i="2"/>
  <c r="N10" i="2"/>
  <c r="K10" i="2"/>
  <c r="H10" i="2"/>
  <c r="E10" i="2"/>
  <c r="AL9" i="2"/>
  <c r="AI9" i="2"/>
  <c r="AF9" i="2"/>
  <c r="AC9" i="2"/>
  <c r="Z9" i="2"/>
  <c r="W9" i="2"/>
  <c r="T9" i="2"/>
  <c r="Q9" i="2"/>
  <c r="N9" i="2"/>
  <c r="K9" i="2"/>
  <c r="H9" i="2"/>
  <c r="E9" i="2"/>
  <c r="AL8" i="2"/>
  <c r="AI8" i="2"/>
  <c r="AF8" i="2"/>
  <c r="AC8" i="2"/>
  <c r="Z8" i="2"/>
  <c r="W8" i="2"/>
  <c r="T8" i="2"/>
  <c r="Q8" i="2"/>
  <c r="N8" i="2"/>
  <c r="K8" i="2"/>
  <c r="H8" i="2"/>
  <c r="E8" i="2"/>
  <c r="AL7" i="2"/>
  <c r="AK7" i="2"/>
  <c r="AJ7" i="2"/>
  <c r="AH7" i="2"/>
  <c r="AI7" i="2" s="1"/>
  <c r="AG7" i="2"/>
  <c r="AE7" i="2"/>
  <c r="AF7" i="2" s="1"/>
  <c r="AD7" i="2"/>
  <c r="AB7" i="2"/>
  <c r="AA7" i="2"/>
  <c r="AC7" i="2" s="1"/>
  <c r="Z7" i="2"/>
  <c r="Y7" i="2"/>
  <c r="X7" i="2"/>
  <c r="W7" i="2"/>
  <c r="V7" i="2"/>
  <c r="U7" i="2"/>
  <c r="S7" i="2"/>
  <c r="R7" i="2"/>
  <c r="T7" i="2" s="1"/>
  <c r="P7" i="2"/>
  <c r="O7" i="2"/>
  <c r="Q7" i="2" s="1"/>
  <c r="N7" i="2"/>
  <c r="M7" i="2"/>
  <c r="L7" i="2"/>
  <c r="J7" i="2"/>
  <c r="K7" i="2" s="1"/>
  <c r="I7" i="2"/>
  <c r="G7" i="2"/>
  <c r="H7" i="2" s="1"/>
  <c r="F7" i="2"/>
  <c r="D7" i="2"/>
  <c r="C7" i="2"/>
  <c r="E7" i="2" s="1"/>
  <c r="AO35" i="3"/>
  <c r="AN34" i="3"/>
  <c r="AM34" i="3"/>
  <c r="AO34" i="3" s="1"/>
  <c r="AO33" i="3"/>
  <c r="AN32" i="3"/>
  <c r="AM32" i="3"/>
  <c r="AO32" i="3" s="1"/>
  <c r="AO31" i="3"/>
  <c r="AO30" i="3"/>
  <c r="AO29" i="3"/>
  <c r="AN28" i="3"/>
  <c r="AO28" i="3" s="1"/>
  <c r="AM28" i="3"/>
  <c r="AO27" i="3"/>
  <c r="AO26" i="3"/>
  <c r="AO25" i="3"/>
  <c r="AO24" i="3"/>
  <c r="AO23" i="3"/>
  <c r="AO22" i="3"/>
  <c r="AO21" i="3"/>
  <c r="AN20" i="3"/>
  <c r="AN36" i="3" s="1"/>
  <c r="AM20" i="3"/>
  <c r="AO20" i="3" s="1"/>
  <c r="AO19" i="3"/>
  <c r="AO18" i="3"/>
  <c r="AO17" i="3"/>
  <c r="AN16" i="3"/>
  <c r="AO16" i="3" s="1"/>
  <c r="AM16" i="3"/>
  <c r="AO15" i="3"/>
  <c r="AO14" i="3"/>
  <c r="AO13" i="3"/>
  <c r="AN12" i="3"/>
  <c r="AM12" i="3"/>
  <c r="AO12" i="3" s="1"/>
  <c r="AO11" i="3"/>
  <c r="AO10" i="3"/>
  <c r="AO9" i="3"/>
  <c r="AO8" i="3"/>
  <c r="AO7" i="3"/>
  <c r="AN6" i="3"/>
  <c r="AM6" i="3"/>
  <c r="AO6" i="3" s="1"/>
  <c r="AM34" i="2" l="1"/>
  <c r="AO34" i="2" s="1"/>
  <c r="AC34" i="2"/>
  <c r="Q34" i="2"/>
  <c r="Z34" i="2"/>
  <c r="H21" i="2"/>
  <c r="AF21" i="2"/>
  <c r="I34" i="2"/>
  <c r="K34" i="2" s="1"/>
  <c r="AG34" i="2"/>
  <c r="AI34" i="2" s="1"/>
  <c r="Z21" i="2"/>
  <c r="R34" i="2"/>
  <c r="T34" i="2" s="1"/>
  <c r="AM36" i="3"/>
  <c r="AO36" i="3" s="1"/>
  <c r="AL35" i="3" l="1"/>
  <c r="AL34" i="3" s="1"/>
  <c r="AI35" i="3"/>
  <c r="AI34" i="3" s="1"/>
  <c r="AF35" i="3"/>
  <c r="AC35" i="3"/>
  <c r="Z35" i="3"/>
  <c r="W35" i="3"/>
  <c r="W34" i="3" s="1"/>
  <c r="T35" i="3"/>
  <c r="AK34" i="3"/>
  <c r="AJ34" i="3"/>
  <c r="AH34" i="3"/>
  <c r="AG34" i="3"/>
  <c r="AF34" i="3"/>
  <c r="AE34" i="3"/>
  <c r="AD34" i="3"/>
  <c r="AC34" i="3"/>
  <c r="AB34" i="3"/>
  <c r="AA34" i="3"/>
  <c r="Z34" i="3"/>
  <c r="Y34" i="3"/>
  <c r="X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L33" i="3"/>
  <c r="AL32" i="3" s="1"/>
  <c r="AI33" i="3"/>
  <c r="AF33" i="3"/>
  <c r="AC33" i="3"/>
  <c r="Z33" i="3"/>
  <c r="Z32" i="3" s="1"/>
  <c r="W33" i="3"/>
  <c r="T33" i="3"/>
  <c r="T32" i="3" s="1"/>
  <c r="AK32" i="3"/>
  <c r="AJ32" i="3"/>
  <c r="AI32" i="3"/>
  <c r="AH32" i="3"/>
  <c r="AG32" i="3"/>
  <c r="AF32" i="3"/>
  <c r="AE32" i="3"/>
  <c r="AD32" i="3"/>
  <c r="AC32" i="3"/>
  <c r="AB32" i="3"/>
  <c r="AA32" i="3"/>
  <c r="Y32" i="3"/>
  <c r="X32" i="3"/>
  <c r="W32" i="3"/>
  <c r="V32" i="3"/>
  <c r="U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L31" i="3"/>
  <c r="AI31" i="3"/>
  <c r="AF31" i="3"/>
  <c r="AC31" i="3"/>
  <c r="Z31" i="3"/>
  <c r="W31" i="3"/>
  <c r="T31" i="3"/>
  <c r="AL30" i="3"/>
  <c r="AI30" i="3"/>
  <c r="AF30" i="3"/>
  <c r="AC30" i="3"/>
  <c r="Z30" i="3"/>
  <c r="W30" i="3"/>
  <c r="T30" i="3"/>
  <c r="T28" i="3" s="1"/>
  <c r="AL29" i="3"/>
  <c r="AI29" i="3"/>
  <c r="AI28" i="3" s="1"/>
  <c r="AF29" i="3"/>
  <c r="AC29" i="3"/>
  <c r="AC28" i="3" s="1"/>
  <c r="Z29" i="3"/>
  <c r="Z28" i="3" s="1"/>
  <c r="W29" i="3"/>
  <c r="W28" i="3" s="1"/>
  <c r="T29" i="3"/>
  <c r="AL28" i="3"/>
  <c r="AK28" i="3"/>
  <c r="AJ28" i="3"/>
  <c r="AH28" i="3"/>
  <c r="AG28" i="3"/>
  <c r="AF28" i="3"/>
  <c r="AE28" i="3"/>
  <c r="AD28" i="3"/>
  <c r="AB28" i="3"/>
  <c r="AA28" i="3"/>
  <c r="Y28" i="3"/>
  <c r="X28" i="3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L27" i="3"/>
  <c r="AI27" i="3"/>
  <c r="AF27" i="3"/>
  <c r="AC27" i="3"/>
  <c r="Z27" i="3"/>
  <c r="AL26" i="3"/>
  <c r="AI26" i="3"/>
  <c r="AF26" i="3"/>
  <c r="AC26" i="3"/>
  <c r="Z26" i="3"/>
  <c r="W26" i="3"/>
  <c r="T26" i="3"/>
  <c r="AL25" i="3"/>
  <c r="AI25" i="3"/>
  <c r="AF25" i="3"/>
  <c r="AC25" i="3"/>
  <c r="Z25" i="3"/>
  <c r="W25" i="3"/>
  <c r="T25" i="3"/>
  <c r="N25" i="3"/>
  <c r="K25" i="3"/>
  <c r="H25" i="3"/>
  <c r="E25" i="3"/>
  <c r="AL24" i="3"/>
  <c r="AI24" i="3"/>
  <c r="AF24" i="3"/>
  <c r="AC24" i="3"/>
  <c r="AC20" i="3" s="1"/>
  <c r="Z24" i="3"/>
  <c r="W24" i="3"/>
  <c r="T24" i="3"/>
  <c r="N24" i="3"/>
  <c r="N20" i="3" s="1"/>
  <c r="K24" i="3"/>
  <c r="H24" i="3"/>
  <c r="E24" i="3"/>
  <c r="AL23" i="3"/>
  <c r="AI23" i="3"/>
  <c r="AF23" i="3"/>
  <c r="AC23" i="3"/>
  <c r="Z23" i="3"/>
  <c r="W23" i="3"/>
  <c r="T23" i="3"/>
  <c r="T20" i="3" s="1"/>
  <c r="AL22" i="3"/>
  <c r="AI22" i="3"/>
  <c r="AF22" i="3"/>
  <c r="AC22" i="3"/>
  <c r="Z22" i="3"/>
  <c r="W22" i="3"/>
  <c r="T22" i="3"/>
  <c r="AL21" i="3"/>
  <c r="AL20" i="3" s="1"/>
  <c r="AI21" i="3"/>
  <c r="AI20" i="3" s="1"/>
  <c r="AF21" i="3"/>
  <c r="AF20" i="3" s="1"/>
  <c r="AC21" i="3"/>
  <c r="Z21" i="3"/>
  <c r="Z20" i="3" s="1"/>
  <c r="W21" i="3"/>
  <c r="T21" i="3"/>
  <c r="N21" i="3"/>
  <c r="K21" i="3"/>
  <c r="K20" i="3" s="1"/>
  <c r="H21" i="3"/>
  <c r="E21" i="3"/>
  <c r="E20" i="3" s="1"/>
  <c r="AK20" i="3"/>
  <c r="AK36" i="3" s="1"/>
  <c r="AJ20" i="3"/>
  <c r="AJ36" i="3" s="1"/>
  <c r="AH20" i="3"/>
  <c r="AG20" i="3"/>
  <c r="AE20" i="3"/>
  <c r="AE36" i="3" s="1"/>
  <c r="AD20" i="3"/>
  <c r="AD36" i="3" s="1"/>
  <c r="AF36" i="3" s="1"/>
  <c r="AB20" i="3"/>
  <c r="AB36" i="3" s="1"/>
  <c r="AA20" i="3"/>
  <c r="AA36" i="3" s="1"/>
  <c r="Y20" i="3"/>
  <c r="X20" i="3"/>
  <c r="X36" i="3" s="1"/>
  <c r="W20" i="3"/>
  <c r="V20" i="3"/>
  <c r="V36" i="3" s="1"/>
  <c r="U20" i="3"/>
  <c r="U36" i="3" s="1"/>
  <c r="W36" i="3" s="1"/>
  <c r="S20" i="3"/>
  <c r="S36" i="3" s="1"/>
  <c r="R20" i="3"/>
  <c r="Q20" i="3"/>
  <c r="P20" i="3"/>
  <c r="P36" i="3" s="1"/>
  <c r="O20" i="3"/>
  <c r="O36" i="3" s="1"/>
  <c r="M20" i="3"/>
  <c r="M36" i="3" s="1"/>
  <c r="L20" i="3"/>
  <c r="L36" i="3" s="1"/>
  <c r="N36" i="3" s="1"/>
  <c r="J20" i="3"/>
  <c r="I20" i="3"/>
  <c r="H20" i="3"/>
  <c r="G20" i="3"/>
  <c r="G36" i="3" s="1"/>
  <c r="F20" i="3"/>
  <c r="F36" i="3" s="1"/>
  <c r="H36" i="3" s="1"/>
  <c r="D20" i="3"/>
  <c r="D36" i="3" s="1"/>
  <c r="C20" i="3"/>
  <c r="C36" i="3" s="1"/>
  <c r="AL19" i="3"/>
  <c r="AI19" i="3"/>
  <c r="AF19" i="3"/>
  <c r="AC19" i="3"/>
  <c r="Z19" i="3"/>
  <c r="W19" i="3"/>
  <c r="T19" i="3"/>
  <c r="AL18" i="3"/>
  <c r="AI18" i="3"/>
  <c r="AF18" i="3"/>
  <c r="AC18" i="3"/>
  <c r="Z18" i="3"/>
  <c r="W18" i="3"/>
  <c r="T18" i="3"/>
  <c r="T16" i="3" s="1"/>
  <c r="AL17" i="3"/>
  <c r="AI17" i="3"/>
  <c r="AF17" i="3"/>
  <c r="AC17" i="3"/>
  <c r="Z17" i="3"/>
  <c r="W17" i="3"/>
  <c r="W16" i="3" s="1"/>
  <c r="T17" i="3"/>
  <c r="AL16" i="3"/>
  <c r="AK16" i="3"/>
  <c r="AJ16" i="3"/>
  <c r="AH16" i="3"/>
  <c r="AG16" i="3"/>
  <c r="AI16" i="3" s="1"/>
  <c r="AF16" i="3"/>
  <c r="AE16" i="3"/>
  <c r="AD16" i="3"/>
  <c r="AB16" i="3"/>
  <c r="AC16" i="3" s="1"/>
  <c r="AA16" i="3"/>
  <c r="Y16" i="3"/>
  <c r="X16" i="3"/>
  <c r="Z16" i="3" s="1"/>
  <c r="V16" i="3"/>
  <c r="U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L15" i="3"/>
  <c r="AL12" i="3" s="1"/>
  <c r="AI15" i="3"/>
  <c r="AF15" i="3"/>
  <c r="AC15" i="3"/>
  <c r="Z15" i="3"/>
  <c r="W15" i="3"/>
  <c r="T15" i="3"/>
  <c r="AL14" i="3"/>
  <c r="AI14" i="3"/>
  <c r="AF14" i="3"/>
  <c r="AC14" i="3"/>
  <c r="Z14" i="3"/>
  <c r="W14" i="3"/>
  <c r="T14" i="3"/>
  <c r="AL13" i="3"/>
  <c r="AI13" i="3"/>
  <c r="AI12" i="3" s="1"/>
  <c r="AF13" i="3"/>
  <c r="AF12" i="3" s="1"/>
  <c r="AC13" i="3"/>
  <c r="AC12" i="3" s="1"/>
  <c r="Z13" i="3"/>
  <c r="Z12" i="3" s="1"/>
  <c r="W13" i="3"/>
  <c r="T13" i="3"/>
  <c r="AK12" i="3"/>
  <c r="AJ12" i="3"/>
  <c r="AH12" i="3"/>
  <c r="AH36" i="3" s="1"/>
  <c r="AG12" i="3"/>
  <c r="AG36" i="3" s="1"/>
  <c r="AE12" i="3"/>
  <c r="AD12" i="3"/>
  <c r="AB12" i="3"/>
  <c r="AA12" i="3"/>
  <c r="Y12" i="3"/>
  <c r="Y36" i="3" s="1"/>
  <c r="X12" i="3"/>
  <c r="W12" i="3"/>
  <c r="V12" i="3"/>
  <c r="U12" i="3"/>
  <c r="T12" i="3"/>
  <c r="S12" i="3"/>
  <c r="R12" i="3"/>
  <c r="R36" i="3" s="1"/>
  <c r="Q12" i="3"/>
  <c r="P12" i="3"/>
  <c r="O12" i="3"/>
  <c r="N12" i="3"/>
  <c r="M12" i="3"/>
  <c r="L12" i="3"/>
  <c r="K12" i="3"/>
  <c r="J12" i="3"/>
  <c r="J36" i="3" s="1"/>
  <c r="I12" i="3"/>
  <c r="I36" i="3" s="1"/>
  <c r="K36" i="3" s="1"/>
  <c r="H12" i="3"/>
  <c r="G12" i="3"/>
  <c r="F12" i="3"/>
  <c r="E12" i="3"/>
  <c r="D12" i="3"/>
  <c r="C12" i="3"/>
  <c r="AL11" i="3"/>
  <c r="AI11" i="3"/>
  <c r="AF11" i="3"/>
  <c r="AC11" i="3"/>
  <c r="Z11" i="3"/>
  <c r="W11" i="3"/>
  <c r="T11" i="3"/>
  <c r="AL10" i="3"/>
  <c r="AI10" i="3"/>
  <c r="AF10" i="3"/>
  <c r="AC10" i="3"/>
  <c r="Z10" i="3"/>
  <c r="W10" i="3"/>
  <c r="T10" i="3"/>
  <c r="AL9" i="3"/>
  <c r="AL6" i="3" s="1"/>
  <c r="AI9" i="3"/>
  <c r="AF9" i="3"/>
  <c r="AC9" i="3"/>
  <c r="Z9" i="3"/>
  <c r="W9" i="3"/>
  <c r="T9" i="3"/>
  <c r="AL8" i="3"/>
  <c r="AI8" i="3"/>
  <c r="AI6" i="3" s="1"/>
  <c r="AF8" i="3"/>
  <c r="AC8" i="3"/>
  <c r="Z8" i="3"/>
  <c r="W8" i="3"/>
  <c r="T8" i="3"/>
  <c r="T6" i="3" s="1"/>
  <c r="AL7" i="3"/>
  <c r="AI7" i="3"/>
  <c r="AF7" i="3"/>
  <c r="AC7" i="3"/>
  <c r="AC6" i="3" s="1"/>
  <c r="Z7" i="3"/>
  <c r="Z6" i="3" s="1"/>
  <c r="W7" i="3"/>
  <c r="W6" i="3" s="1"/>
  <c r="T7" i="3"/>
  <c r="AK6" i="3"/>
  <c r="AJ6" i="3"/>
  <c r="AH6" i="3"/>
  <c r="AG6" i="3"/>
  <c r="AF6" i="3"/>
  <c r="AE6" i="3"/>
  <c r="AD6" i="3"/>
  <c r="AB6" i="3"/>
  <c r="AA6" i="3"/>
  <c r="Y6" i="3"/>
  <c r="X6" i="3"/>
  <c r="V6" i="3"/>
  <c r="U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I36" i="3" l="1"/>
  <c r="AC36" i="3"/>
  <c r="T36" i="3"/>
  <c r="E36" i="3"/>
  <c r="Q36" i="3"/>
  <c r="Z36" i="3"/>
  <c r="AL36" i="3"/>
  <c r="N46" i="3" l="1"/>
  <c r="N45" i="3"/>
  <c r="D46" i="3"/>
  <c r="O45" i="3" l="1"/>
  <c r="O46" i="3"/>
  <c r="I45" i="3" l="1"/>
  <c r="F45" i="3" l="1"/>
  <c r="C46" i="3"/>
  <c r="J46" i="3"/>
  <c r="H45" i="3"/>
  <c r="G46" i="3"/>
  <c r="K46" i="3"/>
  <c r="H46" i="3"/>
  <c r="E46" i="3"/>
  <c r="G45" i="3"/>
  <c r="C45" i="3"/>
  <c r="E45" i="3"/>
  <c r="D45" i="3"/>
  <c r="D47" i="3" s="1"/>
  <c r="J45" i="3"/>
  <c r="G47" i="3" l="1"/>
  <c r="E47" i="3"/>
  <c r="C47" i="3"/>
  <c r="J47" i="3"/>
  <c r="H47" i="3"/>
  <c r="F46" i="3"/>
  <c r="F47" i="3" s="1"/>
  <c r="K45" i="3"/>
  <c r="K47" i="3" s="1"/>
  <c r="I46" i="3"/>
  <c r="I47" i="3" s="1"/>
  <c r="O47" i="3" l="1"/>
  <c r="L46" i="3" l="1"/>
  <c r="L44" i="2" l="1"/>
  <c r="M45" i="3" l="1"/>
  <c r="M46" i="3"/>
  <c r="M47" i="3" l="1"/>
  <c r="N47" i="3"/>
  <c r="K44" i="2" l="1"/>
  <c r="J44" i="2"/>
  <c r="K43" i="2"/>
  <c r="I44" i="2"/>
  <c r="I43" i="2"/>
  <c r="H44" i="2"/>
  <c r="H43" i="2"/>
  <c r="H45" i="2" l="1"/>
  <c r="I45" i="2"/>
  <c r="K45" i="2"/>
  <c r="L45" i="3"/>
  <c r="L47" i="3" s="1"/>
  <c r="G43" i="2" l="1"/>
  <c r="G44" i="2" l="1"/>
  <c r="G45" i="2" s="1"/>
  <c r="F43" i="2" l="1"/>
  <c r="F44" i="2"/>
  <c r="F45" i="2" l="1"/>
  <c r="D43" i="2" l="1"/>
  <c r="E44" i="2"/>
  <c r="E43" i="2"/>
  <c r="E45" i="2" l="1"/>
  <c r="C44" i="2"/>
  <c r="C43" i="2"/>
  <c r="C45" i="2" l="1"/>
  <c r="J43" i="2" l="1"/>
  <c r="J45" i="2" s="1"/>
  <c r="M44" i="2" l="1"/>
  <c r="N44" i="2"/>
  <c r="N43" i="2" l="1"/>
  <c r="N45" i="2" s="1"/>
  <c r="O44" i="2"/>
  <c r="O43" i="2" l="1"/>
  <c r="O45" i="2" s="1"/>
  <c r="D44" i="2"/>
  <c r="D45" i="2" s="1"/>
  <c r="L43" i="2" l="1"/>
  <c r="L45" i="2" s="1"/>
  <c r="M43" i="2" l="1"/>
  <c r="M45" i="2" s="1"/>
</calcChain>
</file>

<file path=xl/sharedStrings.xml><?xml version="1.0" encoding="utf-8"?>
<sst xmlns="http://schemas.openxmlformats.org/spreadsheetml/2006/main" count="183" uniqueCount="67">
  <si>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</si>
  <si>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</si>
  <si>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</si>
  <si>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</si>
  <si>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</si>
  <si>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</si>
  <si>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</si>
  <si>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</si>
  <si>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</si>
  <si>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</si>
  <si>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</si>
  <si>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</si>
  <si>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</si>
  <si>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</si>
  <si>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</si>
  <si>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</si>
  <si>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</si>
  <si>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</si>
  <si>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</si>
  <si>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</si>
  <si>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</si>
  <si>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</si>
  <si>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</si>
  <si>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</si>
  <si>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</si>
  <si>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</si>
  <si>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</si>
  <si>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</si>
  <si>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</si>
  <si>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</si>
  <si>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</si>
  <si>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</si>
  <si>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</si>
  <si>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</si>
  <si>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</si>
  <si>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</si>
  <si>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</si>
  <si>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Pialang Reasuransi</t>
  </si>
  <si>
    <t>Pialang Asuransi</t>
  </si>
  <si>
    <t>Jasa Penunjang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</si>
  <si>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</si>
  <si>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</si>
  <si>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</si>
  <si>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</si>
  <si>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</si>
  <si>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</si>
  <si>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</si>
  <si>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</si>
  <si>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</si>
  <si>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</si>
  <si>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</si>
  <si>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</si>
  <si>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</si>
  <si>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</si>
  <si>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</si>
  <si>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</si>
  <si>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</si>
  <si>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</si>
  <si>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</si>
  <si>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Modal Ventura***</t>
  </si>
  <si>
    <t>Desember 2023</t>
  </si>
  <si>
    <t>Januari 2024</t>
  </si>
  <si>
    <t>6. BP Tapera</t>
  </si>
  <si>
    <t>7. PT SMI (Persero)</t>
  </si>
  <si>
    <t>LKK*</t>
  </si>
  <si>
    <t>Februari 2024</t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</si>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</sst>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8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37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0" fontId="18" fillId="0" borderId="0"/>
    <xf numFmtId="0" fontId="20" fillId="0" borderId="0"/>
    <xf numFmtId="0" fontId="23" fillId="0" borderId="2">
      <alignment horizontal="center"/>
    </xf>
    <xf numFmtId="0" fontId="24" fillId="0" borderId="1">
      <alignment horizontal="left" wrapText="1" indent="2"/>
    </xf>
    <xf numFmtId="0" fontId="25" fillId="0" borderId="0">
      <alignment wrapText="1"/>
    </xf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6" fillId="0" borderId="0">
      <alignment horizontal="center"/>
    </xf>
    <xf numFmtId="0" fontId="26" fillId="0" borderId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4">
      <alignment horizontal="left" wrapText="1" inden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0" borderId="5">
      <alignment vertical="center" wrapText="1"/>
    </xf>
    <xf numFmtId="0" fontId="31" fillId="0" borderId="6">
      <alignment horizontal="center"/>
    </xf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7" fillId="0" borderId="8">
      <alignment horizontal="center"/>
    </xf>
    <xf numFmtId="0" fontId="37" fillId="0" borderId="8">
      <alignment horizontal="center"/>
    </xf>
    <xf numFmtId="0" fontId="37" fillId="0" borderId="8">
      <alignment horizontal="center"/>
    </xf>
    <xf numFmtId="0" fontId="37" fillId="0" borderId="8">
      <alignment horizontal="center"/>
    </xf>
    <xf numFmtId="43" fontId="16" fillId="0" borderId="0" applyFont="0" applyFill="0" applyBorder="0" applyAlignment="0" applyProtection="0"/>
    <xf numFmtId="0" fontId="16" fillId="0" borderId="0"/>
    <xf numFmtId="0" fontId="35" fillId="0" borderId="0" applyNumberFormat="0" applyFill="0" applyBorder="0" applyAlignment="0" applyProtection="0"/>
    <xf numFmtId="0" fontId="37" fillId="0" borderId="8">
      <alignment horizontal="center"/>
    </xf>
    <xf numFmtId="0" fontId="37" fillId="0" borderId="8">
      <alignment horizontal="center"/>
    </xf>
    <xf numFmtId="0" fontId="37" fillId="0" borderId="8">
      <alignment horizontal="center"/>
    </xf>
    <xf numFmtId="0" fontId="37" fillId="0" borderId="8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37" fillId="0" borderId="9">
      <alignment horizontal="center"/>
    </xf>
    <xf numFmtId="0" fontId="20" fillId="0" borderId="0" applyFill="0" applyBorder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41" fontId="15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20" fillId="0" borderId="10" applyFont="0" applyFill="0" applyAlignment="0">
      <protection locked="0"/>
    </xf>
    <xf numFmtId="170" fontId="20" fillId="0" borderId="11" applyFill="0" applyAlignment="0">
      <protection locked="0"/>
    </xf>
    <xf numFmtId="41" fontId="20" fillId="0" borderId="0" applyFont="0" applyFill="0" applyBorder="0" applyAlignment="0" applyProtection="0"/>
    <xf numFmtId="41" fontId="16" fillId="0" borderId="0" applyFont="0" applyFill="0" applyBorder="0" applyAlignment="0" applyProtection="0"/>
    <xf numFmtId="39" fontId="20" fillId="0" borderId="10" applyFont="0" applyFill="0" applyAlignment="0">
      <protection locked="0"/>
    </xf>
    <xf numFmtId="41" fontId="20" fillId="0" borderId="0" applyFont="0" applyFill="0" applyBorder="0" applyAlignment="0" applyProtection="0"/>
    <xf numFmtId="39" fontId="20" fillId="0" borderId="10" applyFont="0" applyFill="0" applyAlignment="0">
      <protection locked="0"/>
    </xf>
    <xf numFmtId="41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20" fillId="0" borderId="10" applyFont="0" applyFill="0" applyAlignment="0">
      <protection locked="0"/>
    </xf>
    <xf numFmtId="41" fontId="2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2" fillId="0" borderId="0"/>
    <xf numFmtId="0" fontId="42" fillId="0" borderId="0"/>
    <xf numFmtId="42" fontId="39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7" applyNumberFormat="0" applyAlignment="0" applyProtection="0">
      <alignment horizontal="left" vertical="center"/>
    </xf>
    <xf numFmtId="0" fontId="44" fillId="0" borderId="7" applyNumberFormat="0" applyAlignment="0" applyProtection="0">
      <alignment horizontal="left" vertical="center"/>
    </xf>
    <xf numFmtId="0" fontId="44" fillId="0" borderId="3">
      <alignment horizontal="left" vertical="center"/>
    </xf>
    <xf numFmtId="0" fontId="44" fillId="0" borderId="3">
      <alignment horizontal="left" vertical="center"/>
    </xf>
    <xf numFmtId="0" fontId="44" fillId="0" borderId="3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10" fontId="43" fillId="6" borderId="2" applyNumberFormat="0" applyBorder="0" applyAlignment="0" applyProtection="0"/>
    <xf numFmtId="10" fontId="43" fillId="6" borderId="2" applyNumberFormat="0" applyBorder="0" applyAlignment="0" applyProtection="0"/>
    <xf numFmtId="37" fontId="46" fillId="0" borderId="0"/>
    <xf numFmtId="174" fontId="47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35" fillId="0" borderId="0" applyNumberFormat="0" applyFill="0" applyBorder="0" applyAlignment="0" applyProtection="0"/>
    <xf numFmtId="0" fontId="16" fillId="0" borderId="0"/>
    <xf numFmtId="0" fontId="16" fillId="0" borderId="0"/>
    <xf numFmtId="0" fontId="3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 applyNumberFormat="0" applyFill="0" applyBorder="0" applyAlignment="0" applyProtection="0"/>
    <xf numFmtId="0" fontId="15" fillId="0" borderId="0"/>
    <xf numFmtId="0" fontId="1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5" fillId="0" borderId="0"/>
    <xf numFmtId="0" fontId="16" fillId="0" borderId="0"/>
    <xf numFmtId="0" fontId="3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8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48" fillId="0" borderId="0"/>
    <xf numFmtId="0" fontId="1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/>
    <xf numFmtId="10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12" applyFont="0" applyFill="0" applyAlignment="0" applyProtection="0"/>
    <xf numFmtId="9" fontId="39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12" applyFont="0" applyFill="0" applyAlignment="0" applyProtection="0"/>
    <xf numFmtId="9" fontId="20" fillId="0" borderId="12" applyFont="0" applyFill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12" applyFont="0" applyFill="0" applyAlignment="0" applyProtection="0"/>
    <xf numFmtId="0" fontId="1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49" fillId="0" borderId="2">
      <alignment horizontal="center"/>
    </xf>
    <xf numFmtId="0" fontId="33" fillId="0" borderId="0">
      <alignment vertical="top"/>
    </xf>
    <xf numFmtId="0" fontId="49" fillId="0" borderId="2">
      <alignment horizontal="center"/>
    </xf>
    <xf numFmtId="0" fontId="49" fillId="0" borderId="2">
      <alignment horizontal="center"/>
    </xf>
    <xf numFmtId="0" fontId="49" fillId="0" borderId="2">
      <alignment horizontal="center"/>
    </xf>
    <xf numFmtId="0" fontId="49" fillId="0" borderId="0">
      <alignment horizontal="center" vertical="center"/>
    </xf>
    <xf numFmtId="0" fontId="50" fillId="7" borderId="0" applyNumberFormat="0" applyFill="0">
      <alignment horizontal="left" vertical="center"/>
    </xf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2" fillId="0" borderId="0"/>
    <xf numFmtId="41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179" fontId="16" fillId="0" borderId="0"/>
    <xf numFmtId="180" fontId="16" fillId="3" borderId="0" applyNumberFormat="0" applyBorder="0" applyAlignment="0" applyProtection="0"/>
    <xf numFmtId="180" fontId="17" fillId="2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/>
    <xf numFmtId="180" fontId="20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1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0" borderId="0"/>
    <xf numFmtId="41" fontId="15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ont="0" applyFill="0" applyBorder="0" applyAlignment="0" applyProtection="0"/>
    <xf numFmtId="0" fontId="14" fillId="14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20" applyNumberFormat="0" applyFont="0" applyAlignment="0" applyProtection="0"/>
    <xf numFmtId="41" fontId="14" fillId="0" borderId="0" applyFont="0" applyFill="0" applyBorder="0" applyAlignment="0" applyProtection="0"/>
    <xf numFmtId="0" fontId="18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39" fontId="20" fillId="0" borderId="10" applyFont="0" applyFill="0" applyAlignment="0">
      <protection locked="0"/>
    </xf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180" fontId="14" fillId="3" borderId="0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180" fontId="14" fillId="3" borderId="0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8" fillId="0" borderId="0"/>
    <xf numFmtId="0" fontId="20" fillId="0" borderId="0"/>
    <xf numFmtId="0" fontId="14" fillId="0" borderId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4" fontId="43" fillId="0" borderId="0"/>
    <xf numFmtId="188" fontId="56" fillId="0" borderId="0">
      <protection locked="0"/>
    </xf>
    <xf numFmtId="188" fontId="57" fillId="0" borderId="0">
      <protection locked="0"/>
    </xf>
    <xf numFmtId="188" fontId="57" fillId="0" borderId="0">
      <protection locked="0"/>
    </xf>
    <xf numFmtId="188" fontId="57" fillId="0" borderId="0">
      <protection locked="0"/>
    </xf>
    <xf numFmtId="188" fontId="56" fillId="0" borderId="0">
      <protection locked="0"/>
    </xf>
    <xf numFmtId="188" fontId="56" fillId="0" borderId="0">
      <protection locked="0"/>
    </xf>
    <xf numFmtId="188" fontId="58" fillId="0" borderId="0">
      <protection locked="0"/>
    </xf>
    <xf numFmtId="10" fontId="43" fillId="15" borderId="2" applyNumberFormat="0" applyBorder="0" applyAlignment="0" applyProtection="0"/>
    <xf numFmtId="188" fontId="38" fillId="0" borderId="0"/>
    <xf numFmtId="189" fontId="14" fillId="0" borderId="0"/>
    <xf numFmtId="188" fontId="14" fillId="0" borderId="0"/>
    <xf numFmtId="188" fontId="14" fillId="0" borderId="0"/>
    <xf numFmtId="189" fontId="14" fillId="0" borderId="0"/>
    <xf numFmtId="0" fontId="20" fillId="0" borderId="0"/>
    <xf numFmtId="188" fontId="14" fillId="0" borderId="0"/>
    <xf numFmtId="188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9" fontId="20" fillId="0" borderId="0"/>
    <xf numFmtId="188" fontId="20" fillId="0" borderId="0"/>
    <xf numFmtId="188" fontId="20" fillId="0" borderId="0"/>
    <xf numFmtId="188" fontId="20" fillId="0" borderId="0"/>
    <xf numFmtId="188" fontId="20" fillId="0" borderId="0"/>
    <xf numFmtId="188" fontId="20" fillId="0" borderId="0"/>
    <xf numFmtId="189" fontId="20" fillId="0" borderId="0"/>
    <xf numFmtId="188" fontId="20" fillId="0" borderId="0"/>
    <xf numFmtId="188" fontId="14" fillId="0" borderId="0"/>
    <xf numFmtId="188" fontId="14" fillId="0" borderId="0"/>
    <xf numFmtId="167" fontId="14" fillId="0" borderId="0"/>
    <xf numFmtId="188" fontId="20" fillId="0" borderId="0"/>
    <xf numFmtId="188" fontId="20" fillId="0" borderId="0"/>
    <xf numFmtId="189" fontId="14" fillId="0" borderId="0"/>
    <xf numFmtId="188" fontId="14" fillId="0" borderId="0"/>
    <xf numFmtId="188" fontId="14" fillId="0" borderId="0"/>
    <xf numFmtId="9" fontId="20" fillId="0" borderId="0" applyFont="0" applyFill="0" applyBorder="0" applyAlignment="0" applyProtection="0"/>
    <xf numFmtId="188" fontId="49" fillId="0" borderId="2">
      <alignment horizontal="center"/>
    </xf>
    <xf numFmtId="188" fontId="49" fillId="0" borderId="0">
      <alignment horizontal="center" vertical="center"/>
    </xf>
    <xf numFmtId="188" fontId="50" fillId="7" borderId="0" applyNumberFormat="0" applyFill="0">
      <alignment horizontal="left" vertical="center"/>
    </xf>
    <xf numFmtId="165" fontId="20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59" fillId="0" borderId="0">
      <alignment vertical="center"/>
    </xf>
    <xf numFmtId="0" fontId="15" fillId="0" borderId="0"/>
    <xf numFmtId="0" fontId="40" fillId="0" borderId="0"/>
    <xf numFmtId="0" fontId="14" fillId="0" borderId="0"/>
    <xf numFmtId="167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4" fillId="0" borderId="0"/>
    <xf numFmtId="165" fontId="59" fillId="0" borderId="0" applyFont="0" applyFill="0" applyBorder="0" applyAlignment="0" applyProtection="0"/>
    <xf numFmtId="0" fontId="59" fillId="0" borderId="0">
      <alignment vertical="center"/>
    </xf>
    <xf numFmtId="167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8" fillId="3" borderId="0" applyNumberFormat="0" applyBorder="0" applyAlignment="0" applyProtection="0"/>
    <xf numFmtId="165" fontId="1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10" applyFont="0" applyFill="0" applyAlignment="0">
      <protection locked="0"/>
    </xf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0" fillId="0" borderId="10" applyFont="0" applyFill="0" applyAlignment="0">
      <protection locked="0"/>
    </xf>
    <xf numFmtId="165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0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ill="0" applyBorder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10" applyFont="0" applyFill="0" applyAlignment="0">
      <protection locked="0"/>
    </xf>
    <xf numFmtId="170" fontId="20" fillId="0" borderId="11" applyFill="0" applyAlignment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9" fontId="20" fillId="0" borderId="10" applyFont="0" applyFill="0" applyAlignment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10" applyFont="0" applyFill="0" applyAlignment="0">
      <protection locked="0"/>
    </xf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12" applyFont="0" applyFill="0" applyAlignment="0" applyProtection="0"/>
    <xf numFmtId="9" fontId="20" fillId="0" borderId="12" applyFont="0" applyFill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0" applyFont="0" applyFill="0" applyBorder="0" applyAlignment="0" applyProtection="0"/>
    <xf numFmtId="9" fontId="20" fillId="0" borderId="12" applyFont="0" applyFill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41" fontId="2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8" fillId="0" borderId="0"/>
    <xf numFmtId="0" fontId="15" fillId="0" borderId="0"/>
    <xf numFmtId="180" fontId="6" fillId="0" borderId="0"/>
    <xf numFmtId="180" fontId="6" fillId="0" borderId="0"/>
    <xf numFmtId="180" fontId="6" fillId="0" borderId="0"/>
    <xf numFmtId="0" fontId="20" fillId="0" borderId="0"/>
    <xf numFmtId="180" fontId="6" fillId="0" borderId="0"/>
    <xf numFmtId="18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20" fillId="0" borderId="0"/>
    <xf numFmtId="0" fontId="15" fillId="0" borderId="0"/>
    <xf numFmtId="0" fontId="18" fillId="0" borderId="0"/>
    <xf numFmtId="0" fontId="20" fillId="0" borderId="0"/>
    <xf numFmtId="18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4" fillId="0" borderId="0"/>
    <xf numFmtId="9" fontId="4" fillId="0" borderId="0" applyFont="0" applyFill="0" applyBorder="0" applyAlignment="0" applyProtection="0"/>
    <xf numFmtId="0" fontId="19" fillId="0" borderId="0">
      <alignment vertical="center"/>
    </xf>
    <xf numFmtId="43" fontId="76" fillId="0" borderId="0">
      <alignment vertical="top"/>
      <protection locked="0"/>
    </xf>
    <xf numFmtId="0" fontId="20" fillId="0" borderId="0"/>
    <xf numFmtId="165" fontId="76" fillId="0" borderId="0">
      <alignment vertical="top"/>
      <protection locked="0"/>
    </xf>
    <xf numFmtId="43" fontId="20" fillId="0" borderId="0">
      <alignment vertical="top"/>
      <protection locked="0"/>
    </xf>
    <xf numFmtId="167" fontId="4" fillId="0" borderId="0" applyFont="0" applyFill="0" applyBorder="0" applyAlignment="0" applyProtection="0"/>
    <xf numFmtId="9" fontId="76" fillId="0" borderId="0">
      <alignment vertical="top"/>
      <protection locked="0"/>
    </xf>
    <xf numFmtId="0" fontId="77" fillId="0" borderId="0"/>
    <xf numFmtId="167" fontId="4" fillId="0" borderId="0" applyFont="0" applyFill="0" applyBorder="0" applyAlignment="0" applyProtection="0"/>
    <xf numFmtId="0" fontId="78" fillId="0" borderId="0">
      <alignment horizontal="left" vertical="top" wrapText="1"/>
    </xf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0" fillId="0" borderId="0" applyBorder="0" applyAlignment="0" applyProtection="0"/>
    <xf numFmtId="9" fontId="20" fillId="0" borderId="0" applyBorder="0" applyAlignment="0" applyProtection="0"/>
    <xf numFmtId="165" fontId="20" fillId="0" borderId="0" applyBorder="0" applyAlignment="0" applyProtection="0"/>
    <xf numFmtId="0" fontId="4" fillId="0" borderId="0"/>
    <xf numFmtId="0" fontId="73" fillId="0" borderId="0"/>
    <xf numFmtId="165" fontId="73" fillId="0" borderId="0" applyFont="0" applyFill="0" applyBorder="0" applyAlignment="0" applyProtection="0"/>
    <xf numFmtId="165" fontId="20" fillId="0" borderId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79" fillId="0" borderId="0"/>
    <xf numFmtId="0" fontId="4" fillId="0" borderId="0"/>
    <xf numFmtId="165" fontId="79" fillId="0" borderId="0" applyFont="0" applyFill="0" applyBorder="0" applyAlignment="0" applyProtection="0"/>
    <xf numFmtId="0" fontId="4" fillId="0" borderId="0"/>
    <xf numFmtId="0" fontId="20" fillId="0" borderId="0"/>
    <xf numFmtId="167" fontId="4" fillId="0" borderId="0" applyFont="0" applyFill="0" applyBorder="0" applyAlignment="0" applyProtection="0"/>
    <xf numFmtId="0" fontId="20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188">
    <xf numFmtId="0" fontId="0" fillId="0" borderId="0" xfId="0"/>
    <xf numFmtId="0" fontId="60" fillId="0" borderId="0" xfId="0" applyFont="1"/>
    <xf numFmtId="43" fontId="60" fillId="0" borderId="0" xfId="1" applyFont="1"/>
    <xf numFmtId="41" fontId="62" fillId="4" borderId="16" xfId="845" applyFont="1" applyFill="1" applyBorder="1" applyAlignment="1">
      <alignment vertical="center"/>
    </xf>
    <xf numFmtId="43" fontId="67" fillId="17" borderId="2" xfId="1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21" xfId="0" applyFont="1" applyBorder="1" applyAlignment="1">
      <alignment vertical="center"/>
    </xf>
    <xf numFmtId="0" fontId="61" fillId="8" borderId="21" xfId="0" applyFont="1" applyFill="1" applyBorder="1" applyAlignment="1">
      <alignment vertical="center"/>
    </xf>
    <xf numFmtId="0" fontId="60" fillId="0" borderId="21" xfId="0" applyFont="1" applyBorder="1" applyAlignment="1">
      <alignment vertical="center"/>
    </xf>
    <xf numFmtId="0" fontId="62" fillId="8" borderId="21" xfId="0" applyFont="1" applyFill="1" applyBorder="1" applyAlignment="1">
      <alignment vertical="center"/>
    </xf>
    <xf numFmtId="41" fontId="62" fillId="8" borderId="2" xfId="845" applyFont="1" applyFill="1" applyBorder="1" applyAlignment="1"/>
    <xf numFmtId="182" fontId="60" fillId="0" borderId="22" xfId="845" applyNumberFormat="1" applyFont="1" applyFill="1" applyBorder="1" applyAlignment="1">
      <alignment vertical="center"/>
    </xf>
    <xf numFmtId="0" fontId="63" fillId="0" borderId="21" xfId="0" applyFont="1" applyBorder="1" applyAlignment="1">
      <alignment horizontal="left" vertical="center" indent="3"/>
    </xf>
    <xf numFmtId="41" fontId="62" fillId="8" borderId="2" xfId="845" applyFont="1" applyFill="1" applyBorder="1" applyAlignment="1">
      <alignment vertical="center"/>
    </xf>
    <xf numFmtId="182" fontId="69" fillId="0" borderId="2" xfId="845" applyNumberFormat="1" applyFont="1" applyFill="1" applyBorder="1" applyAlignment="1">
      <alignment vertical="center"/>
    </xf>
    <xf numFmtId="182" fontId="14" fillId="0" borderId="2" xfId="845" applyNumberFormat="1" applyFont="1" applyFill="1" applyBorder="1" applyAlignment="1">
      <alignment vertical="center"/>
    </xf>
    <xf numFmtId="182" fontId="68" fillId="8" borderId="2" xfId="845" applyNumberFormat="1" applyFont="1" applyFill="1" applyBorder="1" applyAlignment="1">
      <alignment horizontal="right" vertical="center"/>
    </xf>
    <xf numFmtId="182" fontId="68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2" fillId="4" borderId="17" xfId="845" applyFont="1" applyFill="1" applyBorder="1" applyAlignment="1">
      <alignment vertical="center"/>
    </xf>
    <xf numFmtId="41" fontId="64" fillId="0" borderId="2" xfId="845" applyFont="1" applyFill="1" applyBorder="1" applyAlignment="1"/>
    <xf numFmtId="43" fontId="60" fillId="0" borderId="0" xfId="1" applyFont="1" applyAlignment="1">
      <alignment vertical="center"/>
    </xf>
    <xf numFmtId="0" fontId="64" fillId="0" borderId="21" xfId="0" applyFont="1" applyBorder="1" applyAlignment="1">
      <alignment horizontal="left" vertical="center"/>
    </xf>
    <xf numFmtId="0" fontId="64" fillId="0" borderId="21" xfId="0" applyFont="1" applyBorder="1" applyAlignment="1">
      <alignment horizontal="left" vertical="center" wrapText="1"/>
    </xf>
    <xf numFmtId="0" fontId="65" fillId="8" borderId="21" xfId="0" applyFont="1" applyFill="1" applyBorder="1" applyAlignment="1">
      <alignment vertical="center"/>
    </xf>
    <xf numFmtId="0" fontId="65" fillId="8" borderId="24" xfId="0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6" fillId="0" borderId="0" xfId="846" applyFont="1" applyAlignment="1">
      <alignment vertical="center"/>
    </xf>
    <xf numFmtId="0" fontId="63" fillId="0" borderId="21" xfId="0" applyFont="1" applyBorder="1" applyAlignment="1">
      <alignment vertical="center" wrapText="1"/>
    </xf>
    <xf numFmtId="0" fontId="61" fillId="0" borderId="0" xfId="0" applyFont="1" applyAlignment="1">
      <alignment vertical="center"/>
    </xf>
    <xf numFmtId="182" fontId="65" fillId="8" borderId="2" xfId="845" applyNumberFormat="1" applyFont="1" applyFill="1" applyBorder="1" applyAlignment="1">
      <alignment vertical="center"/>
    </xf>
    <xf numFmtId="182" fontId="64" fillId="0" borderId="19" xfId="845" applyNumberFormat="1" applyFont="1" applyBorder="1" applyAlignment="1">
      <alignment horizontal="right" vertical="center"/>
    </xf>
    <xf numFmtId="182" fontId="65" fillId="8" borderId="22" xfId="845" applyNumberFormat="1" applyFont="1" applyFill="1" applyBorder="1" applyAlignment="1">
      <alignment vertical="center"/>
    </xf>
    <xf numFmtId="182" fontId="64" fillId="0" borderId="22" xfId="845" applyNumberFormat="1" applyFont="1" applyBorder="1" applyAlignment="1">
      <alignment horizontal="right" vertical="center"/>
    </xf>
    <xf numFmtId="182" fontId="65" fillId="9" borderId="23" xfId="845" applyNumberFormat="1" applyFont="1" applyFill="1" applyBorder="1" applyAlignment="1">
      <alignment horizontal="right" vertical="center"/>
    </xf>
    <xf numFmtId="182" fontId="61" fillId="4" borderId="17" xfId="845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right" vertical="center"/>
    </xf>
    <xf numFmtId="43" fontId="67" fillId="17" borderId="13" xfId="1" applyFont="1" applyFill="1" applyBorder="1" applyAlignment="1">
      <alignment horizontal="center" vertical="center"/>
    </xf>
    <xf numFmtId="0" fontId="61" fillId="4" borderId="25" xfId="0" applyFont="1" applyFill="1" applyBorder="1" applyAlignment="1">
      <alignment vertical="center"/>
    </xf>
    <xf numFmtId="0" fontId="62" fillId="8" borderId="24" xfId="0" applyFont="1" applyFill="1" applyBorder="1" applyAlignment="1">
      <alignment vertical="center"/>
    </xf>
    <xf numFmtId="0" fontId="62" fillId="4" borderId="25" xfId="0" applyFont="1" applyFill="1" applyBorder="1" applyAlignment="1">
      <alignment vertical="center"/>
    </xf>
    <xf numFmtId="41" fontId="62" fillId="8" borderId="13" xfId="845" applyFont="1" applyFill="1" applyBorder="1" applyAlignment="1">
      <alignment vertical="center"/>
    </xf>
    <xf numFmtId="41" fontId="62" fillId="8" borderId="13" xfId="845" applyFont="1" applyFill="1" applyBorder="1" applyAlignment="1"/>
    <xf numFmtId="41" fontId="64" fillId="0" borderId="13" xfId="845" applyFont="1" applyFill="1" applyBorder="1" applyAlignment="1"/>
    <xf numFmtId="41" fontId="62" fillId="4" borderId="15" xfId="845" applyFont="1" applyFill="1" applyBorder="1" applyAlignment="1">
      <alignment vertical="center"/>
    </xf>
    <xf numFmtId="41" fontId="62" fillId="8" borderId="19" xfId="845" applyFont="1" applyFill="1" applyBorder="1" applyAlignment="1">
      <alignment vertical="center"/>
    </xf>
    <xf numFmtId="41" fontId="63" fillId="0" borderId="19" xfId="845" applyFont="1" applyBorder="1" applyAlignment="1">
      <alignment vertical="center"/>
    </xf>
    <xf numFmtId="41" fontId="63" fillId="0" borderId="2" xfId="845" applyFont="1" applyBorder="1" applyAlignment="1"/>
    <xf numFmtId="41" fontId="63" fillId="0" borderId="13" xfId="845" applyFont="1" applyBorder="1" applyAlignment="1"/>
    <xf numFmtId="41" fontId="61" fillId="8" borderId="13" xfId="845" applyFont="1" applyFill="1" applyBorder="1" applyAlignment="1"/>
    <xf numFmtId="41" fontId="65" fillId="8" borderId="19" xfId="845" applyFont="1" applyFill="1" applyBorder="1" applyAlignment="1">
      <alignment vertical="center"/>
    </xf>
    <xf numFmtId="41" fontId="65" fillId="8" borderId="2" xfId="845" applyFont="1" applyFill="1" applyBorder="1" applyAlignment="1">
      <alignment vertical="center"/>
    </xf>
    <xf numFmtId="41" fontId="65" fillId="8" borderId="13" xfId="845" applyFont="1" applyFill="1" applyBorder="1" applyAlignment="1">
      <alignment vertical="center"/>
    </xf>
    <xf numFmtId="41" fontId="64" fillId="0" borderId="19" xfId="845" applyFont="1" applyFill="1" applyBorder="1" applyAlignment="1">
      <alignment vertical="center"/>
    </xf>
    <xf numFmtId="41" fontId="64" fillId="0" borderId="2" xfId="845" applyFont="1" applyFill="1" applyBorder="1" applyAlignment="1">
      <alignment vertical="center"/>
    </xf>
    <xf numFmtId="41" fontId="64" fillId="0" borderId="13" xfId="845" applyFont="1" applyFill="1" applyBorder="1" applyAlignment="1">
      <alignment vertical="center"/>
    </xf>
    <xf numFmtId="41" fontId="63" fillId="0" borderId="19" xfId="845" applyFont="1" applyFill="1" applyBorder="1" applyAlignment="1">
      <alignment vertical="center"/>
    </xf>
    <xf numFmtId="41" fontId="61" fillId="0" borderId="0" xfId="845" applyFont="1" applyFill="1"/>
    <xf numFmtId="182" fontId="61" fillId="4" borderId="16" xfId="845" applyNumberFormat="1" applyFont="1" applyFill="1" applyBorder="1" applyAlignment="1">
      <alignment horizontal="right" vertical="center"/>
    </xf>
    <xf numFmtId="41" fontId="63" fillId="0" borderId="0" xfId="845" applyFont="1" applyBorder="1" applyAlignment="1">
      <alignment vertical="center"/>
    </xf>
    <xf numFmtId="167" fontId="64" fillId="0" borderId="0" xfId="0" applyNumberFormat="1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7" fillId="16" borderId="0" xfId="0" applyFont="1" applyFill="1"/>
    <xf numFmtId="182" fontId="60" fillId="0" borderId="0" xfId="845" applyNumberFormat="1" applyFont="1" applyFill="1" applyAlignment="1">
      <alignment vertical="center"/>
    </xf>
    <xf numFmtId="0" fontId="67" fillId="16" borderId="0" xfId="0" applyFont="1" applyFill="1" applyAlignment="1">
      <alignment horizontal="center" vertical="center"/>
    </xf>
    <xf numFmtId="41" fontId="63" fillId="19" borderId="13" xfId="845" applyFont="1" applyFill="1" applyBorder="1" applyAlignment="1"/>
    <xf numFmtId="41" fontId="63" fillId="19" borderId="2" xfId="845" applyFont="1" applyFill="1" applyBorder="1" applyAlignment="1"/>
    <xf numFmtId="41" fontId="63" fillId="19" borderId="19" xfId="845" applyFont="1" applyFill="1" applyBorder="1" applyAlignment="1">
      <alignment vertical="center"/>
    </xf>
    <xf numFmtId="182" fontId="65" fillId="8" borderId="13" xfId="845" applyNumberFormat="1" applyFont="1" applyFill="1" applyBorder="1" applyAlignment="1">
      <alignment vertical="center"/>
    </xf>
    <xf numFmtId="182" fontId="14" fillId="0" borderId="13" xfId="845" applyNumberFormat="1" applyFont="1" applyFill="1" applyBorder="1" applyAlignment="1">
      <alignment vertical="center"/>
    </xf>
    <xf numFmtId="182" fontId="68" fillId="8" borderId="13" xfId="845" applyNumberFormat="1" applyFont="1" applyFill="1" applyBorder="1" applyAlignment="1">
      <alignment horizontal="right" vertical="center"/>
    </xf>
    <xf numFmtId="182" fontId="69" fillId="0" borderId="13" xfId="845" applyNumberFormat="1" applyFont="1" applyFill="1" applyBorder="1" applyAlignment="1">
      <alignment vertical="center"/>
    </xf>
    <xf numFmtId="182" fontId="68" fillId="8" borderId="13" xfId="845" applyNumberFormat="1" applyFont="1" applyFill="1" applyBorder="1" applyAlignment="1">
      <alignment vertical="center"/>
    </xf>
    <xf numFmtId="182" fontId="68" fillId="8" borderId="19" xfId="845" applyNumberFormat="1" applyFont="1" applyFill="1" applyBorder="1" applyAlignment="1">
      <alignment vertical="center"/>
    </xf>
    <xf numFmtId="182" fontId="68" fillId="18" borderId="13" xfId="845" applyNumberFormat="1" applyFont="1" applyFill="1" applyBorder="1" applyAlignment="1">
      <alignment vertical="center"/>
    </xf>
    <xf numFmtId="182" fontId="61" fillId="4" borderId="15" xfId="845" applyNumberFormat="1" applyFont="1" applyFill="1" applyBorder="1" applyAlignment="1">
      <alignment horizontal="right" vertical="center"/>
    </xf>
    <xf numFmtId="17" fontId="67" fillId="17" borderId="18" xfId="1" quotePrefix="1" applyNumberFormat="1" applyFont="1" applyFill="1" applyBorder="1" applyAlignment="1">
      <alignment vertical="center"/>
    </xf>
    <xf numFmtId="182" fontId="12" fillId="19" borderId="22" xfId="845" applyNumberFormat="1" applyFont="1" applyFill="1" applyBorder="1" applyAlignment="1">
      <alignment vertical="center"/>
    </xf>
    <xf numFmtId="182" fontId="12" fillId="19" borderId="28" xfId="845" applyNumberFormat="1" applyFont="1" applyFill="1" applyBorder="1" applyAlignment="1">
      <alignment vertical="center"/>
    </xf>
    <xf numFmtId="41" fontId="69" fillId="21" borderId="13" xfId="845" applyFont="1" applyFill="1" applyBorder="1" applyAlignment="1">
      <alignment horizontal="center" vertical="center"/>
    </xf>
    <xf numFmtId="41" fontId="69" fillId="21" borderId="2" xfId="845" applyFont="1" applyFill="1" applyBorder="1" applyAlignment="1">
      <alignment horizontal="center" vertical="center"/>
    </xf>
    <xf numFmtId="41" fontId="69" fillId="21" borderId="19" xfId="845" applyFont="1" applyFill="1" applyBorder="1" applyAlignment="1">
      <alignment horizontal="center" vertical="center"/>
    </xf>
    <xf numFmtId="41" fontId="12" fillId="21" borderId="2" xfId="845" applyFont="1" applyFill="1" applyBorder="1" applyAlignment="1">
      <alignment horizontal="center" vertical="center"/>
    </xf>
    <xf numFmtId="41" fontId="12" fillId="21" borderId="2" xfId="845" applyFont="1" applyFill="1" applyBorder="1" applyAlignment="1">
      <alignment horizontal="center" vertical="center" wrapText="1"/>
    </xf>
    <xf numFmtId="41" fontId="60" fillId="0" borderId="13" xfId="845" applyFont="1" applyFill="1" applyBorder="1" applyAlignment="1">
      <alignment vertical="center"/>
    </xf>
    <xf numFmtId="41" fontId="60" fillId="0" borderId="2" xfId="845" applyFont="1" applyFill="1" applyBorder="1" applyAlignment="1">
      <alignment vertical="center"/>
    </xf>
    <xf numFmtId="41" fontId="69" fillId="0" borderId="2" xfId="845" applyFont="1" applyFill="1" applyBorder="1" applyAlignment="1">
      <alignment horizontal="center" vertical="center" wrapText="1"/>
    </xf>
    <xf numFmtId="41" fontId="69" fillId="20" borderId="19" xfId="845" applyFont="1" applyFill="1" applyBorder="1" applyAlignment="1">
      <alignment horizontal="center" vertical="center"/>
    </xf>
    <xf numFmtId="41" fontId="13" fillId="0" borderId="13" xfId="845" applyFont="1" applyFill="1" applyBorder="1" applyAlignment="1">
      <alignment horizontal="center" vertical="center"/>
    </xf>
    <xf numFmtId="0" fontId="67" fillId="16" borderId="0" xfId="0" applyFont="1" applyFill="1" applyAlignment="1">
      <alignment horizontal="left" vertical="center"/>
    </xf>
    <xf numFmtId="17" fontId="67" fillId="17" borderId="18" xfId="1" quotePrefix="1" applyNumberFormat="1" applyFont="1" applyFill="1" applyBorder="1" applyAlignment="1">
      <alignment horizontal="right" vertical="center"/>
    </xf>
    <xf numFmtId="182" fontId="68" fillId="8" borderId="30" xfId="845" applyNumberFormat="1" applyFont="1" applyFill="1" applyBorder="1" applyAlignment="1">
      <alignment vertical="center"/>
    </xf>
    <xf numFmtId="182" fontId="12" fillId="19" borderId="3" xfId="845" applyNumberFormat="1" applyFont="1" applyFill="1" applyBorder="1" applyAlignment="1">
      <alignment vertical="center"/>
    </xf>
    <xf numFmtId="0" fontId="64" fillId="0" borderId="0" xfId="846" applyFont="1" applyAlignment="1">
      <alignment vertical="center"/>
    </xf>
    <xf numFmtId="182" fontId="10" fillId="0" borderId="13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2" xfId="845" applyNumberFormat="1" applyFont="1" applyFill="1" applyBorder="1" applyAlignment="1">
      <alignment vertical="center"/>
    </xf>
    <xf numFmtId="182" fontId="7" fillId="0" borderId="13" xfId="845" applyNumberFormat="1" applyFont="1" applyFill="1" applyBorder="1" applyAlignment="1">
      <alignment vertical="center"/>
    </xf>
    <xf numFmtId="182" fontId="7" fillId="0" borderId="2" xfId="845" applyNumberFormat="1" applyFont="1" applyFill="1" applyBorder="1" applyAlignment="1">
      <alignment vertical="center"/>
    </xf>
    <xf numFmtId="182" fontId="6" fillId="0" borderId="13" xfId="845" applyNumberFormat="1" applyFont="1" applyFill="1" applyBorder="1" applyAlignment="1">
      <alignment vertical="center"/>
    </xf>
    <xf numFmtId="182" fontId="14" fillId="0" borderId="30" xfId="845" applyNumberFormat="1" applyFont="1" applyFill="1" applyBorder="1" applyAlignment="1">
      <alignment vertical="center"/>
    </xf>
    <xf numFmtId="182" fontId="75" fillId="0" borderId="2" xfId="845" applyNumberFormat="1" applyFont="1" applyBorder="1" applyAlignment="1">
      <alignment vertical="center" wrapText="1"/>
    </xf>
    <xf numFmtId="182" fontId="60" fillId="0" borderId="2" xfId="845" applyNumberFormat="1" applyFont="1" applyFill="1" applyBorder="1" applyAlignment="1">
      <alignment vertical="center"/>
    </xf>
    <xf numFmtId="41" fontId="75" fillId="0" borderId="2" xfId="845" applyFont="1" applyBorder="1" applyAlignment="1">
      <alignment vertical="center" wrapText="1"/>
    </xf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3" fillId="0" borderId="30" xfId="845" applyNumberFormat="1" applyFont="1" applyFill="1" applyBorder="1" applyAlignment="1">
      <alignment vertical="center"/>
    </xf>
    <xf numFmtId="182" fontId="69" fillId="0" borderId="31" xfId="845" applyNumberFormat="1" applyFont="1" applyFill="1" applyBorder="1" applyAlignment="1">
      <alignment vertical="center"/>
    </xf>
    <xf numFmtId="182" fontId="3" fillId="0" borderId="32" xfId="845" applyNumberFormat="1" applyFont="1" applyFill="1" applyBorder="1" applyAlignment="1">
      <alignment vertical="center"/>
    </xf>
    <xf numFmtId="2" fontId="80" fillId="0" borderId="34" xfId="0" applyNumberFormat="1" applyFont="1" applyBorder="1"/>
    <xf numFmtId="182" fontId="3" fillId="0" borderId="34" xfId="845" applyNumberFormat="1" applyFont="1" applyFill="1" applyBorder="1" applyAlignment="1">
      <alignment vertical="center"/>
    </xf>
    <xf numFmtId="182" fontId="69" fillId="0" borderId="34" xfId="845" applyNumberFormat="1" applyFont="1" applyFill="1" applyBorder="1" applyAlignment="1">
      <alignment vertical="center"/>
    </xf>
    <xf numFmtId="41" fontId="3" fillId="21" borderId="2" xfId="845" applyFont="1" applyFill="1" applyBorder="1" applyAlignment="1">
      <alignment horizontal="center" vertical="center"/>
    </xf>
    <xf numFmtId="41" fontId="3" fillId="21" borderId="2" xfId="845" applyFont="1" applyFill="1" applyBorder="1" applyAlignment="1">
      <alignment horizontal="center" vertical="center" wrapText="1"/>
    </xf>
    <xf numFmtId="41" fontId="81" fillId="0" borderId="13" xfId="845" applyFont="1" applyBorder="1" applyAlignment="1">
      <alignment vertical="center"/>
    </xf>
    <xf numFmtId="41" fontId="3" fillId="0" borderId="13" xfId="845" applyFont="1" applyFill="1" applyBorder="1" applyAlignment="1">
      <alignment horizontal="center" vertical="center"/>
    </xf>
    <xf numFmtId="182" fontId="65" fillId="8" borderId="30" xfId="845" applyNumberFormat="1" applyFont="1" applyFill="1" applyBorder="1" applyAlignment="1">
      <alignment vertical="center"/>
    </xf>
    <xf numFmtId="182" fontId="65" fillId="8" borderId="19" xfId="845" applyNumberFormat="1" applyFont="1" applyFill="1" applyBorder="1" applyAlignment="1">
      <alignment vertical="center"/>
    </xf>
    <xf numFmtId="182" fontId="60" fillId="0" borderId="19" xfId="845" applyNumberFormat="1" applyFont="1" applyFill="1" applyBorder="1" applyAlignment="1">
      <alignment vertical="center"/>
    </xf>
    <xf numFmtId="182" fontId="60" fillId="0" borderId="3" xfId="845" applyNumberFormat="1" applyFont="1" applyFill="1" applyBorder="1" applyAlignment="1">
      <alignment vertical="center"/>
    </xf>
    <xf numFmtId="182" fontId="68" fillId="8" borderId="28" xfId="845" applyNumberFormat="1" applyFont="1" applyFill="1" applyBorder="1" applyAlignment="1">
      <alignment vertical="center"/>
    </xf>
    <xf numFmtId="182" fontId="69" fillId="0" borderId="15" xfId="845" applyNumberFormat="1" applyFont="1" applyFill="1" applyBorder="1" applyAlignment="1">
      <alignment vertical="center"/>
    </xf>
    <xf numFmtId="182" fontId="12" fillId="19" borderId="35" xfId="845" applyNumberFormat="1" applyFont="1" applyFill="1" applyBorder="1" applyAlignment="1">
      <alignment vertical="center"/>
    </xf>
    <xf numFmtId="182" fontId="14" fillId="0" borderId="16" xfId="845" applyNumberFormat="1" applyFont="1" applyFill="1" applyBorder="1" applyAlignment="1">
      <alignment vertical="center"/>
    </xf>
    <xf numFmtId="43" fontId="67" fillId="17" borderId="30" xfId="1" applyFont="1" applyFill="1" applyBorder="1" applyAlignment="1">
      <alignment horizontal="center" vertical="center"/>
    </xf>
    <xf numFmtId="182" fontId="68" fillId="8" borderId="30" xfId="845" applyNumberFormat="1" applyFont="1" applyFill="1" applyBorder="1" applyAlignment="1">
      <alignment horizontal="right" vertical="center"/>
    </xf>
    <xf numFmtId="182" fontId="69" fillId="0" borderId="30" xfId="845" applyNumberFormat="1" applyFont="1" applyFill="1" applyBorder="1" applyAlignment="1">
      <alignment vertical="center"/>
    </xf>
    <xf numFmtId="182" fontId="64" fillId="0" borderId="17" xfId="845" applyNumberFormat="1" applyFont="1" applyBorder="1" applyAlignment="1">
      <alignment horizontal="right" vertical="center"/>
    </xf>
    <xf numFmtId="182" fontId="68" fillId="8" borderId="22" xfId="845" applyNumberFormat="1" applyFont="1" applyFill="1" applyBorder="1" applyAlignment="1">
      <alignment vertical="center"/>
    </xf>
    <xf numFmtId="182" fontId="68" fillId="18" borderId="30" xfId="845" applyNumberFormat="1" applyFont="1" applyFill="1" applyBorder="1" applyAlignment="1">
      <alignment vertical="center"/>
    </xf>
    <xf numFmtId="182" fontId="61" fillId="4" borderId="37" xfId="845" applyNumberFormat="1" applyFont="1" applyFill="1" applyBorder="1" applyAlignment="1">
      <alignment horizontal="right" vertical="center"/>
    </xf>
    <xf numFmtId="182" fontId="11" fillId="0" borderId="13" xfId="845" applyNumberFormat="1" applyFont="1" applyFill="1" applyBorder="1" applyAlignment="1">
      <alignment vertical="center"/>
    </xf>
    <xf numFmtId="182" fontId="10" fillId="0" borderId="30" xfId="845" applyNumberFormat="1" applyFont="1" applyFill="1" applyBorder="1" applyAlignment="1">
      <alignment vertical="center"/>
    </xf>
    <xf numFmtId="182" fontId="6" fillId="0" borderId="30" xfId="845" applyNumberFormat="1" applyFont="1" applyFill="1" applyBorder="1" applyAlignment="1">
      <alignment vertical="center"/>
    </xf>
    <xf numFmtId="43" fontId="8" fillId="0" borderId="38" xfId="1" applyFont="1" applyBorder="1"/>
    <xf numFmtId="182" fontId="68" fillId="8" borderId="21" xfId="845" applyNumberFormat="1" applyFont="1" applyFill="1" applyBorder="1" applyAlignment="1">
      <alignment vertical="center"/>
    </xf>
    <xf numFmtId="182" fontId="68" fillId="8" borderId="26" xfId="845" applyNumberFormat="1" applyFont="1" applyFill="1" applyBorder="1" applyAlignment="1">
      <alignment vertical="center"/>
    </xf>
    <xf numFmtId="0" fontId="65" fillId="8" borderId="5" xfId="0" applyFont="1" applyFill="1" applyBorder="1" applyAlignment="1">
      <alignment vertical="center"/>
    </xf>
    <xf numFmtId="41" fontId="61" fillId="8" borderId="2" xfId="845" applyFont="1" applyFill="1" applyBorder="1" applyAlignment="1"/>
    <xf numFmtId="41" fontId="63" fillId="19" borderId="2" xfId="845" applyFont="1" applyFill="1" applyBorder="1" applyAlignment="1">
      <alignment vertical="center"/>
    </xf>
    <xf numFmtId="41" fontId="61" fillId="8" borderId="19" xfId="845" applyFont="1" applyFill="1" applyBorder="1" applyAlignment="1"/>
    <xf numFmtId="41" fontId="62" fillId="8" borderId="19" xfId="845" applyFont="1" applyFill="1" applyBorder="1" applyAlignment="1"/>
    <xf numFmtId="41" fontId="63" fillId="19" borderId="13" xfId="845" applyFont="1" applyFill="1" applyBorder="1" applyAlignment="1">
      <alignment vertical="center"/>
    </xf>
    <xf numFmtId="43" fontId="67" fillId="17" borderId="26" xfId="1" applyFont="1" applyFill="1" applyBorder="1" applyAlignment="1">
      <alignment horizontal="center" vertical="center"/>
    </xf>
    <xf numFmtId="182" fontId="60" fillId="0" borderId="2" xfId="845" applyNumberFormat="1" applyFont="1" applyBorder="1" applyAlignment="1">
      <alignment vertical="center"/>
    </xf>
    <xf numFmtId="17" fontId="67" fillId="17" borderId="14" xfId="1" quotePrefix="1" applyNumberFormat="1" applyFont="1" applyFill="1" applyBorder="1" applyAlignment="1">
      <alignment vertical="center"/>
    </xf>
    <xf numFmtId="182" fontId="60" fillId="0" borderId="13" xfId="845" applyNumberFormat="1" applyFont="1" applyBorder="1" applyAlignment="1">
      <alignment vertical="center"/>
    </xf>
    <xf numFmtId="182" fontId="60" fillId="0" borderId="19" xfId="845" applyNumberFormat="1" applyFont="1" applyBorder="1" applyAlignment="1">
      <alignment vertical="center"/>
    </xf>
    <xf numFmtId="182" fontId="60" fillId="0" borderId="15" xfId="845" applyNumberFormat="1" applyFont="1" applyBorder="1" applyAlignment="1">
      <alignment vertical="center"/>
    </xf>
    <xf numFmtId="182" fontId="60" fillId="0" borderId="16" xfId="845" applyNumberFormat="1" applyFont="1" applyBorder="1" applyAlignment="1">
      <alignment vertical="center"/>
    </xf>
    <xf numFmtId="182" fontId="60" fillId="0" borderId="17" xfId="845" applyNumberFormat="1" applyFont="1" applyBorder="1" applyAlignment="1">
      <alignment vertical="center"/>
    </xf>
    <xf numFmtId="41" fontId="60" fillId="0" borderId="2" xfId="845" applyFont="1" applyBorder="1" applyAlignment="1">
      <alignment vertical="center"/>
    </xf>
    <xf numFmtId="41" fontId="60" fillId="0" borderId="13" xfId="845" applyFont="1" applyBorder="1" applyAlignment="1">
      <alignment vertical="center"/>
    </xf>
    <xf numFmtId="41" fontId="60" fillId="0" borderId="19" xfId="845" applyFont="1" applyBorder="1" applyAlignment="1">
      <alignment vertical="center"/>
    </xf>
    <xf numFmtId="41" fontId="60" fillId="0" borderId="15" xfId="845" applyFont="1" applyBorder="1" applyAlignment="1">
      <alignment vertical="center"/>
    </xf>
    <xf numFmtId="41" fontId="60" fillId="0" borderId="16" xfId="845" applyFont="1" applyBorder="1" applyAlignment="1">
      <alignment vertical="center"/>
    </xf>
    <xf numFmtId="41" fontId="60" fillId="0" borderId="17" xfId="845" applyFont="1" applyBorder="1" applyAlignment="1">
      <alignment vertical="center"/>
    </xf>
    <xf numFmtId="41" fontId="65" fillId="8" borderId="39" xfId="845" applyFont="1" applyFill="1" applyBorder="1" applyAlignment="1">
      <alignment vertical="center"/>
    </xf>
    <xf numFmtId="41" fontId="65" fillId="8" borderId="40" xfId="845" applyFont="1" applyFill="1" applyBorder="1" applyAlignment="1">
      <alignment vertical="center"/>
    </xf>
    <xf numFmtId="41" fontId="65" fillId="8" borderId="29" xfId="845" applyFont="1" applyFill="1" applyBorder="1" applyAlignment="1">
      <alignment vertical="center"/>
    </xf>
    <xf numFmtId="41" fontId="1" fillId="21" borderId="2" xfId="845" applyFont="1" applyFill="1" applyBorder="1" applyAlignment="1">
      <alignment horizontal="center" vertical="center"/>
    </xf>
    <xf numFmtId="41" fontId="1" fillId="21" borderId="2" xfId="845" applyFont="1" applyFill="1" applyBorder="1" applyAlignment="1">
      <alignment horizontal="center" vertical="center" wrapText="1"/>
    </xf>
    <xf numFmtId="41" fontId="69" fillId="21" borderId="31" xfId="845" applyFont="1" applyFill="1" applyBorder="1" applyAlignment="1">
      <alignment horizontal="center" vertical="center"/>
    </xf>
    <xf numFmtId="41" fontId="1" fillId="21" borderId="32" xfId="845" applyFont="1" applyFill="1" applyBorder="1" applyAlignment="1">
      <alignment horizontal="center" vertical="center" wrapText="1"/>
    </xf>
    <xf numFmtId="41" fontId="69" fillId="21" borderId="33" xfId="845" applyFont="1" applyFill="1" applyBorder="1" applyAlignment="1">
      <alignment horizontal="center" vertical="center"/>
    </xf>
    <xf numFmtId="41" fontId="60" fillId="0" borderId="31" xfId="845" applyFont="1" applyFill="1" applyBorder="1" applyAlignment="1">
      <alignment vertical="center"/>
    </xf>
    <xf numFmtId="41" fontId="60" fillId="0" borderId="32" xfId="845" applyFont="1" applyFill="1" applyBorder="1" applyAlignment="1">
      <alignment vertical="center"/>
    </xf>
    <xf numFmtId="41" fontId="63" fillId="0" borderId="33" xfId="845" applyFont="1" applyBorder="1" applyAlignment="1">
      <alignment vertical="center"/>
    </xf>
    <xf numFmtId="41" fontId="1" fillId="0" borderId="21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82" fontId="1" fillId="0" borderId="13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68" fillId="8" borderId="31" xfId="845" applyNumberFormat="1" applyFont="1" applyFill="1" applyBorder="1" applyAlignment="1">
      <alignment horizontal="right" vertical="center"/>
    </xf>
    <xf numFmtId="182" fontId="1" fillId="0" borderId="30" xfId="845" applyNumberFormat="1" applyFont="1" applyFill="1" applyBorder="1" applyAlignment="1">
      <alignment vertical="center"/>
    </xf>
    <xf numFmtId="182" fontId="65" fillId="8" borderId="41" xfId="845" applyNumberFormat="1" applyFont="1" applyFill="1" applyBorder="1" applyAlignment="1">
      <alignment vertical="center"/>
    </xf>
    <xf numFmtId="182" fontId="64" fillId="0" borderId="19" xfId="845" applyNumberFormat="1" applyFont="1" applyFill="1" applyBorder="1" applyAlignment="1">
      <alignment horizontal="right" vertical="center"/>
    </xf>
    <xf numFmtId="43" fontId="67" fillId="17" borderId="5" xfId="1" applyFont="1" applyFill="1" applyBorder="1" applyAlignment="1">
      <alignment horizontal="center" vertical="center"/>
    </xf>
    <xf numFmtId="43" fontId="67" fillId="17" borderId="21" xfId="1" applyFont="1" applyFill="1" applyBorder="1" applyAlignment="1">
      <alignment horizontal="center" vertical="center"/>
    </xf>
    <xf numFmtId="181" fontId="67" fillId="17" borderId="5" xfId="1" quotePrefix="1" applyNumberFormat="1" applyFont="1" applyFill="1" applyBorder="1" applyAlignment="1">
      <alignment horizontal="center" vertical="center"/>
    </xf>
    <xf numFmtId="181" fontId="67" fillId="17" borderId="27" xfId="1" quotePrefix="1" applyNumberFormat="1" applyFont="1" applyFill="1" applyBorder="1" applyAlignment="1">
      <alignment horizontal="center" vertical="center"/>
    </xf>
    <xf numFmtId="0" fontId="67" fillId="17" borderId="29" xfId="0" applyFont="1" applyFill="1" applyBorder="1" applyAlignment="1">
      <alignment horizontal="center" vertical="center"/>
    </xf>
    <xf numFmtId="0" fontId="67" fillId="17" borderId="23" xfId="0" applyFont="1" applyFill="1" applyBorder="1" applyAlignment="1">
      <alignment horizontal="center" vertical="center"/>
    </xf>
    <xf numFmtId="181" fontId="67" fillId="17" borderId="36" xfId="1" quotePrefix="1" applyNumberFormat="1" applyFont="1" applyFill="1" applyBorder="1" applyAlignment="1">
      <alignment horizontal="center" vertical="center"/>
    </xf>
    <xf numFmtId="43" fontId="67" fillId="17" borderId="24" xfId="1" applyFont="1" applyFill="1" applyBorder="1" applyAlignment="1">
      <alignment horizontal="center" vertical="center"/>
    </xf>
    <xf numFmtId="17" fontId="67" fillId="17" borderId="42" xfId="1" quotePrefix="1" applyNumberFormat="1" applyFont="1" applyFill="1" applyBorder="1" applyAlignment="1">
      <alignment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Feb-23</c:v>
                </c:pt>
                <c:pt idx="1">
                  <c:v>Mar-23</c:v>
                </c:pt>
                <c:pt idx="2">
                  <c:v>April-23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Aug-23</c:v>
                </c:pt>
                <c:pt idx="7">
                  <c:v>Sep-23</c:v>
                </c:pt>
                <c:pt idx="8">
                  <c:v>Oct-23</c:v>
                </c:pt>
                <c:pt idx="9">
                  <c:v>Nov-23</c:v>
                </c:pt>
                <c:pt idx="10">
                  <c:v>Dec-23</c:v>
                </c:pt>
                <c:pt idx="11">
                  <c:v>Jan-24</c:v>
                </c:pt>
                <c:pt idx="12">
                  <c:v>Feb-24</c:v>
                </c:pt>
              </c:strCache>
            </c:str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2978.9129557014317</c:v>
                </c:pt>
                <c:pt idx="1">
                  <c:v>2995.706193342498</c:v>
                </c:pt>
                <c:pt idx="2">
                  <c:v>3013.9615506146361</c:v>
                </c:pt>
                <c:pt idx="3">
                  <c:v>3025.1424001772075</c:v>
                </c:pt>
                <c:pt idx="4">
                  <c:v>3053.171922101888</c:v>
                </c:pt>
                <c:pt idx="5">
                  <c:v>3069.35</c:v>
                </c:pt>
                <c:pt idx="6">
                  <c:v>3077.5075616517815</c:v>
                </c:pt>
                <c:pt idx="7">
                  <c:v>3097.9137582384369</c:v>
                </c:pt>
                <c:pt idx="8">
                  <c:v>3069.8456520085792</c:v>
                </c:pt>
                <c:pt idx="9">
                  <c:v>3094.3968071738623</c:v>
                </c:pt>
                <c:pt idx="10">
                  <c:v>3181.299267824631</c:v>
                </c:pt>
                <c:pt idx="11">
                  <c:v>3127.2105910235609</c:v>
                </c:pt>
                <c:pt idx="12">
                  <c:v>3066.0018531688847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Feb-23</c:v>
                </c:pt>
                <c:pt idx="1">
                  <c:v>Mar-23</c:v>
                </c:pt>
                <c:pt idx="2">
                  <c:v>April-23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Aug-23</c:v>
                </c:pt>
                <c:pt idx="7">
                  <c:v>Sep-23</c:v>
                </c:pt>
                <c:pt idx="8">
                  <c:v>Oct-23</c:v>
                </c:pt>
                <c:pt idx="9">
                  <c:v>Nov-23</c:v>
                </c:pt>
                <c:pt idx="10">
                  <c:v>Dec-23</c:v>
                </c:pt>
                <c:pt idx="11">
                  <c:v>Jan-24</c:v>
                </c:pt>
                <c:pt idx="12">
                  <c:v>Feb-24</c:v>
                </c:pt>
              </c:strCache>
            </c:str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142.69632359099921</c:v>
                </c:pt>
                <c:pt idx="1">
                  <c:v>146.06558445191595</c:v>
                </c:pt>
                <c:pt idx="2">
                  <c:v>147.01346120574553</c:v>
                </c:pt>
                <c:pt idx="3">
                  <c:v>146.45992053435086</c:v>
                </c:pt>
                <c:pt idx="4">
                  <c:v>149.57555703775418</c:v>
                </c:pt>
                <c:pt idx="5">
                  <c:v>151.21</c:v>
                </c:pt>
                <c:pt idx="6">
                  <c:v>152.49</c:v>
                </c:pt>
                <c:pt idx="7">
                  <c:v>154.14513767645147</c:v>
                </c:pt>
                <c:pt idx="8">
                  <c:v>153.34131444129522</c:v>
                </c:pt>
                <c:pt idx="9">
                  <c:v>154.18772480031419</c:v>
                </c:pt>
                <c:pt idx="10">
                  <c:v>155.82480229548639</c:v>
                </c:pt>
                <c:pt idx="11">
                  <c:v>229.10230809704001</c:v>
                </c:pt>
                <c:pt idx="12">
                  <c:v>219.907501151324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Feb-23</c:v>
                </c:pt>
                <c:pt idx="1">
                  <c:v>Mar-23</c:v>
                </c:pt>
                <c:pt idx="2">
                  <c:v>April-23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Aug-23</c:v>
                </c:pt>
                <c:pt idx="7">
                  <c:v>Sep-23</c:v>
                </c:pt>
                <c:pt idx="8">
                  <c:v>Oct-23</c:v>
                </c:pt>
                <c:pt idx="9">
                  <c:v>Nov-23</c:v>
                </c:pt>
                <c:pt idx="10">
                  <c:v>Dec-23</c:v>
                </c:pt>
                <c:pt idx="11">
                  <c:v>Jan-24</c:v>
                </c:pt>
                <c:pt idx="12">
                  <c:v>Feb-24</c:v>
                </c:pt>
              </c:strCache>
            </c:str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3121.609279292431</c:v>
                </c:pt>
                <c:pt idx="1">
                  <c:v>3141.771777794414</c:v>
                </c:pt>
                <c:pt idx="2">
                  <c:v>3160.9750118203815</c:v>
                </c:pt>
                <c:pt idx="3">
                  <c:v>3171.6023207115581</c:v>
                </c:pt>
                <c:pt idx="4">
                  <c:v>3202.7474791396421</c:v>
                </c:pt>
                <c:pt idx="5">
                  <c:v>3220.56</c:v>
                </c:pt>
                <c:pt idx="6">
                  <c:v>3229.9975616517813</c:v>
                </c:pt>
                <c:pt idx="7">
                  <c:v>3252.0588959148886</c:v>
                </c:pt>
                <c:pt idx="8">
                  <c:v>3223.1869664498745</c:v>
                </c:pt>
                <c:pt idx="9">
                  <c:v>3248.5845319741766</c:v>
                </c:pt>
                <c:pt idx="10">
                  <c:v>3337.1240701201173</c:v>
                </c:pt>
                <c:pt idx="11">
                  <c:v>3356.3128991206008</c:v>
                </c:pt>
                <c:pt idx="12">
                  <c:v>3285.9093543202089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45230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1150</c:v>
                </c:pt>
                <c:pt idx="1">
                  <c:v>1149</c:v>
                </c:pt>
                <c:pt idx="2">
                  <c:v>1151</c:v>
                </c:pt>
                <c:pt idx="3">
                  <c:v>1153</c:v>
                </c:pt>
                <c:pt idx="4">
                  <c:v>1158</c:v>
                </c:pt>
                <c:pt idx="5">
                  <c:v>1160</c:v>
                </c:pt>
                <c:pt idx="6">
                  <c:v>1166</c:v>
                </c:pt>
                <c:pt idx="7">
                  <c:v>1170</c:v>
                </c:pt>
                <c:pt idx="8">
                  <c:v>1168</c:v>
                </c:pt>
                <c:pt idx="9">
                  <c:v>1172</c:v>
                </c:pt>
                <c:pt idx="10">
                  <c:v>1174</c:v>
                </c:pt>
                <c:pt idx="11">
                  <c:v>1179</c:v>
                </c:pt>
                <c:pt idx="12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45230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123</c:v>
                </c:pt>
                <c:pt idx="5">
                  <c:v>122</c:v>
                </c:pt>
                <c:pt idx="6">
                  <c:v>123</c:v>
                </c:pt>
                <c:pt idx="7">
                  <c:v>123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45230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1272</c:v>
                </c:pt>
                <c:pt idx="1">
                  <c:v>1271</c:v>
                </c:pt>
                <c:pt idx="2">
                  <c:v>1273</c:v>
                </c:pt>
                <c:pt idx="3">
                  <c:v>1275</c:v>
                </c:pt>
                <c:pt idx="4">
                  <c:v>1281</c:v>
                </c:pt>
                <c:pt idx="5">
                  <c:v>1282</c:v>
                </c:pt>
                <c:pt idx="6">
                  <c:v>1289</c:v>
                </c:pt>
                <c:pt idx="7">
                  <c:v>1293</c:v>
                </c:pt>
                <c:pt idx="8">
                  <c:v>1290</c:v>
                </c:pt>
                <c:pt idx="9">
                  <c:v>1294</c:v>
                </c:pt>
                <c:pt idx="10">
                  <c:v>1296</c:v>
                </c:pt>
                <c:pt idx="11">
                  <c:v>1301</c:v>
                </c:pt>
                <c:pt idx="12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zoomScale="85" zoomScaleNormal="85" workbookViewId="0">
      <pane xSplit="2" ySplit="6" topLeftCell="C29" activePane="bottomRight" state="frozen"/>
      <selection pane="topRight" activeCell="C1" sqref="C1"/>
      <selection pane="bottomLeft" activeCell="A7" sqref="A7"/>
      <selection pane="bottomRight" activeCell="B50" sqref="B50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</row>
    <row r="5" spans="2:56" s="63" customFormat="1">
      <c r="B5" s="179" t="s">
        <v>0</v>
      </c>
      <c r="C5" s="181" t="s">
        <v>41</v>
      </c>
      <c r="D5" s="182"/>
      <c r="E5" s="183" t="s">
        <v>21</v>
      </c>
      <c r="F5" s="181" t="s">
        <v>42</v>
      </c>
      <c r="G5" s="182"/>
      <c r="H5" s="183" t="s">
        <v>21</v>
      </c>
      <c r="I5" s="181" t="s">
        <v>43</v>
      </c>
      <c r="J5" s="182"/>
      <c r="K5" s="183" t="s">
        <v>21</v>
      </c>
      <c r="L5" s="181" t="s">
        <v>46</v>
      </c>
      <c r="M5" s="182"/>
      <c r="N5" s="183" t="s">
        <v>21</v>
      </c>
      <c r="O5" s="181" t="s">
        <v>48</v>
      </c>
      <c r="P5" s="182"/>
      <c r="Q5" s="183" t="s">
        <v>21</v>
      </c>
      <c r="R5" s="181" t="s">
        <v>49</v>
      </c>
      <c r="S5" s="182"/>
      <c r="T5" s="183" t="s">
        <v>21</v>
      </c>
      <c r="U5" s="181" t="s">
        <v>50</v>
      </c>
      <c r="V5" s="182"/>
      <c r="W5" s="183" t="s">
        <v>21</v>
      </c>
      <c r="X5" s="181" t="s">
        <v>55</v>
      </c>
      <c r="Y5" s="182"/>
      <c r="Z5" s="183" t="s">
        <v>21</v>
      </c>
      <c r="AA5" s="181" t="s">
        <v>56</v>
      </c>
      <c r="AB5" s="182"/>
      <c r="AC5" s="183" t="s">
        <v>21</v>
      </c>
      <c r="AD5" s="185" t="s">
        <v>58</v>
      </c>
      <c r="AE5" s="182"/>
      <c r="AF5" s="183" t="s">
        <v>21</v>
      </c>
      <c r="AG5" s="181" t="s">
        <v>60</v>
      </c>
      <c r="AH5" s="182"/>
      <c r="AI5" s="183" t="s">
        <v>21</v>
      </c>
      <c r="AJ5" s="181" t="s">
        <v>61</v>
      </c>
      <c r="AK5" s="182"/>
      <c r="AL5" s="183" t="s">
        <v>21</v>
      </c>
      <c r="AM5" s="181" t="s">
        <v>65</v>
      </c>
      <c r="AN5" s="182"/>
      <c r="AO5" s="183" t="s">
        <v>21</v>
      </c>
    </row>
    <row r="6" spans="2:56" s="63" customFormat="1">
      <c r="B6" s="180"/>
      <c r="C6" s="38" t="s">
        <v>23</v>
      </c>
      <c r="D6" s="4" t="s">
        <v>1</v>
      </c>
      <c r="E6" s="184"/>
      <c r="F6" s="38" t="s">
        <v>23</v>
      </c>
      <c r="G6" s="4" t="s">
        <v>1</v>
      </c>
      <c r="H6" s="184"/>
      <c r="I6" s="38" t="s">
        <v>23</v>
      </c>
      <c r="J6" s="4" t="s">
        <v>1</v>
      </c>
      <c r="K6" s="184"/>
      <c r="L6" s="38" t="s">
        <v>23</v>
      </c>
      <c r="M6" s="4" t="s">
        <v>1</v>
      </c>
      <c r="N6" s="184"/>
      <c r="O6" s="38" t="s">
        <v>23</v>
      </c>
      <c r="P6" s="4" t="s">
        <v>1</v>
      </c>
      <c r="Q6" s="184"/>
      <c r="R6" s="38" t="s">
        <v>23</v>
      </c>
      <c r="S6" s="4" t="s">
        <v>1</v>
      </c>
      <c r="T6" s="184"/>
      <c r="U6" s="38" t="s">
        <v>23</v>
      </c>
      <c r="V6" s="4" t="s">
        <v>1</v>
      </c>
      <c r="W6" s="184"/>
      <c r="X6" s="38" t="s">
        <v>23</v>
      </c>
      <c r="Y6" s="4" t="s">
        <v>1</v>
      </c>
      <c r="Z6" s="184"/>
      <c r="AA6" s="38" t="s">
        <v>23</v>
      </c>
      <c r="AB6" s="4" t="s">
        <v>1</v>
      </c>
      <c r="AC6" s="184"/>
      <c r="AD6" s="127" t="s">
        <v>23</v>
      </c>
      <c r="AE6" s="4" t="s">
        <v>1</v>
      </c>
      <c r="AF6" s="184"/>
      <c r="AG6" s="38" t="s">
        <v>23</v>
      </c>
      <c r="AH6" s="4" t="s">
        <v>1</v>
      </c>
      <c r="AI6" s="184"/>
      <c r="AJ6" s="38" t="s">
        <v>23</v>
      </c>
      <c r="AK6" s="4" t="s">
        <v>1</v>
      </c>
      <c r="AL6" s="184"/>
      <c r="AM6" s="38" t="s">
        <v>23</v>
      </c>
      <c r="AN6" s="4" t="s">
        <v>1</v>
      </c>
      <c r="AO6" s="184"/>
    </row>
    <row r="7" spans="2:56" s="30" customFormat="1">
      <c r="B7" s="24" t="s">
        <v>2</v>
      </c>
      <c r="C7" s="31">
        <f t="shared" ref="C7:D7" si="0">SUM(C8:C12)</f>
        <v>1765.2043464275243</v>
      </c>
      <c r="D7" s="31">
        <f t="shared" si="0"/>
        <v>45.559934977429997</v>
      </c>
      <c r="E7" s="120">
        <f t="shared" ref="E7:E26" si="1">C7+D7</f>
        <v>1810.7642814049543</v>
      </c>
      <c r="F7" s="31">
        <f t="shared" ref="F7:G7" si="2">SUM(F8:F12)</f>
        <v>1766.27975673424</v>
      </c>
      <c r="G7" s="31">
        <f t="shared" si="2"/>
        <v>45.341374251690006</v>
      </c>
      <c r="H7" s="120">
        <f t="shared" ref="H7:H26" si="3">F7+G7</f>
        <v>1811.62113098593</v>
      </c>
      <c r="I7" s="70">
        <f t="shared" ref="I7:J7" si="4">SUM(I8:I12)</f>
        <v>1781.7674975033588</v>
      </c>
      <c r="J7" s="31">
        <f t="shared" si="4"/>
        <v>45.723416544650014</v>
      </c>
      <c r="K7" s="120">
        <f t="shared" ref="K7:K26" si="5">I7+J7</f>
        <v>1827.4909140480088</v>
      </c>
      <c r="L7" s="70">
        <f t="shared" ref="L7:M7" si="6">SUM(L8:L12)</f>
        <v>1786.6574090708973</v>
      </c>
      <c r="M7" s="31">
        <f t="shared" si="6"/>
        <v>45.691577343279995</v>
      </c>
      <c r="N7" s="120">
        <f t="shared" ref="N7:N26" si="7">L7+M7</f>
        <v>1832.3489864141773</v>
      </c>
      <c r="O7" s="70">
        <f t="shared" ref="O7:P7" si="8">SUM(O8:O12)</f>
        <v>1803.5989059842689</v>
      </c>
      <c r="P7" s="31">
        <f t="shared" si="8"/>
        <v>45.737207087100003</v>
      </c>
      <c r="Q7" s="120">
        <f t="shared" ref="Q7:Q26" si="9">O7+P7</f>
        <v>1849.3361130713688</v>
      </c>
      <c r="R7" s="70">
        <f t="shared" ref="R7:S7" si="10">SUM(R8:R12)</f>
        <v>1816.1499999999999</v>
      </c>
      <c r="S7" s="31">
        <f t="shared" si="10"/>
        <v>46.29</v>
      </c>
      <c r="T7" s="120">
        <f t="shared" ref="T7:T27" si="11">R7+S7</f>
        <v>1862.4399999999998</v>
      </c>
      <c r="U7" s="70">
        <f t="shared" ref="U7:V7" si="12">SUM(U8:U12)</f>
        <v>1817.69</v>
      </c>
      <c r="V7" s="31">
        <f t="shared" si="12"/>
        <v>46.21</v>
      </c>
      <c r="W7" s="120">
        <f t="shared" ref="W7:W27" si="13">U7+V7</f>
        <v>1863.9</v>
      </c>
      <c r="X7" s="70">
        <f t="shared" ref="X7:Y7" si="14">SUM(X8:X12)</f>
        <v>1817.8756088731359</v>
      </c>
      <c r="Y7" s="31">
        <f t="shared" si="14"/>
        <v>46.097493594440003</v>
      </c>
      <c r="Z7" s="120">
        <f t="shared" ref="Z7:Z34" si="15">X7+Y7</f>
        <v>1863.9731024675759</v>
      </c>
      <c r="AA7" s="70">
        <f t="shared" ref="AA7:AB7" si="16">SUM(AA8:AA12)</f>
        <v>1785.7525158253211</v>
      </c>
      <c r="AB7" s="31">
        <f t="shared" si="16"/>
        <v>44.622096334669997</v>
      </c>
      <c r="AC7" s="120">
        <f t="shared" ref="AC7:AC34" si="17">AA7+AB7</f>
        <v>1830.3746121599911</v>
      </c>
      <c r="AD7" s="119">
        <f t="shared" ref="AD7:AE7" si="18">SUM(AD8:AD12)</f>
        <v>1814.7537231191541</v>
      </c>
      <c r="AE7" s="31">
        <f t="shared" si="18"/>
        <v>44.306468830710003</v>
      </c>
      <c r="AF7" s="120">
        <f t="shared" ref="AF7:AF34" si="19">AD7+AE7</f>
        <v>1859.060191949864</v>
      </c>
      <c r="AG7" s="119">
        <f t="shared" ref="AG7:AH7" si="20">SUM(AG8:AG12)</f>
        <v>1843.0221049789541</v>
      </c>
      <c r="AH7" s="31">
        <f t="shared" si="20"/>
        <v>44.005232920179999</v>
      </c>
      <c r="AI7" s="120">
        <f t="shared" ref="AI7:AI34" si="21">AG7+AH7</f>
        <v>1887.0273378991342</v>
      </c>
      <c r="AJ7" s="119">
        <f t="shared" ref="AJ7:AK7" si="22">SUM(AJ8:AJ12)</f>
        <v>1860.5742000535779</v>
      </c>
      <c r="AK7" s="31">
        <f t="shared" si="22"/>
        <v>44.241487802149997</v>
      </c>
      <c r="AL7" s="31">
        <f t="shared" ref="AL7:AL34" si="23">AJ7+AK7</f>
        <v>1904.8156878557279</v>
      </c>
      <c r="AM7" s="31">
        <f>SUM(AM8:AM12)</f>
        <v>1875.0503993343368</v>
      </c>
      <c r="AN7" s="31">
        <f>SUM(AN8:AN12)</f>
        <v>44.756969818229997</v>
      </c>
      <c r="AO7" s="31">
        <f>SUM(AM7:AN7)</f>
        <v>1919.8073691525667</v>
      </c>
    </row>
    <row r="8" spans="2:56">
      <c r="B8" s="22" t="s">
        <v>3</v>
      </c>
      <c r="C8" s="71">
        <v>590.31190839745</v>
      </c>
      <c r="D8" s="15">
        <v>35.348393765529998</v>
      </c>
      <c r="E8" s="11">
        <f t="shared" si="1"/>
        <v>625.66030216297997</v>
      </c>
      <c r="F8" s="71">
        <v>586.2030947679599</v>
      </c>
      <c r="G8" s="15">
        <v>34.929402294360003</v>
      </c>
      <c r="H8" s="11">
        <f t="shared" si="3"/>
        <v>621.13249706231989</v>
      </c>
      <c r="I8" s="71">
        <v>586.25298108192999</v>
      </c>
      <c r="J8" s="15">
        <v>35.13865939041002</v>
      </c>
      <c r="K8" s="121">
        <f t="shared" si="5"/>
        <v>621.39164047233999</v>
      </c>
      <c r="L8" s="71">
        <v>585.93848614944045</v>
      </c>
      <c r="M8" s="15">
        <v>35.057472055079998</v>
      </c>
      <c r="N8" s="121">
        <f t="shared" si="7"/>
        <v>620.99595820452043</v>
      </c>
      <c r="O8" s="71">
        <v>587.18115026122996</v>
      </c>
      <c r="P8" s="15">
        <v>34.921530995369999</v>
      </c>
      <c r="Q8" s="121">
        <f t="shared" si="9"/>
        <v>622.10268125659991</v>
      </c>
      <c r="R8" s="134">
        <v>590.79999999999995</v>
      </c>
      <c r="S8" s="15">
        <v>35.31</v>
      </c>
      <c r="T8" s="11">
        <f t="shared" si="11"/>
        <v>626.1099999999999</v>
      </c>
      <c r="U8" s="71">
        <v>588.76</v>
      </c>
      <c r="V8" s="15">
        <v>35.1</v>
      </c>
      <c r="W8" s="11">
        <f t="shared" si="13"/>
        <v>623.86</v>
      </c>
      <c r="X8" s="71">
        <v>582.87496848219996</v>
      </c>
      <c r="Y8" s="15">
        <v>34.90998938421</v>
      </c>
      <c r="Z8" s="11">
        <f t="shared" si="15"/>
        <v>617.78495786640997</v>
      </c>
      <c r="AA8" s="71">
        <v>571.57207123284002</v>
      </c>
      <c r="AB8" s="98">
        <v>33.532294103589997</v>
      </c>
      <c r="AC8" s="11">
        <f t="shared" si="17"/>
        <v>605.10436533642996</v>
      </c>
      <c r="AD8" s="103">
        <v>578.79560092699001</v>
      </c>
      <c r="AE8" s="98">
        <v>33.096812647029999</v>
      </c>
      <c r="AF8" s="11">
        <f t="shared" si="19"/>
        <v>611.89241357402</v>
      </c>
      <c r="AG8" s="71">
        <v>587.71038355504004</v>
      </c>
      <c r="AH8" s="98">
        <v>32.80626512605</v>
      </c>
      <c r="AI8" s="11">
        <f t="shared" si="21"/>
        <v>620.51664868109003</v>
      </c>
      <c r="AJ8" s="107">
        <v>591.19716252429998</v>
      </c>
      <c r="AK8" s="108">
        <v>32.793161904709997</v>
      </c>
      <c r="AL8" s="11">
        <f t="shared" si="23"/>
        <v>623.99032442901</v>
      </c>
      <c r="AM8" s="173">
        <v>592.61987111152996</v>
      </c>
      <c r="AN8" s="174">
        <v>32.844585813469998</v>
      </c>
      <c r="AO8" s="11">
        <f t="shared" ref="AO8:AO33" si="24">SUM(AM8:AN8)</f>
        <v>625.46445692499992</v>
      </c>
    </row>
    <row r="9" spans="2:56">
      <c r="B9" s="22" t="s">
        <v>4</v>
      </c>
      <c r="C9" s="71">
        <v>201.24508670457999</v>
      </c>
      <c r="D9" s="15">
        <v>7.8320198375599999</v>
      </c>
      <c r="E9" s="11">
        <f t="shared" si="1"/>
        <v>209.07710654214</v>
      </c>
      <c r="F9" s="71">
        <v>199.93054165878002</v>
      </c>
      <c r="G9" s="15">
        <v>7.9541500776700005</v>
      </c>
      <c r="H9" s="11">
        <f t="shared" si="3"/>
        <v>207.88469173645001</v>
      </c>
      <c r="I9" s="71">
        <v>201.49437843197015</v>
      </c>
      <c r="J9" s="15">
        <v>8.1098229035499987</v>
      </c>
      <c r="K9" s="11">
        <f t="shared" si="5"/>
        <v>209.60420133552014</v>
      </c>
      <c r="L9" s="71">
        <v>199.90666571311007</v>
      </c>
      <c r="M9" s="15">
        <v>8.1236735803099993</v>
      </c>
      <c r="N9" s="11">
        <f t="shared" si="7"/>
        <v>208.03033929342007</v>
      </c>
      <c r="O9" s="71">
        <v>202.4663400638</v>
      </c>
      <c r="P9" s="15">
        <v>8.2117616899500003</v>
      </c>
      <c r="Q9" s="11">
        <f t="shared" si="9"/>
        <v>210.67810175375001</v>
      </c>
      <c r="R9" s="71">
        <v>204.91</v>
      </c>
      <c r="S9" s="15">
        <v>8.33</v>
      </c>
      <c r="T9" s="11">
        <f t="shared" si="11"/>
        <v>213.24</v>
      </c>
      <c r="U9" s="71">
        <v>203.59</v>
      </c>
      <c r="V9" s="15">
        <v>8.43</v>
      </c>
      <c r="W9" s="11">
        <f t="shared" si="13"/>
        <v>212.02</v>
      </c>
      <c r="X9" s="96">
        <v>205.78349156605</v>
      </c>
      <c r="Y9" s="97">
        <v>8.4699945018299996</v>
      </c>
      <c r="Z9" s="11">
        <f t="shared" si="15"/>
        <v>214.25348606788</v>
      </c>
      <c r="AA9" s="96">
        <v>207.41196580491999</v>
      </c>
      <c r="AB9" s="97">
        <v>8.3221428650099991</v>
      </c>
      <c r="AC9" s="11">
        <f t="shared" si="17"/>
        <v>215.73410866992998</v>
      </c>
      <c r="AD9" s="135">
        <v>219.35305161810001</v>
      </c>
      <c r="AE9" s="97">
        <v>8.4085208923400003</v>
      </c>
      <c r="AF9" s="11">
        <f t="shared" si="19"/>
        <v>227.76157251044</v>
      </c>
      <c r="AG9" s="96">
        <v>224.04997982781001</v>
      </c>
      <c r="AH9" s="97">
        <v>8.4635722896600001</v>
      </c>
      <c r="AI9" s="11">
        <f t="shared" si="21"/>
        <v>232.51355211747</v>
      </c>
      <c r="AJ9" s="107">
        <v>230.05409921661001</v>
      </c>
      <c r="AK9" s="108">
        <v>8.6890885076199993</v>
      </c>
      <c r="AL9" s="11">
        <f t="shared" si="23"/>
        <v>238.74318772423001</v>
      </c>
      <c r="AM9" s="173">
        <v>234.26431628577001</v>
      </c>
      <c r="AN9" s="174">
        <v>9.0963110951000008</v>
      </c>
      <c r="AO9" s="11">
        <f t="shared" si="24"/>
        <v>243.36062738087</v>
      </c>
    </row>
    <row r="10" spans="2:56">
      <c r="B10" s="22" t="s">
        <v>5</v>
      </c>
      <c r="C10" s="71">
        <v>35.256508636219998</v>
      </c>
      <c r="D10" s="15">
        <v>2.3795213743399999</v>
      </c>
      <c r="E10" s="11">
        <f t="shared" si="1"/>
        <v>37.636030010559999</v>
      </c>
      <c r="F10" s="71">
        <v>35.236037622929992</v>
      </c>
      <c r="G10" s="15">
        <v>2.45782187966</v>
      </c>
      <c r="H10" s="11">
        <f t="shared" si="3"/>
        <v>37.693859502589994</v>
      </c>
      <c r="I10" s="71">
        <v>35.619651875359999</v>
      </c>
      <c r="J10" s="15">
        <v>2.4749342506900001</v>
      </c>
      <c r="K10" s="11">
        <f t="shared" si="5"/>
        <v>38.094586126049997</v>
      </c>
      <c r="L10" s="71">
        <v>35.366887840920008</v>
      </c>
      <c r="M10" s="15">
        <v>2.5104317078900005</v>
      </c>
      <c r="N10" s="11">
        <f t="shared" si="7"/>
        <v>37.877319548810007</v>
      </c>
      <c r="O10" s="71">
        <v>35.20408738487</v>
      </c>
      <c r="P10" s="15">
        <v>2.60391440178</v>
      </c>
      <c r="Q10" s="11">
        <f t="shared" si="9"/>
        <v>37.808001786650003</v>
      </c>
      <c r="R10" s="71">
        <v>35.520000000000003</v>
      </c>
      <c r="S10" s="15">
        <v>2.65</v>
      </c>
      <c r="T10" s="11">
        <f t="shared" si="11"/>
        <v>38.17</v>
      </c>
      <c r="U10" s="71">
        <v>36.6</v>
      </c>
      <c r="V10" s="15">
        <v>2.68</v>
      </c>
      <c r="W10" s="11">
        <f t="shared" si="13"/>
        <v>39.28</v>
      </c>
      <c r="X10" s="71">
        <v>37.82034689492</v>
      </c>
      <c r="Y10" s="15">
        <v>2.7175097084000002</v>
      </c>
      <c r="Z10" s="11">
        <f t="shared" si="15"/>
        <v>40.537856603320002</v>
      </c>
      <c r="AA10" s="71">
        <v>36.59553113346</v>
      </c>
      <c r="AB10" s="15">
        <v>2.7676593660700002</v>
      </c>
      <c r="AC10" s="11">
        <f t="shared" si="17"/>
        <v>39.363190499529999</v>
      </c>
      <c r="AD10" s="103">
        <v>37.253681090930002</v>
      </c>
      <c r="AE10" s="15">
        <v>2.8011352913400001</v>
      </c>
      <c r="AF10" s="11">
        <f t="shared" si="19"/>
        <v>40.054816382270005</v>
      </c>
      <c r="AG10" s="71">
        <v>36.18125984121</v>
      </c>
      <c r="AH10" s="15">
        <v>2.73539550447</v>
      </c>
      <c r="AI10" s="11">
        <f t="shared" si="21"/>
        <v>38.916655345679999</v>
      </c>
      <c r="AJ10" s="107">
        <v>37.581916179579999</v>
      </c>
      <c r="AK10" s="108">
        <v>2.75923738982</v>
      </c>
      <c r="AL10" s="11">
        <f t="shared" si="23"/>
        <v>40.341153569399999</v>
      </c>
      <c r="AM10" s="173">
        <v>38.132906237429999</v>
      </c>
      <c r="AN10" s="174">
        <v>2.8160729096599999</v>
      </c>
      <c r="AO10" s="11">
        <f t="shared" si="24"/>
        <v>40.94897914709</v>
      </c>
    </row>
    <row r="11" spans="2:56" ht="46.5" customHeight="1">
      <c r="B11" s="23" t="s">
        <v>35</v>
      </c>
      <c r="C11" s="71">
        <v>163.05472802276</v>
      </c>
      <c r="D11" s="15">
        <v>0</v>
      </c>
      <c r="E11" s="11">
        <f t="shared" si="1"/>
        <v>163.05472802276</v>
      </c>
      <c r="F11" s="71">
        <v>163.22174021411001</v>
      </c>
      <c r="G11" s="15">
        <v>0</v>
      </c>
      <c r="H11" s="11">
        <f t="shared" si="3"/>
        <v>163.22174021411001</v>
      </c>
      <c r="I11" s="71">
        <v>163.83280120782001</v>
      </c>
      <c r="J11" s="15">
        <v>0</v>
      </c>
      <c r="K11" s="11">
        <f t="shared" si="5"/>
        <v>163.83280120782001</v>
      </c>
      <c r="L11" s="71">
        <v>164.36812259429999</v>
      </c>
      <c r="M11" s="15">
        <v>0</v>
      </c>
      <c r="N11" s="11">
        <f t="shared" si="7"/>
        <v>164.36812259429999</v>
      </c>
      <c r="O11" s="71">
        <v>166.03825601944999</v>
      </c>
      <c r="P11" s="15"/>
      <c r="Q11" s="11">
        <f t="shared" si="9"/>
        <v>166.03825601944999</v>
      </c>
      <c r="R11" s="71">
        <v>166.19</v>
      </c>
      <c r="S11" s="15">
        <v>0</v>
      </c>
      <c r="T11" s="11">
        <f t="shared" si="11"/>
        <v>166.19</v>
      </c>
      <c r="U11" s="71">
        <v>165.82</v>
      </c>
      <c r="V11" s="15">
        <v>0</v>
      </c>
      <c r="W11" s="11">
        <f t="shared" si="13"/>
        <v>165.82</v>
      </c>
      <c r="X11" s="71">
        <v>164.23900187999999</v>
      </c>
      <c r="Y11" s="15">
        <v>0</v>
      </c>
      <c r="Z11" s="11">
        <f t="shared" si="15"/>
        <v>164.23900187999999</v>
      </c>
      <c r="AA11" s="71">
        <v>145.77659029898001</v>
      </c>
      <c r="AB11" s="15">
        <v>0</v>
      </c>
      <c r="AC11" s="11">
        <f t="shared" si="17"/>
        <v>145.77659029898001</v>
      </c>
      <c r="AD11" s="103">
        <v>148.009280749483</v>
      </c>
      <c r="AE11" s="15">
        <v>0</v>
      </c>
      <c r="AF11" s="11">
        <f t="shared" si="19"/>
        <v>148.009280749483</v>
      </c>
      <c r="AG11" s="71">
        <v>157.99043083127</v>
      </c>
      <c r="AH11" s="15">
        <v>0</v>
      </c>
      <c r="AI11" s="11">
        <f t="shared" si="21"/>
        <v>157.99043083127</v>
      </c>
      <c r="AJ11" s="107">
        <v>157.49232521156</v>
      </c>
      <c r="AK11" s="108">
        <v>0</v>
      </c>
      <c r="AL11" s="11">
        <f t="shared" si="23"/>
        <v>157.49232521156</v>
      </c>
      <c r="AM11" s="173">
        <v>158.07618456354001</v>
      </c>
      <c r="AN11" s="174">
        <v>0</v>
      </c>
      <c r="AO11" s="11">
        <f t="shared" si="24"/>
        <v>158.07618456354001</v>
      </c>
    </row>
    <row r="12" spans="2:56">
      <c r="B12" s="22" t="s">
        <v>6</v>
      </c>
      <c r="C12" s="71">
        <v>775.33611466651416</v>
      </c>
      <c r="D12" s="18">
        <v>0</v>
      </c>
      <c r="E12" s="11">
        <f t="shared" si="1"/>
        <v>775.33611466651416</v>
      </c>
      <c r="F12" s="71">
        <v>781.68834247045993</v>
      </c>
      <c r="G12" s="18">
        <v>0</v>
      </c>
      <c r="H12" s="11">
        <f t="shared" si="3"/>
        <v>781.68834247045993</v>
      </c>
      <c r="I12" s="71">
        <v>794.5676849062786</v>
      </c>
      <c r="J12" s="18">
        <v>0</v>
      </c>
      <c r="K12" s="11">
        <f t="shared" si="5"/>
        <v>794.5676849062786</v>
      </c>
      <c r="L12" s="71">
        <v>801.07724677312694</v>
      </c>
      <c r="M12" s="18">
        <v>0</v>
      </c>
      <c r="N12" s="11">
        <f t="shared" si="7"/>
        <v>801.07724677312694</v>
      </c>
      <c r="O12" s="71">
        <v>812.70907225491896</v>
      </c>
      <c r="P12" s="18">
        <v>0</v>
      </c>
      <c r="Q12" s="11">
        <f t="shared" si="9"/>
        <v>812.70907225491896</v>
      </c>
      <c r="R12" s="71">
        <v>818.73</v>
      </c>
      <c r="S12" s="15">
        <v>0</v>
      </c>
      <c r="T12" s="11">
        <f t="shared" si="11"/>
        <v>818.73</v>
      </c>
      <c r="U12" s="71">
        <v>822.92</v>
      </c>
      <c r="V12" s="15">
        <v>0</v>
      </c>
      <c r="W12" s="11">
        <f t="shared" si="13"/>
        <v>822.92</v>
      </c>
      <c r="X12" s="71">
        <v>827.157800049966</v>
      </c>
      <c r="Y12" s="15">
        <v>0</v>
      </c>
      <c r="Z12" s="11">
        <f t="shared" si="15"/>
        <v>827.157800049966</v>
      </c>
      <c r="AA12" s="137">
        <v>824.39635735512104</v>
      </c>
      <c r="AB12" s="15">
        <v>0</v>
      </c>
      <c r="AC12" s="11">
        <f t="shared" si="17"/>
        <v>824.39635735512104</v>
      </c>
      <c r="AD12" s="136">
        <v>831.342108733651</v>
      </c>
      <c r="AE12" s="15">
        <v>0</v>
      </c>
      <c r="AF12" s="11">
        <f t="shared" si="19"/>
        <v>831.342108733651</v>
      </c>
      <c r="AG12" s="102">
        <v>837.09005092362395</v>
      </c>
      <c r="AH12" s="15">
        <v>0</v>
      </c>
      <c r="AI12" s="11">
        <f t="shared" si="21"/>
        <v>837.09005092362395</v>
      </c>
      <c r="AJ12" s="107">
        <v>844.24869692152799</v>
      </c>
      <c r="AK12" s="108">
        <v>0</v>
      </c>
      <c r="AL12" s="11">
        <f t="shared" si="23"/>
        <v>844.24869692152799</v>
      </c>
      <c r="AM12" s="173">
        <v>851.95712113606703</v>
      </c>
      <c r="AN12" s="174">
        <v>0</v>
      </c>
      <c r="AO12" s="11">
        <f t="shared" si="24"/>
        <v>851.95712113606703</v>
      </c>
    </row>
    <row r="13" spans="2:56" s="30" customFormat="1">
      <c r="B13" s="24" t="s">
        <v>7</v>
      </c>
      <c r="C13" s="16">
        <f>SUM(C14:C16)</f>
        <v>622.38176609615039</v>
      </c>
      <c r="D13" s="16">
        <f>SUM(D14:D16)</f>
        <v>35.447070652613817</v>
      </c>
      <c r="E13" s="33">
        <f t="shared" si="1"/>
        <v>657.82883674876416</v>
      </c>
      <c r="F13" s="16">
        <f>SUM(F14:F16)</f>
        <v>630.91414268871335</v>
      </c>
      <c r="G13" s="16">
        <f>SUM(G14:G16)</f>
        <v>36.555907159070635</v>
      </c>
      <c r="H13" s="33">
        <f t="shared" si="3"/>
        <v>667.47004984778403</v>
      </c>
      <c r="I13" s="72">
        <f>SUM(I14:I16)</f>
        <v>634.31373275139413</v>
      </c>
      <c r="J13" s="16">
        <f>SUM(J14:J16)</f>
        <v>36.901010360595919</v>
      </c>
      <c r="K13" s="33">
        <f t="shared" si="5"/>
        <v>671.21474311199006</v>
      </c>
      <c r="L13" s="72">
        <f>SUM(L14:L16)</f>
        <v>638.20146010481892</v>
      </c>
      <c r="M13" s="16">
        <f>SUM(M14:M16)</f>
        <v>37.109913997389995</v>
      </c>
      <c r="N13" s="33">
        <f t="shared" si="7"/>
        <v>675.3113741022089</v>
      </c>
      <c r="O13" s="72">
        <f>SUM(O14:O16)</f>
        <v>644.267325322896</v>
      </c>
      <c r="P13" s="16">
        <f>SUM(P14:P16)</f>
        <v>39.069937096196</v>
      </c>
      <c r="Q13" s="33">
        <f t="shared" si="9"/>
        <v>683.33726241909199</v>
      </c>
      <c r="R13" s="72">
        <f>SUM(R14:R16)</f>
        <v>643.42999999999995</v>
      </c>
      <c r="S13" s="16">
        <f>SUM(S14:S16)</f>
        <v>39.959999999999994</v>
      </c>
      <c r="T13" s="33">
        <f t="shared" si="11"/>
        <v>683.39</v>
      </c>
      <c r="U13" s="72">
        <f>SUM(U14:U16)</f>
        <v>646.43000000000006</v>
      </c>
      <c r="V13" s="16">
        <f>SUM(V14:V16)</f>
        <v>40.620000000000005</v>
      </c>
      <c r="W13" s="33">
        <f t="shared" si="13"/>
        <v>687.05000000000007</v>
      </c>
      <c r="X13" s="72">
        <f>SUM(X14:X16)</f>
        <v>548.08391076520093</v>
      </c>
      <c r="Y13" s="16">
        <f>SUM(Y14:Y16)</f>
        <v>32.342856635507999</v>
      </c>
      <c r="Z13" s="33">
        <f t="shared" si="15"/>
        <v>580.42676740070897</v>
      </c>
      <c r="AA13" s="72">
        <f>SUM(AA14:AA16)</f>
        <v>556.21314653567902</v>
      </c>
      <c r="AB13" s="16">
        <f>SUM(AB14:AB16)</f>
        <v>32.742015142199001</v>
      </c>
      <c r="AC13" s="33">
        <f t="shared" si="17"/>
        <v>588.95516167787798</v>
      </c>
      <c r="AD13" s="128">
        <f>SUM(AD14:AD16)</f>
        <v>552.66341723313292</v>
      </c>
      <c r="AE13" s="16">
        <f>SUM(AE14:AE16)</f>
        <v>33.609587308887996</v>
      </c>
      <c r="AF13" s="33">
        <f t="shared" si="19"/>
        <v>586.27300454202089</v>
      </c>
      <c r="AG13" s="16">
        <f>SUM(AG14:AG16)</f>
        <v>595.20306073101119</v>
      </c>
      <c r="AH13" s="16">
        <f>SUM(AH14:AH16)</f>
        <v>34.723837672525001</v>
      </c>
      <c r="AI13" s="33">
        <f t="shared" si="21"/>
        <v>629.92689840353614</v>
      </c>
      <c r="AJ13" s="16">
        <f>SUM(AJ14:AJ16)</f>
        <v>561.44815774208587</v>
      </c>
      <c r="AK13" s="16">
        <f>SUM(AK14:AK16)</f>
        <v>34.828820294890001</v>
      </c>
      <c r="AL13" s="33">
        <f t="shared" si="23"/>
        <v>596.27697803697583</v>
      </c>
      <c r="AM13" s="72">
        <f>SUM(AM14:AM16)</f>
        <v>562.31754895665097</v>
      </c>
      <c r="AN13" s="16">
        <f>SUM(AN14:AN16)</f>
        <v>34.836531333094001</v>
      </c>
      <c r="AO13" s="33">
        <f t="shared" si="24"/>
        <v>597.15408028974502</v>
      </c>
    </row>
    <row r="14" spans="2:56">
      <c r="B14" s="22" t="s">
        <v>19</v>
      </c>
      <c r="C14" s="73">
        <v>477.72098708681</v>
      </c>
      <c r="D14" s="14">
        <v>24.150528294731</v>
      </c>
      <c r="E14" s="34">
        <f t="shared" si="1"/>
        <v>501.87151538154097</v>
      </c>
      <c r="F14" s="73">
        <v>486.43736143214699</v>
      </c>
      <c r="G14" s="14">
        <v>25.073889184995998</v>
      </c>
      <c r="H14" s="34">
        <f t="shared" si="3"/>
        <v>511.51125061714299</v>
      </c>
      <c r="I14" s="73">
        <v>488.86119481719396</v>
      </c>
      <c r="J14" s="14">
        <v>25.503889347775999</v>
      </c>
      <c r="K14" s="34">
        <f t="shared" si="5"/>
        <v>514.36508416496997</v>
      </c>
      <c r="L14" s="73">
        <v>488.96690892527096</v>
      </c>
      <c r="M14" s="14">
        <v>25.729131919170001</v>
      </c>
      <c r="N14" s="34">
        <f t="shared" si="7"/>
        <v>514.69604084444097</v>
      </c>
      <c r="O14" s="73">
        <v>497.50431473062696</v>
      </c>
      <c r="P14" s="14">
        <v>26.891273120628</v>
      </c>
      <c r="Q14" s="34">
        <f t="shared" si="9"/>
        <v>524.39558785125496</v>
      </c>
      <c r="R14" s="73">
        <v>497.86999999999995</v>
      </c>
      <c r="S14" s="14">
        <v>27.06</v>
      </c>
      <c r="T14" s="34">
        <f t="shared" si="11"/>
        <v>524.92999999999995</v>
      </c>
      <c r="U14" s="73">
        <v>501.88</v>
      </c>
      <c r="V14" s="14">
        <v>27.85</v>
      </c>
      <c r="W14" s="34">
        <f t="shared" si="13"/>
        <v>529.73</v>
      </c>
      <c r="X14" s="73">
        <v>510.05350411428299</v>
      </c>
      <c r="Y14" s="14">
        <v>28.342664469984001</v>
      </c>
      <c r="Z14" s="34">
        <f t="shared" si="15"/>
        <v>538.396168584267</v>
      </c>
      <c r="AA14" s="73">
        <v>514.38982861641102</v>
      </c>
      <c r="AB14" s="14">
        <v>28.636474087677001</v>
      </c>
      <c r="AC14" s="34">
        <f t="shared" si="17"/>
        <v>543.02630270408804</v>
      </c>
      <c r="AD14" s="129">
        <v>515.70205834648891</v>
      </c>
      <c r="AE14" s="14">
        <v>29.528131386691999</v>
      </c>
      <c r="AF14" s="34">
        <f t="shared" si="19"/>
        <v>545.23018973318096</v>
      </c>
      <c r="AG14" s="73">
        <v>552.85656057459903</v>
      </c>
      <c r="AH14" s="14">
        <v>30.420207197736001</v>
      </c>
      <c r="AI14" s="34">
        <f t="shared" si="21"/>
        <v>583.27676777233501</v>
      </c>
      <c r="AJ14" s="73">
        <v>523.27529297759395</v>
      </c>
      <c r="AK14" s="14">
        <v>31.449834322579001</v>
      </c>
      <c r="AL14" s="34">
        <f t="shared" si="23"/>
        <v>554.72512730017297</v>
      </c>
      <c r="AM14" s="73">
        <v>524.41099977150702</v>
      </c>
      <c r="AN14" s="14">
        <v>31.457379785684001</v>
      </c>
      <c r="AO14" s="11">
        <v>555.86837955719102</v>
      </c>
    </row>
    <row r="15" spans="2:56">
      <c r="B15" s="22" t="s">
        <v>59</v>
      </c>
      <c r="C15" s="73">
        <v>22.398465942021001</v>
      </c>
      <c r="D15" s="14">
        <v>4.3498129181860001</v>
      </c>
      <c r="E15" s="34">
        <f t="shared" si="1"/>
        <v>26.748278860207002</v>
      </c>
      <c r="F15" s="73">
        <v>23.423249594791002</v>
      </c>
      <c r="G15" s="14">
        <v>4.4885265065290003</v>
      </c>
      <c r="H15" s="34">
        <f t="shared" si="3"/>
        <v>27.911776101320001</v>
      </c>
      <c r="I15" s="73">
        <v>23.360027338779002</v>
      </c>
      <c r="J15" s="14">
        <v>4.3713449878999997</v>
      </c>
      <c r="K15" s="34">
        <f t="shared" si="5"/>
        <v>27.731372326679001</v>
      </c>
      <c r="L15" s="73">
        <v>23.436354308614</v>
      </c>
      <c r="M15" s="14">
        <v>4.2088402412299999</v>
      </c>
      <c r="N15" s="34">
        <f t="shared" si="7"/>
        <v>27.645194549844</v>
      </c>
      <c r="O15" s="73">
        <v>23.515044358063999</v>
      </c>
      <c r="P15" s="14">
        <v>3.8354571051869999</v>
      </c>
      <c r="Q15" s="34">
        <f t="shared" si="9"/>
        <v>27.350501463251</v>
      </c>
      <c r="R15" s="73">
        <v>23.53</v>
      </c>
      <c r="S15" s="14">
        <v>4.1100000000000003</v>
      </c>
      <c r="T15" s="34">
        <f t="shared" si="11"/>
        <v>27.64</v>
      </c>
      <c r="U15" s="73">
        <v>23.57</v>
      </c>
      <c r="V15" s="14">
        <v>4.04</v>
      </c>
      <c r="W15" s="34">
        <f t="shared" si="13"/>
        <v>27.61</v>
      </c>
      <c r="X15" s="73">
        <v>23.242290902866003</v>
      </c>
      <c r="Y15" s="15">
        <v>4.000192165524</v>
      </c>
      <c r="Z15" s="34">
        <f t="shared" si="15"/>
        <v>27.242483068390001</v>
      </c>
      <c r="AA15" s="73">
        <v>26.871183106366001</v>
      </c>
      <c r="AB15" s="14">
        <v>4.1055410545219999</v>
      </c>
      <c r="AC15" s="34">
        <f t="shared" si="17"/>
        <v>30.976724160888001</v>
      </c>
      <c r="AD15" s="129">
        <v>22.483508513132001</v>
      </c>
      <c r="AE15" s="14">
        <v>4.0814559221959996</v>
      </c>
      <c r="AF15" s="34">
        <f t="shared" si="19"/>
        <v>26.564964435328001</v>
      </c>
      <c r="AG15" s="73">
        <v>27.241324366087198</v>
      </c>
      <c r="AH15" s="14">
        <v>4.3036304747890002</v>
      </c>
      <c r="AI15" s="34">
        <f t="shared" si="21"/>
        <v>31.544954840876198</v>
      </c>
      <c r="AJ15" s="73">
        <v>22.953035417673998</v>
      </c>
      <c r="AK15" s="14">
        <v>3.3789859723109998</v>
      </c>
      <c r="AL15" s="34">
        <f t="shared" si="23"/>
        <v>26.332021389984998</v>
      </c>
      <c r="AM15" s="73">
        <v>22.686719838325999</v>
      </c>
      <c r="AN15" s="14">
        <v>3.3791515474099998</v>
      </c>
      <c r="AO15" s="11">
        <f t="shared" si="24"/>
        <v>26.065871385735999</v>
      </c>
    </row>
    <row r="16" spans="2:56">
      <c r="B16" s="22" t="s">
        <v>51</v>
      </c>
      <c r="C16" s="73">
        <v>122.2623130673194</v>
      </c>
      <c r="D16" s="14">
        <v>6.9467294396968207</v>
      </c>
      <c r="E16" s="34">
        <f t="shared" si="1"/>
        <v>129.20904250701622</v>
      </c>
      <c r="F16" s="73">
        <v>121.05353166177538</v>
      </c>
      <c r="G16" s="14">
        <v>6.9934914675456392</v>
      </c>
      <c r="H16" s="34">
        <f t="shared" si="3"/>
        <v>128.04702312932102</v>
      </c>
      <c r="I16" s="73">
        <v>122.09251059542107</v>
      </c>
      <c r="J16" s="14">
        <v>7.0257760249199199</v>
      </c>
      <c r="K16" s="34">
        <f t="shared" si="5"/>
        <v>129.118286620341</v>
      </c>
      <c r="L16" s="73">
        <v>125.79819687093401</v>
      </c>
      <c r="M16" s="14">
        <v>7.171941836989995</v>
      </c>
      <c r="N16" s="34">
        <f t="shared" si="7"/>
        <v>132.97013870792401</v>
      </c>
      <c r="O16" s="73">
        <v>123.24796623420501</v>
      </c>
      <c r="P16" s="14">
        <v>8.3432068703809996</v>
      </c>
      <c r="Q16" s="34">
        <f t="shared" si="9"/>
        <v>131.59117310458601</v>
      </c>
      <c r="R16" s="73">
        <v>122.03</v>
      </c>
      <c r="S16" s="14">
        <v>8.7899999999999991</v>
      </c>
      <c r="T16" s="34">
        <f t="shared" si="11"/>
        <v>130.82</v>
      </c>
      <c r="U16" s="73">
        <v>120.97999999999999</v>
      </c>
      <c r="V16" s="15">
        <v>8.73</v>
      </c>
      <c r="W16" s="34">
        <f t="shared" si="13"/>
        <v>129.70999999999998</v>
      </c>
      <c r="X16" s="73">
        <f>14.788115748052</f>
        <v>14.788115748052</v>
      </c>
      <c r="Y16" s="15">
        <v>0</v>
      </c>
      <c r="Z16" s="34">
        <f t="shared" si="15"/>
        <v>14.788115748052</v>
      </c>
      <c r="AA16" s="73">
        <v>14.952134812902001</v>
      </c>
      <c r="AB16" s="15">
        <v>0</v>
      </c>
      <c r="AC16" s="34">
        <f t="shared" si="17"/>
        <v>14.952134812902001</v>
      </c>
      <c r="AD16" s="129">
        <v>14.477850373512</v>
      </c>
      <c r="AE16" s="15">
        <v>0</v>
      </c>
      <c r="AF16" s="34">
        <f t="shared" si="19"/>
        <v>14.477850373512</v>
      </c>
      <c r="AG16" s="73">
        <v>15.105175790324999</v>
      </c>
      <c r="AH16" s="15">
        <v>0</v>
      </c>
      <c r="AI16" s="34">
        <f t="shared" si="21"/>
        <v>15.105175790324999</v>
      </c>
      <c r="AJ16" s="73">
        <v>15.219829346818001</v>
      </c>
      <c r="AK16" s="108">
        <v>0</v>
      </c>
      <c r="AL16" s="34">
        <f t="shared" si="23"/>
        <v>15.219829346818001</v>
      </c>
      <c r="AM16" s="73">
        <v>15.219829346818001</v>
      </c>
      <c r="AN16" s="174">
        <v>0</v>
      </c>
      <c r="AO16" s="11">
        <f t="shared" si="24"/>
        <v>15.219829346818001</v>
      </c>
    </row>
    <row r="17" spans="2:43" s="30" customFormat="1">
      <c r="B17" s="24" t="s">
        <v>9</v>
      </c>
      <c r="C17" s="16">
        <f>SUM(C18:C20)</f>
        <v>344.84033544686866</v>
      </c>
      <c r="D17" s="16">
        <f>SUM(D18:D20)</f>
        <v>3.0524438433638701</v>
      </c>
      <c r="E17" s="33">
        <f t="shared" si="1"/>
        <v>347.89277929023251</v>
      </c>
      <c r="F17" s="16">
        <f>SUM(F18:F20)</f>
        <v>346.97756356047529</v>
      </c>
      <c r="G17" s="16">
        <f>SUM(G18:G20)</f>
        <v>3.1032623026441799</v>
      </c>
      <c r="H17" s="33">
        <f t="shared" si="3"/>
        <v>350.08082586311946</v>
      </c>
      <c r="I17" s="72">
        <f>SUM(I18:I20)</f>
        <v>349.72046531842426</v>
      </c>
      <c r="J17" s="16">
        <f>SUM(J18:J20)</f>
        <v>3.1301739023258222</v>
      </c>
      <c r="K17" s="33">
        <f t="shared" si="5"/>
        <v>352.85063922075005</v>
      </c>
      <c r="L17" s="72">
        <f>SUM(L18:L20)</f>
        <v>351.96401436506494</v>
      </c>
      <c r="M17" s="16">
        <f>SUM(M18:M20)</f>
        <v>3.169674977177364</v>
      </c>
      <c r="N17" s="33">
        <f t="shared" si="7"/>
        <v>355.13368934224229</v>
      </c>
      <c r="O17" s="72">
        <f>SUM(O18:O20)</f>
        <v>355.45884542379082</v>
      </c>
      <c r="P17" s="16">
        <f>SUM(P18:P20)</f>
        <v>3.203530415529364</v>
      </c>
      <c r="Q17" s="33">
        <f t="shared" si="9"/>
        <v>358.66237583932019</v>
      </c>
      <c r="R17" s="72">
        <f>SUM(R18:R20)</f>
        <v>356.84000000000003</v>
      </c>
      <c r="S17" s="16">
        <f>SUM(S18:S20)</f>
        <v>3.2300000000000004</v>
      </c>
      <c r="T17" s="33">
        <f t="shared" si="11"/>
        <v>360.07000000000005</v>
      </c>
      <c r="U17" s="72">
        <f>SUM(U18:U20)</f>
        <v>357.73</v>
      </c>
      <c r="V17" s="16">
        <f>SUM(V18:V20)</f>
        <v>3.2800000000000002</v>
      </c>
      <c r="W17" s="33">
        <f t="shared" si="13"/>
        <v>361.01</v>
      </c>
      <c r="X17" s="72">
        <f>SUM(X18:X20)</f>
        <v>357.35774033299492</v>
      </c>
      <c r="Y17" s="16">
        <f>SUM(Y18:Y20)</f>
        <v>3.26132380836669</v>
      </c>
      <c r="Z17" s="33">
        <f t="shared" si="15"/>
        <v>360.6190641413616</v>
      </c>
      <c r="AA17" s="72">
        <f>SUM(AA18:AA20)</f>
        <v>355.34976647957137</v>
      </c>
      <c r="AB17" s="128">
        <f>SUM(AB18:AB20)</f>
        <v>3.2765858318533558</v>
      </c>
      <c r="AC17" s="33">
        <f t="shared" si="17"/>
        <v>358.62635231142474</v>
      </c>
      <c r="AD17" s="128">
        <f>SUM(AD18:AD20)</f>
        <v>359.72318653579185</v>
      </c>
      <c r="AE17" s="128">
        <f>SUM(AE18:AE20)</f>
        <v>3.302263851109386</v>
      </c>
      <c r="AF17" s="33">
        <f t="shared" si="19"/>
        <v>363.02545038690124</v>
      </c>
      <c r="AG17" s="72">
        <f>SUM(AG18:AG20)</f>
        <v>365.36056785183212</v>
      </c>
      <c r="AH17" s="128">
        <f>SUM(AH18:AH20)</f>
        <v>3.3414429472551501</v>
      </c>
      <c r="AI17" s="33">
        <f t="shared" si="21"/>
        <v>368.70201079908725</v>
      </c>
      <c r="AJ17" s="72">
        <f>SUM(AJ18:AJ20)</f>
        <v>366.91300000000001</v>
      </c>
      <c r="AK17" s="128">
        <f>SUM(AK18:AK20)</f>
        <v>75.290999999999997</v>
      </c>
      <c r="AL17" s="33">
        <f t="shared" si="23"/>
        <v>442.20400000000001</v>
      </c>
      <c r="AM17" s="175">
        <f>SUM(AM18:AM20)</f>
        <v>368.94399999999996</v>
      </c>
      <c r="AN17" s="16">
        <f>SUM(AN18:AN20)</f>
        <v>74.325999999999993</v>
      </c>
      <c r="AO17" s="33">
        <f t="shared" si="24"/>
        <v>443.27</v>
      </c>
      <c r="AQ17" s="27"/>
    </row>
    <row r="18" spans="2:43">
      <c r="B18" s="22" t="s">
        <v>10</v>
      </c>
      <c r="C18" s="71">
        <v>178.39763987368673</v>
      </c>
      <c r="D18" s="15">
        <v>1.4509432532848701</v>
      </c>
      <c r="E18" s="34">
        <f t="shared" si="1"/>
        <v>179.84858312697159</v>
      </c>
      <c r="F18" s="71">
        <v>178.67059085534692</v>
      </c>
      <c r="G18" s="15">
        <v>1.48893345575618</v>
      </c>
      <c r="H18" s="34">
        <f t="shared" si="3"/>
        <v>180.1595243111031</v>
      </c>
      <c r="I18" s="71">
        <v>179.84073432775131</v>
      </c>
      <c r="J18" s="15">
        <v>1.5038259549628221</v>
      </c>
      <c r="K18" s="34">
        <f t="shared" si="5"/>
        <v>181.34456028271413</v>
      </c>
      <c r="L18" s="71">
        <v>181.12612214759284</v>
      </c>
      <c r="M18" s="15">
        <v>1.5289336472813639</v>
      </c>
      <c r="N18" s="34">
        <f t="shared" si="7"/>
        <v>182.65505579487422</v>
      </c>
      <c r="O18" s="71">
        <v>183.7580452011824</v>
      </c>
      <c r="P18" s="15">
        <v>1.5514523939503639</v>
      </c>
      <c r="Q18" s="34">
        <f t="shared" si="9"/>
        <v>185.30949759513277</v>
      </c>
      <c r="R18" s="71">
        <v>184.68</v>
      </c>
      <c r="S18" s="15">
        <v>1.57</v>
      </c>
      <c r="T18" s="34">
        <f t="shared" si="11"/>
        <v>186.25</v>
      </c>
      <c r="U18" s="71">
        <v>184.82</v>
      </c>
      <c r="V18" s="15">
        <v>1.58</v>
      </c>
      <c r="W18" s="34">
        <f t="shared" si="13"/>
        <v>186.4</v>
      </c>
      <c r="X18" s="71">
        <v>183.881820153457</v>
      </c>
      <c r="Y18" s="15">
        <v>1.5803204652599701</v>
      </c>
      <c r="Z18" s="34">
        <f t="shared" si="15"/>
        <v>185.46214061871697</v>
      </c>
      <c r="AA18" s="71">
        <v>181.94805213252141</v>
      </c>
      <c r="AB18" s="15">
        <v>1.582056463638706</v>
      </c>
      <c r="AC18" s="34">
        <f t="shared" si="17"/>
        <v>183.53010859616012</v>
      </c>
      <c r="AD18" s="103">
        <v>183.84918563614031</v>
      </c>
      <c r="AE18" s="15">
        <v>1.600819769328246</v>
      </c>
      <c r="AF18" s="34">
        <f t="shared" si="19"/>
        <v>185.45000540546854</v>
      </c>
      <c r="AG18" s="15">
        <v>185.875547761821</v>
      </c>
      <c r="AH18" s="103">
        <v>1.61947981335295</v>
      </c>
      <c r="AI18" s="34">
        <f t="shared" si="21"/>
        <v>187.49502757517394</v>
      </c>
      <c r="AJ18" s="108">
        <v>186.36500000000001</v>
      </c>
      <c r="AK18" s="109">
        <v>1.63</v>
      </c>
      <c r="AL18" s="34">
        <f t="shared" si="23"/>
        <v>187.995</v>
      </c>
      <c r="AM18" s="174">
        <v>187.178</v>
      </c>
      <c r="AN18" s="176">
        <v>1.651</v>
      </c>
      <c r="AO18" s="11">
        <f t="shared" si="24"/>
        <v>188.82900000000001</v>
      </c>
    </row>
    <row r="19" spans="2:43">
      <c r="B19" s="22" t="s">
        <v>11</v>
      </c>
      <c r="C19" s="71">
        <v>43.857313467712885</v>
      </c>
      <c r="D19" s="15">
        <v>7.6724528412999995E-2</v>
      </c>
      <c r="E19" s="34">
        <f t="shared" si="1"/>
        <v>43.934037996125888</v>
      </c>
      <c r="F19" s="71">
        <v>44.132862861428315</v>
      </c>
      <c r="G19" s="15">
        <v>7.6724528412999995E-2</v>
      </c>
      <c r="H19" s="34">
        <f t="shared" si="3"/>
        <v>44.209587389841317</v>
      </c>
      <c r="I19" s="71">
        <v>44.631328323688557</v>
      </c>
      <c r="J19" s="15">
        <v>7.6146727240000003E-2</v>
      </c>
      <c r="K19" s="34">
        <f t="shared" si="5"/>
        <v>44.707475050928558</v>
      </c>
      <c r="L19" s="71">
        <v>44.840581898433236</v>
      </c>
      <c r="M19" s="15">
        <v>7.5979990297000005E-2</v>
      </c>
      <c r="N19" s="34">
        <f t="shared" si="7"/>
        <v>44.916561888730236</v>
      </c>
      <c r="O19" s="71">
        <v>45.428810157970581</v>
      </c>
      <c r="P19" s="15">
        <v>7.4006782061000004E-2</v>
      </c>
      <c r="Q19" s="34">
        <f t="shared" si="9"/>
        <v>45.502816940031579</v>
      </c>
      <c r="R19" s="71">
        <v>45.55</v>
      </c>
      <c r="S19" s="15">
        <v>7.0000000000000007E-2</v>
      </c>
      <c r="T19" s="34">
        <f t="shared" si="11"/>
        <v>45.62</v>
      </c>
      <c r="U19" s="71">
        <v>45.79</v>
      </c>
      <c r="V19" s="15">
        <v>7.0000000000000007E-2</v>
      </c>
      <c r="W19" s="34">
        <f t="shared" si="13"/>
        <v>45.86</v>
      </c>
      <c r="X19" s="71">
        <v>45.748088001309902</v>
      </c>
      <c r="Y19" s="15">
        <v>7.0116799483720002E-2</v>
      </c>
      <c r="Z19" s="34">
        <f t="shared" si="15"/>
        <v>45.818204800793623</v>
      </c>
      <c r="AA19" s="71">
        <v>45.507047453595064</v>
      </c>
      <c r="AB19" s="15">
        <v>6.9380130311649996E-2</v>
      </c>
      <c r="AC19" s="34">
        <f t="shared" si="17"/>
        <v>45.576427583906714</v>
      </c>
      <c r="AD19" s="103">
        <v>46.048875816412185</v>
      </c>
      <c r="AE19" s="106">
        <v>6.9857448526139995E-2</v>
      </c>
      <c r="AF19" s="34">
        <f t="shared" si="19"/>
        <v>46.118733264938328</v>
      </c>
      <c r="AG19" s="104">
        <v>46.487010677827101</v>
      </c>
      <c r="AH19" s="103">
        <v>7.1522463777199993E-2</v>
      </c>
      <c r="AI19" s="34">
        <f t="shared" si="21"/>
        <v>46.5585331416043</v>
      </c>
      <c r="AJ19" s="104">
        <v>46.808</v>
      </c>
      <c r="AK19" s="109">
        <v>72</v>
      </c>
      <c r="AL19" s="34">
        <f t="shared" si="23"/>
        <v>118.80799999999999</v>
      </c>
      <c r="AM19" s="104">
        <v>47.238</v>
      </c>
      <c r="AN19" s="176">
        <v>71</v>
      </c>
      <c r="AO19" s="11">
        <f t="shared" si="24"/>
        <v>118.238</v>
      </c>
    </row>
    <row r="20" spans="2:43">
      <c r="B20" s="22" t="s">
        <v>12</v>
      </c>
      <c r="C20" s="71">
        <v>122.58538210546907</v>
      </c>
      <c r="D20" s="15">
        <v>1.524776061666</v>
      </c>
      <c r="E20" s="34">
        <f t="shared" si="1"/>
        <v>124.11015816713507</v>
      </c>
      <c r="F20" s="71">
        <v>124.17410984370005</v>
      </c>
      <c r="G20" s="15">
        <v>1.5376043184749999</v>
      </c>
      <c r="H20" s="34">
        <f t="shared" si="3"/>
        <v>125.71171416217506</v>
      </c>
      <c r="I20" s="71">
        <v>125.24840266698439</v>
      </c>
      <c r="J20" s="15">
        <v>1.550201220123</v>
      </c>
      <c r="K20" s="34">
        <f t="shared" si="5"/>
        <v>126.79860388710739</v>
      </c>
      <c r="L20" s="71">
        <v>125.99731031903885</v>
      </c>
      <c r="M20" s="15">
        <v>1.5647613395990001</v>
      </c>
      <c r="N20" s="34">
        <f t="shared" si="7"/>
        <v>127.56207165863785</v>
      </c>
      <c r="O20" s="71">
        <v>126.27199006463783</v>
      </c>
      <c r="P20" s="15">
        <v>1.5780712395180001</v>
      </c>
      <c r="Q20" s="34">
        <f t="shared" si="9"/>
        <v>127.85006130415583</v>
      </c>
      <c r="R20" s="71">
        <v>126.61</v>
      </c>
      <c r="S20" s="15">
        <v>1.59</v>
      </c>
      <c r="T20" s="34">
        <f t="shared" si="11"/>
        <v>128.19999999999999</v>
      </c>
      <c r="U20" s="71">
        <v>127.12</v>
      </c>
      <c r="V20" s="15">
        <v>1.63</v>
      </c>
      <c r="W20" s="34">
        <f t="shared" si="13"/>
        <v>128.75</v>
      </c>
      <c r="X20" s="71">
        <v>127.727832178228</v>
      </c>
      <c r="Y20" s="15">
        <v>1.610886543623</v>
      </c>
      <c r="Z20" s="34">
        <f t="shared" si="15"/>
        <v>129.338718721851</v>
      </c>
      <c r="AA20" s="71">
        <v>127.89466689345488</v>
      </c>
      <c r="AB20" s="15">
        <v>1.6251492379030001</v>
      </c>
      <c r="AC20" s="34">
        <f t="shared" si="17"/>
        <v>129.51981613135789</v>
      </c>
      <c r="AD20" s="103">
        <v>129.82512508323936</v>
      </c>
      <c r="AE20" s="15">
        <v>1.631586633255</v>
      </c>
      <c r="AF20" s="34">
        <f t="shared" si="19"/>
        <v>131.45671171649437</v>
      </c>
      <c r="AG20" s="104">
        <v>132.99800941218399</v>
      </c>
      <c r="AH20" s="103">
        <v>1.6504406701250001</v>
      </c>
      <c r="AI20" s="34">
        <f t="shared" si="21"/>
        <v>134.64845008230898</v>
      </c>
      <c r="AJ20" s="104">
        <v>133.74</v>
      </c>
      <c r="AK20" s="109">
        <v>1.661</v>
      </c>
      <c r="AL20" s="34">
        <f t="shared" si="23"/>
        <v>135.40100000000001</v>
      </c>
      <c r="AM20" s="104">
        <v>134.52799999999999</v>
      </c>
      <c r="AN20" s="176">
        <v>1.675</v>
      </c>
      <c r="AO20" s="11">
        <f t="shared" si="24"/>
        <v>136.203</v>
      </c>
    </row>
    <row r="21" spans="2:43" s="30" customFormat="1">
      <c r="B21" s="24" t="s">
        <v>13</v>
      </c>
      <c r="C21" s="70">
        <f>SUM(C22:C28)</f>
        <v>221.89729829950937</v>
      </c>
      <c r="D21" s="119">
        <f>SUM(D22:D28)</f>
        <v>57.90868087551501</v>
      </c>
      <c r="E21" s="33">
        <f t="shared" si="1"/>
        <v>279.80597917502439</v>
      </c>
      <c r="F21" s="70">
        <f>SUM(F22:F28)</f>
        <v>226.98719314383513</v>
      </c>
      <c r="G21" s="119">
        <f>SUM(G22:G28)</f>
        <v>60.33574969530661</v>
      </c>
      <c r="H21" s="33">
        <f t="shared" si="3"/>
        <v>287.32294283914172</v>
      </c>
      <c r="I21" s="70">
        <f>SUM(I22:I28)</f>
        <v>221.50332950381818</v>
      </c>
      <c r="J21" s="119">
        <f>SUM(J22:J28)</f>
        <v>60.543161843456502</v>
      </c>
      <c r="K21" s="33">
        <f t="shared" si="5"/>
        <v>282.0464913472747</v>
      </c>
      <c r="L21" s="70">
        <f>SUM(L22:L28)</f>
        <v>221.68457928852439</v>
      </c>
      <c r="M21" s="119">
        <f>SUM(M22:M28)</f>
        <v>59.774165602125223</v>
      </c>
      <c r="N21" s="33">
        <f t="shared" si="7"/>
        <v>281.4587448906496</v>
      </c>
      <c r="O21" s="70">
        <f>SUM(O22:O28)</f>
        <v>222.80906143338825</v>
      </c>
      <c r="P21" s="119">
        <f>SUM(P22:P28)</f>
        <v>60.847402759204527</v>
      </c>
      <c r="Q21" s="33">
        <f t="shared" si="9"/>
        <v>283.65646419259281</v>
      </c>
      <c r="R21" s="70">
        <f>SUM(R22:R28)</f>
        <v>225.82999999999998</v>
      </c>
      <c r="S21" s="119">
        <f>SUM(S22:S28)</f>
        <v>61.010000000000005</v>
      </c>
      <c r="T21" s="33">
        <f t="shared" si="11"/>
        <v>286.83999999999997</v>
      </c>
      <c r="U21" s="70">
        <f>SUM(U22:U28)</f>
        <v>228.19756165178111</v>
      </c>
      <c r="V21" s="119">
        <f>SUM(V22:V28)</f>
        <v>61.660000000000004</v>
      </c>
      <c r="W21" s="33">
        <f t="shared" si="13"/>
        <v>289.85756165178111</v>
      </c>
      <c r="X21" s="70">
        <f>SUM(X22:X28)</f>
        <v>347.07143313152079</v>
      </c>
      <c r="Y21" s="119">
        <f>SUM(Y22:Y28)</f>
        <v>71.693463638136791</v>
      </c>
      <c r="Z21" s="33">
        <f t="shared" si="15"/>
        <v>418.76489676965758</v>
      </c>
      <c r="AA21" s="70">
        <f>SUM(AA22:AA28)</f>
        <v>344.82992206823678</v>
      </c>
      <c r="AB21" s="119">
        <f>SUM(AB22:AB28)</f>
        <v>71.95488008485286</v>
      </c>
      <c r="AC21" s="33">
        <f t="shared" si="17"/>
        <v>416.78480215308963</v>
      </c>
      <c r="AD21" s="119">
        <f>SUM(AD22:AD28)</f>
        <v>339.93034116479038</v>
      </c>
      <c r="AE21" s="119">
        <f>SUM(AE22:AE28)</f>
        <v>72.230120058405788</v>
      </c>
      <c r="AF21" s="33">
        <f t="shared" si="19"/>
        <v>412.16046122319619</v>
      </c>
      <c r="AG21" s="70">
        <f>SUM(AG22:AG28)</f>
        <v>351.5125553995274</v>
      </c>
      <c r="AH21" s="119">
        <f>SUM(AH22:AH28)</f>
        <v>73.015004004325249</v>
      </c>
      <c r="AI21" s="33">
        <f t="shared" si="21"/>
        <v>424.52755940385265</v>
      </c>
      <c r="AJ21" s="70">
        <f>SUM(AJ22:AJ28)</f>
        <v>312.22532834999998</v>
      </c>
      <c r="AK21" s="119">
        <f>SUM(AK22:AK28)</f>
        <v>73.951000000000008</v>
      </c>
      <c r="AL21" s="33">
        <f t="shared" si="23"/>
        <v>386.17632835000001</v>
      </c>
      <c r="AM21" s="177">
        <f>SUM(AM22:AM26)</f>
        <v>233.5</v>
      </c>
      <c r="AN21" s="31">
        <f>SUM(AN22:AN26)</f>
        <v>65.197999999999993</v>
      </c>
      <c r="AO21" s="33">
        <f t="shared" si="24"/>
        <v>298.69799999999998</v>
      </c>
    </row>
    <row r="22" spans="2:43">
      <c r="B22" s="22" t="s">
        <v>20</v>
      </c>
      <c r="C22" s="71">
        <v>73.043709274999998</v>
      </c>
      <c r="D22" s="15">
        <v>8.7882329450000007</v>
      </c>
      <c r="E22" s="34">
        <f t="shared" si="1"/>
        <v>81.831942220000002</v>
      </c>
      <c r="F22" s="71">
        <v>73.774228162716994</v>
      </c>
      <c r="G22" s="15">
        <v>8.8574838756383105</v>
      </c>
      <c r="H22" s="34">
        <f t="shared" si="3"/>
        <v>82.631712038355303</v>
      </c>
      <c r="I22" s="71">
        <v>68.189831931596871</v>
      </c>
      <c r="J22" s="15">
        <v>8.7734297615044241</v>
      </c>
      <c r="K22" s="34">
        <f t="shared" si="5"/>
        <v>76.963261693101288</v>
      </c>
      <c r="L22" s="71">
        <v>66.05887538246489</v>
      </c>
      <c r="M22" s="15">
        <v>8.7685305258632198</v>
      </c>
      <c r="N22" s="34">
        <f t="shared" si="7"/>
        <v>74.827405908328103</v>
      </c>
      <c r="O22" s="71">
        <v>67.604815666072</v>
      </c>
      <c r="P22" s="15">
        <v>8.614248375292</v>
      </c>
      <c r="Q22" s="34">
        <f t="shared" si="9"/>
        <v>76.219064041363993</v>
      </c>
      <c r="R22" s="71">
        <v>63.35</v>
      </c>
      <c r="S22" s="15">
        <v>8.18</v>
      </c>
      <c r="T22" s="34">
        <f t="shared" si="11"/>
        <v>71.53</v>
      </c>
      <c r="U22" s="71">
        <v>63.620000000000005</v>
      </c>
      <c r="V22" s="15">
        <v>8.17</v>
      </c>
      <c r="W22" s="34">
        <f t="shared" si="13"/>
        <v>71.790000000000006</v>
      </c>
      <c r="X22" s="71">
        <v>66.391869259594003</v>
      </c>
      <c r="Y22" s="15">
        <v>8.1309282689100009</v>
      </c>
      <c r="Z22" s="34">
        <f t="shared" si="15"/>
        <v>74.522797528504</v>
      </c>
      <c r="AA22" s="100">
        <v>61.531059953006995</v>
      </c>
      <c r="AB22" s="101">
        <v>8.1729400469930003</v>
      </c>
      <c r="AC22" s="34">
        <f t="shared" si="17"/>
        <v>69.703999999999994</v>
      </c>
      <c r="AD22" s="129">
        <v>56.625981691575994</v>
      </c>
      <c r="AE22" s="101">
        <v>8.0541485832179998</v>
      </c>
      <c r="AF22" s="34">
        <f t="shared" si="19"/>
        <v>64.680130274793996</v>
      </c>
      <c r="AG22" s="73">
        <v>59.660775741943709</v>
      </c>
      <c r="AH22" s="101">
        <v>8.0137445849866005</v>
      </c>
      <c r="AI22" s="34">
        <f t="shared" si="21"/>
        <v>67.674520326930306</v>
      </c>
      <c r="AJ22" s="73">
        <v>64.27</v>
      </c>
      <c r="AK22" s="108">
        <v>7.92</v>
      </c>
      <c r="AL22" s="34">
        <f t="shared" si="23"/>
        <v>72.19</v>
      </c>
      <c r="AM22" s="73">
        <v>58.445</v>
      </c>
      <c r="AN22" s="174">
        <v>7.9189999999999996</v>
      </c>
      <c r="AO22" s="11">
        <f t="shared" si="24"/>
        <v>66.364000000000004</v>
      </c>
    </row>
    <row r="23" spans="2:43">
      <c r="B23" s="22" t="s">
        <v>40</v>
      </c>
      <c r="C23" s="73">
        <v>66.015291188713107</v>
      </c>
      <c r="D23" s="14">
        <v>10.799851326999999</v>
      </c>
      <c r="E23" s="34">
        <f t="shared" si="1"/>
        <v>76.815142515713106</v>
      </c>
      <c r="F23" s="73">
        <v>67.043416446756098</v>
      </c>
      <c r="G23" s="14">
        <v>11.237657364857</v>
      </c>
      <c r="H23" s="34">
        <f t="shared" si="3"/>
        <v>78.281073811613098</v>
      </c>
      <c r="I23" s="73">
        <v>66.392052783126061</v>
      </c>
      <c r="J23" s="14">
        <v>11.132428137010999</v>
      </c>
      <c r="K23" s="34">
        <f t="shared" si="5"/>
        <v>77.524480920137066</v>
      </c>
      <c r="L23" s="73">
        <v>67.758364612916054</v>
      </c>
      <c r="M23" s="14">
        <v>11.310945619491001</v>
      </c>
      <c r="N23" s="34">
        <f t="shared" si="7"/>
        <v>79.069310232407048</v>
      </c>
      <c r="O23" s="73">
        <v>68.313094641548048</v>
      </c>
      <c r="P23" s="14">
        <v>11.511615534109001</v>
      </c>
      <c r="Q23" s="34">
        <f t="shared" si="9"/>
        <v>79.824710175657046</v>
      </c>
      <c r="R23" s="71">
        <v>69.350000000000009</v>
      </c>
      <c r="S23" s="14">
        <v>12.13</v>
      </c>
      <c r="T23" s="34">
        <f t="shared" si="11"/>
        <v>81.48</v>
      </c>
      <c r="U23" s="71">
        <v>69.84</v>
      </c>
      <c r="V23" s="14">
        <v>12.57</v>
      </c>
      <c r="W23" s="34">
        <f t="shared" si="13"/>
        <v>82.41</v>
      </c>
      <c r="X23" s="71">
        <v>70.025000000000006</v>
      </c>
      <c r="Y23" s="14">
        <v>13</v>
      </c>
      <c r="Z23" s="34">
        <f t="shared" si="15"/>
        <v>83.025000000000006</v>
      </c>
      <c r="AA23" s="100">
        <v>69.931686241506995</v>
      </c>
      <c r="AB23" s="14">
        <v>13.456635554232999</v>
      </c>
      <c r="AC23" s="34">
        <f t="shared" si="17"/>
        <v>83.388321795739998</v>
      </c>
      <c r="AD23" s="129">
        <v>70.625724027272994</v>
      </c>
      <c r="AE23" s="101">
        <v>13.697006764253</v>
      </c>
      <c r="AF23" s="34">
        <f t="shared" si="19"/>
        <v>84.322730791525998</v>
      </c>
      <c r="AG23" s="104">
        <v>71.695295906574998</v>
      </c>
      <c r="AH23" s="103">
        <v>13.653280283377001</v>
      </c>
      <c r="AI23" s="34">
        <f t="shared" si="21"/>
        <v>85.348576189951999</v>
      </c>
      <c r="AJ23" s="122">
        <v>71.81</v>
      </c>
      <c r="AK23" s="105">
        <v>13.75</v>
      </c>
      <c r="AL23" s="34">
        <f t="shared" si="23"/>
        <v>85.56</v>
      </c>
      <c r="AM23" s="104">
        <v>74</v>
      </c>
      <c r="AN23" s="176">
        <v>14</v>
      </c>
      <c r="AO23" s="11">
        <f t="shared" si="24"/>
        <v>88</v>
      </c>
    </row>
    <row r="24" spans="2:43">
      <c r="B24" s="22" t="s">
        <v>14</v>
      </c>
      <c r="C24" s="73">
        <v>35.443644557985252</v>
      </c>
      <c r="D24" s="14">
        <v>5.014281481036007</v>
      </c>
      <c r="E24" s="34">
        <f t="shared" si="1"/>
        <v>40.45792603902126</v>
      </c>
      <c r="F24" s="73">
        <v>36.843610947040013</v>
      </c>
      <c r="G24" s="14">
        <v>5.1716301269833007</v>
      </c>
      <c r="H24" s="34">
        <f t="shared" si="3"/>
        <v>42.015241074023315</v>
      </c>
      <c r="I24" s="73">
        <v>37.078557127956202</v>
      </c>
      <c r="J24" s="14">
        <v>5.216243785780116</v>
      </c>
      <c r="K24" s="34">
        <f t="shared" si="5"/>
        <v>42.294800913736317</v>
      </c>
      <c r="L24" s="73">
        <v>37.961688366374446</v>
      </c>
      <c r="M24" s="14">
        <v>5.2389663320700066</v>
      </c>
      <c r="N24" s="34">
        <f t="shared" si="7"/>
        <v>43.200654698444453</v>
      </c>
      <c r="O24" s="73">
        <v>38.475727024790999</v>
      </c>
      <c r="P24" s="14">
        <v>5.3042061940679996</v>
      </c>
      <c r="Q24" s="34">
        <f t="shared" si="9"/>
        <v>43.779933218859</v>
      </c>
      <c r="R24" s="73">
        <v>39.29</v>
      </c>
      <c r="S24" s="14">
        <v>5.35</v>
      </c>
      <c r="T24" s="34">
        <f t="shared" si="11"/>
        <v>44.64</v>
      </c>
      <c r="U24" s="73">
        <v>41.947561651781101</v>
      </c>
      <c r="V24" s="14">
        <v>5.42</v>
      </c>
      <c r="W24" s="34">
        <f t="shared" si="13"/>
        <v>47.367561651781102</v>
      </c>
      <c r="X24" s="73">
        <v>40.442999999999998</v>
      </c>
      <c r="Y24" s="14">
        <v>5.4630000000000001</v>
      </c>
      <c r="Z24" s="34">
        <f t="shared" si="15"/>
        <v>45.905999999999999</v>
      </c>
      <c r="AA24" s="73">
        <v>41.218882623788801</v>
      </c>
      <c r="AB24" s="14">
        <v>5.54673349872286</v>
      </c>
      <c r="AC24" s="34">
        <f t="shared" si="17"/>
        <v>46.765616122511659</v>
      </c>
      <c r="AD24" s="129">
        <v>41.443110145943997</v>
      </c>
      <c r="AE24" s="14">
        <v>5.5835043373133999</v>
      </c>
      <c r="AF24" s="34">
        <f t="shared" si="19"/>
        <v>47.026614483257397</v>
      </c>
      <c r="AG24" s="73">
        <v>40.881288878237363</v>
      </c>
      <c r="AH24" s="101">
        <v>5.5279228993026397</v>
      </c>
      <c r="AI24" s="34">
        <f t="shared" si="21"/>
        <v>46.409211777540001</v>
      </c>
      <c r="AJ24" s="110">
        <v>41.009</v>
      </c>
      <c r="AK24" s="111">
        <v>5.641</v>
      </c>
      <c r="AL24" s="34">
        <f t="shared" si="23"/>
        <v>46.65</v>
      </c>
      <c r="AM24" s="73">
        <v>41.048999999999999</v>
      </c>
      <c r="AN24" s="174">
        <v>5.6769999999999996</v>
      </c>
      <c r="AO24" s="11">
        <f t="shared" si="24"/>
        <v>46.725999999999999</v>
      </c>
    </row>
    <row r="25" spans="2:43">
      <c r="B25" s="22" t="s">
        <v>15</v>
      </c>
      <c r="C25" s="73">
        <v>30.099881538840997</v>
      </c>
      <c r="D25" s="15">
        <v>3.8660364611590001</v>
      </c>
      <c r="E25" s="34">
        <f t="shared" si="1"/>
        <v>33.965917999999995</v>
      </c>
      <c r="F25" s="73">
        <v>30.306192781951996</v>
      </c>
      <c r="G25" s="15">
        <v>4.2346472180479999</v>
      </c>
      <c r="H25" s="34">
        <f t="shared" si="3"/>
        <v>34.540839999999996</v>
      </c>
      <c r="I25" s="73">
        <v>30.433840214809045</v>
      </c>
      <c r="J25" s="15">
        <v>4.1673148851909598</v>
      </c>
      <c r="K25" s="34">
        <f t="shared" si="5"/>
        <v>34.601155100000007</v>
      </c>
      <c r="L25" s="73">
        <v>30.272492493419001</v>
      </c>
      <c r="M25" s="15">
        <v>4.3012425065809996</v>
      </c>
      <c r="N25" s="34">
        <f t="shared" si="7"/>
        <v>34.573734999999999</v>
      </c>
      <c r="O25" s="73">
        <v>29.725861835907001</v>
      </c>
      <c r="P25" s="15">
        <v>4.5433821640929999</v>
      </c>
      <c r="Q25" s="34">
        <f t="shared" si="9"/>
        <v>34.269244</v>
      </c>
      <c r="R25" s="71">
        <v>30.89</v>
      </c>
      <c r="S25" s="15">
        <v>4.8899999999999997</v>
      </c>
      <c r="T25" s="34">
        <f t="shared" si="11"/>
        <v>35.78</v>
      </c>
      <c r="U25" s="71">
        <v>30.82</v>
      </c>
      <c r="V25" s="15">
        <v>5.14</v>
      </c>
      <c r="W25" s="34">
        <f t="shared" si="13"/>
        <v>35.96</v>
      </c>
      <c r="X25" s="71">
        <v>33.729999999999997</v>
      </c>
      <c r="Y25" s="14">
        <v>5.27</v>
      </c>
      <c r="Z25" s="34">
        <f t="shared" si="15"/>
        <v>39</v>
      </c>
      <c r="AA25" s="100">
        <v>34.303187012142985</v>
      </c>
      <c r="AB25" s="14">
        <v>5.0538129878570111</v>
      </c>
      <c r="AC25" s="34">
        <f t="shared" si="17"/>
        <v>39.356999999999999</v>
      </c>
      <c r="AD25" s="129">
        <v>34.875001316034712</v>
      </c>
      <c r="AE25" s="14">
        <v>4.9978116839652902</v>
      </c>
      <c r="AF25" s="34">
        <f t="shared" si="19"/>
        <v>39.872813000000001</v>
      </c>
      <c r="AG25" s="73">
        <v>40.331837709883999</v>
      </c>
      <c r="AH25" s="101">
        <v>5.3727582901159998</v>
      </c>
      <c r="AI25" s="34">
        <f t="shared" si="21"/>
        <v>45.704595999999995</v>
      </c>
      <c r="AJ25" s="112">
        <v>31.9</v>
      </c>
      <c r="AK25" s="113">
        <v>5.74</v>
      </c>
      <c r="AL25" s="34">
        <f t="shared" si="23"/>
        <v>37.64</v>
      </c>
      <c r="AM25" s="73">
        <v>41.058999999999997</v>
      </c>
      <c r="AN25" s="174">
        <v>5.71</v>
      </c>
      <c r="AO25" s="11">
        <f t="shared" si="24"/>
        <v>46.768999999999998</v>
      </c>
    </row>
    <row r="26" spans="2:43" ht="15" thickBot="1">
      <c r="B26" s="22" t="s">
        <v>16</v>
      </c>
      <c r="C26" s="73">
        <v>17.294771738969999</v>
      </c>
      <c r="D26" s="15">
        <v>29.440278661320001</v>
      </c>
      <c r="E26" s="32">
        <f t="shared" si="1"/>
        <v>46.73505040029</v>
      </c>
      <c r="F26" s="73">
        <v>19.019744805370006</v>
      </c>
      <c r="G26" s="15">
        <v>30.834331109779999</v>
      </c>
      <c r="H26" s="32">
        <f t="shared" si="3"/>
        <v>49.854075915150005</v>
      </c>
      <c r="I26" s="124">
        <v>19.409047446329996</v>
      </c>
      <c r="J26" s="126">
        <v>31.253745273970001</v>
      </c>
      <c r="K26" s="130">
        <f t="shared" si="5"/>
        <v>50.662792720299997</v>
      </c>
      <c r="L26" s="73">
        <v>19.633158433349994</v>
      </c>
      <c r="M26" s="15">
        <v>30.154480618120001</v>
      </c>
      <c r="N26" s="32">
        <f t="shared" si="7"/>
        <v>49.787639051469995</v>
      </c>
      <c r="O26" s="73">
        <v>18.689562265070194</v>
      </c>
      <c r="P26" s="15">
        <v>30.873950491642532</v>
      </c>
      <c r="Q26" s="32">
        <f t="shared" si="9"/>
        <v>49.563512756712726</v>
      </c>
      <c r="R26" s="71">
        <v>19.130000000000003</v>
      </c>
      <c r="S26" s="15">
        <v>30.46</v>
      </c>
      <c r="T26" s="32">
        <f t="shared" si="11"/>
        <v>49.59</v>
      </c>
      <c r="U26" s="71">
        <v>18.14</v>
      </c>
      <c r="V26" s="15">
        <v>30.36</v>
      </c>
      <c r="W26" s="32">
        <f t="shared" si="13"/>
        <v>48.5</v>
      </c>
      <c r="X26" s="71">
        <v>18.851583214279803</v>
      </c>
      <c r="Y26" s="15">
        <v>30.630428366752799</v>
      </c>
      <c r="Z26" s="32">
        <f t="shared" si="15"/>
        <v>49.482011581032602</v>
      </c>
      <c r="AA26" s="100">
        <v>18.9108102344</v>
      </c>
      <c r="AB26" s="101">
        <v>30.5831897656</v>
      </c>
      <c r="AC26" s="32">
        <f t="shared" si="17"/>
        <v>49.494</v>
      </c>
      <c r="AD26" s="129">
        <v>19.312856081139103</v>
      </c>
      <c r="AE26" s="14">
        <v>30.8297970227161</v>
      </c>
      <c r="AF26" s="32">
        <f t="shared" si="19"/>
        <v>50.142653103855203</v>
      </c>
      <c r="AG26" s="73">
        <v>19.616019014396901</v>
      </c>
      <c r="AH26" s="14">
        <v>31.305530999999998</v>
      </c>
      <c r="AI26" s="32">
        <f t="shared" si="21"/>
        <v>50.9215500143969</v>
      </c>
      <c r="AJ26" s="112">
        <v>10.45</v>
      </c>
      <c r="AK26" s="114">
        <v>31.76</v>
      </c>
      <c r="AL26" s="32">
        <f t="shared" si="23"/>
        <v>42.21</v>
      </c>
      <c r="AM26" s="73">
        <v>18.946999999999999</v>
      </c>
      <c r="AN26" s="14">
        <v>31.891999999999999</v>
      </c>
      <c r="AO26" s="11">
        <f t="shared" si="24"/>
        <v>50.838999999999999</v>
      </c>
    </row>
    <row r="27" spans="2:43">
      <c r="B27" s="22" t="s">
        <v>62</v>
      </c>
      <c r="C27" s="79"/>
      <c r="D27" s="79"/>
      <c r="E27" s="79"/>
      <c r="F27" s="79"/>
      <c r="G27" s="79"/>
      <c r="H27" s="79"/>
      <c r="I27" s="125"/>
      <c r="J27" s="125"/>
      <c r="K27" s="125"/>
      <c r="L27" s="80"/>
      <c r="M27" s="79"/>
      <c r="N27" s="79"/>
      <c r="O27" s="80"/>
      <c r="P27" s="79"/>
      <c r="Q27" s="79"/>
      <c r="R27" s="73">
        <v>3.82</v>
      </c>
      <c r="S27" s="15">
        <v>0</v>
      </c>
      <c r="T27" s="34">
        <f t="shared" si="11"/>
        <v>3.82</v>
      </c>
      <c r="U27" s="73">
        <v>3.83</v>
      </c>
      <c r="V27" s="15">
        <v>0</v>
      </c>
      <c r="W27" s="34">
        <f t="shared" si="13"/>
        <v>3.83</v>
      </c>
      <c r="X27" s="73">
        <v>11.74</v>
      </c>
      <c r="Y27" s="15">
        <v>0</v>
      </c>
      <c r="Z27" s="34">
        <f t="shared" si="15"/>
        <v>11.74</v>
      </c>
      <c r="AA27" s="73">
        <v>11.702016937918</v>
      </c>
      <c r="AB27" s="15">
        <v>0</v>
      </c>
      <c r="AC27" s="34">
        <f t="shared" si="17"/>
        <v>11.702016937918</v>
      </c>
      <c r="AD27" s="129">
        <v>11.7477988518256</v>
      </c>
      <c r="AE27" s="15">
        <v>0</v>
      </c>
      <c r="AF27" s="34">
        <f t="shared" si="19"/>
        <v>11.7477988518256</v>
      </c>
      <c r="AG27" s="73">
        <v>11.668512591174448</v>
      </c>
      <c r="AH27" s="15">
        <v>0</v>
      </c>
      <c r="AI27" s="34">
        <f t="shared" si="21"/>
        <v>11.668512591174448</v>
      </c>
      <c r="AJ27" s="73">
        <v>11.67632835</v>
      </c>
      <c r="AK27" s="108">
        <v>0</v>
      </c>
      <c r="AL27" s="34">
        <f t="shared" si="23"/>
        <v>11.67632835</v>
      </c>
      <c r="AM27" s="73">
        <v>11.629756846021801</v>
      </c>
      <c r="AN27" s="174">
        <v>0</v>
      </c>
      <c r="AO27" s="178">
        <f t="shared" si="24"/>
        <v>11.629756846021801</v>
      </c>
    </row>
    <row r="28" spans="2:43">
      <c r="B28" s="22" t="s">
        <v>63</v>
      </c>
      <c r="C28" s="79"/>
      <c r="D28" s="94"/>
      <c r="E28" s="79"/>
      <c r="F28" s="79"/>
      <c r="G28" s="94"/>
      <c r="H28" s="79"/>
      <c r="I28" s="79"/>
      <c r="J28" s="94"/>
      <c r="K28" s="79"/>
      <c r="L28" s="80"/>
      <c r="M28" s="94"/>
      <c r="N28" s="79"/>
      <c r="O28" s="80"/>
      <c r="P28" s="94"/>
      <c r="Q28" s="79"/>
      <c r="R28" s="80"/>
      <c r="S28" s="79"/>
      <c r="T28" s="79"/>
      <c r="U28" s="80"/>
      <c r="V28" s="79"/>
      <c r="W28" s="79"/>
      <c r="X28" s="73">
        <v>105.889980657647</v>
      </c>
      <c r="Y28" s="15">
        <v>9.1991070024739994</v>
      </c>
      <c r="Z28" s="34">
        <f t="shared" si="15"/>
        <v>115.089087660121</v>
      </c>
      <c r="AA28" s="73">
        <v>107.23227906547301</v>
      </c>
      <c r="AB28" s="99">
        <v>9.1415682314469997</v>
      </c>
      <c r="AC28" s="34">
        <f t="shared" si="17"/>
        <v>116.37384729692</v>
      </c>
      <c r="AD28" s="129">
        <v>105.299869050998</v>
      </c>
      <c r="AE28" s="99">
        <v>9.0678516669399993</v>
      </c>
      <c r="AF28" s="34">
        <f t="shared" si="19"/>
        <v>114.367720717938</v>
      </c>
      <c r="AG28" s="73">
        <v>107.65882555731599</v>
      </c>
      <c r="AH28" s="99">
        <v>9.1417669465429992</v>
      </c>
      <c r="AI28" s="34">
        <f t="shared" si="21"/>
        <v>116.80059250385899</v>
      </c>
      <c r="AJ28" s="73">
        <v>81.11</v>
      </c>
      <c r="AK28" s="108">
        <v>9.14</v>
      </c>
      <c r="AL28" s="34">
        <f t="shared" si="23"/>
        <v>90.25</v>
      </c>
      <c r="AM28" s="73">
        <v>108.654</v>
      </c>
      <c r="AN28" s="174">
        <v>8.6880000000000006</v>
      </c>
      <c r="AO28" s="178">
        <f t="shared" si="24"/>
        <v>117.342</v>
      </c>
    </row>
    <row r="29" spans="2:43" s="30" customFormat="1">
      <c r="B29" s="24" t="s">
        <v>39</v>
      </c>
      <c r="C29" s="138">
        <f>SUM(C30:C31)</f>
        <v>17.3730616811659</v>
      </c>
      <c r="D29" s="17">
        <f>SUM(D30:D31)</f>
        <v>0</v>
      </c>
      <c r="E29" s="131">
        <f t="shared" ref="E29:E34" si="25">C29+D29</f>
        <v>17.3730616811659</v>
      </c>
      <c r="F29" s="138">
        <f>SUM(F30:F31)</f>
        <v>17.3730616811659</v>
      </c>
      <c r="G29" s="139">
        <f>SUM(G30:G31)</f>
        <v>0</v>
      </c>
      <c r="H29" s="75">
        <f>F29+G29</f>
        <v>17.3730616811659</v>
      </c>
      <c r="I29" s="138">
        <f>SUM(I30:I31)</f>
        <v>19.463175039382101</v>
      </c>
      <c r="J29" s="75">
        <f>SUM(J30:J31)</f>
        <v>0</v>
      </c>
      <c r="K29" s="75">
        <f>I29+J29</f>
        <v>19.463175039382101</v>
      </c>
      <c r="L29" s="138">
        <f>SUM(L30:L31)</f>
        <v>19.463175039382101</v>
      </c>
      <c r="M29" s="139">
        <f>SUM(M30:M31)</f>
        <v>0</v>
      </c>
      <c r="N29" s="75">
        <f t="shared" ref="N29:N34" si="26">L29+M29</f>
        <v>19.463175039382101</v>
      </c>
      <c r="O29" s="123">
        <f>SUM(O30:O31)</f>
        <v>19.463175039382101</v>
      </c>
      <c r="P29" s="138">
        <f>SUM(P30:P31)</f>
        <v>0</v>
      </c>
      <c r="Q29" s="75">
        <f t="shared" ref="Q29:Q34" si="27">O29+P29</f>
        <v>19.463175039382101</v>
      </c>
      <c r="R29" s="138">
        <f>SUM(R30:R31)</f>
        <v>19.29</v>
      </c>
      <c r="S29" s="139">
        <f>SUM(S30:S31)</f>
        <v>0</v>
      </c>
      <c r="T29" s="75">
        <f t="shared" ref="T29:T34" si="28">R29+S29</f>
        <v>19.29</v>
      </c>
      <c r="U29" s="138">
        <f>SUM(U30:U31)</f>
        <v>19.29</v>
      </c>
      <c r="V29" s="139">
        <f>SUM(V30:V31)</f>
        <v>0</v>
      </c>
      <c r="W29" s="75">
        <f t="shared" ref="W29:W34" si="29">U29+V29</f>
        <v>19.29</v>
      </c>
      <c r="X29" s="138">
        <f>SUM(X30:X31)</f>
        <v>19.355065135583999</v>
      </c>
      <c r="Y29" s="75">
        <f>SUM(Y30:Y31)</f>
        <v>0</v>
      </c>
      <c r="Z29" s="75">
        <f t="shared" si="15"/>
        <v>19.355065135583999</v>
      </c>
      <c r="AA29" s="138">
        <f>SUM(AA30:AA31)</f>
        <v>19.355065135583999</v>
      </c>
      <c r="AB29" s="139">
        <f>SUM(AB30:AB31)</f>
        <v>0</v>
      </c>
      <c r="AC29" s="75">
        <f t="shared" si="17"/>
        <v>19.355065135583999</v>
      </c>
      <c r="AD29" s="93">
        <f>SUM(AD30:AD31)</f>
        <v>19.355065135583999</v>
      </c>
      <c r="AE29" s="93">
        <f>SUM(AE30:AE31)</f>
        <v>0</v>
      </c>
      <c r="AF29" s="131">
        <f t="shared" si="19"/>
        <v>19.355065135583999</v>
      </c>
      <c r="AG29" s="74">
        <f>SUM(AG30:AG31)</f>
        <v>18.229904877896999</v>
      </c>
      <c r="AH29" s="93">
        <f>SUM(AH30:AH31)</f>
        <v>0</v>
      </c>
      <c r="AI29" s="131">
        <f t="shared" si="21"/>
        <v>18.229904877896999</v>
      </c>
      <c r="AJ29" s="74">
        <f>SUM(AJ30:AJ31)</f>
        <v>18.229904877896999</v>
      </c>
      <c r="AK29" s="93">
        <f>SUM(AK30:AK31)</f>
        <v>0</v>
      </c>
      <c r="AL29" s="131">
        <f t="shared" si="23"/>
        <v>18.229904877896999</v>
      </c>
      <c r="AM29" s="74">
        <f>SUM(AM30:AM31)</f>
        <v>18.229904877896999</v>
      </c>
      <c r="AN29" s="93">
        <f>SUM(AN30:AN31)</f>
        <v>0</v>
      </c>
      <c r="AO29" s="75">
        <f t="shared" si="24"/>
        <v>18.229904877896999</v>
      </c>
    </row>
    <row r="30" spans="2:43">
      <c r="B30" s="22" t="s">
        <v>38</v>
      </c>
      <c r="C30" s="73">
        <v>10.6730917269039</v>
      </c>
      <c r="D30" s="15">
        <v>0</v>
      </c>
      <c r="E30" s="32">
        <f t="shared" si="25"/>
        <v>10.6730917269039</v>
      </c>
      <c r="F30" s="73">
        <v>10.6730917269039</v>
      </c>
      <c r="G30" s="15">
        <v>0</v>
      </c>
      <c r="H30" s="32">
        <f>F30+G30</f>
        <v>10.6730917269039</v>
      </c>
      <c r="I30" s="73">
        <v>11.6660805733031</v>
      </c>
      <c r="J30" s="15">
        <v>0</v>
      </c>
      <c r="K30" s="32">
        <f>I30+J30</f>
        <v>11.6660805733031</v>
      </c>
      <c r="L30" s="73">
        <v>11.6660805733031</v>
      </c>
      <c r="M30" s="15">
        <v>0</v>
      </c>
      <c r="N30" s="32">
        <f t="shared" si="26"/>
        <v>11.6660805733031</v>
      </c>
      <c r="O30" s="73">
        <v>11.6660805733031</v>
      </c>
      <c r="P30" s="15">
        <v>0</v>
      </c>
      <c r="Q30" s="32">
        <f t="shared" si="27"/>
        <v>11.6660805733031</v>
      </c>
      <c r="R30" s="73">
        <v>9.86</v>
      </c>
      <c r="S30" s="15">
        <v>0</v>
      </c>
      <c r="T30" s="32">
        <f t="shared" si="28"/>
        <v>9.86</v>
      </c>
      <c r="U30" s="73">
        <v>9.86</v>
      </c>
      <c r="V30" s="15">
        <v>0</v>
      </c>
      <c r="W30" s="32">
        <f t="shared" si="29"/>
        <v>9.86</v>
      </c>
      <c r="X30" s="73">
        <v>11.219062465247999</v>
      </c>
      <c r="Y30" s="15">
        <v>0</v>
      </c>
      <c r="Z30" s="32">
        <f t="shared" si="15"/>
        <v>11.219062465247999</v>
      </c>
      <c r="AA30" s="73">
        <v>11.219062465247999</v>
      </c>
      <c r="AB30" s="15">
        <v>0</v>
      </c>
      <c r="AC30" s="32">
        <f t="shared" si="17"/>
        <v>11.219062465247999</v>
      </c>
      <c r="AD30" s="129">
        <v>11.219062465247999</v>
      </c>
      <c r="AE30" s="15">
        <v>0</v>
      </c>
      <c r="AF30" s="34">
        <f t="shared" si="19"/>
        <v>11.219062465247999</v>
      </c>
      <c r="AG30" s="73">
        <v>11.021291355198001</v>
      </c>
      <c r="AH30" s="15">
        <v>0</v>
      </c>
      <c r="AI30" s="32">
        <f t="shared" si="21"/>
        <v>11.021291355198001</v>
      </c>
      <c r="AJ30" s="73">
        <v>11.021291355198001</v>
      </c>
      <c r="AK30" s="108">
        <v>0</v>
      </c>
      <c r="AL30" s="32">
        <f t="shared" si="23"/>
        <v>11.021291355198001</v>
      </c>
      <c r="AM30" s="73">
        <v>11.021291355198001</v>
      </c>
      <c r="AN30" s="174">
        <v>0</v>
      </c>
      <c r="AO30" s="178">
        <f t="shared" si="24"/>
        <v>11.021291355198001</v>
      </c>
    </row>
    <row r="31" spans="2:43">
      <c r="B31" s="22" t="s">
        <v>37</v>
      </c>
      <c r="C31" s="73">
        <v>6.6999699542620004</v>
      </c>
      <c r="D31" s="15">
        <v>0</v>
      </c>
      <c r="E31" s="32">
        <f t="shared" si="25"/>
        <v>6.6999699542620004</v>
      </c>
      <c r="F31" s="73">
        <v>6.6999699542620004</v>
      </c>
      <c r="G31" s="15">
        <v>0</v>
      </c>
      <c r="H31" s="32">
        <f>F31+G31</f>
        <v>6.6999699542620004</v>
      </c>
      <c r="I31" s="73">
        <v>7.7970944660789998</v>
      </c>
      <c r="J31" s="15">
        <v>0</v>
      </c>
      <c r="K31" s="32">
        <f>I31+J31</f>
        <v>7.7970944660789998</v>
      </c>
      <c r="L31" s="73">
        <v>7.7970944660789998</v>
      </c>
      <c r="M31" s="15">
        <v>0</v>
      </c>
      <c r="N31" s="32">
        <f t="shared" si="26"/>
        <v>7.7970944660789998</v>
      </c>
      <c r="O31" s="73">
        <v>7.7970944660789998</v>
      </c>
      <c r="P31" s="15">
        <v>0</v>
      </c>
      <c r="Q31" s="32">
        <f t="shared" si="27"/>
        <v>7.7970944660789998</v>
      </c>
      <c r="R31" s="73">
        <v>9.43</v>
      </c>
      <c r="S31" s="15">
        <v>0</v>
      </c>
      <c r="T31" s="32">
        <f t="shared" si="28"/>
        <v>9.43</v>
      </c>
      <c r="U31" s="73">
        <v>9.43</v>
      </c>
      <c r="V31" s="15">
        <v>0</v>
      </c>
      <c r="W31" s="32">
        <f t="shared" si="29"/>
        <v>9.43</v>
      </c>
      <c r="X31" s="73">
        <v>8.1360026703359996</v>
      </c>
      <c r="Y31" s="15">
        <v>0</v>
      </c>
      <c r="Z31" s="32">
        <f t="shared" si="15"/>
        <v>8.1360026703359996</v>
      </c>
      <c r="AA31" s="73">
        <v>8.1360026703359996</v>
      </c>
      <c r="AB31" s="15">
        <v>0</v>
      </c>
      <c r="AC31" s="32">
        <f t="shared" si="17"/>
        <v>8.1360026703359996</v>
      </c>
      <c r="AD31" s="129">
        <v>8.1360026703359996</v>
      </c>
      <c r="AE31" s="15">
        <v>0</v>
      </c>
      <c r="AF31" s="32">
        <f t="shared" si="19"/>
        <v>8.1360026703359996</v>
      </c>
      <c r="AG31" s="73">
        <v>7.2086135226990002</v>
      </c>
      <c r="AH31" s="15">
        <v>0</v>
      </c>
      <c r="AI31" s="32">
        <f t="shared" si="21"/>
        <v>7.2086135226990002</v>
      </c>
      <c r="AJ31" s="73">
        <v>7.2086135226990002</v>
      </c>
      <c r="AK31" s="108">
        <v>0</v>
      </c>
      <c r="AL31" s="32">
        <f t="shared" si="23"/>
        <v>7.2086135226990002</v>
      </c>
      <c r="AM31" s="73">
        <v>7.2086135226990002</v>
      </c>
      <c r="AN31" s="174">
        <v>0</v>
      </c>
      <c r="AO31" s="178">
        <f t="shared" si="24"/>
        <v>7.2086135226990002</v>
      </c>
    </row>
    <row r="32" spans="2:43">
      <c r="B32" s="24" t="s">
        <v>17</v>
      </c>
      <c r="C32" s="74">
        <v>0.91488662727513503</v>
      </c>
      <c r="D32" s="17">
        <v>0.6004250962305</v>
      </c>
      <c r="E32" s="35">
        <f t="shared" si="25"/>
        <v>1.515311723505635</v>
      </c>
      <c r="F32" s="74">
        <v>0.91488662727513503</v>
      </c>
      <c r="G32" s="17">
        <v>0.6004250962305</v>
      </c>
      <c r="H32" s="35">
        <f>F32+G32</f>
        <v>1.515311723505635</v>
      </c>
      <c r="I32" s="74">
        <v>0.87894350949004996</v>
      </c>
      <c r="J32" s="17">
        <v>0.58775072963427988</v>
      </c>
      <c r="K32" s="35">
        <f>I32+J32</f>
        <v>1.4666942391243298</v>
      </c>
      <c r="L32" s="74">
        <v>0.87894350949004996</v>
      </c>
      <c r="M32" s="17">
        <v>0.58775072963427988</v>
      </c>
      <c r="N32" s="35">
        <f t="shared" si="26"/>
        <v>1.4666942391243298</v>
      </c>
      <c r="O32" s="74">
        <v>0.87894350949004996</v>
      </c>
      <c r="P32" s="17">
        <v>0.58775072963427988</v>
      </c>
      <c r="Q32" s="35">
        <f t="shared" si="27"/>
        <v>1.4666942391243298</v>
      </c>
      <c r="R32" s="74">
        <v>0.88</v>
      </c>
      <c r="S32" s="17">
        <v>0.59</v>
      </c>
      <c r="T32" s="35">
        <f t="shared" si="28"/>
        <v>1.47</v>
      </c>
      <c r="U32" s="74">
        <v>0.88</v>
      </c>
      <c r="V32" s="17">
        <v>0.59</v>
      </c>
      <c r="W32" s="35">
        <f t="shared" si="29"/>
        <v>1.47</v>
      </c>
      <c r="X32" s="74">
        <v>0.89</v>
      </c>
      <c r="Y32" s="17">
        <v>0.61</v>
      </c>
      <c r="Z32" s="35">
        <f t="shared" si="15"/>
        <v>1.5</v>
      </c>
      <c r="AA32" s="74">
        <v>0.89</v>
      </c>
      <c r="AB32" s="17">
        <v>0.61</v>
      </c>
      <c r="AC32" s="35">
        <f t="shared" si="17"/>
        <v>1.5</v>
      </c>
      <c r="AD32" s="93">
        <v>0.89</v>
      </c>
      <c r="AE32" s="17">
        <v>0.61</v>
      </c>
      <c r="AF32" s="35">
        <f t="shared" si="19"/>
        <v>1.5</v>
      </c>
      <c r="AG32" s="74">
        <v>0.89</v>
      </c>
      <c r="AH32" s="17">
        <v>0.61</v>
      </c>
      <c r="AI32" s="35">
        <f t="shared" si="21"/>
        <v>1.5</v>
      </c>
      <c r="AJ32" s="74">
        <v>0.96</v>
      </c>
      <c r="AK32" s="17">
        <v>0.62</v>
      </c>
      <c r="AL32" s="35">
        <f t="shared" si="23"/>
        <v>1.58</v>
      </c>
      <c r="AM32" s="74">
        <v>0.96</v>
      </c>
      <c r="AN32" s="17">
        <v>0.62</v>
      </c>
      <c r="AO32" s="35">
        <f t="shared" si="24"/>
        <v>1.58</v>
      </c>
    </row>
    <row r="33" spans="1:56">
      <c r="B33" s="25" t="s">
        <v>29</v>
      </c>
      <c r="C33" s="76">
        <v>6.3012611229379996</v>
      </c>
      <c r="D33" s="17">
        <v>0.12776814584599999</v>
      </c>
      <c r="E33" s="35">
        <f t="shared" si="25"/>
        <v>6.4290292687839994</v>
      </c>
      <c r="F33" s="76">
        <v>6.2595889067929997</v>
      </c>
      <c r="G33" s="17">
        <v>0.128865946974</v>
      </c>
      <c r="H33" s="35">
        <f>F33+G33</f>
        <v>6.3884548537669996</v>
      </c>
      <c r="I33" s="76">
        <v>6.314406988769</v>
      </c>
      <c r="J33" s="17">
        <v>0.12794782508300001</v>
      </c>
      <c r="K33" s="35">
        <f>I33+J33</f>
        <v>6.4423548138519999</v>
      </c>
      <c r="L33" s="76">
        <v>6.29281879903</v>
      </c>
      <c r="M33" s="17">
        <v>0.12683788474400001</v>
      </c>
      <c r="N33" s="35">
        <f t="shared" si="26"/>
        <v>6.4196566837739999</v>
      </c>
      <c r="O33" s="76">
        <v>6.6956653886720003</v>
      </c>
      <c r="P33" s="17">
        <v>0.12972895008999999</v>
      </c>
      <c r="Q33" s="35">
        <f t="shared" si="27"/>
        <v>6.825394338762</v>
      </c>
      <c r="R33" s="76">
        <v>6.93</v>
      </c>
      <c r="S33" s="17">
        <v>0.13</v>
      </c>
      <c r="T33" s="35">
        <f t="shared" si="28"/>
        <v>7.06</v>
      </c>
      <c r="U33" s="76">
        <v>7.29</v>
      </c>
      <c r="V33" s="17">
        <v>0.13</v>
      </c>
      <c r="W33" s="35">
        <f t="shared" si="29"/>
        <v>7.42</v>
      </c>
      <c r="X33" s="76">
        <v>7.28</v>
      </c>
      <c r="Y33" s="17">
        <v>0.14000000000000001</v>
      </c>
      <c r="Z33" s="35">
        <f t="shared" si="15"/>
        <v>7.42</v>
      </c>
      <c r="AA33" s="76">
        <v>7.4552359641869996</v>
      </c>
      <c r="AB33" s="17">
        <v>0.13573704772</v>
      </c>
      <c r="AC33" s="35">
        <f t="shared" si="17"/>
        <v>7.5909730119069998</v>
      </c>
      <c r="AD33" s="132">
        <v>7.0810739854089997</v>
      </c>
      <c r="AE33" s="17">
        <v>0.129284751201</v>
      </c>
      <c r="AF33" s="35">
        <f t="shared" si="19"/>
        <v>7.2103587366099999</v>
      </c>
      <c r="AG33" s="76">
        <v>7.0810739854089997</v>
      </c>
      <c r="AH33" s="17">
        <v>0.129284751201</v>
      </c>
      <c r="AI33" s="35">
        <f t="shared" si="21"/>
        <v>7.2103587366099999</v>
      </c>
      <c r="AJ33" s="76">
        <v>6.86</v>
      </c>
      <c r="AK33" s="17">
        <v>0.17</v>
      </c>
      <c r="AL33" s="35">
        <f t="shared" si="23"/>
        <v>7.03</v>
      </c>
      <c r="AM33" s="76">
        <v>7</v>
      </c>
      <c r="AN33" s="17">
        <v>0.17</v>
      </c>
      <c r="AO33" s="35">
        <f t="shared" si="24"/>
        <v>7.17</v>
      </c>
    </row>
    <row r="34" spans="1:56" ht="15" thickBot="1">
      <c r="B34" s="39" t="s">
        <v>66</v>
      </c>
      <c r="C34" s="77">
        <f>C21+C17+C13+C7+C32+C29+C33</f>
        <v>2978.9129557014317</v>
      </c>
      <c r="D34" s="59">
        <f>D21+D17+D13+D7+D32+D29+D33</f>
        <v>142.69632359099921</v>
      </c>
      <c r="E34" s="36">
        <f t="shared" si="25"/>
        <v>3121.609279292431</v>
      </c>
      <c r="F34" s="77">
        <f>F21+F17+F13+F7+F32+F29+F33</f>
        <v>2995.706193342498</v>
      </c>
      <c r="G34" s="59">
        <f>G21+G17+G13+G7+G32+G29+G33</f>
        <v>146.06558445191595</v>
      </c>
      <c r="H34" s="36">
        <f t="shared" ref="H34" si="30">F34+G34</f>
        <v>3141.771777794414</v>
      </c>
      <c r="I34" s="77">
        <f>I21+I17+I13+I7+I32+I29+I33</f>
        <v>3013.9615506146361</v>
      </c>
      <c r="J34" s="59">
        <f>J21+J17+J13+J7+J32+J29+J33</f>
        <v>147.01346120574553</v>
      </c>
      <c r="K34" s="36">
        <f t="shared" ref="K34" si="31">I34+J34</f>
        <v>3160.9750118203815</v>
      </c>
      <c r="L34" s="77">
        <f>L21+L17+L13+L7+L32+L29+L33</f>
        <v>3025.1424001772075</v>
      </c>
      <c r="M34" s="59">
        <f>M21+M17+M13+M7+M32+M29+M33</f>
        <v>146.45992053435086</v>
      </c>
      <c r="N34" s="36">
        <f t="shared" si="26"/>
        <v>3171.6023207115581</v>
      </c>
      <c r="O34" s="77">
        <f>O21+O17+O13+O7+O32+O29+O33</f>
        <v>3053.171922101888</v>
      </c>
      <c r="P34" s="59">
        <f>P21+P17+P13+P7+P32+P29+P33</f>
        <v>149.57555703775418</v>
      </c>
      <c r="Q34" s="36">
        <f t="shared" si="27"/>
        <v>3202.7474791396421</v>
      </c>
      <c r="R34" s="77">
        <f>R21+R17+R13+R7+R32+R29+R33</f>
        <v>3069.35</v>
      </c>
      <c r="S34" s="59">
        <f>S21+S17+S13+S7+S32+S29+S33</f>
        <v>151.21</v>
      </c>
      <c r="T34" s="36">
        <f t="shared" si="28"/>
        <v>3220.56</v>
      </c>
      <c r="U34" s="77">
        <f>U21+U17+U13+U7+U32+U29+U33</f>
        <v>3077.5075616517815</v>
      </c>
      <c r="V34" s="59">
        <f>V21+V17+V13+V7+V32+V29+V33</f>
        <v>152.49</v>
      </c>
      <c r="W34" s="36">
        <f t="shared" si="29"/>
        <v>3229.9975616517813</v>
      </c>
      <c r="X34" s="77">
        <f>X21+X17+X13+X7+X32+X29+X33</f>
        <v>3097.9137582384369</v>
      </c>
      <c r="Y34" s="59">
        <f>Y21+Y17+Y13+Y7+Y32+Y29+Y33</f>
        <v>154.14513767645147</v>
      </c>
      <c r="Z34" s="36">
        <f t="shared" si="15"/>
        <v>3252.0588959148886</v>
      </c>
      <c r="AA34" s="77">
        <f>AA21+AA17+AA13+AA7+AA32+AA29+AA33</f>
        <v>3069.8456520085792</v>
      </c>
      <c r="AB34" s="59">
        <f>AB21+AB17+AB13+AB7+AB32+AB29+AB33</f>
        <v>153.34131444129522</v>
      </c>
      <c r="AC34" s="36">
        <f t="shared" si="17"/>
        <v>3223.1869664498745</v>
      </c>
      <c r="AD34" s="133">
        <f>AD21+AD17+AD13+AD7+AD32+AD29+AD33</f>
        <v>3094.3968071738623</v>
      </c>
      <c r="AE34" s="59">
        <f>AE21+AE17+AE13+AE7+AE32+AE29+AE33</f>
        <v>154.18772480031419</v>
      </c>
      <c r="AF34" s="36">
        <f t="shared" si="19"/>
        <v>3248.5845319741766</v>
      </c>
      <c r="AG34" s="77">
        <f>AG21+AG17+AG13+AG7+AG32+AG29+AG33</f>
        <v>3181.299267824631</v>
      </c>
      <c r="AH34" s="59">
        <f>AH21+AH17+AH13+AH7+AH32+AH29+AH33</f>
        <v>155.82480229548639</v>
      </c>
      <c r="AI34" s="36">
        <f t="shared" si="21"/>
        <v>3337.1240701201173</v>
      </c>
      <c r="AJ34" s="77">
        <f>AJ21+AJ17+AJ13+AJ7+AJ32+AJ29+AJ33</f>
        <v>3127.2105910235609</v>
      </c>
      <c r="AK34" s="59">
        <f>AK21+AK17+AK13+AK7+AK32+AK29+AK33</f>
        <v>229.10230809704001</v>
      </c>
      <c r="AL34" s="36">
        <f t="shared" si="23"/>
        <v>3356.3128991206008</v>
      </c>
      <c r="AM34" s="77">
        <f>AM21+AM17+AM13+AM7+AM32+AM29+AM33</f>
        <v>3066.0018531688847</v>
      </c>
      <c r="AN34" s="59">
        <f>AN21+AN17+AN13+AN7+AN32+AN29+AN33</f>
        <v>219.907501151324</v>
      </c>
      <c r="AO34" s="36">
        <f>AM34+AN34</f>
        <v>3285.9093543202089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5" t="s">
        <v>44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5" t="s">
        <v>52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5" t="s">
        <v>57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5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78">
        <v>44958</v>
      </c>
      <c r="D42" s="78">
        <v>44986</v>
      </c>
      <c r="E42" s="92" t="s">
        <v>47</v>
      </c>
      <c r="F42" s="78">
        <v>45047</v>
      </c>
      <c r="G42" s="78">
        <v>45078</v>
      </c>
      <c r="H42" s="78">
        <v>45108</v>
      </c>
      <c r="I42" s="78">
        <v>45139</v>
      </c>
      <c r="J42" s="78">
        <v>45170</v>
      </c>
      <c r="K42" s="78">
        <v>45230</v>
      </c>
      <c r="L42" s="78">
        <v>45231</v>
      </c>
      <c r="M42" s="78">
        <v>45261</v>
      </c>
      <c r="N42" s="148">
        <v>45292</v>
      </c>
      <c r="O42" s="148">
        <v>45323</v>
      </c>
    </row>
    <row r="43" spans="1:56">
      <c r="B43" s="146" t="s">
        <v>23</v>
      </c>
      <c r="C43" s="149">
        <f>C34</f>
        <v>2978.9129557014317</v>
      </c>
      <c r="D43" s="147">
        <f>F34</f>
        <v>2995.706193342498</v>
      </c>
      <c r="E43" s="147">
        <f>I34</f>
        <v>3013.9615506146361</v>
      </c>
      <c r="F43" s="147">
        <f>L34</f>
        <v>3025.1424001772075</v>
      </c>
      <c r="G43" s="147">
        <f>O34</f>
        <v>3053.171922101888</v>
      </c>
      <c r="H43" s="147">
        <f>R34</f>
        <v>3069.35</v>
      </c>
      <c r="I43" s="147">
        <f>U34</f>
        <v>3077.5075616517815</v>
      </c>
      <c r="J43" s="147">
        <f>X34</f>
        <v>3097.9137582384369</v>
      </c>
      <c r="K43" s="147">
        <f>AA34</f>
        <v>3069.8456520085792</v>
      </c>
      <c r="L43" s="147">
        <f>AD34</f>
        <v>3094.3968071738623</v>
      </c>
      <c r="M43" s="147">
        <f>AG34</f>
        <v>3181.299267824631</v>
      </c>
      <c r="N43" s="147">
        <f>AJ34</f>
        <v>3127.2105910235609</v>
      </c>
      <c r="O43" s="150">
        <f>AM34</f>
        <v>3066.0018531688847</v>
      </c>
    </row>
    <row r="44" spans="1:56">
      <c r="B44" s="146" t="s">
        <v>1</v>
      </c>
      <c r="C44" s="149">
        <f>D34</f>
        <v>142.69632359099921</v>
      </c>
      <c r="D44" s="147">
        <f>G34</f>
        <v>146.06558445191595</v>
      </c>
      <c r="E44" s="147">
        <f>J34</f>
        <v>147.01346120574553</v>
      </c>
      <c r="F44" s="147">
        <f>M34</f>
        <v>146.45992053435086</v>
      </c>
      <c r="G44" s="147">
        <f>P34</f>
        <v>149.57555703775418</v>
      </c>
      <c r="H44" s="147">
        <f>S34</f>
        <v>151.21</v>
      </c>
      <c r="I44" s="147">
        <f>V34</f>
        <v>152.49</v>
      </c>
      <c r="J44" s="147">
        <f>Y34</f>
        <v>154.14513767645147</v>
      </c>
      <c r="K44" s="147">
        <f>AB34</f>
        <v>153.34131444129522</v>
      </c>
      <c r="L44" s="147">
        <f>AE34</f>
        <v>154.18772480031419</v>
      </c>
      <c r="M44" s="147">
        <f>AH34</f>
        <v>155.82480229548639</v>
      </c>
      <c r="N44" s="147">
        <f>AK34</f>
        <v>229.10230809704001</v>
      </c>
      <c r="O44" s="150">
        <f>AN34</f>
        <v>219.907501151324</v>
      </c>
    </row>
    <row r="45" spans="1:56" ht="15" thickBot="1">
      <c r="A45" s="37"/>
      <c r="B45" s="39" t="s">
        <v>18</v>
      </c>
      <c r="C45" s="151">
        <f t="shared" ref="C45:I45" si="32">SUM(C43:C44)</f>
        <v>3121.609279292431</v>
      </c>
      <c r="D45" s="152">
        <f t="shared" si="32"/>
        <v>3141.771777794414</v>
      </c>
      <c r="E45" s="152">
        <f t="shared" si="32"/>
        <v>3160.9750118203815</v>
      </c>
      <c r="F45" s="152">
        <f t="shared" si="32"/>
        <v>3171.6023207115581</v>
      </c>
      <c r="G45" s="152">
        <f t="shared" si="32"/>
        <v>3202.7474791396421</v>
      </c>
      <c r="H45" s="152">
        <f t="shared" si="32"/>
        <v>3220.56</v>
      </c>
      <c r="I45" s="152">
        <f t="shared" si="32"/>
        <v>3229.9975616517813</v>
      </c>
      <c r="J45" s="152">
        <f t="shared" ref="J45:K45" si="33">SUM(J43:J44)</f>
        <v>3252.0588959148886</v>
      </c>
      <c r="K45" s="152">
        <f t="shared" si="33"/>
        <v>3223.1869664498745</v>
      </c>
      <c r="L45" s="152">
        <f t="shared" ref="L45:M45" si="34">SUM(L43:L44)</f>
        <v>3248.5845319741766</v>
      </c>
      <c r="M45" s="152">
        <f t="shared" si="34"/>
        <v>3337.1240701201173</v>
      </c>
      <c r="N45" s="152">
        <f t="shared" ref="N45:O45" si="35">SUM(N43:N44)</f>
        <v>3356.3128991206008</v>
      </c>
      <c r="O45" s="153">
        <f t="shared" si="35"/>
        <v>3285.9093543202089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5"/>
    </row>
    <row r="49" spans="1:2">
      <c r="A49" s="37"/>
      <c r="B49" s="95"/>
    </row>
    <row r="50" spans="1:2">
      <c r="A50" s="37"/>
      <c r="B50" s="95"/>
    </row>
    <row r="51" spans="1:2">
      <c r="B51" s="95"/>
    </row>
  </sheetData>
  <mergeCells count="27">
    <mergeCell ref="E5:E6"/>
    <mergeCell ref="T5:T6"/>
    <mergeCell ref="Q5:Q6"/>
    <mergeCell ref="N5:N6"/>
    <mergeCell ref="K5:K6"/>
    <mergeCell ref="H5:H6"/>
    <mergeCell ref="AI5:AI6"/>
    <mergeCell ref="AF5:AF6"/>
    <mergeCell ref="AC5:AC6"/>
    <mergeCell ref="Z5:Z6"/>
    <mergeCell ref="W5:W6"/>
    <mergeCell ref="B5:B6"/>
    <mergeCell ref="AM5:AN5"/>
    <mergeCell ref="AO5:AO6"/>
    <mergeCell ref="AJ5:AK5"/>
    <mergeCell ref="AL5:AL6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G5:AH5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tabSelected="1" zoomScale="70" zoomScaleNormal="70" workbookViewId="0">
      <pane xSplit="2" ySplit="5" topLeftCell="C25" activePane="bottomRight" state="frozen"/>
      <selection pane="topRight" activeCell="C1" sqref="C1"/>
      <selection pane="bottomLeft" activeCell="A6" sqref="A6"/>
      <selection pane="bottomRight" activeCell="E44" sqref="E44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179" t="s">
        <v>0</v>
      </c>
      <c r="C4" s="181" t="s">
        <v>41</v>
      </c>
      <c r="D4" s="182"/>
      <c r="E4" s="183" t="s">
        <v>21</v>
      </c>
      <c r="F4" s="181" t="s">
        <v>42</v>
      </c>
      <c r="G4" s="182"/>
      <c r="H4" s="183" t="s">
        <v>21</v>
      </c>
      <c r="I4" s="181" t="s">
        <v>43</v>
      </c>
      <c r="J4" s="182"/>
      <c r="K4" s="183" t="s">
        <v>21</v>
      </c>
      <c r="L4" s="181" t="s">
        <v>46</v>
      </c>
      <c r="M4" s="182"/>
      <c r="N4" s="183" t="s">
        <v>21</v>
      </c>
      <c r="O4" s="181" t="s">
        <v>48</v>
      </c>
      <c r="P4" s="182"/>
      <c r="Q4" s="183" t="s">
        <v>21</v>
      </c>
      <c r="R4" s="181" t="s">
        <v>49</v>
      </c>
      <c r="S4" s="182"/>
      <c r="T4" s="183" t="s">
        <v>21</v>
      </c>
      <c r="U4" s="181" t="s">
        <v>50</v>
      </c>
      <c r="V4" s="182"/>
      <c r="W4" s="183" t="s">
        <v>21</v>
      </c>
      <c r="X4" s="181" t="s">
        <v>55</v>
      </c>
      <c r="Y4" s="182"/>
      <c r="Z4" s="183" t="s">
        <v>21</v>
      </c>
      <c r="AA4" s="181" t="s">
        <v>56</v>
      </c>
      <c r="AB4" s="182"/>
      <c r="AC4" s="183" t="s">
        <v>21</v>
      </c>
      <c r="AD4" s="185" t="s">
        <v>58</v>
      </c>
      <c r="AE4" s="182"/>
      <c r="AF4" s="183" t="s">
        <v>21</v>
      </c>
      <c r="AG4" s="181" t="s">
        <v>60</v>
      </c>
      <c r="AH4" s="182"/>
      <c r="AI4" s="183" t="s">
        <v>21</v>
      </c>
      <c r="AJ4" s="181" t="s">
        <v>61</v>
      </c>
      <c r="AK4" s="182"/>
      <c r="AL4" s="183" t="s">
        <v>21</v>
      </c>
      <c r="AM4" s="181" t="s">
        <v>65</v>
      </c>
      <c r="AN4" s="182"/>
      <c r="AO4" s="183" t="s">
        <v>21</v>
      </c>
    </row>
    <row r="5" spans="2:59" s="62" customFormat="1" ht="15" thickBot="1">
      <c r="B5" s="186"/>
      <c r="C5" s="38" t="s">
        <v>23</v>
      </c>
      <c r="D5" s="4" t="s">
        <v>1</v>
      </c>
      <c r="E5" s="184"/>
      <c r="F5" s="38" t="s">
        <v>23</v>
      </c>
      <c r="G5" s="4" t="s">
        <v>1</v>
      </c>
      <c r="H5" s="184"/>
      <c r="I5" s="38" t="s">
        <v>23</v>
      </c>
      <c r="J5" s="4" t="s">
        <v>1</v>
      </c>
      <c r="K5" s="184"/>
      <c r="L5" s="38" t="s">
        <v>23</v>
      </c>
      <c r="M5" s="4" t="s">
        <v>1</v>
      </c>
      <c r="N5" s="184"/>
      <c r="O5" s="38" t="s">
        <v>23</v>
      </c>
      <c r="P5" s="4" t="s">
        <v>1</v>
      </c>
      <c r="Q5" s="184"/>
      <c r="R5" s="38" t="s">
        <v>23</v>
      </c>
      <c r="S5" s="4" t="s">
        <v>1</v>
      </c>
      <c r="T5" s="184"/>
      <c r="U5" s="38" t="s">
        <v>23</v>
      </c>
      <c r="V5" s="4" t="s">
        <v>1</v>
      </c>
      <c r="W5" s="184"/>
      <c r="X5" s="38" t="s">
        <v>23</v>
      </c>
      <c r="Y5" s="4" t="s">
        <v>1</v>
      </c>
      <c r="Z5" s="184"/>
      <c r="AA5" s="38" t="s">
        <v>23</v>
      </c>
      <c r="AB5" s="4" t="s">
        <v>1</v>
      </c>
      <c r="AC5" s="184"/>
      <c r="AD5" s="127" t="s">
        <v>23</v>
      </c>
      <c r="AE5" s="4" t="s">
        <v>1</v>
      </c>
      <c r="AF5" s="184"/>
      <c r="AG5" s="38" t="s">
        <v>23</v>
      </c>
      <c r="AH5" s="4" t="s">
        <v>1</v>
      </c>
      <c r="AI5" s="184"/>
      <c r="AJ5" s="38" t="s">
        <v>23</v>
      </c>
      <c r="AK5" s="4" t="s">
        <v>1</v>
      </c>
      <c r="AL5" s="184"/>
      <c r="AM5" s="38" t="s">
        <v>23</v>
      </c>
      <c r="AN5" s="4" t="s">
        <v>1</v>
      </c>
      <c r="AO5" s="184"/>
    </row>
    <row r="6" spans="2:59" s="30" customFormat="1">
      <c r="B6" s="140" t="s">
        <v>2</v>
      </c>
      <c r="C6" s="53">
        <f t="shared" ref="C6:AN6" si="0">SUM(C7:C11)</f>
        <v>136</v>
      </c>
      <c r="D6" s="52">
        <f t="shared" si="0"/>
        <v>15</v>
      </c>
      <c r="E6" s="51">
        <f t="shared" si="0"/>
        <v>151</v>
      </c>
      <c r="F6" s="53">
        <f t="shared" si="0"/>
        <v>136</v>
      </c>
      <c r="G6" s="52">
        <f t="shared" si="0"/>
        <v>15</v>
      </c>
      <c r="H6" s="51">
        <f t="shared" si="0"/>
        <v>151</v>
      </c>
      <c r="I6" s="53">
        <f t="shared" si="0"/>
        <v>136</v>
      </c>
      <c r="J6" s="52">
        <f t="shared" si="0"/>
        <v>15</v>
      </c>
      <c r="K6" s="51">
        <f t="shared" si="0"/>
        <v>151</v>
      </c>
      <c r="L6" s="53">
        <f t="shared" si="0"/>
        <v>135</v>
      </c>
      <c r="M6" s="52">
        <f t="shared" si="0"/>
        <v>15</v>
      </c>
      <c r="N6" s="51">
        <f t="shared" si="0"/>
        <v>150</v>
      </c>
      <c r="O6" s="53">
        <f t="shared" si="0"/>
        <v>134</v>
      </c>
      <c r="P6" s="52">
        <f t="shared" si="0"/>
        <v>15</v>
      </c>
      <c r="Q6" s="51">
        <f t="shared" si="0"/>
        <v>149</v>
      </c>
      <c r="R6" s="53">
        <f t="shared" si="0"/>
        <v>134</v>
      </c>
      <c r="S6" s="52">
        <f t="shared" si="0"/>
        <v>15</v>
      </c>
      <c r="T6" s="51">
        <f t="shared" si="0"/>
        <v>149</v>
      </c>
      <c r="U6" s="53">
        <f t="shared" si="0"/>
        <v>134</v>
      </c>
      <c r="V6" s="52">
        <f t="shared" si="0"/>
        <v>16</v>
      </c>
      <c r="W6" s="51">
        <f t="shared" si="0"/>
        <v>150</v>
      </c>
      <c r="X6" s="53">
        <f t="shared" si="0"/>
        <v>134</v>
      </c>
      <c r="Y6" s="52">
        <f t="shared" si="0"/>
        <v>16</v>
      </c>
      <c r="Z6" s="51">
        <f t="shared" si="0"/>
        <v>150</v>
      </c>
      <c r="AA6" s="53">
        <f t="shared" si="0"/>
        <v>133</v>
      </c>
      <c r="AB6" s="52">
        <f t="shared" si="0"/>
        <v>16</v>
      </c>
      <c r="AC6" s="51">
        <f t="shared" si="0"/>
        <v>149</v>
      </c>
      <c r="AD6" s="53">
        <f t="shared" si="0"/>
        <v>132</v>
      </c>
      <c r="AE6" s="52">
        <f t="shared" si="0"/>
        <v>16</v>
      </c>
      <c r="AF6" s="51">
        <f t="shared" si="0"/>
        <v>148</v>
      </c>
      <c r="AG6" s="53">
        <f t="shared" si="0"/>
        <v>132</v>
      </c>
      <c r="AH6" s="52">
        <f t="shared" si="0"/>
        <v>16</v>
      </c>
      <c r="AI6" s="51">
        <f t="shared" si="0"/>
        <v>148</v>
      </c>
      <c r="AJ6" s="53">
        <f t="shared" si="0"/>
        <v>132</v>
      </c>
      <c r="AK6" s="52">
        <f t="shared" si="0"/>
        <v>16</v>
      </c>
      <c r="AL6" s="51">
        <f t="shared" si="0"/>
        <v>148</v>
      </c>
      <c r="AM6" s="160">
        <f t="shared" si="0"/>
        <v>132</v>
      </c>
      <c r="AN6" s="161">
        <f t="shared" si="0"/>
        <v>16</v>
      </c>
      <c r="AO6" s="162">
        <f>SUM(AM6:AN6)</f>
        <v>148</v>
      </c>
    </row>
    <row r="7" spans="2:59">
      <c r="B7" s="8" t="s">
        <v>3</v>
      </c>
      <c r="C7" s="81">
        <v>52</v>
      </c>
      <c r="D7" s="82">
        <v>8</v>
      </c>
      <c r="E7" s="83">
        <v>60</v>
      </c>
      <c r="F7" s="81">
        <v>52</v>
      </c>
      <c r="G7" s="82">
        <v>8</v>
      </c>
      <c r="H7" s="83">
        <v>60</v>
      </c>
      <c r="I7" s="81">
        <v>52</v>
      </c>
      <c r="J7" s="82">
        <v>8</v>
      </c>
      <c r="K7" s="83">
        <v>60</v>
      </c>
      <c r="L7" s="81">
        <v>51</v>
      </c>
      <c r="M7" s="82">
        <v>8</v>
      </c>
      <c r="N7" s="83">
        <v>59</v>
      </c>
      <c r="O7" s="81">
        <v>50</v>
      </c>
      <c r="P7" s="82">
        <v>8</v>
      </c>
      <c r="Q7" s="83">
        <v>58</v>
      </c>
      <c r="R7" s="81">
        <v>50</v>
      </c>
      <c r="S7" s="82">
        <v>8</v>
      </c>
      <c r="T7" s="83">
        <f>SUM(R7:S7)</f>
        <v>58</v>
      </c>
      <c r="U7" s="81">
        <v>50</v>
      </c>
      <c r="V7" s="82">
        <v>9</v>
      </c>
      <c r="W7" s="83">
        <f t="shared" ref="W7:W11" si="1">SUM(U7:V7)</f>
        <v>59</v>
      </c>
      <c r="X7" s="81">
        <v>50</v>
      </c>
      <c r="Y7" s="82">
        <v>9</v>
      </c>
      <c r="Z7" s="83">
        <f t="shared" ref="Z7:Z11" si="2">SUM(X7:Y7)</f>
        <v>59</v>
      </c>
      <c r="AA7" s="81">
        <v>49</v>
      </c>
      <c r="AB7" s="82">
        <v>9</v>
      </c>
      <c r="AC7" s="83">
        <f t="shared" ref="AC7:AC11" si="3">SUM(AA7:AB7)</f>
        <v>58</v>
      </c>
      <c r="AD7" s="81">
        <v>49</v>
      </c>
      <c r="AE7" s="82">
        <v>9</v>
      </c>
      <c r="AF7" s="83">
        <f t="shared" ref="AF7:AF11" si="4">SUM(AD7:AE7)</f>
        <v>58</v>
      </c>
      <c r="AG7" s="81">
        <v>49</v>
      </c>
      <c r="AH7" s="82">
        <v>9</v>
      </c>
      <c r="AI7" s="83">
        <f t="shared" ref="AI7:AI11" si="5">SUM(AG7:AH7)</f>
        <v>58</v>
      </c>
      <c r="AJ7" s="81">
        <v>49</v>
      </c>
      <c r="AK7" s="82">
        <v>9</v>
      </c>
      <c r="AL7" s="83">
        <f t="shared" ref="AL7:AL11" si="6">SUM(AJ7:AK7)</f>
        <v>58</v>
      </c>
      <c r="AM7" s="81">
        <v>49</v>
      </c>
      <c r="AN7" s="82">
        <v>9</v>
      </c>
      <c r="AO7" s="83">
        <f t="shared" ref="AO7:AO36" si="7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v>78</v>
      </c>
      <c r="I8" s="81">
        <v>72</v>
      </c>
      <c r="J8" s="84">
        <v>6</v>
      </c>
      <c r="K8" s="83">
        <v>78</v>
      </c>
      <c r="L8" s="81">
        <v>72</v>
      </c>
      <c r="M8" s="84">
        <v>6</v>
      </c>
      <c r="N8" s="83">
        <v>78</v>
      </c>
      <c r="O8" s="81">
        <v>72</v>
      </c>
      <c r="P8" s="84">
        <v>6</v>
      </c>
      <c r="Q8" s="83">
        <v>78</v>
      </c>
      <c r="R8" s="81">
        <v>72</v>
      </c>
      <c r="S8" s="84">
        <v>6</v>
      </c>
      <c r="T8" s="83">
        <f t="shared" ref="T8:T11" si="8">SUM(R8:S8)</f>
        <v>78</v>
      </c>
      <c r="U8" s="81">
        <v>72</v>
      </c>
      <c r="V8" s="84">
        <v>6</v>
      </c>
      <c r="W8" s="83">
        <f t="shared" si="1"/>
        <v>78</v>
      </c>
      <c r="X8" s="81">
        <v>72</v>
      </c>
      <c r="Y8" s="84">
        <v>6</v>
      </c>
      <c r="Z8" s="83">
        <f t="shared" si="2"/>
        <v>78</v>
      </c>
      <c r="AA8" s="81">
        <v>73</v>
      </c>
      <c r="AB8" s="84">
        <v>6</v>
      </c>
      <c r="AC8" s="83">
        <f t="shared" si="3"/>
        <v>79</v>
      </c>
      <c r="AD8" s="81">
        <v>72</v>
      </c>
      <c r="AE8" s="84">
        <v>6</v>
      </c>
      <c r="AF8" s="83">
        <f t="shared" si="4"/>
        <v>78</v>
      </c>
      <c r="AG8" s="81">
        <v>72</v>
      </c>
      <c r="AH8" s="84">
        <v>6</v>
      </c>
      <c r="AI8" s="83">
        <f t="shared" si="5"/>
        <v>78</v>
      </c>
      <c r="AJ8" s="81">
        <v>72</v>
      </c>
      <c r="AK8" s="115">
        <v>6</v>
      </c>
      <c r="AL8" s="83">
        <f t="shared" si="6"/>
        <v>78</v>
      </c>
      <c r="AM8" s="81">
        <v>72</v>
      </c>
      <c r="AN8" s="163">
        <v>6</v>
      </c>
      <c r="AO8" s="83">
        <f t="shared" si="7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v>8</v>
      </c>
      <c r="I9" s="81">
        <v>7</v>
      </c>
      <c r="J9" s="84">
        <v>1</v>
      </c>
      <c r="K9" s="83">
        <v>8</v>
      </c>
      <c r="L9" s="81">
        <v>7</v>
      </c>
      <c r="M9" s="84">
        <v>1</v>
      </c>
      <c r="N9" s="83">
        <v>8</v>
      </c>
      <c r="O9" s="81">
        <v>7</v>
      </c>
      <c r="P9" s="84">
        <v>1</v>
      </c>
      <c r="Q9" s="83">
        <v>8</v>
      </c>
      <c r="R9" s="81">
        <v>7</v>
      </c>
      <c r="S9" s="84">
        <v>1</v>
      </c>
      <c r="T9" s="83">
        <f t="shared" si="8"/>
        <v>8</v>
      </c>
      <c r="U9" s="81">
        <v>7</v>
      </c>
      <c r="V9" s="84">
        <v>1</v>
      </c>
      <c r="W9" s="83">
        <f t="shared" si="1"/>
        <v>8</v>
      </c>
      <c r="X9" s="81">
        <v>7</v>
      </c>
      <c r="Y9" s="84">
        <v>1</v>
      </c>
      <c r="Z9" s="83">
        <f t="shared" si="2"/>
        <v>8</v>
      </c>
      <c r="AA9" s="81">
        <v>7</v>
      </c>
      <c r="AB9" s="84">
        <v>1</v>
      </c>
      <c r="AC9" s="83">
        <f t="shared" si="3"/>
        <v>8</v>
      </c>
      <c r="AD9" s="81">
        <v>7</v>
      </c>
      <c r="AE9" s="84">
        <v>1</v>
      </c>
      <c r="AF9" s="83">
        <f t="shared" si="4"/>
        <v>8</v>
      </c>
      <c r="AG9" s="81">
        <v>7</v>
      </c>
      <c r="AH9" s="84">
        <v>1</v>
      </c>
      <c r="AI9" s="83">
        <f t="shared" si="5"/>
        <v>8</v>
      </c>
      <c r="AJ9" s="81">
        <v>7</v>
      </c>
      <c r="AK9" s="115">
        <v>1</v>
      </c>
      <c r="AL9" s="83">
        <f t="shared" si="6"/>
        <v>8</v>
      </c>
      <c r="AM9" s="81">
        <v>7</v>
      </c>
      <c r="AN9" s="163">
        <v>1</v>
      </c>
      <c r="AO9" s="83">
        <f t="shared" si="7"/>
        <v>8</v>
      </c>
    </row>
    <row r="10" spans="2:59" ht="28.8">
      <c r="B10" s="29" t="s">
        <v>35</v>
      </c>
      <c r="C10" s="81">
        <v>3</v>
      </c>
      <c r="D10" s="85">
        <v>0</v>
      </c>
      <c r="E10" s="83">
        <v>3</v>
      </c>
      <c r="F10" s="81">
        <v>3</v>
      </c>
      <c r="G10" s="85">
        <v>0</v>
      </c>
      <c r="H10" s="83">
        <v>3</v>
      </c>
      <c r="I10" s="81">
        <v>3</v>
      </c>
      <c r="J10" s="85">
        <v>0</v>
      </c>
      <c r="K10" s="83">
        <v>3</v>
      </c>
      <c r="L10" s="81">
        <v>3</v>
      </c>
      <c r="M10" s="85">
        <v>0</v>
      </c>
      <c r="N10" s="83">
        <v>3</v>
      </c>
      <c r="O10" s="81">
        <v>3</v>
      </c>
      <c r="P10" s="85">
        <v>0</v>
      </c>
      <c r="Q10" s="83">
        <v>3</v>
      </c>
      <c r="R10" s="81">
        <v>3</v>
      </c>
      <c r="S10" s="85">
        <v>0</v>
      </c>
      <c r="T10" s="83">
        <f t="shared" si="8"/>
        <v>3</v>
      </c>
      <c r="U10" s="81">
        <v>3</v>
      </c>
      <c r="V10" s="85">
        <v>0</v>
      </c>
      <c r="W10" s="83">
        <f t="shared" si="1"/>
        <v>3</v>
      </c>
      <c r="X10" s="81">
        <v>3</v>
      </c>
      <c r="Y10" s="85">
        <v>0</v>
      </c>
      <c r="Z10" s="83">
        <f t="shared" si="2"/>
        <v>3</v>
      </c>
      <c r="AA10" s="81">
        <v>2</v>
      </c>
      <c r="AB10" s="85">
        <v>0</v>
      </c>
      <c r="AC10" s="83">
        <f t="shared" si="3"/>
        <v>2</v>
      </c>
      <c r="AD10" s="81">
        <v>2</v>
      </c>
      <c r="AE10" s="85">
        <v>0</v>
      </c>
      <c r="AF10" s="83">
        <f t="shared" si="4"/>
        <v>2</v>
      </c>
      <c r="AG10" s="81">
        <v>2</v>
      </c>
      <c r="AH10" s="85">
        <v>0</v>
      </c>
      <c r="AI10" s="83">
        <f t="shared" si="5"/>
        <v>2</v>
      </c>
      <c r="AJ10" s="81">
        <v>2</v>
      </c>
      <c r="AK10" s="116">
        <v>0</v>
      </c>
      <c r="AL10" s="83">
        <f t="shared" si="6"/>
        <v>2</v>
      </c>
      <c r="AM10" s="81">
        <v>2</v>
      </c>
      <c r="AN10" s="164">
        <v>0</v>
      </c>
      <c r="AO10" s="83">
        <f t="shared" si="7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v>2</v>
      </c>
      <c r="I11" s="81">
        <v>2</v>
      </c>
      <c r="J11" s="85">
        <v>0</v>
      </c>
      <c r="K11" s="83">
        <v>2</v>
      </c>
      <c r="L11" s="81">
        <v>2</v>
      </c>
      <c r="M11" s="85">
        <v>0</v>
      </c>
      <c r="N11" s="83">
        <v>2</v>
      </c>
      <c r="O11" s="81">
        <v>2</v>
      </c>
      <c r="P11" s="85">
        <v>0</v>
      </c>
      <c r="Q11" s="83">
        <v>2</v>
      </c>
      <c r="R11" s="81">
        <v>2</v>
      </c>
      <c r="S11" s="85">
        <v>0</v>
      </c>
      <c r="T11" s="83">
        <f t="shared" si="8"/>
        <v>2</v>
      </c>
      <c r="U11" s="81">
        <v>2</v>
      </c>
      <c r="V11" s="85">
        <v>0</v>
      </c>
      <c r="W11" s="83">
        <f t="shared" si="1"/>
        <v>2</v>
      </c>
      <c r="X11" s="81">
        <v>2</v>
      </c>
      <c r="Y11" s="85">
        <v>0</v>
      </c>
      <c r="Z11" s="83">
        <f t="shared" si="2"/>
        <v>2</v>
      </c>
      <c r="AA11" s="81">
        <v>2</v>
      </c>
      <c r="AB11" s="85">
        <v>0</v>
      </c>
      <c r="AC11" s="83">
        <f t="shared" si="3"/>
        <v>2</v>
      </c>
      <c r="AD11" s="81">
        <v>2</v>
      </c>
      <c r="AE11" s="85">
        <v>0</v>
      </c>
      <c r="AF11" s="83">
        <f t="shared" si="4"/>
        <v>2</v>
      </c>
      <c r="AG11" s="81">
        <v>2</v>
      </c>
      <c r="AH11" s="85">
        <v>0</v>
      </c>
      <c r="AI11" s="83">
        <f t="shared" si="5"/>
        <v>2</v>
      </c>
      <c r="AJ11" s="81">
        <v>2</v>
      </c>
      <c r="AK11" s="116">
        <v>0</v>
      </c>
      <c r="AL11" s="83">
        <f t="shared" si="6"/>
        <v>2</v>
      </c>
      <c r="AM11" s="165">
        <v>2</v>
      </c>
      <c r="AN11" s="166">
        <v>0</v>
      </c>
      <c r="AO11" s="167">
        <f t="shared" si="7"/>
        <v>2</v>
      </c>
    </row>
    <row r="12" spans="2:59">
      <c r="B12" s="7" t="s">
        <v>7</v>
      </c>
      <c r="C12" s="50">
        <f t="shared" ref="C12:AL12" si="9">SUM(C13:C15)</f>
        <v>201</v>
      </c>
      <c r="D12" s="141">
        <f t="shared" si="9"/>
        <v>9</v>
      </c>
      <c r="E12" s="143">
        <f t="shared" si="9"/>
        <v>210</v>
      </c>
      <c r="F12" s="50">
        <f t="shared" si="9"/>
        <v>201</v>
      </c>
      <c r="G12" s="141">
        <f t="shared" si="9"/>
        <v>9</v>
      </c>
      <c r="H12" s="143">
        <f t="shared" si="9"/>
        <v>210</v>
      </c>
      <c r="I12" s="50">
        <f t="shared" si="9"/>
        <v>201</v>
      </c>
      <c r="J12" s="141">
        <f t="shared" si="9"/>
        <v>9</v>
      </c>
      <c r="K12" s="143">
        <f t="shared" si="9"/>
        <v>210</v>
      </c>
      <c r="L12" s="50">
        <f t="shared" si="9"/>
        <v>200</v>
      </c>
      <c r="M12" s="141">
        <f t="shared" si="9"/>
        <v>9</v>
      </c>
      <c r="N12" s="143">
        <f t="shared" si="9"/>
        <v>209</v>
      </c>
      <c r="O12" s="50">
        <f t="shared" si="9"/>
        <v>200</v>
      </c>
      <c r="P12" s="141">
        <f t="shared" si="9"/>
        <v>9</v>
      </c>
      <c r="Q12" s="143">
        <f t="shared" si="9"/>
        <v>209</v>
      </c>
      <c r="R12" s="50">
        <f t="shared" si="9"/>
        <v>199</v>
      </c>
      <c r="S12" s="141">
        <f t="shared" si="9"/>
        <v>9</v>
      </c>
      <c r="T12" s="143">
        <f t="shared" si="9"/>
        <v>208</v>
      </c>
      <c r="U12" s="50">
        <f t="shared" si="9"/>
        <v>200</v>
      </c>
      <c r="V12" s="141">
        <f t="shared" si="9"/>
        <v>9</v>
      </c>
      <c r="W12" s="143">
        <f t="shared" si="9"/>
        <v>209</v>
      </c>
      <c r="X12" s="50">
        <f t="shared" si="9"/>
        <v>197</v>
      </c>
      <c r="Y12" s="141">
        <f t="shared" si="9"/>
        <v>9</v>
      </c>
      <c r="Z12" s="143">
        <f t="shared" si="9"/>
        <v>206</v>
      </c>
      <c r="AA12" s="50">
        <f t="shared" si="9"/>
        <v>195</v>
      </c>
      <c r="AB12" s="141">
        <f t="shared" si="9"/>
        <v>8</v>
      </c>
      <c r="AC12" s="143">
        <f t="shared" si="9"/>
        <v>203</v>
      </c>
      <c r="AD12" s="50">
        <f t="shared" si="9"/>
        <v>195</v>
      </c>
      <c r="AE12" s="141">
        <f t="shared" si="9"/>
        <v>8</v>
      </c>
      <c r="AF12" s="143">
        <f t="shared" si="9"/>
        <v>203</v>
      </c>
      <c r="AG12" s="50">
        <f t="shared" si="9"/>
        <v>194</v>
      </c>
      <c r="AH12" s="141">
        <f t="shared" si="9"/>
        <v>8</v>
      </c>
      <c r="AI12" s="143">
        <f t="shared" si="9"/>
        <v>202</v>
      </c>
      <c r="AJ12" s="50">
        <f t="shared" si="9"/>
        <v>193</v>
      </c>
      <c r="AK12" s="141">
        <f t="shared" si="9"/>
        <v>8</v>
      </c>
      <c r="AL12" s="143">
        <f t="shared" si="9"/>
        <v>201</v>
      </c>
      <c r="AM12" s="53">
        <f>SUM(AM13:AM15)</f>
        <v>193</v>
      </c>
      <c r="AN12" s="52">
        <f>SUM(AN13:AN15)</f>
        <v>8</v>
      </c>
      <c r="AO12" s="51">
        <f t="shared" si="7"/>
        <v>201</v>
      </c>
    </row>
    <row r="13" spans="2:59">
      <c r="B13" s="8" t="s">
        <v>19</v>
      </c>
      <c r="C13" s="86">
        <v>149</v>
      </c>
      <c r="D13" s="87">
        <v>4</v>
      </c>
      <c r="E13" s="47">
        <v>153</v>
      </c>
      <c r="F13" s="86">
        <v>149</v>
      </c>
      <c r="G13" s="87">
        <v>4</v>
      </c>
      <c r="H13" s="47">
        <v>153</v>
      </c>
      <c r="I13" s="86">
        <v>149</v>
      </c>
      <c r="J13" s="87">
        <v>4</v>
      </c>
      <c r="K13" s="47">
        <v>153</v>
      </c>
      <c r="L13" s="86">
        <v>148</v>
      </c>
      <c r="M13" s="87">
        <v>4</v>
      </c>
      <c r="N13" s="47">
        <v>152</v>
      </c>
      <c r="O13" s="86">
        <v>148</v>
      </c>
      <c r="P13" s="87">
        <v>4</v>
      </c>
      <c r="Q13" s="47">
        <v>152</v>
      </c>
      <c r="R13" s="86">
        <v>147</v>
      </c>
      <c r="S13" s="87">
        <v>4</v>
      </c>
      <c r="T13" s="47">
        <f t="shared" ref="T13:T15" si="10">SUM(R13:S13)</f>
        <v>151</v>
      </c>
      <c r="U13" s="86">
        <v>148</v>
      </c>
      <c r="V13" s="87">
        <v>4</v>
      </c>
      <c r="W13" s="47">
        <f t="shared" ref="W13:W15" si="11">SUM(U13:V13)</f>
        <v>152</v>
      </c>
      <c r="X13" s="86">
        <v>146</v>
      </c>
      <c r="Y13" s="87">
        <v>4</v>
      </c>
      <c r="Z13" s="47">
        <f t="shared" ref="Z13:Z19" si="12">SUM(X13:Y13)</f>
        <v>150</v>
      </c>
      <c r="AA13" s="86">
        <v>145</v>
      </c>
      <c r="AB13" s="87">
        <v>3</v>
      </c>
      <c r="AC13" s="47">
        <f t="shared" ref="AC13:AC19" si="13">SUM(AA13:AB13)</f>
        <v>148</v>
      </c>
      <c r="AD13" s="86">
        <v>145</v>
      </c>
      <c r="AE13" s="87">
        <v>3</v>
      </c>
      <c r="AF13" s="47">
        <f t="shared" ref="AF13:AF19" si="14">SUM(AD13:AE13)</f>
        <v>148</v>
      </c>
      <c r="AG13" s="86">
        <v>144</v>
      </c>
      <c r="AH13" s="87">
        <v>3</v>
      </c>
      <c r="AI13" s="47">
        <f t="shared" ref="AI13:AI19" si="15">SUM(AG13:AH13)</f>
        <v>147</v>
      </c>
      <c r="AJ13" s="86">
        <v>143</v>
      </c>
      <c r="AK13" s="87">
        <v>3</v>
      </c>
      <c r="AL13" s="47">
        <f t="shared" ref="AL13:AL19" si="16">SUM(AJ13:AK13)</f>
        <v>146</v>
      </c>
      <c r="AM13" s="86">
        <v>143</v>
      </c>
      <c r="AN13" s="87">
        <v>3</v>
      </c>
      <c r="AO13" s="47">
        <f t="shared" si="7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v>55</v>
      </c>
      <c r="I14" s="86">
        <v>50</v>
      </c>
      <c r="J14" s="87">
        <v>5</v>
      </c>
      <c r="K14" s="47">
        <v>55</v>
      </c>
      <c r="L14" s="86">
        <v>50</v>
      </c>
      <c r="M14" s="87">
        <v>5</v>
      </c>
      <c r="N14" s="47">
        <v>55</v>
      </c>
      <c r="O14" s="86">
        <v>50</v>
      </c>
      <c r="P14" s="87">
        <v>5</v>
      </c>
      <c r="Q14" s="47">
        <v>55</v>
      </c>
      <c r="R14" s="86">
        <v>50</v>
      </c>
      <c r="S14" s="87">
        <v>5</v>
      </c>
      <c r="T14" s="47">
        <f t="shared" si="10"/>
        <v>55</v>
      </c>
      <c r="U14" s="86">
        <v>50</v>
      </c>
      <c r="V14" s="87">
        <v>5</v>
      </c>
      <c r="W14" s="47">
        <f t="shared" si="11"/>
        <v>55</v>
      </c>
      <c r="X14" s="86">
        <v>50</v>
      </c>
      <c r="Y14" s="87">
        <v>5</v>
      </c>
      <c r="Z14" s="47">
        <f t="shared" si="12"/>
        <v>55</v>
      </c>
      <c r="AA14" s="86">
        <v>49</v>
      </c>
      <c r="AB14" s="87">
        <v>5</v>
      </c>
      <c r="AC14" s="47">
        <f t="shared" si="13"/>
        <v>54</v>
      </c>
      <c r="AD14" s="86">
        <v>49</v>
      </c>
      <c r="AE14" s="87">
        <v>5</v>
      </c>
      <c r="AF14" s="47">
        <f t="shared" si="14"/>
        <v>54</v>
      </c>
      <c r="AG14" s="86">
        <v>49</v>
      </c>
      <c r="AH14" s="87">
        <v>5</v>
      </c>
      <c r="AI14" s="47">
        <f t="shared" si="15"/>
        <v>54</v>
      </c>
      <c r="AJ14" s="86">
        <v>49</v>
      </c>
      <c r="AK14" s="87">
        <v>5</v>
      </c>
      <c r="AL14" s="47">
        <f t="shared" si="16"/>
        <v>54</v>
      </c>
      <c r="AM14" s="86">
        <v>49</v>
      </c>
      <c r="AN14" s="87">
        <v>5</v>
      </c>
      <c r="AO14" s="47">
        <f t="shared" si="7"/>
        <v>54</v>
      </c>
    </row>
    <row r="15" spans="2:59">
      <c r="B15" s="8" t="s">
        <v>54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v>2</v>
      </c>
      <c r="I15" s="86">
        <v>2</v>
      </c>
      <c r="J15" s="87">
        <v>0</v>
      </c>
      <c r="K15" s="47">
        <v>2</v>
      </c>
      <c r="L15" s="86">
        <v>2</v>
      </c>
      <c r="M15" s="87">
        <v>0</v>
      </c>
      <c r="N15" s="47">
        <v>2</v>
      </c>
      <c r="O15" s="86">
        <v>2</v>
      </c>
      <c r="P15" s="87">
        <v>0</v>
      </c>
      <c r="Q15" s="47">
        <v>2</v>
      </c>
      <c r="R15" s="86">
        <v>2</v>
      </c>
      <c r="S15" s="87">
        <v>0</v>
      </c>
      <c r="T15" s="47">
        <f t="shared" si="10"/>
        <v>2</v>
      </c>
      <c r="U15" s="86">
        <v>2</v>
      </c>
      <c r="V15" s="87">
        <v>0</v>
      </c>
      <c r="W15" s="47">
        <f t="shared" si="11"/>
        <v>2</v>
      </c>
      <c r="X15" s="86">
        <v>1</v>
      </c>
      <c r="Y15" s="87">
        <v>0</v>
      </c>
      <c r="Z15" s="47">
        <f t="shared" si="12"/>
        <v>1</v>
      </c>
      <c r="AA15" s="86">
        <v>1</v>
      </c>
      <c r="AB15" s="87">
        <v>0</v>
      </c>
      <c r="AC15" s="47">
        <f t="shared" si="13"/>
        <v>1</v>
      </c>
      <c r="AD15" s="86">
        <v>1</v>
      </c>
      <c r="AE15" s="87">
        <v>0</v>
      </c>
      <c r="AF15" s="47">
        <f t="shared" si="14"/>
        <v>1</v>
      </c>
      <c r="AG15" s="86">
        <v>1</v>
      </c>
      <c r="AH15" s="87">
        <v>0</v>
      </c>
      <c r="AI15" s="47">
        <f t="shared" si="15"/>
        <v>1</v>
      </c>
      <c r="AJ15" s="86">
        <v>1</v>
      </c>
      <c r="AK15" s="87">
        <v>0</v>
      </c>
      <c r="AL15" s="47">
        <f t="shared" si="16"/>
        <v>1</v>
      </c>
      <c r="AM15" s="168">
        <v>1</v>
      </c>
      <c r="AN15" s="169">
        <v>0</v>
      </c>
      <c r="AO15" s="170">
        <f t="shared" si="7"/>
        <v>1</v>
      </c>
    </row>
    <row r="16" spans="2:59">
      <c r="B16" s="9" t="s">
        <v>9</v>
      </c>
      <c r="C16" s="50">
        <f t="shared" ref="C16" si="17">SUM(C17:C19)</f>
        <v>194</v>
      </c>
      <c r="D16" s="141">
        <f t="shared" ref="D16" si="18">SUM(D17:D19)</f>
        <v>5</v>
      </c>
      <c r="E16" s="143">
        <f t="shared" ref="E16" si="19">SUM(E17:E19)</f>
        <v>199</v>
      </c>
      <c r="F16" s="50">
        <f t="shared" ref="F16" si="20">SUM(F17:F19)</f>
        <v>194</v>
      </c>
      <c r="G16" s="141">
        <f t="shared" ref="G16" si="21">SUM(G17:G19)</f>
        <v>5</v>
      </c>
      <c r="H16" s="143">
        <f t="shared" ref="H16" si="22">SUM(H17:H19)</f>
        <v>199</v>
      </c>
      <c r="I16" s="50">
        <f t="shared" ref="I16" si="23">SUM(I17:I19)</f>
        <v>194</v>
      </c>
      <c r="J16" s="141">
        <f t="shared" ref="J16" si="24">SUM(J17:J19)</f>
        <v>5</v>
      </c>
      <c r="K16" s="143">
        <f t="shared" ref="K16" si="25">SUM(K17:K19)</f>
        <v>199</v>
      </c>
      <c r="L16" s="50">
        <f t="shared" ref="L16" si="26">SUM(L17:L19)</f>
        <v>194</v>
      </c>
      <c r="M16" s="141">
        <f t="shared" ref="M16" si="27">SUM(M17:M19)</f>
        <v>5</v>
      </c>
      <c r="N16" s="143">
        <f t="shared" ref="N16" si="28">SUM(N17:N19)</f>
        <v>199</v>
      </c>
      <c r="O16" s="50">
        <f t="shared" ref="O16" si="29">SUM(O17:O19)</f>
        <v>194</v>
      </c>
      <c r="P16" s="141">
        <f t="shared" ref="P16" si="30">SUM(P17:P19)</f>
        <v>5</v>
      </c>
      <c r="Q16" s="143">
        <f t="shared" ref="Q16" si="31">SUM(Q17:Q19)</f>
        <v>199</v>
      </c>
      <c r="R16" s="50">
        <f t="shared" ref="R16" si="32">SUM(R17:R19)</f>
        <v>194</v>
      </c>
      <c r="S16" s="141">
        <f t="shared" ref="S16" si="33">SUM(S17:S19)</f>
        <v>5</v>
      </c>
      <c r="T16" s="143">
        <f t="shared" ref="T16" si="34">SUM(T17:T19)</f>
        <v>199</v>
      </c>
      <c r="U16" s="50">
        <f t="shared" ref="U16" si="35">SUM(U17:U19)</f>
        <v>193</v>
      </c>
      <c r="V16" s="141">
        <f t="shared" ref="V16" si="36">SUM(V17:V19)</f>
        <v>5</v>
      </c>
      <c r="W16" s="143">
        <f t="shared" ref="W16" si="37">SUM(W17:W19)</f>
        <v>198</v>
      </c>
      <c r="X16" s="50">
        <f t="shared" ref="X16" si="38">SUM(X17:X19)</f>
        <v>193</v>
      </c>
      <c r="Y16" s="52">
        <f t="shared" ref="Y16" si="39">SUM(Y17:Y19)</f>
        <v>5</v>
      </c>
      <c r="Z16" s="51">
        <f t="shared" si="12"/>
        <v>198</v>
      </c>
      <c r="AA16" s="53">
        <f>SUM(AA17:AA19)</f>
        <v>193</v>
      </c>
      <c r="AB16" s="52">
        <f>SUM(AB17:AB19)</f>
        <v>5</v>
      </c>
      <c r="AC16" s="51">
        <f t="shared" si="13"/>
        <v>198</v>
      </c>
      <c r="AD16" s="53">
        <f>SUM(AD17:AD19)</f>
        <v>193</v>
      </c>
      <c r="AE16" s="52">
        <f>SUM(AE17:AE19)</f>
        <v>5</v>
      </c>
      <c r="AF16" s="51">
        <f t="shared" si="14"/>
        <v>198</v>
      </c>
      <c r="AG16" s="53">
        <f>SUM(AG17:AG19)</f>
        <v>194</v>
      </c>
      <c r="AH16" s="52">
        <f>SUM(AH17:AH19)</f>
        <v>5</v>
      </c>
      <c r="AI16" s="51">
        <f t="shared" si="15"/>
        <v>199</v>
      </c>
      <c r="AJ16" s="53">
        <f>SUM(AJ17:AJ19)</f>
        <v>194</v>
      </c>
      <c r="AK16" s="52">
        <f>SUM(AK17:AK19)</f>
        <v>5</v>
      </c>
      <c r="AL16" s="51">
        <f t="shared" si="16"/>
        <v>199</v>
      </c>
      <c r="AM16" s="53">
        <f>SUM(AM17:AM19)</f>
        <v>194</v>
      </c>
      <c r="AN16" s="52">
        <f>SUM(AN17:AN19)</f>
        <v>5</v>
      </c>
      <c r="AO16" s="51">
        <f t="shared" si="7"/>
        <v>199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v>138</v>
      </c>
      <c r="I17" s="86">
        <v>135</v>
      </c>
      <c r="J17" s="87">
        <v>3</v>
      </c>
      <c r="K17" s="47">
        <v>138</v>
      </c>
      <c r="L17" s="86">
        <v>135</v>
      </c>
      <c r="M17" s="87">
        <v>3</v>
      </c>
      <c r="N17" s="47">
        <v>138</v>
      </c>
      <c r="O17" s="86">
        <v>135</v>
      </c>
      <c r="P17" s="87">
        <v>3</v>
      </c>
      <c r="Q17" s="47">
        <v>138</v>
      </c>
      <c r="R17" s="86">
        <v>135</v>
      </c>
      <c r="S17" s="87">
        <v>3</v>
      </c>
      <c r="T17" s="47">
        <f t="shared" ref="T17:T19" si="40">SUM(R17:S17)</f>
        <v>138</v>
      </c>
      <c r="U17" s="86">
        <v>135</v>
      </c>
      <c r="V17" s="87">
        <v>3</v>
      </c>
      <c r="W17" s="47">
        <f t="shared" ref="W17:W19" si="41">SUM(U17:V17)</f>
        <v>138</v>
      </c>
      <c r="X17" s="86">
        <v>135</v>
      </c>
      <c r="Y17" s="87">
        <v>3</v>
      </c>
      <c r="Z17" s="47">
        <f t="shared" si="12"/>
        <v>138</v>
      </c>
      <c r="AA17" s="86">
        <v>135</v>
      </c>
      <c r="AB17" s="87">
        <v>3</v>
      </c>
      <c r="AC17" s="47">
        <f t="shared" si="13"/>
        <v>138</v>
      </c>
      <c r="AD17" s="86">
        <v>135</v>
      </c>
      <c r="AE17" s="87">
        <v>3</v>
      </c>
      <c r="AF17" s="47">
        <f t="shared" si="14"/>
        <v>138</v>
      </c>
      <c r="AG17" s="86">
        <v>135</v>
      </c>
      <c r="AH17" s="87">
        <v>3</v>
      </c>
      <c r="AI17" s="47">
        <f t="shared" si="15"/>
        <v>138</v>
      </c>
      <c r="AJ17" s="117">
        <v>135</v>
      </c>
      <c r="AK17" s="87">
        <v>3</v>
      </c>
      <c r="AL17" s="47">
        <f t="shared" si="16"/>
        <v>138</v>
      </c>
      <c r="AM17" s="86">
        <v>135</v>
      </c>
      <c r="AN17" s="87">
        <v>3</v>
      </c>
      <c r="AO17" s="47">
        <f t="shared" si="7"/>
        <v>138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v>36</v>
      </c>
      <c r="I18" s="86">
        <v>35</v>
      </c>
      <c r="J18" s="87">
        <v>1</v>
      </c>
      <c r="K18" s="47">
        <v>36</v>
      </c>
      <c r="L18" s="86">
        <v>35</v>
      </c>
      <c r="M18" s="87">
        <v>1</v>
      </c>
      <c r="N18" s="47">
        <v>36</v>
      </c>
      <c r="O18" s="86">
        <v>35</v>
      </c>
      <c r="P18" s="87">
        <v>1</v>
      </c>
      <c r="Q18" s="47">
        <v>36</v>
      </c>
      <c r="R18" s="86">
        <v>35</v>
      </c>
      <c r="S18" s="87">
        <v>1</v>
      </c>
      <c r="T18" s="47">
        <f t="shared" si="40"/>
        <v>36</v>
      </c>
      <c r="U18" s="86">
        <v>35</v>
      </c>
      <c r="V18" s="87">
        <v>1</v>
      </c>
      <c r="W18" s="47">
        <f t="shared" si="41"/>
        <v>36</v>
      </c>
      <c r="X18" s="86">
        <v>35</v>
      </c>
      <c r="Y18" s="87">
        <v>1</v>
      </c>
      <c r="Z18" s="47">
        <f t="shared" si="12"/>
        <v>36</v>
      </c>
      <c r="AA18" s="86">
        <v>35</v>
      </c>
      <c r="AB18" s="87">
        <v>1</v>
      </c>
      <c r="AC18" s="47">
        <f t="shared" si="13"/>
        <v>36</v>
      </c>
      <c r="AD18" s="86">
        <v>35</v>
      </c>
      <c r="AE18" s="87">
        <v>1</v>
      </c>
      <c r="AF18" s="47">
        <f t="shared" si="14"/>
        <v>36</v>
      </c>
      <c r="AG18" s="86">
        <v>35</v>
      </c>
      <c r="AH18" s="87">
        <v>1</v>
      </c>
      <c r="AI18" s="47">
        <f t="shared" si="15"/>
        <v>36</v>
      </c>
      <c r="AJ18" s="117">
        <v>35</v>
      </c>
      <c r="AK18" s="87">
        <v>1</v>
      </c>
      <c r="AL18" s="47">
        <f t="shared" si="16"/>
        <v>36</v>
      </c>
      <c r="AM18" s="86">
        <v>35</v>
      </c>
      <c r="AN18" s="87">
        <v>1</v>
      </c>
      <c r="AO18" s="47">
        <f t="shared" si="7"/>
        <v>36</v>
      </c>
    </row>
    <row r="19" spans="2:41">
      <c r="B19" s="6" t="s">
        <v>12</v>
      </c>
      <c r="C19" s="86">
        <v>24</v>
      </c>
      <c r="D19" s="87">
        <v>1</v>
      </c>
      <c r="E19" s="47">
        <v>25</v>
      </c>
      <c r="F19" s="86">
        <v>24</v>
      </c>
      <c r="G19" s="87">
        <v>1</v>
      </c>
      <c r="H19" s="47">
        <v>25</v>
      </c>
      <c r="I19" s="86">
        <v>24</v>
      </c>
      <c r="J19" s="87">
        <v>1</v>
      </c>
      <c r="K19" s="47">
        <v>25</v>
      </c>
      <c r="L19" s="86">
        <v>24</v>
      </c>
      <c r="M19" s="87">
        <v>1</v>
      </c>
      <c r="N19" s="47">
        <v>25</v>
      </c>
      <c r="O19" s="86">
        <v>24</v>
      </c>
      <c r="P19" s="87">
        <v>1</v>
      </c>
      <c r="Q19" s="47">
        <v>25</v>
      </c>
      <c r="R19" s="86">
        <v>24</v>
      </c>
      <c r="S19" s="87">
        <v>1</v>
      </c>
      <c r="T19" s="47">
        <f t="shared" si="40"/>
        <v>25</v>
      </c>
      <c r="U19" s="86">
        <v>23</v>
      </c>
      <c r="V19" s="87">
        <v>1</v>
      </c>
      <c r="W19" s="47">
        <f t="shared" si="41"/>
        <v>24</v>
      </c>
      <c r="X19" s="86">
        <v>23</v>
      </c>
      <c r="Y19" s="87">
        <v>1</v>
      </c>
      <c r="Z19" s="47">
        <f t="shared" si="12"/>
        <v>24</v>
      </c>
      <c r="AA19" s="86">
        <v>23</v>
      </c>
      <c r="AB19" s="87">
        <v>1</v>
      </c>
      <c r="AC19" s="47">
        <f t="shared" si="13"/>
        <v>24</v>
      </c>
      <c r="AD19" s="86">
        <v>23</v>
      </c>
      <c r="AE19" s="87">
        <v>1</v>
      </c>
      <c r="AF19" s="47">
        <f t="shared" si="14"/>
        <v>24</v>
      </c>
      <c r="AG19" s="86">
        <v>24</v>
      </c>
      <c r="AH19" s="87">
        <v>1</v>
      </c>
      <c r="AI19" s="47">
        <f t="shared" si="15"/>
        <v>25</v>
      </c>
      <c r="AJ19" s="117">
        <v>24</v>
      </c>
      <c r="AK19" s="87">
        <v>1</v>
      </c>
      <c r="AL19" s="47">
        <f t="shared" si="16"/>
        <v>25</v>
      </c>
      <c r="AM19" s="168">
        <v>24</v>
      </c>
      <c r="AN19" s="169">
        <v>1</v>
      </c>
      <c r="AO19" s="170">
        <f t="shared" si="7"/>
        <v>25</v>
      </c>
    </row>
    <row r="20" spans="2:41">
      <c r="B20" s="7" t="s">
        <v>64</v>
      </c>
      <c r="C20" s="53">
        <f t="shared" ref="C20" si="42">SUM(C21:C27)</f>
        <v>144</v>
      </c>
      <c r="D20" s="52">
        <f t="shared" ref="D20" si="43">SUM(D21:D27)</f>
        <v>5</v>
      </c>
      <c r="E20" s="51">
        <f t="shared" ref="E20" si="44">SUM(E21:E27)</f>
        <v>149</v>
      </c>
      <c r="F20" s="53">
        <f t="shared" ref="F20" si="45">SUM(F21:F27)</f>
        <v>146</v>
      </c>
      <c r="G20" s="52">
        <f t="shared" ref="G20" si="46">SUM(G21:G27)</f>
        <v>5</v>
      </c>
      <c r="H20" s="51">
        <f t="shared" ref="H20" si="47">SUM(H21:H27)</f>
        <v>151</v>
      </c>
      <c r="I20" s="53">
        <f t="shared" ref="I20" si="48">SUM(I21:I27)</f>
        <v>148</v>
      </c>
      <c r="J20" s="52">
        <f t="shared" ref="J20" si="49">SUM(J21:J27)</f>
        <v>5</v>
      </c>
      <c r="K20" s="51">
        <f t="shared" ref="K20" si="50">SUM(K21:K27)</f>
        <v>153</v>
      </c>
      <c r="L20" s="53">
        <f t="shared" ref="L20" si="51">SUM(L21:L27)</f>
        <v>152</v>
      </c>
      <c r="M20" s="52">
        <f t="shared" ref="M20" si="52">SUM(M21:M27)</f>
        <v>5</v>
      </c>
      <c r="N20" s="51">
        <f t="shared" ref="N20" si="53">SUM(N21:N27)</f>
        <v>156</v>
      </c>
      <c r="O20" s="53">
        <f t="shared" ref="O20" si="54">SUM(O21:O27)</f>
        <v>154</v>
      </c>
      <c r="P20" s="52">
        <f t="shared" ref="P20" si="55">SUM(P21:P27)</f>
        <v>6</v>
      </c>
      <c r="Q20" s="51">
        <f t="shared" ref="Q20" si="56">SUM(Q21:Q27)</f>
        <v>158</v>
      </c>
      <c r="R20" s="53">
        <f t="shared" ref="R20" si="57">SUM(R21:R27)</f>
        <v>156</v>
      </c>
      <c r="S20" s="52">
        <f t="shared" ref="S20" si="58">SUM(S21:S27)</f>
        <v>6</v>
      </c>
      <c r="T20" s="51">
        <f t="shared" ref="T20" si="59">SUM(T21:T27)</f>
        <v>162</v>
      </c>
      <c r="U20" s="53">
        <f t="shared" ref="U20" si="60">SUM(U21:U27)</f>
        <v>163</v>
      </c>
      <c r="V20" s="52">
        <f t="shared" ref="V20" si="61">SUM(V21:V27)</f>
        <v>6</v>
      </c>
      <c r="W20" s="51">
        <f t="shared" ref="W20" si="62">SUM(W21:W27)</f>
        <v>169</v>
      </c>
      <c r="X20" s="53">
        <f t="shared" ref="X20" si="63">SUM(X21:X27)</f>
        <v>168</v>
      </c>
      <c r="Y20" s="52">
        <f t="shared" ref="Y20" si="64">SUM(Y21:Y27)</f>
        <v>6</v>
      </c>
      <c r="Z20" s="51">
        <f t="shared" ref="Z20" si="65">SUM(Z21:Z27)</f>
        <v>174</v>
      </c>
      <c r="AA20" s="53">
        <f t="shared" ref="AA20" si="66">SUM(AA21:AA27)</f>
        <v>169</v>
      </c>
      <c r="AB20" s="52">
        <f t="shared" ref="AB20" si="67">SUM(AB21:AB27)</f>
        <v>6</v>
      </c>
      <c r="AC20" s="51">
        <f t="shared" ref="AC20" si="68">SUM(AC21:AC27)</f>
        <v>175</v>
      </c>
      <c r="AD20" s="53">
        <f t="shared" ref="AD20" si="69">SUM(AD21:AD27)</f>
        <v>174</v>
      </c>
      <c r="AE20" s="52">
        <f t="shared" ref="AE20" si="70">SUM(AE21:AE27)</f>
        <v>6</v>
      </c>
      <c r="AF20" s="51">
        <f t="shared" ref="AF20" si="71">SUM(AF21:AF27)</f>
        <v>180</v>
      </c>
      <c r="AG20" s="53">
        <f t="shared" ref="AG20" si="72">SUM(AG21:AG27)</f>
        <v>177</v>
      </c>
      <c r="AH20" s="52">
        <f t="shared" ref="AH20" si="73">SUM(AH21:AH27)</f>
        <v>6</v>
      </c>
      <c r="AI20" s="51">
        <f t="shared" ref="AI20" si="74">SUM(AI21:AI27)</f>
        <v>183</v>
      </c>
      <c r="AJ20" s="53">
        <f t="shared" ref="AJ20" si="75">SUM(AJ21:AJ27)</f>
        <v>180</v>
      </c>
      <c r="AK20" s="52">
        <f t="shared" ref="AK20" si="76">SUM(AK21:AK27)</f>
        <v>6</v>
      </c>
      <c r="AL20" s="51">
        <f t="shared" ref="AL20" si="77">SUM(AL21:AL27)</f>
        <v>186</v>
      </c>
      <c r="AM20" s="53">
        <f>SUM(AM21:AM25)</f>
        <v>181</v>
      </c>
      <c r="AN20" s="52">
        <f>SUM(AN21:AN25)</f>
        <v>6</v>
      </c>
      <c r="AO20" s="51">
        <f t="shared" si="7"/>
        <v>187</v>
      </c>
    </row>
    <row r="21" spans="2:41">
      <c r="B21" s="6" t="s">
        <v>20</v>
      </c>
      <c r="C21" s="56">
        <v>1</v>
      </c>
      <c r="D21" s="55">
        <v>0</v>
      </c>
      <c r="E21" s="54">
        <f t="shared" ref="E21" si="78">SUM(C21:D21)</f>
        <v>1</v>
      </c>
      <c r="F21" s="56">
        <v>1</v>
      </c>
      <c r="G21" s="55">
        <v>0</v>
      </c>
      <c r="H21" s="54">
        <f t="shared" ref="H21" si="79">SUM(F21:G21)</f>
        <v>1</v>
      </c>
      <c r="I21" s="56">
        <v>1</v>
      </c>
      <c r="J21" s="55">
        <v>0</v>
      </c>
      <c r="K21" s="54">
        <f t="shared" ref="K21" si="80">SUM(I21:J21)</f>
        <v>1</v>
      </c>
      <c r="L21" s="56">
        <v>1</v>
      </c>
      <c r="M21" s="55">
        <v>0</v>
      </c>
      <c r="N21" s="54">
        <f t="shared" ref="N21" si="81">SUM(L21:M21)</f>
        <v>1</v>
      </c>
      <c r="O21" s="56">
        <v>1</v>
      </c>
      <c r="P21" s="55">
        <v>0</v>
      </c>
      <c r="Q21" s="54">
        <v>1</v>
      </c>
      <c r="R21" s="56">
        <v>1</v>
      </c>
      <c r="S21" s="55">
        <v>0</v>
      </c>
      <c r="T21" s="54">
        <f t="shared" ref="T21:T26" si="82">SUM(R21:S21)</f>
        <v>1</v>
      </c>
      <c r="U21" s="56">
        <v>1</v>
      </c>
      <c r="V21" s="55">
        <v>0</v>
      </c>
      <c r="W21" s="54">
        <f t="shared" ref="W21:W26" si="83">SUM(U21:V21)</f>
        <v>1</v>
      </c>
      <c r="X21" s="56">
        <v>1</v>
      </c>
      <c r="Y21" s="55">
        <v>0</v>
      </c>
      <c r="Z21" s="54">
        <f t="shared" ref="Z21:Z27" si="84">SUM(X21:Y21)</f>
        <v>1</v>
      </c>
      <c r="AA21" s="56">
        <v>1</v>
      </c>
      <c r="AB21" s="55">
        <v>0</v>
      </c>
      <c r="AC21" s="54">
        <f t="shared" ref="AC21:AC27" si="85">SUM(AA21:AB21)</f>
        <v>1</v>
      </c>
      <c r="AD21" s="56">
        <v>1</v>
      </c>
      <c r="AE21" s="55">
        <v>0</v>
      </c>
      <c r="AF21" s="54">
        <f t="shared" ref="AF21:AF27" si="86">SUM(AD21:AE21)</f>
        <v>1</v>
      </c>
      <c r="AG21" s="56">
        <v>1</v>
      </c>
      <c r="AH21" s="55">
        <v>0</v>
      </c>
      <c r="AI21" s="54">
        <f t="shared" ref="AI21:AI27" si="87">SUM(AG21:AH21)</f>
        <v>1</v>
      </c>
      <c r="AJ21" s="56">
        <v>1</v>
      </c>
      <c r="AK21" s="55">
        <v>0</v>
      </c>
      <c r="AL21" s="54">
        <f t="shared" ref="AL21:AL27" si="88">SUM(AJ21:AK21)</f>
        <v>1</v>
      </c>
      <c r="AM21" s="56">
        <v>1</v>
      </c>
      <c r="AN21" s="55">
        <v>0</v>
      </c>
      <c r="AO21" s="54">
        <f t="shared" si="7"/>
        <v>1</v>
      </c>
    </row>
    <row r="22" spans="2:41">
      <c r="B22" s="6" t="s">
        <v>36</v>
      </c>
      <c r="C22" s="56">
        <v>121</v>
      </c>
      <c r="D22" s="55">
        <v>3</v>
      </c>
      <c r="E22" s="54">
        <v>124</v>
      </c>
      <c r="F22" s="56">
        <v>123</v>
      </c>
      <c r="G22" s="55">
        <v>3</v>
      </c>
      <c r="H22" s="54">
        <v>126</v>
      </c>
      <c r="I22" s="56">
        <v>125</v>
      </c>
      <c r="J22" s="55">
        <v>3</v>
      </c>
      <c r="K22" s="54">
        <v>128</v>
      </c>
      <c r="L22" s="56">
        <v>129</v>
      </c>
      <c r="M22" s="55">
        <v>3</v>
      </c>
      <c r="N22" s="54">
        <v>131</v>
      </c>
      <c r="O22" s="56">
        <v>131</v>
      </c>
      <c r="P22" s="55">
        <v>4</v>
      </c>
      <c r="Q22" s="54">
        <v>133</v>
      </c>
      <c r="R22" s="56">
        <v>132</v>
      </c>
      <c r="S22" s="55">
        <v>4</v>
      </c>
      <c r="T22" s="54">
        <f t="shared" si="82"/>
        <v>136</v>
      </c>
      <c r="U22" s="56">
        <v>139</v>
      </c>
      <c r="V22" s="55">
        <v>4</v>
      </c>
      <c r="W22" s="54">
        <f t="shared" si="83"/>
        <v>143</v>
      </c>
      <c r="X22" s="56">
        <v>143</v>
      </c>
      <c r="Y22" s="55">
        <v>4</v>
      </c>
      <c r="Z22" s="54">
        <f t="shared" si="84"/>
        <v>147</v>
      </c>
      <c r="AA22" s="56">
        <v>144</v>
      </c>
      <c r="AB22" s="55">
        <v>4</v>
      </c>
      <c r="AC22" s="54">
        <f t="shared" si="85"/>
        <v>148</v>
      </c>
      <c r="AD22" s="56">
        <v>149</v>
      </c>
      <c r="AE22" s="55">
        <v>4</v>
      </c>
      <c r="AF22" s="54">
        <f t="shared" si="86"/>
        <v>153</v>
      </c>
      <c r="AG22" s="56">
        <v>152</v>
      </c>
      <c r="AH22" s="55">
        <v>4</v>
      </c>
      <c r="AI22" s="54">
        <f t="shared" si="87"/>
        <v>156</v>
      </c>
      <c r="AJ22" s="56">
        <v>155</v>
      </c>
      <c r="AK22" s="55">
        <v>4</v>
      </c>
      <c r="AL22" s="54">
        <f t="shared" si="88"/>
        <v>159</v>
      </c>
      <c r="AM22" s="56">
        <v>158</v>
      </c>
      <c r="AN22" s="55">
        <v>4</v>
      </c>
      <c r="AO22" s="54">
        <f t="shared" si="7"/>
        <v>162</v>
      </c>
    </row>
    <row r="23" spans="2:41">
      <c r="B23" s="6" t="s">
        <v>14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v>22</v>
      </c>
      <c r="I23" s="49">
        <v>20</v>
      </c>
      <c r="J23" s="48">
        <v>2</v>
      </c>
      <c r="K23" s="57">
        <v>22</v>
      </c>
      <c r="L23" s="49">
        <v>20</v>
      </c>
      <c r="M23" s="48">
        <v>2</v>
      </c>
      <c r="N23" s="57">
        <v>22</v>
      </c>
      <c r="O23" s="49">
        <v>20</v>
      </c>
      <c r="P23" s="48">
        <v>2</v>
      </c>
      <c r="Q23" s="57">
        <v>22</v>
      </c>
      <c r="R23" s="49">
        <v>20</v>
      </c>
      <c r="S23" s="48">
        <v>2</v>
      </c>
      <c r="T23" s="57">
        <f t="shared" si="82"/>
        <v>22</v>
      </c>
      <c r="U23" s="49">
        <v>20</v>
      </c>
      <c r="V23" s="48">
        <v>2</v>
      </c>
      <c r="W23" s="57">
        <f t="shared" si="83"/>
        <v>22</v>
      </c>
      <c r="X23" s="49">
        <v>20</v>
      </c>
      <c r="Y23" s="48">
        <v>2</v>
      </c>
      <c r="Z23" s="57">
        <f t="shared" si="84"/>
        <v>22</v>
      </c>
      <c r="AA23" s="49">
        <v>20</v>
      </c>
      <c r="AB23" s="48">
        <v>2</v>
      </c>
      <c r="AC23" s="57">
        <f t="shared" si="85"/>
        <v>22</v>
      </c>
      <c r="AD23" s="49">
        <v>20</v>
      </c>
      <c r="AE23" s="48">
        <v>2</v>
      </c>
      <c r="AF23" s="57">
        <f t="shared" si="86"/>
        <v>22</v>
      </c>
      <c r="AG23" s="56">
        <v>20</v>
      </c>
      <c r="AH23" s="55">
        <v>2</v>
      </c>
      <c r="AI23" s="57">
        <f t="shared" si="87"/>
        <v>22</v>
      </c>
      <c r="AJ23" s="56">
        <v>20</v>
      </c>
      <c r="AK23" s="55">
        <v>2</v>
      </c>
      <c r="AL23" s="57">
        <f t="shared" si="88"/>
        <v>22</v>
      </c>
      <c r="AM23" s="56">
        <v>20</v>
      </c>
      <c r="AN23" s="55">
        <v>2</v>
      </c>
      <c r="AO23" s="57">
        <f t="shared" si="7"/>
        <v>22</v>
      </c>
    </row>
    <row r="24" spans="2:41">
      <c r="B24" s="6" t="s">
        <v>15</v>
      </c>
      <c r="C24" s="49">
        <v>1</v>
      </c>
      <c r="D24" s="48">
        <v>0</v>
      </c>
      <c r="E24" s="57">
        <f t="shared" ref="E24:E25" si="89">SUM(C24:D24)</f>
        <v>1</v>
      </c>
      <c r="F24" s="49">
        <v>1</v>
      </c>
      <c r="G24" s="48">
        <v>0</v>
      </c>
      <c r="H24" s="57">
        <f t="shared" ref="H24:H25" si="90">SUM(F24:G24)</f>
        <v>1</v>
      </c>
      <c r="I24" s="49">
        <v>1</v>
      </c>
      <c r="J24" s="48">
        <v>0</v>
      </c>
      <c r="K24" s="57">
        <f t="shared" ref="K24:K25" si="91">SUM(I24:J24)</f>
        <v>1</v>
      </c>
      <c r="L24" s="49">
        <v>1</v>
      </c>
      <c r="M24" s="48">
        <v>0</v>
      </c>
      <c r="N24" s="57">
        <f t="shared" ref="N24:N25" si="92">SUM(L24:M24)</f>
        <v>1</v>
      </c>
      <c r="O24" s="49">
        <v>1</v>
      </c>
      <c r="P24" s="48">
        <v>0</v>
      </c>
      <c r="Q24" s="57">
        <v>1</v>
      </c>
      <c r="R24" s="49">
        <v>1</v>
      </c>
      <c r="S24" s="48">
        <v>0</v>
      </c>
      <c r="T24" s="57">
        <f t="shared" si="82"/>
        <v>1</v>
      </c>
      <c r="U24" s="49">
        <v>1</v>
      </c>
      <c r="V24" s="48">
        <v>0</v>
      </c>
      <c r="W24" s="57">
        <f t="shared" si="83"/>
        <v>1</v>
      </c>
      <c r="X24" s="49">
        <v>1</v>
      </c>
      <c r="Y24" s="48">
        <v>0</v>
      </c>
      <c r="Z24" s="57">
        <f t="shared" si="84"/>
        <v>1</v>
      </c>
      <c r="AA24" s="49">
        <v>1</v>
      </c>
      <c r="AB24" s="48">
        <v>0</v>
      </c>
      <c r="AC24" s="57">
        <f t="shared" si="85"/>
        <v>1</v>
      </c>
      <c r="AD24" s="49">
        <v>1</v>
      </c>
      <c r="AE24" s="48">
        <v>0</v>
      </c>
      <c r="AF24" s="57">
        <f t="shared" si="86"/>
        <v>1</v>
      </c>
      <c r="AG24" s="49">
        <v>1</v>
      </c>
      <c r="AH24" s="48">
        <v>0</v>
      </c>
      <c r="AI24" s="57">
        <f t="shared" si="87"/>
        <v>1</v>
      </c>
      <c r="AJ24" s="49">
        <v>1</v>
      </c>
      <c r="AK24" s="48">
        <v>0</v>
      </c>
      <c r="AL24" s="57">
        <f t="shared" si="88"/>
        <v>1</v>
      </c>
      <c r="AM24" s="49">
        <v>1</v>
      </c>
      <c r="AN24" s="48">
        <v>0</v>
      </c>
      <c r="AO24" s="57">
        <f t="shared" si="7"/>
        <v>1</v>
      </c>
    </row>
    <row r="25" spans="2:41">
      <c r="B25" s="6" t="s">
        <v>16</v>
      </c>
      <c r="C25" s="49">
        <v>1</v>
      </c>
      <c r="D25" s="48">
        <v>0</v>
      </c>
      <c r="E25" s="57">
        <f t="shared" si="89"/>
        <v>1</v>
      </c>
      <c r="F25" s="49">
        <v>1</v>
      </c>
      <c r="G25" s="48">
        <v>0</v>
      </c>
      <c r="H25" s="57">
        <f t="shared" si="90"/>
        <v>1</v>
      </c>
      <c r="I25" s="49">
        <v>1</v>
      </c>
      <c r="J25" s="48">
        <v>0</v>
      </c>
      <c r="K25" s="57">
        <f t="shared" si="91"/>
        <v>1</v>
      </c>
      <c r="L25" s="49">
        <v>1</v>
      </c>
      <c r="M25" s="48">
        <v>0</v>
      </c>
      <c r="N25" s="57">
        <f t="shared" si="92"/>
        <v>1</v>
      </c>
      <c r="O25" s="49">
        <v>1</v>
      </c>
      <c r="P25" s="48">
        <v>0</v>
      </c>
      <c r="Q25" s="57">
        <v>1</v>
      </c>
      <c r="R25" s="49">
        <v>1</v>
      </c>
      <c r="S25" s="48">
        <v>0</v>
      </c>
      <c r="T25" s="57">
        <f t="shared" si="82"/>
        <v>1</v>
      </c>
      <c r="U25" s="49">
        <v>1</v>
      </c>
      <c r="V25" s="48">
        <v>0</v>
      </c>
      <c r="W25" s="57">
        <f t="shared" si="83"/>
        <v>1</v>
      </c>
      <c r="X25" s="49">
        <v>1</v>
      </c>
      <c r="Y25" s="48">
        <v>0</v>
      </c>
      <c r="Z25" s="57">
        <f t="shared" si="84"/>
        <v>1</v>
      </c>
      <c r="AA25" s="49">
        <v>1</v>
      </c>
      <c r="AB25" s="48">
        <v>0</v>
      </c>
      <c r="AC25" s="57">
        <f t="shared" si="85"/>
        <v>1</v>
      </c>
      <c r="AD25" s="49">
        <v>1</v>
      </c>
      <c r="AE25" s="48">
        <v>0</v>
      </c>
      <c r="AF25" s="57">
        <f t="shared" si="86"/>
        <v>1</v>
      </c>
      <c r="AG25" s="49">
        <v>1</v>
      </c>
      <c r="AH25" s="48">
        <v>0</v>
      </c>
      <c r="AI25" s="57">
        <f t="shared" si="87"/>
        <v>1</v>
      </c>
      <c r="AJ25" s="49">
        <v>1</v>
      </c>
      <c r="AK25" s="48">
        <v>0</v>
      </c>
      <c r="AL25" s="57">
        <f t="shared" si="88"/>
        <v>1</v>
      </c>
      <c r="AM25" s="49">
        <v>1</v>
      </c>
      <c r="AN25" s="48">
        <v>0</v>
      </c>
      <c r="AO25" s="57">
        <f t="shared" si="7"/>
        <v>1</v>
      </c>
    </row>
    <row r="26" spans="2:41">
      <c r="B26" s="22" t="s">
        <v>62</v>
      </c>
      <c r="C26" s="67"/>
      <c r="D26" s="68"/>
      <c r="E26" s="69"/>
      <c r="F26" s="67"/>
      <c r="G26" s="68"/>
      <c r="H26" s="69"/>
      <c r="I26" s="67"/>
      <c r="J26" s="68"/>
      <c r="K26" s="69"/>
      <c r="L26" s="67"/>
      <c r="M26" s="68"/>
      <c r="N26" s="69"/>
      <c r="O26" s="67"/>
      <c r="P26" s="68"/>
      <c r="Q26" s="69"/>
      <c r="R26" s="49">
        <v>1</v>
      </c>
      <c r="S26" s="48">
        <v>0</v>
      </c>
      <c r="T26" s="57">
        <f t="shared" si="82"/>
        <v>1</v>
      </c>
      <c r="U26" s="49">
        <v>1</v>
      </c>
      <c r="V26" s="48">
        <v>0</v>
      </c>
      <c r="W26" s="57">
        <f t="shared" si="83"/>
        <v>1</v>
      </c>
      <c r="X26" s="49">
        <v>1</v>
      </c>
      <c r="Y26" s="48">
        <v>0</v>
      </c>
      <c r="Z26" s="57">
        <f t="shared" si="84"/>
        <v>1</v>
      </c>
      <c r="AA26" s="49">
        <v>1</v>
      </c>
      <c r="AB26" s="48">
        <v>0</v>
      </c>
      <c r="AC26" s="57">
        <f t="shared" si="85"/>
        <v>1</v>
      </c>
      <c r="AD26" s="49">
        <v>1</v>
      </c>
      <c r="AE26" s="48">
        <v>0</v>
      </c>
      <c r="AF26" s="57">
        <f t="shared" si="86"/>
        <v>1</v>
      </c>
      <c r="AG26" s="49">
        <v>1</v>
      </c>
      <c r="AH26" s="48">
        <v>0</v>
      </c>
      <c r="AI26" s="57">
        <f t="shared" si="87"/>
        <v>1</v>
      </c>
      <c r="AJ26" s="49">
        <v>1</v>
      </c>
      <c r="AK26" s="48">
        <v>0</v>
      </c>
      <c r="AL26" s="57">
        <f t="shared" si="88"/>
        <v>1</v>
      </c>
      <c r="AM26" s="49">
        <v>1</v>
      </c>
      <c r="AN26" s="48">
        <v>0</v>
      </c>
      <c r="AO26" s="57">
        <f t="shared" si="7"/>
        <v>1</v>
      </c>
    </row>
    <row r="27" spans="2:41">
      <c r="B27" s="22" t="s">
        <v>63</v>
      </c>
      <c r="C27" s="67"/>
      <c r="D27" s="68"/>
      <c r="E27" s="69"/>
      <c r="F27" s="67"/>
      <c r="G27" s="68"/>
      <c r="H27" s="69"/>
      <c r="I27" s="67"/>
      <c r="J27" s="68"/>
      <c r="K27" s="69"/>
      <c r="L27" s="67"/>
      <c r="M27" s="68"/>
      <c r="N27" s="69"/>
      <c r="O27" s="67"/>
      <c r="P27" s="68"/>
      <c r="Q27" s="69"/>
      <c r="R27" s="145"/>
      <c r="S27" s="142"/>
      <c r="T27" s="69"/>
      <c r="U27" s="145"/>
      <c r="V27" s="142"/>
      <c r="W27" s="69"/>
      <c r="X27" s="86">
        <v>1</v>
      </c>
      <c r="Y27" s="87">
        <v>0</v>
      </c>
      <c r="Z27" s="47">
        <f t="shared" si="84"/>
        <v>1</v>
      </c>
      <c r="AA27" s="86">
        <v>1</v>
      </c>
      <c r="AB27" s="87">
        <v>0</v>
      </c>
      <c r="AC27" s="47">
        <f t="shared" si="85"/>
        <v>1</v>
      </c>
      <c r="AD27" s="86">
        <v>1</v>
      </c>
      <c r="AE27" s="87">
        <v>0</v>
      </c>
      <c r="AF27" s="47">
        <f t="shared" si="86"/>
        <v>1</v>
      </c>
      <c r="AG27" s="86">
        <v>1</v>
      </c>
      <c r="AH27" s="87">
        <v>0</v>
      </c>
      <c r="AI27" s="47">
        <f t="shared" si="87"/>
        <v>1</v>
      </c>
      <c r="AJ27" s="86">
        <v>1</v>
      </c>
      <c r="AK27" s="87">
        <v>0</v>
      </c>
      <c r="AL27" s="47">
        <f t="shared" si="88"/>
        <v>1</v>
      </c>
      <c r="AM27" s="168">
        <v>1</v>
      </c>
      <c r="AN27" s="169">
        <v>0</v>
      </c>
      <c r="AO27" s="170">
        <f t="shared" si="7"/>
        <v>1</v>
      </c>
    </row>
    <row r="28" spans="2:41">
      <c r="B28" s="7" t="s">
        <v>22</v>
      </c>
      <c r="C28" s="43">
        <f t="shared" ref="C28" si="93">SUM(C29:C31)</f>
        <v>223</v>
      </c>
      <c r="D28" s="10">
        <f t="shared" ref="D28" si="94">SUM(D29:D31)</f>
        <v>0</v>
      </c>
      <c r="E28" s="144">
        <f t="shared" ref="E28" si="95">SUM(E29:E31)</f>
        <v>223</v>
      </c>
      <c r="F28" s="43">
        <f t="shared" ref="F28" si="96">SUM(F29:F31)</f>
        <v>223</v>
      </c>
      <c r="G28" s="10">
        <f t="shared" ref="G28" si="97">SUM(G29:G31)</f>
        <v>0</v>
      </c>
      <c r="H28" s="144">
        <f t="shared" ref="H28" si="98">SUM(H29:H31)</f>
        <v>223</v>
      </c>
      <c r="I28" s="43">
        <f t="shared" ref="I28" si="99">SUM(I29:I31)</f>
        <v>223</v>
      </c>
      <c r="J28" s="10">
        <f t="shared" ref="J28" si="100">SUM(J29:J31)</f>
        <v>0</v>
      </c>
      <c r="K28" s="144">
        <f t="shared" ref="K28" si="101">SUM(K29:K31)</f>
        <v>223</v>
      </c>
      <c r="L28" s="43">
        <f t="shared" ref="L28" si="102">SUM(L29:L31)</f>
        <v>223</v>
      </c>
      <c r="M28" s="10">
        <f t="shared" ref="M28" si="103">SUM(M29:M31)</f>
        <v>0</v>
      </c>
      <c r="N28" s="144">
        <f t="shared" ref="N28" si="104">SUM(N29:N31)</f>
        <v>223</v>
      </c>
      <c r="O28" s="43">
        <f t="shared" ref="O28" si="105">SUM(O29:O31)</f>
        <v>223</v>
      </c>
      <c r="P28" s="10">
        <f t="shared" ref="P28" si="106">SUM(P29:P31)</f>
        <v>0</v>
      </c>
      <c r="Q28" s="144">
        <f t="shared" ref="Q28" si="107">SUM(Q29:Q31)</f>
        <v>223</v>
      </c>
      <c r="R28" s="43">
        <f t="shared" ref="R28" si="108">SUM(R29:R31)</f>
        <v>222</v>
      </c>
      <c r="S28" s="10">
        <f t="shared" ref="S28" si="109">SUM(S29:S31)</f>
        <v>0</v>
      </c>
      <c r="T28" s="144">
        <f t="shared" ref="T28" si="110">SUM(T29:T31)</f>
        <v>222</v>
      </c>
      <c r="U28" s="43">
        <f t="shared" ref="U28" si="111">SUM(U29:U31)</f>
        <v>222</v>
      </c>
      <c r="V28" s="10">
        <f t="shared" ref="V28" si="112">SUM(V29:V31)</f>
        <v>0</v>
      </c>
      <c r="W28" s="144">
        <f t="shared" ref="W28" si="113">SUM(W29:W31)</f>
        <v>222</v>
      </c>
      <c r="X28" s="43">
        <f t="shared" ref="X28" si="114">SUM(X29:X31)</f>
        <v>221</v>
      </c>
      <c r="Y28" s="10">
        <f t="shared" ref="Y28" si="115">SUM(Y29:Y31)</f>
        <v>0</v>
      </c>
      <c r="Z28" s="144">
        <f t="shared" ref="Z28" si="116">SUM(Z29:Z31)</f>
        <v>221</v>
      </c>
      <c r="AA28" s="43">
        <f t="shared" ref="AA28" si="117">SUM(AA29:AA31)</f>
        <v>221</v>
      </c>
      <c r="AB28" s="10">
        <f t="shared" ref="AB28" si="118">SUM(AB29:AB31)</f>
        <v>0</v>
      </c>
      <c r="AC28" s="144">
        <f t="shared" ref="AC28" si="119">SUM(AC29:AC31)</f>
        <v>221</v>
      </c>
      <c r="AD28" s="43">
        <f t="shared" ref="AD28" si="120">SUM(AD29:AD31)</f>
        <v>221</v>
      </c>
      <c r="AE28" s="10">
        <f t="shared" ref="AE28" si="121">SUM(AE29:AE31)</f>
        <v>0</v>
      </c>
      <c r="AF28" s="144">
        <f t="shared" ref="AF28" si="122">SUM(AF29:AF31)</f>
        <v>221</v>
      </c>
      <c r="AG28" s="43">
        <f t="shared" ref="AG28" si="123">SUM(AG29:AG31)</f>
        <v>220</v>
      </c>
      <c r="AH28" s="10">
        <f t="shared" ref="AH28" si="124">SUM(AH29:AH31)</f>
        <v>0</v>
      </c>
      <c r="AI28" s="144">
        <f t="shared" ref="AI28" si="125">SUM(AI29:AI31)</f>
        <v>220</v>
      </c>
      <c r="AJ28" s="43">
        <f t="shared" ref="AJ28" si="126">SUM(AJ29:AJ31)</f>
        <v>220</v>
      </c>
      <c r="AK28" s="10">
        <f t="shared" ref="AK28" si="127">SUM(AK29:AK31)</f>
        <v>0</v>
      </c>
      <c r="AL28" s="144">
        <f t="shared" ref="AL28" si="128">SUM(AL29:AL31)</f>
        <v>220</v>
      </c>
      <c r="AM28" s="43">
        <f>SUM(AM29:AM31)</f>
        <v>220</v>
      </c>
      <c r="AN28" s="10">
        <f>SUM(AN29:AN31)</f>
        <v>0</v>
      </c>
      <c r="AO28" s="46">
        <f t="shared" si="7"/>
        <v>220</v>
      </c>
    </row>
    <row r="29" spans="2:41">
      <c r="B29" s="6" t="s">
        <v>32</v>
      </c>
      <c r="C29" s="90">
        <v>155</v>
      </c>
      <c r="D29" s="88">
        <v>0</v>
      </c>
      <c r="E29" s="89">
        <v>155</v>
      </c>
      <c r="F29" s="90">
        <v>155</v>
      </c>
      <c r="G29" s="88">
        <v>0</v>
      </c>
      <c r="H29" s="89">
        <v>155</v>
      </c>
      <c r="I29" s="90">
        <v>155</v>
      </c>
      <c r="J29" s="88">
        <v>0</v>
      </c>
      <c r="K29" s="89">
        <v>155</v>
      </c>
      <c r="L29" s="90">
        <v>155</v>
      </c>
      <c r="M29" s="88">
        <v>0</v>
      </c>
      <c r="N29" s="89">
        <v>155</v>
      </c>
      <c r="O29" s="90">
        <v>155</v>
      </c>
      <c r="P29" s="88">
        <v>0</v>
      </c>
      <c r="Q29" s="89">
        <v>155</v>
      </c>
      <c r="R29" s="90">
        <v>154</v>
      </c>
      <c r="S29" s="88">
        <v>0</v>
      </c>
      <c r="T29" s="89">
        <f t="shared" ref="T29:T31" si="129">SUM(R29:S29)</f>
        <v>154</v>
      </c>
      <c r="U29" s="90">
        <v>154</v>
      </c>
      <c r="V29" s="88">
        <v>0</v>
      </c>
      <c r="W29" s="89">
        <f t="shared" ref="W29:W31" si="130">SUM(U29:V29)</f>
        <v>154</v>
      </c>
      <c r="X29" s="90">
        <v>152</v>
      </c>
      <c r="Y29" s="88">
        <v>0</v>
      </c>
      <c r="Z29" s="89">
        <f t="shared" ref="Z29:Z31" si="131">SUM(X29:Y29)</f>
        <v>152</v>
      </c>
      <c r="AA29" s="90">
        <v>152</v>
      </c>
      <c r="AB29" s="88">
        <v>0</v>
      </c>
      <c r="AC29" s="89">
        <f t="shared" ref="AC29:AC31" si="132">SUM(AA29:AB29)</f>
        <v>152</v>
      </c>
      <c r="AD29" s="90">
        <v>152</v>
      </c>
      <c r="AE29" s="88">
        <v>0</v>
      </c>
      <c r="AF29" s="89">
        <f t="shared" ref="AF29:AF31" si="133">SUM(AD29:AE29)</f>
        <v>152</v>
      </c>
      <c r="AG29" s="90">
        <v>151</v>
      </c>
      <c r="AH29" s="88">
        <v>0</v>
      </c>
      <c r="AI29" s="89">
        <f t="shared" ref="AI29:AI31" si="134">SUM(AG29:AH29)</f>
        <v>151</v>
      </c>
      <c r="AJ29" s="118">
        <v>151</v>
      </c>
      <c r="AK29" s="88">
        <v>0</v>
      </c>
      <c r="AL29" s="89">
        <f t="shared" ref="AL29:AL31" si="135">SUM(AJ29:AK29)</f>
        <v>151</v>
      </c>
      <c r="AM29" s="171">
        <v>151</v>
      </c>
      <c r="AN29" s="88">
        <v>0</v>
      </c>
      <c r="AO29" s="89">
        <f t="shared" si="7"/>
        <v>151</v>
      </c>
    </row>
    <row r="30" spans="2:41">
      <c r="B30" s="6" t="s">
        <v>33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v>41</v>
      </c>
      <c r="I30" s="90">
        <v>41</v>
      </c>
      <c r="J30" s="88">
        <v>0</v>
      </c>
      <c r="K30" s="89">
        <v>41</v>
      </c>
      <c r="L30" s="90">
        <v>41</v>
      </c>
      <c r="M30" s="88">
        <v>0</v>
      </c>
      <c r="N30" s="89">
        <v>41</v>
      </c>
      <c r="O30" s="90">
        <v>41</v>
      </c>
      <c r="P30" s="88">
        <v>0</v>
      </c>
      <c r="Q30" s="89">
        <v>41</v>
      </c>
      <c r="R30" s="90">
        <v>41</v>
      </c>
      <c r="S30" s="88">
        <v>0</v>
      </c>
      <c r="T30" s="89">
        <f t="shared" si="129"/>
        <v>41</v>
      </c>
      <c r="U30" s="90">
        <v>41</v>
      </c>
      <c r="V30" s="88">
        <v>0</v>
      </c>
      <c r="W30" s="89">
        <f t="shared" si="130"/>
        <v>41</v>
      </c>
      <c r="X30" s="90">
        <v>41</v>
      </c>
      <c r="Y30" s="88">
        <v>0</v>
      </c>
      <c r="Z30" s="89">
        <f t="shared" si="131"/>
        <v>41</v>
      </c>
      <c r="AA30" s="90">
        <v>41</v>
      </c>
      <c r="AB30" s="88">
        <v>0</v>
      </c>
      <c r="AC30" s="89">
        <f t="shared" si="132"/>
        <v>41</v>
      </c>
      <c r="AD30" s="90">
        <v>41</v>
      </c>
      <c r="AE30" s="88">
        <v>0</v>
      </c>
      <c r="AF30" s="89">
        <f t="shared" si="133"/>
        <v>41</v>
      </c>
      <c r="AG30" s="90">
        <v>41</v>
      </c>
      <c r="AH30" s="88">
        <v>0</v>
      </c>
      <c r="AI30" s="89">
        <f t="shared" si="134"/>
        <v>41</v>
      </c>
      <c r="AJ30" s="118">
        <v>41</v>
      </c>
      <c r="AK30" s="88">
        <v>0</v>
      </c>
      <c r="AL30" s="89">
        <f t="shared" si="135"/>
        <v>41</v>
      </c>
      <c r="AM30" s="172">
        <v>41</v>
      </c>
      <c r="AN30" s="88">
        <v>0</v>
      </c>
      <c r="AO30" s="89">
        <f t="shared" si="7"/>
        <v>41</v>
      </c>
    </row>
    <row r="31" spans="2:41">
      <c r="B31" s="6" t="s">
        <v>34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v>27</v>
      </c>
      <c r="I31" s="90">
        <v>27</v>
      </c>
      <c r="J31" s="88">
        <v>0</v>
      </c>
      <c r="K31" s="89">
        <v>27</v>
      </c>
      <c r="L31" s="90">
        <v>27</v>
      </c>
      <c r="M31" s="88">
        <v>0</v>
      </c>
      <c r="N31" s="89">
        <v>27</v>
      </c>
      <c r="O31" s="90">
        <v>27</v>
      </c>
      <c r="P31" s="88">
        <v>0</v>
      </c>
      <c r="Q31" s="89">
        <v>27</v>
      </c>
      <c r="R31" s="90">
        <v>27</v>
      </c>
      <c r="S31" s="88">
        <v>0</v>
      </c>
      <c r="T31" s="89">
        <f t="shared" si="129"/>
        <v>27</v>
      </c>
      <c r="U31" s="90">
        <v>27</v>
      </c>
      <c r="V31" s="88">
        <v>0</v>
      </c>
      <c r="W31" s="89">
        <f t="shared" si="130"/>
        <v>27</v>
      </c>
      <c r="X31" s="90">
        <v>28</v>
      </c>
      <c r="Y31" s="88">
        <v>0</v>
      </c>
      <c r="Z31" s="89">
        <f t="shared" si="131"/>
        <v>28</v>
      </c>
      <c r="AA31" s="90">
        <v>28</v>
      </c>
      <c r="AB31" s="88">
        <v>0</v>
      </c>
      <c r="AC31" s="89">
        <f t="shared" si="132"/>
        <v>28</v>
      </c>
      <c r="AD31" s="90">
        <v>28</v>
      </c>
      <c r="AE31" s="88">
        <v>0</v>
      </c>
      <c r="AF31" s="89">
        <f t="shared" si="133"/>
        <v>28</v>
      </c>
      <c r="AG31" s="90">
        <v>28</v>
      </c>
      <c r="AH31" s="88">
        <v>0</v>
      </c>
      <c r="AI31" s="89">
        <f t="shared" si="134"/>
        <v>28</v>
      </c>
      <c r="AJ31" s="118">
        <v>28</v>
      </c>
      <c r="AK31" s="88">
        <v>0</v>
      </c>
      <c r="AL31" s="89">
        <f t="shared" si="135"/>
        <v>28</v>
      </c>
      <c r="AM31" s="172">
        <v>28</v>
      </c>
      <c r="AN31" s="88">
        <v>0</v>
      </c>
      <c r="AO31" s="89">
        <f t="shared" si="7"/>
        <v>28</v>
      </c>
    </row>
    <row r="32" spans="2:41">
      <c r="B32" s="9" t="s">
        <v>17</v>
      </c>
      <c r="C32" s="42">
        <f t="shared" ref="C32:AL32" si="136">SUM(C33:C33)</f>
        <v>157</v>
      </c>
      <c r="D32" s="13">
        <f t="shared" si="136"/>
        <v>81</v>
      </c>
      <c r="E32" s="46">
        <f t="shared" si="136"/>
        <v>238</v>
      </c>
      <c r="F32" s="42">
        <f t="shared" si="136"/>
        <v>154</v>
      </c>
      <c r="G32" s="13">
        <f t="shared" si="136"/>
        <v>81</v>
      </c>
      <c r="H32" s="46">
        <f t="shared" si="136"/>
        <v>235</v>
      </c>
      <c r="I32" s="42">
        <f t="shared" si="136"/>
        <v>154</v>
      </c>
      <c r="J32" s="13">
        <f t="shared" si="136"/>
        <v>81</v>
      </c>
      <c r="K32" s="46">
        <f t="shared" si="136"/>
        <v>235</v>
      </c>
      <c r="L32" s="42">
        <f t="shared" si="136"/>
        <v>154</v>
      </c>
      <c r="M32" s="13">
        <f t="shared" si="136"/>
        <v>81</v>
      </c>
      <c r="N32" s="46">
        <f t="shared" si="136"/>
        <v>235</v>
      </c>
      <c r="O32" s="42">
        <f t="shared" si="136"/>
        <v>158</v>
      </c>
      <c r="P32" s="13">
        <f t="shared" si="136"/>
        <v>81</v>
      </c>
      <c r="Q32" s="46">
        <f t="shared" si="136"/>
        <v>239</v>
      </c>
      <c r="R32" s="42">
        <f t="shared" si="136"/>
        <v>160</v>
      </c>
      <c r="S32" s="13">
        <f t="shared" si="136"/>
        <v>80</v>
      </c>
      <c r="T32" s="46">
        <f t="shared" si="136"/>
        <v>240</v>
      </c>
      <c r="U32" s="42">
        <f t="shared" si="136"/>
        <v>160</v>
      </c>
      <c r="V32" s="13">
        <f t="shared" si="136"/>
        <v>80</v>
      </c>
      <c r="W32" s="46">
        <f t="shared" si="136"/>
        <v>240</v>
      </c>
      <c r="X32" s="42">
        <f t="shared" si="136"/>
        <v>163</v>
      </c>
      <c r="Y32" s="13">
        <f t="shared" si="136"/>
        <v>80</v>
      </c>
      <c r="Z32" s="46">
        <f t="shared" si="136"/>
        <v>243</v>
      </c>
      <c r="AA32" s="42">
        <f t="shared" si="136"/>
        <v>163</v>
      </c>
      <c r="AB32" s="13">
        <f t="shared" si="136"/>
        <v>80</v>
      </c>
      <c r="AC32" s="46">
        <f t="shared" si="136"/>
        <v>243</v>
      </c>
      <c r="AD32" s="42">
        <f t="shared" si="136"/>
        <v>163</v>
      </c>
      <c r="AE32" s="13">
        <f t="shared" si="136"/>
        <v>80</v>
      </c>
      <c r="AF32" s="46">
        <f t="shared" si="136"/>
        <v>243</v>
      </c>
      <c r="AG32" s="42">
        <f t="shared" si="136"/>
        <v>163</v>
      </c>
      <c r="AH32" s="13">
        <f t="shared" si="136"/>
        <v>80</v>
      </c>
      <c r="AI32" s="46">
        <f t="shared" si="136"/>
        <v>243</v>
      </c>
      <c r="AJ32" s="42">
        <f t="shared" si="136"/>
        <v>166</v>
      </c>
      <c r="AK32" s="13">
        <f t="shared" si="136"/>
        <v>80</v>
      </c>
      <c r="AL32" s="46">
        <f t="shared" si="136"/>
        <v>246</v>
      </c>
      <c r="AM32" s="43">
        <f>SUM(AM33:AM33)</f>
        <v>167</v>
      </c>
      <c r="AN32" s="10">
        <f>SUM(AN33:AN33)</f>
        <v>79</v>
      </c>
      <c r="AO32" s="46">
        <f t="shared" si="7"/>
        <v>246</v>
      </c>
    </row>
    <row r="33" spans="1:59">
      <c r="B33" s="12" t="s">
        <v>31</v>
      </c>
      <c r="C33" s="44">
        <v>157</v>
      </c>
      <c r="D33" s="20">
        <v>81</v>
      </c>
      <c r="E33" s="54">
        <v>238</v>
      </c>
      <c r="F33" s="44">
        <v>154</v>
      </c>
      <c r="G33" s="20">
        <v>81</v>
      </c>
      <c r="H33" s="54">
        <v>235</v>
      </c>
      <c r="I33" s="44">
        <v>154</v>
      </c>
      <c r="J33" s="20">
        <v>81</v>
      </c>
      <c r="K33" s="54">
        <v>235</v>
      </c>
      <c r="L33" s="44">
        <v>154</v>
      </c>
      <c r="M33" s="20">
        <v>81</v>
      </c>
      <c r="N33" s="54">
        <v>235</v>
      </c>
      <c r="O33" s="44">
        <v>158</v>
      </c>
      <c r="P33" s="20">
        <v>81</v>
      </c>
      <c r="Q33" s="54">
        <v>239</v>
      </c>
      <c r="R33" s="44">
        <v>160</v>
      </c>
      <c r="S33" s="20">
        <v>80</v>
      </c>
      <c r="T33" s="54">
        <f t="shared" ref="T33" si="137">SUM(R33:S33)</f>
        <v>240</v>
      </c>
      <c r="U33" s="44">
        <v>160</v>
      </c>
      <c r="V33" s="20">
        <v>80</v>
      </c>
      <c r="W33" s="54">
        <f t="shared" ref="W33" si="138">SUM(U33:V33)</f>
        <v>240</v>
      </c>
      <c r="X33" s="44">
        <v>163</v>
      </c>
      <c r="Y33" s="20">
        <v>80</v>
      </c>
      <c r="Z33" s="54">
        <f t="shared" ref="Z33" si="139">SUM(X33:Y33)</f>
        <v>243</v>
      </c>
      <c r="AA33" s="44">
        <v>163</v>
      </c>
      <c r="AB33" s="20">
        <v>80</v>
      </c>
      <c r="AC33" s="54">
        <f t="shared" ref="AC33" si="140">SUM(AA33:AB33)</f>
        <v>243</v>
      </c>
      <c r="AD33" s="44">
        <v>163</v>
      </c>
      <c r="AE33" s="20">
        <v>80</v>
      </c>
      <c r="AF33" s="54">
        <f t="shared" ref="AF33" si="141">SUM(AD33:AE33)</f>
        <v>243</v>
      </c>
      <c r="AG33" s="44">
        <v>163</v>
      </c>
      <c r="AH33" s="20">
        <v>80</v>
      </c>
      <c r="AI33" s="54">
        <f t="shared" ref="AI33" si="142">SUM(AG33:AH33)</f>
        <v>243</v>
      </c>
      <c r="AJ33" s="44">
        <v>166</v>
      </c>
      <c r="AK33" s="20">
        <v>80</v>
      </c>
      <c r="AL33" s="54">
        <f t="shared" ref="AL33" si="143">SUM(AJ33:AK33)</f>
        <v>246</v>
      </c>
      <c r="AM33" s="44">
        <v>167</v>
      </c>
      <c r="AN33" s="20">
        <v>79</v>
      </c>
      <c r="AO33" s="54">
        <f t="shared" si="7"/>
        <v>246</v>
      </c>
    </row>
    <row r="34" spans="1:59">
      <c r="B34" s="40" t="s">
        <v>28</v>
      </c>
      <c r="C34" s="42">
        <f t="shared" ref="C34:AL34" si="144">SUM(C35:C35)</f>
        <v>95</v>
      </c>
      <c r="D34" s="13">
        <f t="shared" si="144"/>
        <v>7</v>
      </c>
      <c r="E34" s="46">
        <f t="shared" si="144"/>
        <v>102</v>
      </c>
      <c r="F34" s="42">
        <f t="shared" si="144"/>
        <v>95</v>
      </c>
      <c r="G34" s="13">
        <f t="shared" si="144"/>
        <v>7</v>
      </c>
      <c r="H34" s="46">
        <f t="shared" si="144"/>
        <v>102</v>
      </c>
      <c r="I34" s="42">
        <f t="shared" si="144"/>
        <v>95</v>
      </c>
      <c r="J34" s="13">
        <f t="shared" si="144"/>
        <v>7</v>
      </c>
      <c r="K34" s="46">
        <f t="shared" si="144"/>
        <v>102</v>
      </c>
      <c r="L34" s="42">
        <f t="shared" si="144"/>
        <v>95</v>
      </c>
      <c r="M34" s="13">
        <f t="shared" si="144"/>
        <v>7</v>
      </c>
      <c r="N34" s="46">
        <f t="shared" si="144"/>
        <v>102</v>
      </c>
      <c r="O34" s="42">
        <f t="shared" si="144"/>
        <v>95</v>
      </c>
      <c r="P34" s="13">
        <f t="shared" si="144"/>
        <v>7</v>
      </c>
      <c r="Q34" s="46">
        <f t="shared" si="144"/>
        <v>102</v>
      </c>
      <c r="R34" s="42">
        <f t="shared" si="144"/>
        <v>95</v>
      </c>
      <c r="S34" s="13">
        <f t="shared" si="144"/>
        <v>7</v>
      </c>
      <c r="T34" s="46">
        <f t="shared" si="144"/>
        <v>102</v>
      </c>
      <c r="U34" s="42">
        <f t="shared" si="144"/>
        <v>94</v>
      </c>
      <c r="V34" s="13">
        <f t="shared" si="144"/>
        <v>7</v>
      </c>
      <c r="W34" s="46">
        <f t="shared" si="144"/>
        <v>101</v>
      </c>
      <c r="X34" s="42">
        <f t="shared" si="144"/>
        <v>94</v>
      </c>
      <c r="Y34" s="13">
        <f t="shared" si="144"/>
        <v>7</v>
      </c>
      <c r="Z34" s="46">
        <f t="shared" si="144"/>
        <v>101</v>
      </c>
      <c r="AA34" s="42">
        <f t="shared" si="144"/>
        <v>94</v>
      </c>
      <c r="AB34" s="13">
        <f t="shared" si="144"/>
        <v>7</v>
      </c>
      <c r="AC34" s="46">
        <f t="shared" si="144"/>
        <v>101</v>
      </c>
      <c r="AD34" s="42">
        <f t="shared" si="144"/>
        <v>94</v>
      </c>
      <c r="AE34" s="13">
        <f t="shared" si="144"/>
        <v>7</v>
      </c>
      <c r="AF34" s="46">
        <f t="shared" si="144"/>
        <v>101</v>
      </c>
      <c r="AG34" s="42">
        <f t="shared" si="144"/>
        <v>94</v>
      </c>
      <c r="AH34" s="13">
        <f t="shared" si="144"/>
        <v>7</v>
      </c>
      <c r="AI34" s="46">
        <f t="shared" si="144"/>
        <v>101</v>
      </c>
      <c r="AJ34" s="42">
        <f t="shared" si="144"/>
        <v>94</v>
      </c>
      <c r="AK34" s="13">
        <f t="shared" si="144"/>
        <v>7</v>
      </c>
      <c r="AL34" s="46">
        <f t="shared" si="144"/>
        <v>101</v>
      </c>
      <c r="AM34" s="42">
        <f>SUM(AM35:AM35)</f>
        <v>94</v>
      </c>
      <c r="AN34" s="13">
        <f>SUM(AN35:AN35)</f>
        <v>7</v>
      </c>
      <c r="AO34" s="46">
        <f t="shared" si="7"/>
        <v>101</v>
      </c>
    </row>
    <row r="35" spans="1:59">
      <c r="B35" s="12" t="s">
        <v>30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v>102</v>
      </c>
      <c r="I35" s="44">
        <v>95</v>
      </c>
      <c r="J35" s="20">
        <v>7</v>
      </c>
      <c r="K35" s="57">
        <v>102</v>
      </c>
      <c r="L35" s="44">
        <v>95</v>
      </c>
      <c r="M35" s="20">
        <v>7</v>
      </c>
      <c r="N35" s="57">
        <v>102</v>
      </c>
      <c r="O35" s="44">
        <v>95</v>
      </c>
      <c r="P35" s="20">
        <v>7</v>
      </c>
      <c r="Q35" s="57">
        <v>102</v>
      </c>
      <c r="R35" s="44">
        <v>95</v>
      </c>
      <c r="S35" s="20">
        <v>7</v>
      </c>
      <c r="T35" s="57">
        <f t="shared" ref="T35" si="145">SUM(R35:S35)</f>
        <v>102</v>
      </c>
      <c r="U35" s="44">
        <v>94</v>
      </c>
      <c r="V35" s="20">
        <v>7</v>
      </c>
      <c r="W35" s="57">
        <f t="shared" ref="W35:W36" si="146">SUM(U35:V35)</f>
        <v>101</v>
      </c>
      <c r="X35" s="44">
        <v>94</v>
      </c>
      <c r="Y35" s="20">
        <v>7</v>
      </c>
      <c r="Z35" s="57">
        <f t="shared" ref="Z35:Z36" si="147">SUM(X35:Y35)</f>
        <v>101</v>
      </c>
      <c r="AA35" s="44">
        <v>94</v>
      </c>
      <c r="AB35" s="20">
        <v>7</v>
      </c>
      <c r="AC35" s="57">
        <f t="shared" ref="AC35:AC36" si="148">SUM(AA35:AB35)</f>
        <v>101</v>
      </c>
      <c r="AD35" s="44">
        <v>94</v>
      </c>
      <c r="AE35" s="20">
        <v>7</v>
      </c>
      <c r="AF35" s="57">
        <f t="shared" ref="AF35:AF36" si="149">SUM(AD35:AE35)</f>
        <v>101</v>
      </c>
      <c r="AG35" s="44">
        <v>94</v>
      </c>
      <c r="AH35" s="20">
        <v>7</v>
      </c>
      <c r="AI35" s="57">
        <f t="shared" ref="AI35:AI36" si="150">SUM(AG35:AH35)</f>
        <v>101</v>
      </c>
      <c r="AJ35" s="44">
        <v>94</v>
      </c>
      <c r="AK35" s="20">
        <v>7</v>
      </c>
      <c r="AL35" s="57">
        <f t="shared" ref="AL35:AL36" si="151">SUM(AJ35:AK35)</f>
        <v>101</v>
      </c>
      <c r="AM35" s="44">
        <v>94</v>
      </c>
      <c r="AN35" s="20">
        <v>7</v>
      </c>
      <c r="AO35" s="57">
        <f t="shared" si="7"/>
        <v>101</v>
      </c>
    </row>
    <row r="36" spans="1:59" ht="15" thickBot="1">
      <c r="B36" s="41" t="s">
        <v>66</v>
      </c>
      <c r="C36" s="45">
        <f>C20+C16+C12+C6+C32+C28+C34</f>
        <v>1150</v>
      </c>
      <c r="D36" s="3">
        <f>D20+D16+D12+D6+D32+D28+D34</f>
        <v>122</v>
      </c>
      <c r="E36" s="19">
        <f>SUM(C36:D36)</f>
        <v>1272</v>
      </c>
      <c r="F36" s="45">
        <f>F20+F16+F12+F6+F32+F28+F34</f>
        <v>1149</v>
      </c>
      <c r="G36" s="3">
        <f>G20+G16+G12+G6+G32+G28+G34</f>
        <v>122</v>
      </c>
      <c r="H36" s="19">
        <f>SUM(F36:G36)</f>
        <v>1271</v>
      </c>
      <c r="I36" s="45">
        <f>I20+I16+I12+I6+I32+I28+I34</f>
        <v>1151</v>
      </c>
      <c r="J36" s="3">
        <f>J20+J16+J12+J6+J32+J28+J34</f>
        <v>122</v>
      </c>
      <c r="K36" s="19">
        <f>SUM(I36:J36)</f>
        <v>1273</v>
      </c>
      <c r="L36" s="45">
        <f>L20+L16+L12+L6+L32+L28+L34</f>
        <v>1153</v>
      </c>
      <c r="M36" s="3">
        <f>M20+M16+M12+M6+M32+M28+M34</f>
        <v>122</v>
      </c>
      <c r="N36" s="19">
        <f>SUM(L36:M36)</f>
        <v>1275</v>
      </c>
      <c r="O36" s="45">
        <f>O20+O16+O12+O6+O32+O28+O34</f>
        <v>1158</v>
      </c>
      <c r="P36" s="3">
        <f>P20+P16+P12+P6+P32+P28+P34</f>
        <v>123</v>
      </c>
      <c r="Q36" s="19">
        <f>SUM(O36:P36)</f>
        <v>1281</v>
      </c>
      <c r="R36" s="45">
        <f>R20+R16+R12+R6+R32+R28+R34</f>
        <v>1160</v>
      </c>
      <c r="S36" s="3">
        <f>S20+S16+S12+S6+S32+S28+S34</f>
        <v>122</v>
      </c>
      <c r="T36" s="19">
        <f>SUM(R36:S36)</f>
        <v>1282</v>
      </c>
      <c r="U36" s="45">
        <f>U20+U16+U12+U6+U32+U28+U34</f>
        <v>1166</v>
      </c>
      <c r="V36" s="3">
        <f>V20+V16+V12+V6+V32+V28+V34</f>
        <v>123</v>
      </c>
      <c r="W36" s="19">
        <f t="shared" si="146"/>
        <v>1289</v>
      </c>
      <c r="X36" s="45">
        <f>X20+X16+X12+X6+X32+X28+X34</f>
        <v>1170</v>
      </c>
      <c r="Y36" s="3">
        <f>Y20+Y16+Y12+Y6+Y32+Y28+Y34</f>
        <v>123</v>
      </c>
      <c r="Z36" s="19">
        <f t="shared" si="147"/>
        <v>1293</v>
      </c>
      <c r="AA36" s="45">
        <f>AA20+AA16+AA12+AA6+AA32+AA28+AA34</f>
        <v>1168</v>
      </c>
      <c r="AB36" s="3">
        <f>AB20+AB16+AB12+AB6+AB32+AB28+AB34</f>
        <v>122</v>
      </c>
      <c r="AC36" s="19">
        <f t="shared" si="148"/>
        <v>1290</v>
      </c>
      <c r="AD36" s="45">
        <f>AD20+AD16+AD12+AD6+AD32+AD28+AD34</f>
        <v>1172</v>
      </c>
      <c r="AE36" s="3">
        <f>AE20+AE16+AE12+AE6+AE32+AE28+AE34</f>
        <v>122</v>
      </c>
      <c r="AF36" s="19">
        <f t="shared" si="149"/>
        <v>1294</v>
      </c>
      <c r="AG36" s="45">
        <f>AG20+AG16+AG12+AG6+AG32+AG28+AG34</f>
        <v>1174</v>
      </c>
      <c r="AH36" s="3">
        <f>AH20+AH16+AH12+AH6+AH32+AH28+AH34</f>
        <v>122</v>
      </c>
      <c r="AI36" s="19">
        <f t="shared" si="150"/>
        <v>1296</v>
      </c>
      <c r="AJ36" s="45">
        <f>AJ20+AJ16+AJ12+AJ6+AJ32+AJ28+AJ34</f>
        <v>1179</v>
      </c>
      <c r="AK36" s="3">
        <f>AK20+AK16+AK12+AK6+AK32+AK28+AK34</f>
        <v>122</v>
      </c>
      <c r="AL36" s="19">
        <f t="shared" si="151"/>
        <v>1301</v>
      </c>
      <c r="AM36" s="45">
        <f>AM20+AM16+AM12+AM6+AM32+AM28+AM34</f>
        <v>1181</v>
      </c>
      <c r="AN36" s="3">
        <f>AN20+AN16+AN12+AN6+AN32+AN28+AN34</f>
        <v>121</v>
      </c>
      <c r="AO36" s="19">
        <f t="shared" si="7"/>
        <v>1302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5" t="s">
        <v>44</v>
      </c>
    </row>
    <row r="40" spans="1:59">
      <c r="B40" s="1" t="s">
        <v>45</v>
      </c>
    </row>
    <row r="41" spans="1:59">
      <c r="B41" s="95" t="s">
        <v>53</v>
      </c>
    </row>
    <row r="43" spans="1:59" ht="15" thickBot="1"/>
    <row r="44" spans="1:59">
      <c r="C44" s="187">
        <v>44958</v>
      </c>
      <c r="D44" s="78">
        <v>44986</v>
      </c>
      <c r="E44" s="78">
        <v>45017</v>
      </c>
      <c r="F44" s="78">
        <v>45047</v>
      </c>
      <c r="G44" s="78">
        <v>45078</v>
      </c>
      <c r="H44" s="78">
        <v>45108</v>
      </c>
      <c r="I44" s="78">
        <v>45139</v>
      </c>
      <c r="J44" s="78">
        <v>45170</v>
      </c>
      <c r="K44" s="78">
        <v>45230</v>
      </c>
      <c r="L44" s="78">
        <v>45231</v>
      </c>
      <c r="M44" s="78">
        <v>45261</v>
      </c>
      <c r="N44" s="78">
        <v>45292</v>
      </c>
      <c r="O44" s="148">
        <v>45323</v>
      </c>
    </row>
    <row r="45" spans="1:59" s="27" customFormat="1">
      <c r="B45" s="146" t="s">
        <v>23</v>
      </c>
      <c r="C45" s="155">
        <f>C36</f>
        <v>1150</v>
      </c>
      <c r="D45" s="154">
        <f>F36</f>
        <v>1149</v>
      </c>
      <c r="E45" s="154">
        <f>I36</f>
        <v>1151</v>
      </c>
      <c r="F45" s="154">
        <f>L36</f>
        <v>1153</v>
      </c>
      <c r="G45" s="154">
        <f>O36</f>
        <v>1158</v>
      </c>
      <c r="H45" s="154">
        <f>R36</f>
        <v>1160</v>
      </c>
      <c r="I45" s="154">
        <f>U36</f>
        <v>1166</v>
      </c>
      <c r="J45" s="154">
        <f>X36</f>
        <v>1170</v>
      </c>
      <c r="K45" s="154">
        <f>AA36</f>
        <v>1168</v>
      </c>
      <c r="L45" s="154">
        <f>AD36</f>
        <v>1172</v>
      </c>
      <c r="M45" s="154">
        <f>AG36</f>
        <v>1174</v>
      </c>
      <c r="N45" s="154">
        <f>AJ36</f>
        <v>1179</v>
      </c>
      <c r="O45" s="156">
        <f>AM36</f>
        <v>1181</v>
      </c>
    </row>
    <row r="46" spans="1:59" s="27" customFormat="1">
      <c r="B46" s="146" t="s">
        <v>1</v>
      </c>
      <c r="C46" s="155">
        <f>D36</f>
        <v>122</v>
      </c>
      <c r="D46" s="154">
        <f>G36</f>
        <v>122</v>
      </c>
      <c r="E46" s="154">
        <f>J36</f>
        <v>122</v>
      </c>
      <c r="F46" s="154">
        <f>M36</f>
        <v>122</v>
      </c>
      <c r="G46" s="154">
        <f>P36</f>
        <v>123</v>
      </c>
      <c r="H46" s="154">
        <f>S36</f>
        <v>122</v>
      </c>
      <c r="I46" s="154">
        <f>V36</f>
        <v>123</v>
      </c>
      <c r="J46" s="154">
        <f>Y36</f>
        <v>123</v>
      </c>
      <c r="K46" s="154">
        <f>AB36</f>
        <v>122</v>
      </c>
      <c r="L46" s="154">
        <f>AE36</f>
        <v>122</v>
      </c>
      <c r="M46" s="154">
        <f>AH36</f>
        <v>122</v>
      </c>
      <c r="N46" s="154">
        <f>AK36</f>
        <v>122</v>
      </c>
      <c r="O46" s="156">
        <f>AN36</f>
        <v>121</v>
      </c>
    </row>
    <row r="47" spans="1:59" s="27" customFormat="1" ht="15" thickBot="1">
      <c r="A47" s="37"/>
      <c r="B47" s="39" t="s">
        <v>18</v>
      </c>
      <c r="C47" s="157">
        <f t="shared" ref="C47:I47" si="152">C45+C46</f>
        <v>1272</v>
      </c>
      <c r="D47" s="158">
        <f t="shared" si="152"/>
        <v>1271</v>
      </c>
      <c r="E47" s="158">
        <f t="shared" si="152"/>
        <v>1273</v>
      </c>
      <c r="F47" s="158">
        <f t="shared" si="152"/>
        <v>1275</v>
      </c>
      <c r="G47" s="158">
        <f t="shared" si="152"/>
        <v>1281</v>
      </c>
      <c r="H47" s="158">
        <f t="shared" si="152"/>
        <v>1282</v>
      </c>
      <c r="I47" s="158">
        <f t="shared" si="152"/>
        <v>1289</v>
      </c>
      <c r="J47" s="158">
        <f t="shared" ref="J47:K47" si="153">J45+J46</f>
        <v>1293</v>
      </c>
      <c r="K47" s="158">
        <f t="shared" si="153"/>
        <v>1290</v>
      </c>
      <c r="L47" s="158">
        <f t="shared" ref="L47:M47" si="154">L45+L46</f>
        <v>1294</v>
      </c>
      <c r="M47" s="158">
        <f t="shared" si="154"/>
        <v>1296</v>
      </c>
      <c r="N47" s="158">
        <f t="shared" ref="N47:O47" si="155">N45+N46</f>
        <v>1301</v>
      </c>
      <c r="O47" s="159">
        <f t="shared" si="155"/>
        <v>1302</v>
      </c>
    </row>
  </sheetData>
  <mergeCells count="27">
    <mergeCell ref="AI4:AI5"/>
    <mergeCell ref="T4:T5"/>
    <mergeCell ref="W4:W5"/>
    <mergeCell ref="Z4:Z5"/>
    <mergeCell ref="AC4:AC5"/>
    <mergeCell ref="AF4:AF5"/>
    <mergeCell ref="E4:E5"/>
    <mergeCell ref="H4:H5"/>
    <mergeCell ref="K4:K5"/>
    <mergeCell ref="N4:N5"/>
    <mergeCell ref="Q4:Q5"/>
    <mergeCell ref="AO4:AO5"/>
    <mergeCell ref="B4:B5"/>
    <mergeCell ref="F4:G4"/>
    <mergeCell ref="C4:D4"/>
    <mergeCell ref="AJ4:AK4"/>
    <mergeCell ref="I4:J4"/>
    <mergeCell ref="R4:S4"/>
    <mergeCell ref="O4:P4"/>
    <mergeCell ref="L4:M4"/>
    <mergeCell ref="AL4:AL5"/>
    <mergeCell ref="U4:V4"/>
    <mergeCell ref="AG4:AH4"/>
    <mergeCell ref="AD4:AE4"/>
    <mergeCell ref="X4:Y4"/>
    <mergeCell ref="AA4:AB4"/>
    <mergeCell ref="AM4:AN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2024-07-08T07:46:05Z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