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/>
  <xr:revisionPtr revIDLastSave="0" documentId="13_ncr:1_{FA2B7D6E-3D55-422E-820C-84B532099513}" xr6:coauthVersionLast="47" xr6:coauthVersionMax="47" xr10:uidLastSave="{00000000-0000-0000-0000-000000000000}"/>
  <bookViews>
    <workbookView xWindow="-98" yWindow="-98" windowWidth="20715" windowHeight="13276" activeTab="1" xr2:uid="{00000000-000D-0000-FFFF-FFFF00000000}"/>
  </bookViews>
  <sheets>
    <sheet name="data aset IKNB" sheetId="2" r:id="rId1"/>
    <sheet name="Pelaku IKNB" sheetId="3" r:id="rId2"/>
  </sheets>
  <externalReferences>
    <externalReference r:id="rId3"/>
  </externalReferences>
  <definedNames>
    <definedName name="_xlnm.Print_Area" localSheetId="0">'data aset IKNB'!$B$2:$B$60</definedName>
    <definedName name="_xlnm.Print_Area" localSheetId="1">'Pelaku IKNB'!$B$1:$AY$37</definedName>
  </definedNames>
  <calcPr calcId="191029"/>
</workbook>
</file>

<file path=xl/calcChain.xml><?xml version="1.0" encoding="utf-8"?>
<calcChain xmlns="http://schemas.openxmlformats.org/spreadsheetml/2006/main">
  <c r="L39" i="2" l="1"/>
  <c r="AI28" i="2"/>
  <c r="AG28" i="2"/>
  <c r="O39" i="2"/>
  <c r="AJ28" i="2"/>
  <c r="AL28" i="2"/>
  <c r="Q39" i="2" l="1"/>
  <c r="AQ21" i="2"/>
  <c r="AP21" i="2"/>
  <c r="AQ17" i="2"/>
  <c r="AP17" i="2"/>
  <c r="AQ13" i="2"/>
  <c r="AP13" i="2"/>
  <c r="AR13" i="2" s="1"/>
  <c r="AQ7" i="2"/>
  <c r="AP7" i="2"/>
  <c r="AR16" i="3"/>
  <c r="AR7" i="2" l="1"/>
  <c r="AR17" i="2"/>
  <c r="AP33" i="2"/>
  <c r="AQ33" i="2"/>
  <c r="AR21" i="2"/>
  <c r="AR33" i="2" l="1"/>
  <c r="AR36" i="3" l="1"/>
  <c r="AR34" i="3"/>
  <c r="AQ34" i="3"/>
  <c r="AP34" i="3"/>
  <c r="AR33" i="3"/>
  <c r="AQ31" i="3"/>
  <c r="AP31" i="3"/>
  <c r="AR31" i="3" s="1"/>
  <c r="AR30" i="3"/>
  <c r="AR29" i="3"/>
  <c r="AR28" i="3"/>
  <c r="AQ27" i="3"/>
  <c r="AP27" i="3"/>
  <c r="AR27" i="3" s="1"/>
  <c r="AR25" i="3"/>
  <c r="AR24" i="3"/>
  <c r="AR21" i="3"/>
  <c r="AR20" i="3"/>
  <c r="AQ20" i="3"/>
  <c r="AP20" i="3"/>
  <c r="AQ16" i="3"/>
  <c r="AP16" i="3"/>
  <c r="AR12" i="3"/>
  <c r="AQ12" i="3"/>
  <c r="AP12" i="3"/>
  <c r="AR6" i="3"/>
  <c r="AQ6" i="3"/>
  <c r="AP6" i="3"/>
  <c r="AP37" i="3" l="1"/>
  <c r="AQ37" i="3"/>
  <c r="P39" i="2"/>
  <c r="AR37" i="3" l="1"/>
  <c r="AM27" i="3"/>
  <c r="AN20" i="3"/>
  <c r="AM20" i="3"/>
  <c r="AO16" i="3"/>
  <c r="AN16" i="3"/>
  <c r="AM16" i="3"/>
  <c r="AN12" i="3"/>
  <c r="AO12" i="3"/>
  <c r="AM12" i="3"/>
  <c r="AN6" i="3"/>
  <c r="AO6" i="3"/>
  <c r="AM6" i="3"/>
  <c r="AO30" i="3"/>
  <c r="AO29" i="3"/>
  <c r="AO28" i="3"/>
  <c r="AN21" i="2"/>
  <c r="AM21" i="2"/>
  <c r="AO36" i="3"/>
  <c r="AN34" i="3"/>
  <c r="AM34" i="3"/>
  <c r="AO33" i="3"/>
  <c r="AN31" i="3"/>
  <c r="AM31" i="3"/>
  <c r="AO31" i="3" s="1"/>
  <c r="AN27" i="3"/>
  <c r="AO25" i="3"/>
  <c r="AO24" i="3"/>
  <c r="AO21" i="3"/>
  <c r="AO20" i="3" s="1"/>
  <c r="AO21" i="2" l="1"/>
  <c r="AO27" i="3"/>
  <c r="AO34" i="3"/>
  <c r="AN37" i="3"/>
  <c r="AM37" i="3"/>
  <c r="D39" i="2"/>
  <c r="E39" i="2"/>
  <c r="F39" i="2"/>
  <c r="G39" i="2"/>
  <c r="H39" i="2"/>
  <c r="I39" i="2"/>
  <c r="J39" i="2"/>
  <c r="K39" i="2"/>
  <c r="M39" i="2"/>
  <c r="N39" i="2"/>
  <c r="AN17" i="2"/>
  <c r="AM17" i="2"/>
  <c r="AO17" i="2" s="1"/>
  <c r="AN13" i="2"/>
  <c r="AM13" i="2"/>
  <c r="AN7" i="2"/>
  <c r="AM7" i="2"/>
  <c r="AO7" i="2" s="1"/>
  <c r="AL32" i="2"/>
  <c r="AL27" i="2"/>
  <c r="AL26" i="2"/>
  <c r="AL25" i="2"/>
  <c r="AL24" i="2"/>
  <c r="AL23" i="2"/>
  <c r="AL22" i="2"/>
  <c r="AK21" i="2"/>
  <c r="AJ21" i="2"/>
  <c r="AL20" i="2"/>
  <c r="AL19" i="2"/>
  <c r="AL18" i="2"/>
  <c r="AK17" i="2"/>
  <c r="AJ17" i="2"/>
  <c r="AL16" i="2"/>
  <c r="AL15" i="2"/>
  <c r="AL14" i="2"/>
  <c r="AK13" i="2"/>
  <c r="AJ13" i="2"/>
  <c r="AL12" i="2"/>
  <c r="AL11" i="2"/>
  <c r="AL10" i="2"/>
  <c r="AL9" i="2"/>
  <c r="AL8" i="2"/>
  <c r="AK7" i="2"/>
  <c r="AJ7" i="2"/>
  <c r="AL36" i="3"/>
  <c r="AL35" i="3"/>
  <c r="AK34" i="3"/>
  <c r="AJ34" i="3"/>
  <c r="AL33" i="3"/>
  <c r="AL32" i="3"/>
  <c r="AK31" i="3"/>
  <c r="AJ31" i="3"/>
  <c r="AL30" i="3"/>
  <c r="AL29" i="3"/>
  <c r="AL28" i="3"/>
  <c r="AK27" i="3"/>
  <c r="AJ27" i="3"/>
  <c r="AL25" i="3"/>
  <c r="AL24" i="3"/>
  <c r="AL23" i="3"/>
  <c r="AL22" i="3"/>
  <c r="AL21" i="3"/>
  <c r="AL19" i="3"/>
  <c r="AL18" i="3"/>
  <c r="AL17" i="3"/>
  <c r="AK16" i="3"/>
  <c r="AJ16" i="3"/>
  <c r="AL15" i="3"/>
  <c r="AL14" i="3"/>
  <c r="AL13" i="3"/>
  <c r="AK12" i="3"/>
  <c r="AJ12" i="3"/>
  <c r="AL11" i="3"/>
  <c r="AL10" i="3"/>
  <c r="AL9" i="3"/>
  <c r="AL8" i="3"/>
  <c r="AL7" i="3"/>
  <c r="AK6" i="3"/>
  <c r="AJ6" i="3"/>
  <c r="AI22" i="3"/>
  <c r="AF22" i="3"/>
  <c r="AC22" i="3"/>
  <c r="Z22" i="3"/>
  <c r="W22" i="3"/>
  <c r="T22" i="3"/>
  <c r="Q22" i="3"/>
  <c r="N22" i="3"/>
  <c r="K22" i="3"/>
  <c r="H22" i="3"/>
  <c r="E22" i="3"/>
  <c r="AJ33" i="2" l="1"/>
  <c r="AK33" i="2"/>
  <c r="AL6" i="3"/>
  <c r="AL16" i="3"/>
  <c r="AL21" i="2"/>
  <c r="AL27" i="3"/>
  <c r="AO13" i="2"/>
  <c r="AN33" i="2"/>
  <c r="AO37" i="3"/>
  <c r="AM33" i="2"/>
  <c r="AL13" i="2"/>
  <c r="AL12" i="3"/>
  <c r="AL31" i="3"/>
  <c r="AL34" i="3"/>
  <c r="AL7" i="2"/>
  <c r="AL17" i="2"/>
  <c r="AJ37" i="3"/>
  <c r="AK37" i="3"/>
  <c r="AL20" i="3"/>
  <c r="AI36" i="3"/>
  <c r="AI35" i="3"/>
  <c r="AH34" i="3"/>
  <c r="AG34" i="3"/>
  <c r="AI33" i="3"/>
  <c r="AI32" i="3"/>
  <c r="AH31" i="3"/>
  <c r="AG31" i="3"/>
  <c r="AI30" i="3"/>
  <c r="AI29" i="3"/>
  <c r="AI28" i="3"/>
  <c r="AH27" i="3"/>
  <c r="AG27" i="3"/>
  <c r="AI25" i="3"/>
  <c r="AI24" i="3"/>
  <c r="AI23" i="3"/>
  <c r="AH20" i="3"/>
  <c r="AI21" i="3"/>
  <c r="AI19" i="3"/>
  <c r="AI18" i="3"/>
  <c r="AI17" i="3"/>
  <c r="AH16" i="3"/>
  <c r="AG16" i="3"/>
  <c r="AI15" i="3"/>
  <c r="AI14" i="3"/>
  <c r="AI13" i="3"/>
  <c r="AH12" i="3"/>
  <c r="AG12" i="3"/>
  <c r="AI11" i="3"/>
  <c r="AI10" i="3"/>
  <c r="AI9" i="3"/>
  <c r="AI8" i="3"/>
  <c r="AI7" i="3"/>
  <c r="AH6" i="3"/>
  <c r="AG6" i="3"/>
  <c r="AI32" i="2"/>
  <c r="AI31" i="2"/>
  <c r="AI27" i="2"/>
  <c r="AI26" i="2"/>
  <c r="AI25" i="2"/>
  <c r="AI24" i="2"/>
  <c r="AI22" i="2"/>
  <c r="AH21" i="2"/>
  <c r="AG21" i="2"/>
  <c r="AI20" i="2"/>
  <c r="AI19" i="2"/>
  <c r="AI18" i="2"/>
  <c r="AH17" i="2"/>
  <c r="AG17" i="2"/>
  <c r="AI16" i="2"/>
  <c r="AI15" i="2"/>
  <c r="AI14" i="2"/>
  <c r="AH13" i="2"/>
  <c r="AG13" i="2"/>
  <c r="AI12" i="2"/>
  <c r="AI11" i="2"/>
  <c r="AI10" i="2"/>
  <c r="AI9" i="2"/>
  <c r="AI8" i="2"/>
  <c r="AH7" i="2"/>
  <c r="AG7" i="2"/>
  <c r="AI21" i="2" l="1"/>
  <c r="AO33" i="2"/>
  <c r="AL33" i="2"/>
  <c r="AI12" i="3"/>
  <c r="AL37" i="3"/>
  <c r="AI13" i="2"/>
  <c r="AI34" i="3"/>
  <c r="AI6" i="3"/>
  <c r="AI27" i="3"/>
  <c r="AI17" i="2"/>
  <c r="AI7" i="2"/>
  <c r="AH33" i="2"/>
  <c r="AG33" i="2"/>
  <c r="AI31" i="3"/>
  <c r="AG20" i="3"/>
  <c r="AG37" i="3" s="1"/>
  <c r="AI16" i="3"/>
  <c r="AH37" i="3"/>
  <c r="AI37" i="3" l="1"/>
  <c r="AI33" i="2"/>
  <c r="AI20" i="3"/>
  <c r="AF36" i="3" l="1"/>
  <c r="AF35" i="3"/>
  <c r="AE34" i="3"/>
  <c r="AD34" i="3"/>
  <c r="AF33" i="3"/>
  <c r="AF32" i="3"/>
  <c r="AE31" i="3"/>
  <c r="AD31" i="3"/>
  <c r="AF30" i="3"/>
  <c r="AF29" i="3"/>
  <c r="AF28" i="3"/>
  <c r="AE27" i="3"/>
  <c r="AD27" i="3"/>
  <c r="AF25" i="3"/>
  <c r="AF24" i="3"/>
  <c r="AF23" i="3"/>
  <c r="AE20" i="3"/>
  <c r="AD20" i="3"/>
  <c r="AF21" i="3"/>
  <c r="AF19" i="3"/>
  <c r="AF18" i="3"/>
  <c r="AF17" i="3"/>
  <c r="AE16" i="3"/>
  <c r="AD16" i="3"/>
  <c r="AF15" i="3"/>
  <c r="AF14" i="3"/>
  <c r="AF13" i="3"/>
  <c r="AE12" i="3"/>
  <c r="AD12" i="3"/>
  <c r="AF11" i="3"/>
  <c r="AF10" i="3"/>
  <c r="AF9" i="3"/>
  <c r="AF8" i="3"/>
  <c r="AF7" i="3"/>
  <c r="AE6" i="3"/>
  <c r="AD6" i="3"/>
  <c r="AD28" i="2"/>
  <c r="AA28" i="2"/>
  <c r="AD13" i="2"/>
  <c r="AE13" i="2"/>
  <c r="AF32" i="2"/>
  <c r="AF31" i="2"/>
  <c r="AF28" i="2"/>
  <c r="AF27" i="2"/>
  <c r="AF26" i="2"/>
  <c r="AF25" i="2"/>
  <c r="AF24" i="2"/>
  <c r="AF23" i="2"/>
  <c r="AF22" i="2"/>
  <c r="AE21" i="2"/>
  <c r="AD21" i="2"/>
  <c r="AF21" i="2" s="1"/>
  <c r="AF20" i="2"/>
  <c r="AF19" i="2"/>
  <c r="AF18" i="2"/>
  <c r="AE17" i="2"/>
  <c r="AD17" i="2"/>
  <c r="AF16" i="2"/>
  <c r="AF15" i="2"/>
  <c r="AF14" i="2"/>
  <c r="AF12" i="2"/>
  <c r="AF11" i="2"/>
  <c r="AF10" i="2"/>
  <c r="AF9" i="2"/>
  <c r="AF8" i="2"/>
  <c r="AE7" i="2"/>
  <c r="AD7" i="2"/>
  <c r="AF12" i="3" l="1"/>
  <c r="AF17" i="2"/>
  <c r="AF6" i="3"/>
  <c r="AF27" i="3"/>
  <c r="AF16" i="3"/>
  <c r="AF34" i="3"/>
  <c r="AF13" i="2"/>
  <c r="AF31" i="3"/>
  <c r="AD37" i="3"/>
  <c r="AE37" i="3"/>
  <c r="AF20" i="3"/>
  <c r="AD33" i="2"/>
  <c r="AE33" i="2"/>
  <c r="AF7" i="2"/>
  <c r="AB7" i="2"/>
  <c r="AA7" i="2"/>
  <c r="AA13" i="2"/>
  <c r="AB13" i="2"/>
  <c r="AC36" i="3"/>
  <c r="AC35" i="3"/>
  <c r="AB34" i="3"/>
  <c r="AA34" i="3"/>
  <c r="AC33" i="3"/>
  <c r="AC32" i="3"/>
  <c r="AB31" i="3"/>
  <c r="AA31" i="3"/>
  <c r="AC30" i="3"/>
  <c r="AC29" i="3"/>
  <c r="AC28" i="3"/>
  <c r="AB27" i="3"/>
  <c r="AA27" i="3"/>
  <c r="AC25" i="3"/>
  <c r="AC24" i="3"/>
  <c r="AC23" i="3"/>
  <c r="AB20" i="3"/>
  <c r="AC21" i="3"/>
  <c r="AC19" i="3"/>
  <c r="AC18" i="3"/>
  <c r="AC17" i="3"/>
  <c r="AB16" i="3"/>
  <c r="AA16" i="3"/>
  <c r="AC15" i="3"/>
  <c r="AC14" i="3"/>
  <c r="AC13" i="3"/>
  <c r="AB12" i="3"/>
  <c r="AA12" i="3"/>
  <c r="AC12" i="3" s="1"/>
  <c r="AC11" i="3"/>
  <c r="AC10" i="3"/>
  <c r="AC9" i="3"/>
  <c r="AC8" i="3"/>
  <c r="AC7" i="3"/>
  <c r="AB6" i="3"/>
  <c r="AA6" i="3"/>
  <c r="AC34" i="3" l="1"/>
  <c r="AC6" i="3"/>
  <c r="AC16" i="3"/>
  <c r="AC31" i="3"/>
  <c r="AF37" i="3"/>
  <c r="AA20" i="3"/>
  <c r="AC20" i="3" s="1"/>
  <c r="AB37" i="3"/>
  <c r="AC27" i="3"/>
  <c r="AF33" i="2"/>
  <c r="AA37" i="3" l="1"/>
  <c r="AC37" i="3" s="1"/>
  <c r="AC32" i="2"/>
  <c r="AC31" i="2"/>
  <c r="AC27" i="2"/>
  <c r="AC26" i="2"/>
  <c r="AC25" i="2"/>
  <c r="AC24" i="2"/>
  <c r="AC23" i="2"/>
  <c r="AC22" i="2"/>
  <c r="AB21" i="2"/>
  <c r="AA21" i="2"/>
  <c r="AC20" i="2"/>
  <c r="AC19" i="2"/>
  <c r="AC18" i="2"/>
  <c r="AB17" i="2"/>
  <c r="AA17" i="2"/>
  <c r="AC16" i="2"/>
  <c r="AC15" i="2"/>
  <c r="AC14" i="2"/>
  <c r="AC13" i="2"/>
  <c r="AC12" i="2"/>
  <c r="AC11" i="2"/>
  <c r="AC10" i="2"/>
  <c r="AC9" i="2"/>
  <c r="AC8" i="2"/>
  <c r="AC7" i="2"/>
  <c r="AC28" i="2" l="1"/>
  <c r="AC21" i="2"/>
  <c r="AA33" i="2"/>
  <c r="AB33" i="2"/>
  <c r="AC17" i="2"/>
  <c r="Z36" i="3"/>
  <c r="Z35" i="3"/>
  <c r="Y34" i="3"/>
  <c r="X34" i="3"/>
  <c r="Z33" i="3"/>
  <c r="Z32" i="3"/>
  <c r="Y31" i="3"/>
  <c r="X31" i="3"/>
  <c r="Z30" i="3"/>
  <c r="Z29" i="3"/>
  <c r="Z28" i="3"/>
  <c r="Y27" i="3"/>
  <c r="X27" i="3"/>
  <c r="Z25" i="3"/>
  <c r="Z24" i="3"/>
  <c r="Z23" i="3"/>
  <c r="X20" i="3"/>
  <c r="Z21" i="3"/>
  <c r="Z19" i="3"/>
  <c r="Z18" i="3"/>
  <c r="Z17" i="3"/>
  <c r="Y16" i="3"/>
  <c r="X16" i="3"/>
  <c r="Z15" i="3"/>
  <c r="Z14" i="3"/>
  <c r="Z13" i="3"/>
  <c r="Y12" i="3"/>
  <c r="X12" i="3"/>
  <c r="Z11" i="3"/>
  <c r="Z10" i="3"/>
  <c r="Z9" i="3"/>
  <c r="Z8" i="3"/>
  <c r="Z7" i="3"/>
  <c r="Y6" i="3"/>
  <c r="X6" i="3"/>
  <c r="Z6" i="3" s="1"/>
  <c r="Z32" i="2"/>
  <c r="Z31" i="2"/>
  <c r="Z30" i="2"/>
  <c r="Z29" i="2"/>
  <c r="Z28" i="2" s="1"/>
  <c r="Z27" i="2"/>
  <c r="Z26" i="2"/>
  <c r="Z25" i="2"/>
  <c r="Z24" i="2"/>
  <c r="Z23" i="2"/>
  <c r="Z22" i="2"/>
  <c r="Y21" i="2"/>
  <c r="X21" i="2"/>
  <c r="Z20" i="2"/>
  <c r="Z19" i="2"/>
  <c r="Z18" i="2"/>
  <c r="Y17" i="2"/>
  <c r="X17" i="2"/>
  <c r="Z16" i="2"/>
  <c r="Z15" i="2"/>
  <c r="Z14" i="2"/>
  <c r="Y13" i="2"/>
  <c r="X13" i="2"/>
  <c r="Z12" i="2"/>
  <c r="Z11" i="2"/>
  <c r="Z10" i="2"/>
  <c r="Z9" i="2"/>
  <c r="Z8" i="2"/>
  <c r="Y7" i="2"/>
  <c r="X7" i="2"/>
  <c r="Z34" i="3" l="1"/>
  <c r="Z27" i="3"/>
  <c r="Z16" i="3"/>
  <c r="Z31" i="3"/>
  <c r="Z13" i="2"/>
  <c r="Z21" i="2"/>
  <c r="Z7" i="2"/>
  <c r="Z17" i="2"/>
  <c r="Y20" i="3"/>
  <c r="Y37" i="3" s="1"/>
  <c r="AC33" i="2"/>
  <c r="Y33" i="2"/>
  <c r="X33" i="2"/>
  <c r="Z12" i="3"/>
  <c r="X37" i="3"/>
  <c r="S28" i="2"/>
  <c r="R28" i="2"/>
  <c r="W27" i="2"/>
  <c r="V21" i="2"/>
  <c r="U21" i="2"/>
  <c r="S21" i="2"/>
  <c r="R21" i="2"/>
  <c r="P21" i="2"/>
  <c r="O21" i="2"/>
  <c r="Q21" i="2" s="1"/>
  <c r="M21" i="2"/>
  <c r="L21" i="2"/>
  <c r="J21" i="2"/>
  <c r="I21" i="2"/>
  <c r="K21" i="2" s="1"/>
  <c r="G21" i="2"/>
  <c r="F21" i="2"/>
  <c r="D21" i="2"/>
  <c r="C21" i="2"/>
  <c r="T27" i="2"/>
  <c r="Q27" i="2"/>
  <c r="N27" i="2"/>
  <c r="K27" i="2"/>
  <c r="H27" i="2"/>
  <c r="E27" i="2"/>
  <c r="W21" i="2" l="1"/>
  <c r="H21" i="2"/>
  <c r="N21" i="2"/>
  <c r="Z37" i="3"/>
  <c r="E21" i="2"/>
  <c r="T21" i="2"/>
  <c r="Z20" i="3"/>
  <c r="Z33" i="2"/>
  <c r="E26" i="3"/>
  <c r="H26" i="3"/>
  <c r="K26" i="3"/>
  <c r="N26" i="3"/>
  <c r="Q26" i="3"/>
  <c r="V28" i="2"/>
  <c r="U28" i="2"/>
  <c r="W32" i="2"/>
  <c r="W31" i="2"/>
  <c r="W30" i="2"/>
  <c r="W29" i="2"/>
  <c r="W26" i="2"/>
  <c r="W25" i="2"/>
  <c r="W24" i="2"/>
  <c r="W23" i="2"/>
  <c r="W22" i="2"/>
  <c r="W20" i="2"/>
  <c r="W19" i="2"/>
  <c r="W18" i="2"/>
  <c r="V17" i="2"/>
  <c r="U17" i="2"/>
  <c r="W16" i="2"/>
  <c r="W15" i="2"/>
  <c r="W14" i="2"/>
  <c r="V13" i="2"/>
  <c r="U13" i="2"/>
  <c r="W13" i="2" s="1"/>
  <c r="W12" i="2"/>
  <c r="W11" i="2"/>
  <c r="W10" i="2"/>
  <c r="W9" i="2"/>
  <c r="W8" i="2"/>
  <c r="V7" i="2"/>
  <c r="U7" i="2"/>
  <c r="W36" i="3"/>
  <c r="W35" i="3"/>
  <c r="V34" i="3"/>
  <c r="U34" i="3"/>
  <c r="W33" i="3"/>
  <c r="W32" i="3"/>
  <c r="V31" i="3"/>
  <c r="U31" i="3"/>
  <c r="W30" i="3"/>
  <c r="W29" i="3"/>
  <c r="W28" i="3"/>
  <c r="V27" i="3"/>
  <c r="U27" i="3"/>
  <c r="W27" i="3" s="1"/>
  <c r="W25" i="3"/>
  <c r="W24" i="3"/>
  <c r="W23" i="3"/>
  <c r="V20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W28" i="2" l="1"/>
  <c r="W12" i="3"/>
  <c r="W6" i="3"/>
  <c r="W34" i="3"/>
  <c r="W31" i="3"/>
  <c r="W16" i="3"/>
  <c r="V33" i="2"/>
  <c r="U33" i="2"/>
  <c r="W33" i="2" s="1"/>
  <c r="U20" i="3"/>
  <c r="W20" i="3" s="1"/>
  <c r="W17" i="2"/>
  <c r="W7" i="2"/>
  <c r="V37" i="3"/>
  <c r="T36" i="3"/>
  <c r="T35" i="3"/>
  <c r="S34" i="3"/>
  <c r="R34" i="3"/>
  <c r="T33" i="3"/>
  <c r="T32" i="3"/>
  <c r="S31" i="3"/>
  <c r="R31" i="3"/>
  <c r="T30" i="3"/>
  <c r="T29" i="3"/>
  <c r="T28" i="3"/>
  <c r="S27" i="3"/>
  <c r="R27" i="3"/>
  <c r="T25" i="3"/>
  <c r="T24" i="3"/>
  <c r="T23" i="3"/>
  <c r="S20" i="3"/>
  <c r="T21" i="3"/>
  <c r="T19" i="3"/>
  <c r="T18" i="3"/>
  <c r="T17" i="3"/>
  <c r="S16" i="3"/>
  <c r="R16" i="3"/>
  <c r="T15" i="3"/>
  <c r="T14" i="3"/>
  <c r="T13" i="3"/>
  <c r="S12" i="3"/>
  <c r="R12" i="3"/>
  <c r="T11" i="3"/>
  <c r="T10" i="3"/>
  <c r="T9" i="3"/>
  <c r="T8" i="3"/>
  <c r="T7" i="3"/>
  <c r="S6" i="3"/>
  <c r="R6" i="3"/>
  <c r="U37" i="3" l="1"/>
  <c r="W37" i="3" s="1"/>
  <c r="T31" i="3"/>
  <c r="T27" i="3"/>
  <c r="T34" i="3"/>
  <c r="T6" i="3"/>
  <c r="R20" i="3"/>
  <c r="T20" i="3" s="1"/>
  <c r="T12" i="3"/>
  <c r="T16" i="3"/>
  <c r="S37" i="3"/>
  <c r="R37" i="3" l="1"/>
  <c r="T37" i="3" s="1"/>
  <c r="T32" i="2" l="1"/>
  <c r="T30" i="2"/>
  <c r="T29" i="2"/>
  <c r="T28" i="2"/>
  <c r="T26" i="2"/>
  <c r="T25" i="2"/>
  <c r="T24" i="2"/>
  <c r="T23" i="2"/>
  <c r="T22" i="2"/>
  <c r="T20" i="2"/>
  <c r="T19" i="2"/>
  <c r="T18" i="2"/>
  <c r="S17" i="2"/>
  <c r="R17" i="2"/>
  <c r="T16" i="2"/>
  <c r="T15" i="2"/>
  <c r="T14" i="2"/>
  <c r="S13" i="2"/>
  <c r="R13" i="2"/>
  <c r="T12" i="2"/>
  <c r="T11" i="2"/>
  <c r="T10" i="2"/>
  <c r="T9" i="2"/>
  <c r="T8" i="2"/>
  <c r="S7" i="2"/>
  <c r="R7" i="2"/>
  <c r="T7" i="2" l="1"/>
  <c r="T13" i="2"/>
  <c r="T17" i="2"/>
  <c r="S33" i="2"/>
  <c r="R33" i="2"/>
  <c r="G28" i="2"/>
  <c r="Q32" i="2"/>
  <c r="Q30" i="2"/>
  <c r="Q29" i="2"/>
  <c r="P28" i="2"/>
  <c r="O28" i="2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2" i="2"/>
  <c r="Q11" i="2"/>
  <c r="Q10" i="2"/>
  <c r="Q9" i="2"/>
  <c r="Q8" i="2"/>
  <c r="P7" i="2"/>
  <c r="O7" i="2"/>
  <c r="Q36" i="3"/>
  <c r="Q35" i="3"/>
  <c r="P34" i="3"/>
  <c r="O34" i="3"/>
  <c r="Q33" i="3"/>
  <c r="Q32" i="3"/>
  <c r="P31" i="3"/>
  <c r="O31" i="3"/>
  <c r="Q30" i="3"/>
  <c r="Q29" i="3"/>
  <c r="Q28" i="3"/>
  <c r="P27" i="3"/>
  <c r="O27" i="3"/>
  <c r="Q25" i="3"/>
  <c r="Q24" i="3"/>
  <c r="Q23" i="3"/>
  <c r="P20" i="3"/>
  <c r="Q21" i="3"/>
  <c r="Q19" i="3"/>
  <c r="Q18" i="3"/>
  <c r="Q17" i="3"/>
  <c r="P16" i="3"/>
  <c r="O16" i="3"/>
  <c r="Q15" i="3"/>
  <c r="Q14" i="3"/>
  <c r="Q13" i="3"/>
  <c r="P12" i="3"/>
  <c r="O12" i="3"/>
  <c r="Q11" i="3"/>
  <c r="Q10" i="3"/>
  <c r="Q9" i="3"/>
  <c r="Q8" i="3"/>
  <c r="Q7" i="3"/>
  <c r="P6" i="3"/>
  <c r="O6" i="3"/>
  <c r="Q7" i="2" l="1"/>
  <c r="Q17" i="2"/>
  <c r="Q28" i="2"/>
  <c r="Q13" i="2"/>
  <c r="Q16" i="3"/>
  <c r="Q12" i="3"/>
  <c r="Q6" i="3"/>
  <c r="Q34" i="3"/>
  <c r="T33" i="2"/>
  <c r="O20" i="3"/>
  <c r="Q20" i="3" s="1"/>
  <c r="Q31" i="3"/>
  <c r="Q27" i="3"/>
  <c r="P33" i="2"/>
  <c r="O33" i="2"/>
  <c r="P37" i="3"/>
  <c r="N32" i="2"/>
  <c r="N30" i="2"/>
  <c r="N29" i="2"/>
  <c r="M28" i="2"/>
  <c r="L28" i="2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2" i="2"/>
  <c r="N11" i="2"/>
  <c r="N10" i="2"/>
  <c r="N9" i="2"/>
  <c r="N8" i="2"/>
  <c r="M7" i="2"/>
  <c r="L7" i="2"/>
  <c r="N7" i="2" l="1"/>
  <c r="N28" i="2"/>
  <c r="N13" i="2"/>
  <c r="M33" i="2"/>
  <c r="N17" i="2"/>
  <c r="Q33" i="2"/>
  <c r="O37" i="3"/>
  <c r="L33" i="2"/>
  <c r="Q37" i="3" l="1"/>
  <c r="N33" i="2"/>
  <c r="N36" i="3" l="1"/>
  <c r="N35" i="3"/>
  <c r="M34" i="3"/>
  <c r="L34" i="3"/>
  <c r="N33" i="3"/>
  <c r="N32" i="3"/>
  <c r="M31" i="3"/>
  <c r="L31" i="3"/>
  <c r="N30" i="3"/>
  <c r="N29" i="3"/>
  <c r="N28" i="3"/>
  <c r="M27" i="3"/>
  <c r="L27" i="3"/>
  <c r="N25" i="3"/>
  <c r="N24" i="3"/>
  <c r="N23" i="3"/>
  <c r="M20" i="3"/>
  <c r="N21" i="3"/>
  <c r="N19" i="3"/>
  <c r="N18" i="3"/>
  <c r="N17" i="3"/>
  <c r="M16" i="3"/>
  <c r="L16" i="3"/>
  <c r="N15" i="3"/>
  <c r="N14" i="3"/>
  <c r="N13" i="3"/>
  <c r="M12" i="3"/>
  <c r="L12" i="3"/>
  <c r="N11" i="3"/>
  <c r="N10" i="3"/>
  <c r="N9" i="3"/>
  <c r="N8" i="3"/>
  <c r="N7" i="3"/>
  <c r="M6" i="3"/>
  <c r="L6" i="3"/>
  <c r="K36" i="3"/>
  <c r="K35" i="3"/>
  <c r="J34" i="3"/>
  <c r="I34" i="3"/>
  <c r="K33" i="3"/>
  <c r="K32" i="3"/>
  <c r="J31" i="3"/>
  <c r="I31" i="3"/>
  <c r="K30" i="3"/>
  <c r="K29" i="3"/>
  <c r="K28" i="3"/>
  <c r="J27" i="3"/>
  <c r="I27" i="3"/>
  <c r="K25" i="3"/>
  <c r="K24" i="3"/>
  <c r="K23" i="3"/>
  <c r="J20" i="3"/>
  <c r="I20" i="3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32" i="2"/>
  <c r="K31" i="2"/>
  <c r="K30" i="2"/>
  <c r="K29" i="2"/>
  <c r="J28" i="2"/>
  <c r="I28" i="2"/>
  <c r="K26" i="2"/>
  <c r="K25" i="2"/>
  <c r="K24" i="2"/>
  <c r="K23" i="2"/>
  <c r="K22" i="2"/>
  <c r="K20" i="2"/>
  <c r="K19" i="2"/>
  <c r="K18" i="2"/>
  <c r="J17" i="2"/>
  <c r="I17" i="2"/>
  <c r="K16" i="2"/>
  <c r="K15" i="2"/>
  <c r="K14" i="2"/>
  <c r="J13" i="2"/>
  <c r="I13" i="2"/>
  <c r="K12" i="2"/>
  <c r="K11" i="2"/>
  <c r="K10" i="2"/>
  <c r="K9" i="2"/>
  <c r="K8" i="2"/>
  <c r="J7" i="2"/>
  <c r="I7" i="2"/>
  <c r="K7" i="2" l="1"/>
  <c r="K28" i="2"/>
  <c r="K34" i="3"/>
  <c r="N16" i="3"/>
  <c r="K12" i="3"/>
  <c r="N34" i="3"/>
  <c r="K13" i="2"/>
  <c r="N27" i="3"/>
  <c r="L20" i="3"/>
  <c r="N20" i="3" s="1"/>
  <c r="K20" i="3"/>
  <c r="K16" i="3"/>
  <c r="K17" i="2"/>
  <c r="N12" i="3"/>
  <c r="N31" i="3"/>
  <c r="N6" i="3"/>
  <c r="M37" i="3"/>
  <c r="K27" i="3"/>
  <c r="K31" i="3"/>
  <c r="J33" i="2"/>
  <c r="K6" i="3"/>
  <c r="J37" i="3"/>
  <c r="I33" i="2"/>
  <c r="K33" i="2" l="1"/>
  <c r="L37" i="3"/>
  <c r="N37" i="3" s="1"/>
  <c r="I37" i="3"/>
  <c r="K37" i="3" s="1"/>
  <c r="H32" i="2" l="1"/>
  <c r="H30" i="2"/>
  <c r="H29" i="2"/>
  <c r="F28" i="2"/>
  <c r="H26" i="2"/>
  <c r="H25" i="2"/>
  <c r="H24" i="2"/>
  <c r="H23" i="2"/>
  <c r="H22" i="2"/>
  <c r="H20" i="2"/>
  <c r="H19" i="2"/>
  <c r="H18" i="2"/>
  <c r="G17" i="2"/>
  <c r="F17" i="2"/>
  <c r="H16" i="2"/>
  <c r="H15" i="2"/>
  <c r="H14" i="2"/>
  <c r="G13" i="2"/>
  <c r="F13" i="2"/>
  <c r="H12" i="2"/>
  <c r="H11" i="2"/>
  <c r="H10" i="2"/>
  <c r="H9" i="2"/>
  <c r="H8" i="2"/>
  <c r="G7" i="2"/>
  <c r="F7" i="2"/>
  <c r="H36" i="3"/>
  <c r="H35" i="3"/>
  <c r="G34" i="3"/>
  <c r="F34" i="3"/>
  <c r="H33" i="3"/>
  <c r="H32" i="3"/>
  <c r="G31" i="3"/>
  <c r="F31" i="3"/>
  <c r="H30" i="3"/>
  <c r="H29" i="3"/>
  <c r="H28" i="3"/>
  <c r="G27" i="3"/>
  <c r="F27" i="3"/>
  <c r="H25" i="3"/>
  <c r="H24" i="3"/>
  <c r="H23" i="3"/>
  <c r="G20" i="3"/>
  <c r="F20" i="3"/>
  <c r="H21" i="3"/>
  <c r="H19" i="3"/>
  <c r="H18" i="3"/>
  <c r="H17" i="3"/>
  <c r="G16" i="3"/>
  <c r="F16" i="3"/>
  <c r="H15" i="3"/>
  <c r="H14" i="3"/>
  <c r="H13" i="3"/>
  <c r="G12" i="3"/>
  <c r="F12" i="3"/>
  <c r="H11" i="3"/>
  <c r="H10" i="3"/>
  <c r="H9" i="3"/>
  <c r="H8" i="3"/>
  <c r="H7" i="3"/>
  <c r="G6" i="3"/>
  <c r="F6" i="3"/>
  <c r="H17" i="2" l="1"/>
  <c r="H6" i="3"/>
  <c r="H7" i="2"/>
  <c r="H31" i="3"/>
  <c r="H20" i="3"/>
  <c r="H27" i="3"/>
  <c r="G37" i="3"/>
  <c r="H12" i="3"/>
  <c r="H34" i="3"/>
  <c r="H13" i="2"/>
  <c r="F33" i="2"/>
  <c r="H16" i="3"/>
  <c r="F37" i="3" l="1"/>
  <c r="H37" i="3" s="1"/>
  <c r="E32" i="2" l="1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7" i="2" s="1"/>
  <c r="E16" i="2"/>
  <c r="E15" i="2"/>
  <c r="E14" i="2"/>
  <c r="D13" i="2"/>
  <c r="C13" i="2"/>
  <c r="E12" i="2"/>
  <c r="E11" i="2"/>
  <c r="E10" i="2"/>
  <c r="E9" i="2"/>
  <c r="E8" i="2"/>
  <c r="D7" i="2"/>
  <c r="C7" i="2"/>
  <c r="E7" i="2" s="1"/>
  <c r="E36" i="3"/>
  <c r="E35" i="3"/>
  <c r="D34" i="3"/>
  <c r="C34" i="3"/>
  <c r="E33" i="3"/>
  <c r="E32" i="3"/>
  <c r="D31" i="3"/>
  <c r="C31" i="3"/>
  <c r="E30" i="3"/>
  <c r="E29" i="3"/>
  <c r="E28" i="3"/>
  <c r="D27" i="3"/>
  <c r="C27" i="3"/>
  <c r="E25" i="3"/>
  <c r="E24" i="3"/>
  <c r="E23" i="3"/>
  <c r="D20" i="3"/>
  <c r="C20" i="3"/>
  <c r="E21" i="3"/>
  <c r="E19" i="3"/>
  <c r="E18" i="3"/>
  <c r="E17" i="3"/>
  <c r="D16" i="3"/>
  <c r="C16" i="3"/>
  <c r="E15" i="3"/>
  <c r="E14" i="3"/>
  <c r="E13" i="3"/>
  <c r="D12" i="3"/>
  <c r="C12" i="3"/>
  <c r="E11" i="3"/>
  <c r="E10" i="3"/>
  <c r="E9" i="3"/>
  <c r="E8" i="3"/>
  <c r="E7" i="3"/>
  <c r="D6" i="3"/>
  <c r="C6" i="3"/>
  <c r="E13" i="2" l="1"/>
  <c r="E16" i="3"/>
  <c r="E20" i="3"/>
  <c r="E6" i="3"/>
  <c r="C33" i="2"/>
  <c r="E12" i="3"/>
  <c r="E31" i="3"/>
  <c r="E34" i="3"/>
  <c r="E27" i="3"/>
  <c r="D37" i="3"/>
  <c r="E28" i="2"/>
  <c r="D33" i="2"/>
  <c r="E33" i="2" l="1"/>
  <c r="C37" i="3"/>
  <c r="E37" i="3" l="1"/>
  <c r="H31" i="2" l="1"/>
  <c r="H28" i="2"/>
  <c r="G33" i="2"/>
  <c r="H33" i="2" l="1"/>
</calcChain>
</file>

<file path=xl/sharedStrings.xml><?xml version="1.0" encoding="utf-8"?>
<sst xmlns="http://schemas.openxmlformats.org/spreadsheetml/2006/main" count="187" uniqueCount="62">
  <si>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</si>
  <si>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</si>
  <si>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</si>
  <si>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</si>
  <si>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</si>
  <si>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</si>
  <si>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</si>
  <si>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</si>
  <si>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</si>
  <si>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</si>
  <si>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</si>
  <si>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</si>
  <si>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</si>
  <si>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</si>
  <si>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</si>
  <si>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</si>
  <si>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</si>
  <si>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</si>
  <si>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</si>
  <si>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</si>
  <si>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</si>
  <si>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</si>
  <si>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</si>
  <si>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</si>
  <si>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</si>
  <si>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</si>
  <si>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</si>
  <si>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</si>
  <si>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</si>
  <si>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</si>
  <si>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</si>
  <si>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</si>
  <si>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</si>
  <si>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</si>
  <si>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</si>
  <si>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</si>
  <si>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</si>
  <si>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</si>
  <si>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</si>
  <si>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</si>
  <si>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</si>
  <si>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</si>
  <si>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</si>
  <si>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</si>
  <si>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</si>
  <si>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</si>
  <si>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</si>
  <si>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</si>
  <si>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</si>
  <si>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</si>
  <si>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</si>
  <si>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</si>
  <si>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</si>
  <si>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</si>
  <si>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</si>
  <si>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</si>
  <si>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</si>
  <si>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**Per November 2022, OJK hanya melakukan publikasi terkait data Pergadaian yang telah berizin</t>
  </si>
  <si>
    <t>Desember 2022</t>
  </si>
  <si>
    <t>Januari 2023</t>
  </si>
  <si>
    <t>2. Pergadaian</t>
  </si>
  <si>
    <t>Februari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</si>
</sst>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5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6" fillId="0" borderId="0"/>
    <xf numFmtId="0" fontId="8" fillId="0" borderId="0"/>
    <xf numFmtId="0" fontId="11" fillId="0" borderId="2">
      <alignment horizontal="center"/>
    </xf>
    <xf numFmtId="0" fontId="12" fillId="0" borderId="1">
      <alignment horizontal="left" wrapText="1" indent="2"/>
    </xf>
    <xf numFmtId="0" fontId="13" fillId="0" borderId="0">
      <alignment wrapText="1"/>
    </xf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14" fillId="0" borderId="0">
      <alignment horizontal="center"/>
    </xf>
    <xf numFmtId="0" fontId="14" fillId="0" borderId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4">
      <alignment horizontal="left" wrapText="1" inden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5">
      <alignment vertical="center" wrapText="1"/>
    </xf>
    <xf numFmtId="0" fontId="19" fillId="0" borderId="6">
      <alignment horizontal="center"/>
    </xf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43" fontId="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8" fillId="0" borderId="0" applyFill="0" applyBorder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41" fontId="3" fillId="0" borderId="0" applyFont="0" applyFill="0" applyBorder="0" applyAlignment="0" applyProtection="0"/>
    <xf numFmtId="41" fontId="27" fillId="0" borderId="0" applyFont="0" applyFill="0" applyBorder="0" applyAlignment="0" applyProtection="0"/>
    <xf numFmtId="41" fontId="8" fillId="0" borderId="10" applyFont="0" applyFill="0" applyAlignment="0">
      <protection locked="0"/>
    </xf>
    <xf numFmtId="169" fontId="8" fillId="0" borderId="11" applyFill="0" applyAlignment="0">
      <protection locked="0"/>
    </xf>
    <xf numFmtId="41" fontId="8" fillId="0" borderId="0" applyFont="0" applyFill="0" applyBorder="0" applyAlignment="0" applyProtection="0"/>
    <xf numFmtId="41" fontId="4" fillId="0" borderId="0" applyFont="0" applyFill="0" applyBorder="0" applyAlignment="0" applyProtection="0"/>
    <xf numFmtId="39" fontId="8" fillId="0" borderId="10" applyFont="0" applyFill="0" applyAlignment="0">
      <protection locked="0"/>
    </xf>
    <xf numFmtId="41" fontId="8" fillId="0" borderId="0" applyFont="0" applyFill="0" applyBorder="0" applyAlignment="0" applyProtection="0"/>
    <xf numFmtId="39" fontId="8" fillId="0" borderId="10" applyFont="0" applyFill="0" applyAlignment="0">
      <protection locked="0"/>
    </xf>
    <xf numFmtId="41" fontId="8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8" fillId="0" borderId="10" applyFont="0" applyFill="0" applyAlignment="0">
      <protection locked="0"/>
    </xf>
    <xf numFmtId="41" fontId="8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0" fontId="30" fillId="0" borderId="0"/>
    <xf numFmtId="42" fontId="27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38" fontId="31" fillId="5" borderId="0" applyNumberFormat="0" applyBorder="0" applyAlignment="0" applyProtection="0"/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10" fontId="31" fillId="6" borderId="2" applyNumberFormat="0" applyBorder="0" applyAlignment="0" applyProtection="0"/>
    <xf numFmtId="10" fontId="31" fillId="6" borderId="2" applyNumberFormat="0" applyBorder="0" applyAlignment="0" applyProtection="0"/>
    <xf numFmtId="37" fontId="34" fillId="0" borderId="0"/>
    <xf numFmtId="173" fontId="35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3" fillId="0" borderId="0"/>
    <xf numFmtId="0" fontId="4" fillId="0" borderId="0"/>
    <xf numFmtId="0" fontId="2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6" fillId="0" borderId="0"/>
    <xf numFmtId="0" fontId="24" fillId="0" borderId="0"/>
    <xf numFmtId="0" fontId="24" fillId="0" borderId="0"/>
    <xf numFmtId="0" fontId="23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6" fillId="0" borderId="0"/>
    <xf numFmtId="0" fontId="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10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0" fontId="4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7" fillId="0" borderId="2">
      <alignment horizontal="center"/>
    </xf>
    <xf numFmtId="0" fontId="21" fillId="0" borderId="0">
      <alignment vertical="top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0">
      <alignment horizontal="center" vertical="center"/>
    </xf>
    <xf numFmtId="0" fontId="38" fillId="7" borderId="0" applyNumberFormat="0" applyFill="0">
      <alignment horizontal="left" vertical="center"/>
    </xf>
    <xf numFmtId="165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39" fillId="0" borderId="0" applyFont="0" applyFill="0" applyBorder="0" applyAlignment="0" applyProtection="0"/>
    <xf numFmtId="0" fontId="40" fillId="0" borderId="0"/>
    <xf numFmtId="41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178" fontId="4" fillId="0" borderId="0"/>
    <xf numFmtId="179" fontId="4" fillId="3" borderId="0" applyNumberFormat="0" applyBorder="0" applyAlignment="0" applyProtection="0"/>
    <xf numFmtId="179" fontId="5" fillId="2" borderId="0" applyNumberFormat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2" fillId="0" borderId="0"/>
    <xf numFmtId="179" fontId="8" fillId="0" borderId="0"/>
    <xf numFmtId="179" fontId="4" fillId="0" borderId="0"/>
    <xf numFmtId="179" fontId="4" fillId="0" borderId="0"/>
    <xf numFmtId="179" fontId="4" fillId="0" borderId="0"/>
    <xf numFmtId="179" fontId="4" fillId="0" borderId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1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0" borderId="20" applyNumberFormat="0" applyFont="0" applyAlignment="0" applyProtection="0"/>
    <xf numFmtId="41" fontId="2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39" fontId="8" fillId="0" borderId="10" applyFont="0" applyFill="0" applyAlignment="0">
      <protection locked="0"/>
    </xf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179" fontId="2" fillId="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179" fontId="2" fillId="3" borderId="0" applyNumberFormat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0" fontId="6" fillId="0" borderId="0"/>
    <xf numFmtId="0" fontId="8" fillId="0" borderId="0"/>
    <xf numFmtId="0" fontId="2" fillId="0" borderId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83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4" fontId="31" fillId="0" borderId="0"/>
    <xf numFmtId="187" fontId="44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4" fillId="0" borderId="0">
      <protection locked="0"/>
    </xf>
    <xf numFmtId="187" fontId="44" fillId="0" borderId="0">
      <protection locked="0"/>
    </xf>
    <xf numFmtId="187" fontId="46" fillId="0" borderId="0">
      <protection locked="0"/>
    </xf>
    <xf numFmtId="10" fontId="31" fillId="15" borderId="2" applyNumberFormat="0" applyBorder="0" applyAlignment="0" applyProtection="0"/>
    <xf numFmtId="187" fontId="26" fillId="0" borderId="0"/>
    <xf numFmtId="188" fontId="2" fillId="0" borderId="0"/>
    <xf numFmtId="187" fontId="2" fillId="0" borderId="0"/>
    <xf numFmtId="187" fontId="2" fillId="0" borderId="0"/>
    <xf numFmtId="188" fontId="2" fillId="0" borderId="0"/>
    <xf numFmtId="0" fontId="8" fillId="0" borderId="0"/>
    <xf numFmtId="187" fontId="2" fillId="0" borderId="0"/>
    <xf numFmtId="187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2" fontId="8" fillId="0" borderId="0"/>
    <xf numFmtId="188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7" fontId="8" fillId="0" borderId="0"/>
    <xf numFmtId="188" fontId="8" fillId="0" borderId="0"/>
    <xf numFmtId="187" fontId="8" fillId="0" borderId="0"/>
    <xf numFmtId="187" fontId="2" fillId="0" borderId="0"/>
    <xf numFmtId="187" fontId="2" fillId="0" borderId="0"/>
    <xf numFmtId="166" fontId="2" fillId="0" borderId="0"/>
    <xf numFmtId="187" fontId="8" fillId="0" borderId="0"/>
    <xf numFmtId="187" fontId="8" fillId="0" borderId="0"/>
    <xf numFmtId="188" fontId="2" fillId="0" borderId="0"/>
    <xf numFmtId="187" fontId="2" fillId="0" borderId="0"/>
    <xf numFmtId="187" fontId="2" fillId="0" borderId="0"/>
    <xf numFmtId="9" fontId="8" fillId="0" borderId="0" applyFont="0" applyFill="0" applyBorder="0" applyAlignment="0" applyProtection="0"/>
    <xf numFmtId="187" fontId="37" fillId="0" borderId="2">
      <alignment horizontal="center"/>
    </xf>
    <xf numFmtId="187" fontId="37" fillId="0" borderId="0">
      <alignment horizontal="center" vertical="center"/>
    </xf>
    <xf numFmtId="187" fontId="38" fillId="7" borderId="0" applyNumberFormat="0" applyFill="0">
      <alignment horizontal="left" vertical="center"/>
    </xf>
    <xf numFmtId="165" fontId="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47" fillId="0" borderId="0">
      <alignment vertical="center"/>
    </xf>
    <xf numFmtId="0" fontId="3" fillId="0" borderId="0"/>
    <xf numFmtId="0" fontId="28" fillId="0" borderId="0"/>
    <xf numFmtId="0" fontId="2" fillId="0" borderId="0"/>
    <xf numFmtId="166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" fillId="0" borderId="0"/>
    <xf numFmtId="165" fontId="47" fillId="0" borderId="0" applyFont="0" applyFill="0" applyBorder="0" applyAlignment="0" applyProtection="0"/>
    <xf numFmtId="0" fontId="47" fillId="0" borderId="0">
      <alignment vertical="center"/>
    </xf>
    <xf numFmtId="166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22">
    <xf numFmtId="0" fontId="0" fillId="0" borderId="0" xfId="0"/>
    <xf numFmtId="0" fontId="48" fillId="0" borderId="0" xfId="0" applyFont="1"/>
    <xf numFmtId="43" fontId="48" fillId="0" borderId="0" xfId="1" applyFont="1"/>
    <xf numFmtId="41" fontId="50" fillId="4" borderId="16" xfId="845" applyFont="1" applyFill="1" applyBorder="1" applyAlignment="1">
      <alignment vertical="center"/>
    </xf>
    <xf numFmtId="43" fontId="55" fillId="17" borderId="2" xfId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0" fontId="48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41" fontId="50" fillId="8" borderId="2" xfId="845" applyFont="1" applyFill="1" applyBorder="1" applyAlignment="1"/>
    <xf numFmtId="181" fontId="48" fillId="0" borderId="22" xfId="845" applyNumberFormat="1" applyFont="1" applyFill="1" applyBorder="1" applyAlignment="1">
      <alignment vertical="center"/>
    </xf>
    <xf numFmtId="181" fontId="48" fillId="0" borderId="2" xfId="845" applyNumberFormat="1" applyFont="1" applyBorder="1" applyAlignment="1">
      <alignment horizontal="right" vertical="center"/>
    </xf>
    <xf numFmtId="0" fontId="51" fillId="0" borderId="21" xfId="0" applyFont="1" applyBorder="1" applyAlignment="1">
      <alignment horizontal="left" vertical="center" indent="3"/>
    </xf>
    <xf numFmtId="0" fontId="50" fillId="0" borderId="21" xfId="0" applyFont="1" applyBorder="1" applyAlignment="1">
      <alignment vertical="center"/>
    </xf>
    <xf numFmtId="41" fontId="50" fillId="8" borderId="2" xfId="845" applyFont="1" applyFill="1" applyBorder="1" applyAlignment="1">
      <alignment vertical="center"/>
    </xf>
    <xf numFmtId="181" fontId="57" fillId="0" borderId="2" xfId="845" applyNumberFormat="1" applyFont="1" applyFill="1" applyBorder="1" applyAlignment="1">
      <alignment vertical="center"/>
    </xf>
    <xf numFmtId="181" fontId="2" fillId="0" borderId="2" xfId="845" applyNumberFormat="1" applyFont="1" applyFill="1" applyBorder="1" applyAlignment="1">
      <alignment vertical="center"/>
    </xf>
    <xf numFmtId="181" fontId="56" fillId="8" borderId="2" xfId="845" applyNumberFormat="1" applyFont="1" applyFill="1" applyBorder="1" applyAlignment="1">
      <alignment horizontal="right" vertical="center"/>
    </xf>
    <xf numFmtId="181" fontId="56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6" fillId="18" borderId="2" xfId="845" applyNumberFormat="1" applyFont="1" applyFill="1" applyBorder="1" applyAlignment="1">
      <alignment vertical="center"/>
    </xf>
    <xf numFmtId="41" fontId="50" fillId="4" borderId="17" xfId="845" applyFont="1" applyFill="1" applyBorder="1" applyAlignment="1">
      <alignment vertical="center"/>
    </xf>
    <xf numFmtId="41" fontId="52" fillId="0" borderId="2" xfId="845" applyFont="1" applyFill="1" applyBorder="1" applyAlignment="1"/>
    <xf numFmtId="43" fontId="48" fillId="0" borderId="0" xfId="1" applyFont="1" applyAlignment="1">
      <alignment vertical="center"/>
    </xf>
    <xf numFmtId="0" fontId="52" fillId="0" borderId="21" xfId="0" applyFont="1" applyBorder="1" applyAlignment="1">
      <alignment horizontal="left" vertical="center"/>
    </xf>
    <xf numFmtId="0" fontId="52" fillId="0" borderId="21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vertical="center"/>
    </xf>
    <xf numFmtId="0" fontId="53" fillId="8" borderId="24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4" fillId="0" borderId="0" xfId="846" applyFont="1" applyAlignment="1">
      <alignment vertical="center"/>
    </xf>
    <xf numFmtId="0" fontId="54" fillId="0" borderId="0" xfId="846" applyFont="1" applyFill="1" applyAlignment="1">
      <alignment vertical="center"/>
    </xf>
    <xf numFmtId="0" fontId="51" fillId="0" borderId="21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181" fontId="53" fillId="8" borderId="2" xfId="845" applyNumberFormat="1" applyFont="1" applyFill="1" applyBorder="1" applyAlignment="1">
      <alignment vertical="center"/>
    </xf>
    <xf numFmtId="181" fontId="53" fillId="8" borderId="19" xfId="845" applyNumberFormat="1" applyFont="1" applyFill="1" applyBorder="1" applyAlignment="1">
      <alignment horizontal="right" vertical="center"/>
    </xf>
    <xf numFmtId="181" fontId="52" fillId="0" borderId="19" xfId="845" applyNumberFormat="1" applyFont="1" applyBorder="1" applyAlignment="1">
      <alignment horizontal="right" vertical="center"/>
    </xf>
    <xf numFmtId="181" fontId="53" fillId="8" borderId="22" xfId="845" applyNumberFormat="1" applyFont="1" applyFill="1" applyBorder="1" applyAlignment="1">
      <alignment vertical="center"/>
    </xf>
    <xf numFmtId="181" fontId="52" fillId="0" borderId="22" xfId="845" applyNumberFormat="1" applyFont="1" applyBorder="1" applyAlignment="1">
      <alignment horizontal="right" vertical="center"/>
    </xf>
    <xf numFmtId="181" fontId="53" fillId="8" borderId="19" xfId="845" applyNumberFormat="1" applyFont="1" applyFill="1" applyBorder="1" applyAlignment="1">
      <alignment vertical="center"/>
    </xf>
    <xf numFmtId="181" fontId="53" fillId="9" borderId="23" xfId="845" applyNumberFormat="1" applyFont="1" applyFill="1" applyBorder="1" applyAlignment="1">
      <alignment horizontal="right" vertical="center"/>
    </xf>
    <xf numFmtId="181" fontId="49" fillId="4" borderId="17" xfId="845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43" fontId="55" fillId="17" borderId="13" xfId="1" applyFont="1" applyFill="1" applyBorder="1" applyAlignment="1">
      <alignment horizontal="center" vertical="center"/>
    </xf>
    <xf numFmtId="0" fontId="49" fillId="4" borderId="25" xfId="0" applyFont="1" applyFill="1" applyBorder="1" applyAlignment="1">
      <alignment vertical="center"/>
    </xf>
    <xf numFmtId="0" fontId="50" fillId="8" borderId="24" xfId="0" applyFont="1" applyFill="1" applyBorder="1" applyAlignment="1">
      <alignment vertical="center"/>
    </xf>
    <xf numFmtId="0" fontId="50" fillId="4" borderId="25" xfId="0" applyFont="1" applyFill="1" applyBorder="1" applyAlignment="1">
      <alignment vertical="center"/>
    </xf>
    <xf numFmtId="41" fontId="50" fillId="8" borderId="13" xfId="845" applyFont="1" applyFill="1" applyBorder="1" applyAlignment="1">
      <alignment vertical="center"/>
    </xf>
    <xf numFmtId="41" fontId="50" fillId="8" borderId="13" xfId="845" applyFont="1" applyFill="1" applyBorder="1" applyAlignment="1"/>
    <xf numFmtId="41" fontId="52" fillId="0" borderId="13" xfId="845" applyFont="1" applyFill="1" applyBorder="1" applyAlignment="1"/>
    <xf numFmtId="41" fontId="50" fillId="4" borderId="15" xfId="845" applyFont="1" applyFill="1" applyBorder="1" applyAlignment="1">
      <alignment vertical="center"/>
    </xf>
    <xf numFmtId="41" fontId="50" fillId="8" borderId="19" xfId="845" applyFont="1" applyFill="1" applyBorder="1" applyAlignment="1">
      <alignment vertical="center"/>
    </xf>
    <xf numFmtId="41" fontId="51" fillId="0" borderId="19" xfId="845" applyFont="1" applyBorder="1" applyAlignment="1">
      <alignment vertical="center"/>
    </xf>
    <xf numFmtId="1" fontId="48" fillId="0" borderId="2" xfId="845" applyNumberFormat="1" applyFont="1" applyFill="1" applyBorder="1" applyAlignment="1">
      <alignment vertical="center"/>
    </xf>
    <xf numFmtId="1" fontId="48" fillId="0" borderId="13" xfId="845" applyNumberFormat="1" applyFont="1" applyFill="1" applyBorder="1" applyAlignment="1">
      <alignment vertical="center"/>
    </xf>
    <xf numFmtId="41" fontId="51" fillId="0" borderId="2" xfId="845" applyFont="1" applyBorder="1" applyAlignment="1"/>
    <xf numFmtId="41" fontId="51" fillId="0" borderId="13" xfId="845" applyFont="1" applyBorder="1" applyAlignment="1"/>
    <xf numFmtId="41" fontId="49" fillId="8" borderId="2" xfId="845" applyFont="1" applyFill="1" applyBorder="1" applyAlignment="1"/>
    <xf numFmtId="41" fontId="49" fillId="8" borderId="13" xfId="845" applyFont="1" applyFill="1" applyBorder="1" applyAlignment="1"/>
    <xf numFmtId="41" fontId="53" fillId="8" borderId="19" xfId="845" applyFont="1" applyFill="1" applyBorder="1" applyAlignment="1">
      <alignment vertical="center"/>
    </xf>
    <xf numFmtId="41" fontId="53" fillId="8" borderId="2" xfId="845" applyFont="1" applyFill="1" applyBorder="1" applyAlignment="1">
      <alignment vertical="center"/>
    </xf>
    <xf numFmtId="41" fontId="53" fillId="8" borderId="13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2" fillId="0" borderId="2" xfId="845" applyFont="1" applyFill="1" applyBorder="1" applyAlignment="1">
      <alignment vertical="center"/>
    </xf>
    <xf numFmtId="41" fontId="52" fillId="0" borderId="13" xfId="845" applyFont="1" applyFill="1" applyBorder="1" applyAlignment="1">
      <alignment vertical="center"/>
    </xf>
    <xf numFmtId="41" fontId="53" fillId="0" borderId="2" xfId="845" applyFont="1" applyFill="1" applyBorder="1" applyAlignment="1">
      <alignment vertical="center"/>
    </xf>
    <xf numFmtId="41" fontId="51" fillId="0" borderId="19" xfId="845" applyFont="1" applyFill="1" applyBorder="1" applyAlignment="1">
      <alignment vertical="center"/>
    </xf>
    <xf numFmtId="41" fontId="49" fillId="0" borderId="0" xfId="845" applyFont="1" applyFill="1"/>
    <xf numFmtId="181" fontId="49" fillId="4" borderId="16" xfId="845" applyNumberFormat="1" applyFont="1" applyFill="1" applyBorder="1" applyAlignment="1">
      <alignment horizontal="right" vertical="center"/>
    </xf>
    <xf numFmtId="41" fontId="51" fillId="0" borderId="0" xfId="845" applyFont="1" applyBorder="1" applyAlignment="1">
      <alignment vertical="center"/>
    </xf>
    <xf numFmtId="166" fontId="52" fillId="0" borderId="0" xfId="0" applyNumberFormat="1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5" fillId="16" borderId="0" xfId="0" applyFont="1" applyFill="1"/>
    <xf numFmtId="181" fontId="48" fillId="0" borderId="0" xfId="845" applyNumberFormat="1" applyFont="1" applyFill="1" applyAlignment="1">
      <alignment vertical="center"/>
    </xf>
    <xf numFmtId="0" fontId="55" fillId="16" borderId="0" xfId="0" applyFont="1" applyFill="1" applyAlignment="1">
      <alignment horizontal="center" vertical="center"/>
    </xf>
    <xf numFmtId="181" fontId="52" fillId="0" borderId="22" xfId="845" applyNumberFormat="1" applyFont="1" applyFill="1" applyBorder="1" applyAlignment="1">
      <alignment horizontal="right" vertical="center"/>
    </xf>
    <xf numFmtId="41" fontId="51" fillId="19" borderId="13" xfId="845" applyFont="1" applyFill="1" applyBorder="1" applyAlignment="1"/>
    <xf numFmtId="41" fontId="51" fillId="19" borderId="2" xfId="845" applyFont="1" applyFill="1" applyBorder="1" applyAlignment="1"/>
    <xf numFmtId="41" fontId="51" fillId="19" borderId="19" xfId="845" applyFont="1" applyFill="1" applyBorder="1" applyAlignment="1">
      <alignment vertical="center"/>
    </xf>
    <xf numFmtId="181" fontId="48" fillId="19" borderId="2" xfId="845" applyNumberFormat="1" applyFont="1" applyFill="1" applyBorder="1" applyAlignment="1">
      <alignment horizontal="right" vertical="center"/>
    </xf>
    <xf numFmtId="181" fontId="52" fillId="19" borderId="19" xfId="845" applyNumberFormat="1" applyFont="1" applyFill="1" applyBorder="1" applyAlignment="1">
      <alignment horizontal="right" vertical="center"/>
    </xf>
    <xf numFmtId="181" fontId="53" fillId="8" borderId="27" xfId="845" applyNumberFormat="1" applyFont="1" applyFill="1" applyBorder="1" applyAlignment="1">
      <alignment horizontal="right" vertical="center"/>
    </xf>
    <xf numFmtId="181" fontId="48" fillId="0" borderId="3" xfId="845" applyNumberFormat="1" applyFont="1" applyFill="1" applyBorder="1" applyAlignment="1">
      <alignment vertical="center"/>
    </xf>
    <xf numFmtId="181" fontId="53" fillId="8" borderId="3" xfId="845" applyNumberFormat="1" applyFont="1" applyFill="1" applyBorder="1" applyAlignment="1">
      <alignment vertical="center"/>
    </xf>
    <xf numFmtId="181" fontId="52" fillId="0" borderId="3" xfId="845" applyNumberFormat="1" applyFont="1" applyBorder="1" applyAlignment="1">
      <alignment horizontal="right" vertical="center"/>
    </xf>
    <xf numFmtId="181" fontId="52" fillId="0" borderId="27" xfId="845" applyNumberFormat="1" applyFont="1" applyBorder="1" applyAlignment="1">
      <alignment horizontal="right" vertical="center"/>
    </xf>
    <xf numFmtId="181" fontId="52" fillId="19" borderId="27" xfId="845" applyNumberFormat="1" applyFont="1" applyFill="1" applyBorder="1" applyAlignment="1">
      <alignment horizontal="right" vertical="center"/>
    </xf>
    <xf numFmtId="181" fontId="56" fillId="8" borderId="27" xfId="845" applyNumberFormat="1" applyFont="1" applyFill="1" applyBorder="1" applyAlignment="1">
      <alignment vertical="center"/>
    </xf>
    <xf numFmtId="181" fontId="53" fillId="9" borderId="28" xfId="845" applyNumberFormat="1" applyFont="1" applyFill="1" applyBorder="1" applyAlignment="1">
      <alignment horizontal="right" vertical="center"/>
    </xf>
    <xf numFmtId="181" fontId="49" fillId="4" borderId="29" xfId="845" applyNumberFormat="1" applyFont="1" applyFill="1" applyBorder="1" applyAlignment="1">
      <alignment horizontal="right" vertical="center"/>
    </xf>
    <xf numFmtId="181" fontId="53" fillId="8" borderId="13" xfId="845" applyNumberFormat="1" applyFont="1" applyFill="1" applyBorder="1" applyAlignment="1">
      <alignment vertical="center"/>
    </xf>
    <xf numFmtId="181" fontId="2" fillId="0" borderId="13" xfId="845" applyNumberFormat="1" applyFont="1" applyFill="1" applyBorder="1" applyAlignment="1">
      <alignment vertical="center"/>
    </xf>
    <xf numFmtId="181" fontId="56" fillId="8" borderId="13" xfId="845" applyNumberFormat="1" applyFont="1" applyFill="1" applyBorder="1" applyAlignment="1">
      <alignment horizontal="right" vertical="center"/>
    </xf>
    <xf numFmtId="181" fontId="57" fillId="0" borderId="13" xfId="845" applyNumberFormat="1" applyFont="1" applyFill="1" applyBorder="1" applyAlignment="1">
      <alignment vertical="center"/>
    </xf>
    <xf numFmtId="181" fontId="48" fillId="19" borderId="13" xfId="845" applyNumberFormat="1" applyFont="1" applyFill="1" applyBorder="1" applyAlignment="1">
      <alignment horizontal="right" vertical="center"/>
    </xf>
    <xf numFmtId="181" fontId="56" fillId="8" borderId="13" xfId="845" applyNumberFormat="1" applyFont="1" applyFill="1" applyBorder="1" applyAlignment="1">
      <alignment vertical="center"/>
    </xf>
    <xf numFmtId="181" fontId="56" fillId="8" borderId="19" xfId="845" applyNumberFormat="1" applyFont="1" applyFill="1" applyBorder="1" applyAlignment="1">
      <alignment vertical="center"/>
    </xf>
    <xf numFmtId="181" fontId="56" fillId="18" borderId="13" xfId="845" applyNumberFormat="1" applyFont="1" applyFill="1" applyBorder="1" applyAlignment="1">
      <alignment vertical="center"/>
    </xf>
    <xf numFmtId="181" fontId="49" fillId="4" borderId="15" xfId="845" applyNumberFormat="1" applyFont="1" applyFill="1" applyBorder="1" applyAlignment="1">
      <alignment horizontal="right" vertical="center"/>
    </xf>
    <xf numFmtId="181" fontId="2" fillId="20" borderId="2" xfId="845" applyNumberFormat="1" applyFont="1" applyFill="1" applyBorder="1" applyAlignment="1">
      <alignment vertical="center"/>
    </xf>
    <xf numFmtId="181" fontId="56" fillId="20" borderId="13" xfId="845" applyNumberFormat="1" applyFont="1" applyFill="1" applyBorder="1" applyAlignment="1">
      <alignment vertical="center"/>
    </xf>
    <xf numFmtId="17" fontId="55" fillId="17" borderId="18" xfId="1" quotePrefix="1" applyNumberFormat="1" applyFont="1" applyFill="1" applyBorder="1" applyAlignment="1">
      <alignment vertical="center"/>
    </xf>
    <xf numFmtId="181" fontId="48" fillId="0" borderId="0" xfId="845" applyNumberFormat="1" applyFont="1" applyAlignment="1">
      <alignment vertical="center"/>
    </xf>
    <xf numFmtId="181" fontId="48" fillId="0" borderId="0" xfId="0" applyNumberFormat="1" applyFont="1" applyAlignment="1">
      <alignment vertical="center"/>
    </xf>
    <xf numFmtId="165" fontId="1" fillId="0" borderId="21" xfId="1173" applyFont="1" applyFill="1" applyBorder="1" applyAlignment="1">
      <alignment horizontal="center" vertical="center"/>
    </xf>
    <xf numFmtId="165" fontId="57" fillId="0" borderId="2" xfId="1173" applyFont="1" applyFill="1" applyBorder="1" applyAlignment="1">
      <alignment horizontal="center" vertical="center" wrapText="1"/>
    </xf>
    <xf numFmtId="165" fontId="57" fillId="21" borderId="19" xfId="1173" applyFont="1" applyFill="1" applyBorder="1" applyAlignment="1">
      <alignment horizontal="center" vertical="center"/>
    </xf>
    <xf numFmtId="165" fontId="1" fillId="0" borderId="13" xfId="1173" applyFont="1" applyFill="1" applyBorder="1" applyAlignment="1">
      <alignment horizontal="center" vertical="center"/>
    </xf>
    <xf numFmtId="180" fontId="55" fillId="17" borderId="5" xfId="1" quotePrefix="1" applyNumberFormat="1" applyFont="1" applyFill="1" applyBorder="1" applyAlignment="1">
      <alignment horizontal="center" vertical="center"/>
    </xf>
    <xf numFmtId="180" fontId="55" fillId="17" borderId="31" xfId="1" quotePrefix="1" applyNumberFormat="1" applyFont="1" applyFill="1" applyBorder="1" applyAlignment="1">
      <alignment horizontal="center" vertical="center"/>
    </xf>
    <xf numFmtId="0" fontId="55" fillId="17" borderId="14" xfId="0" applyFont="1" applyFill="1" applyBorder="1" applyAlignment="1">
      <alignment horizontal="center" vertical="center"/>
    </xf>
    <xf numFmtId="0" fontId="55" fillId="17" borderId="19" xfId="0" applyFont="1" applyFill="1" applyBorder="1" applyAlignment="1">
      <alignment horizontal="center" vertical="center"/>
    </xf>
    <xf numFmtId="180" fontId="55" fillId="17" borderId="18" xfId="1" quotePrefix="1" applyNumberFormat="1" applyFont="1" applyFill="1" applyBorder="1" applyAlignment="1">
      <alignment horizontal="center" vertical="center"/>
    </xf>
    <xf numFmtId="180" fontId="55" fillId="17" borderId="18" xfId="1" applyNumberFormat="1" applyFont="1" applyFill="1" applyBorder="1" applyAlignment="1">
      <alignment horizontal="center" vertical="center"/>
    </xf>
    <xf numFmtId="180" fontId="55" fillId="17" borderId="30" xfId="1" quotePrefix="1" applyNumberFormat="1" applyFont="1" applyFill="1" applyBorder="1" applyAlignment="1">
      <alignment horizontal="center" vertical="center"/>
    </xf>
    <xf numFmtId="0" fontId="55" fillId="17" borderId="26" xfId="0" applyFont="1" applyFill="1" applyBorder="1" applyAlignment="1">
      <alignment horizontal="center" vertical="center"/>
    </xf>
    <xf numFmtId="0" fontId="55" fillId="17" borderId="27" xfId="0" applyFont="1" applyFill="1" applyBorder="1" applyAlignment="1">
      <alignment horizontal="center" vertical="center"/>
    </xf>
    <xf numFmtId="0" fontId="55" fillId="16" borderId="0" xfId="0" applyFont="1" applyFill="1" applyAlignment="1">
      <alignment horizontal="left" vertical="center"/>
    </xf>
    <xf numFmtId="43" fontId="55" fillId="17" borderId="5" xfId="1" applyFont="1" applyFill="1" applyBorder="1" applyAlignment="1">
      <alignment horizontal="center" vertical="center"/>
    </xf>
    <xf numFmtId="43" fontId="55" fillId="17" borderId="21" xfId="1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IKNB'!$C$37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aset IKNB'!$D$36:$Q$36</c15:sqref>
                  </c15:fullRef>
                </c:ext>
              </c:extLst>
              <c:f>'data aset IKNB'!$E$36:$Q$36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aset IKNB'!$D$37:$Q$37</c15:sqref>
                  </c15:fullRef>
                </c:ext>
              </c:extLst>
              <c:f>'data aset IKNB'!$E$37:$Q$37</c:f>
              <c:numCache>
                <c:formatCode>_(* #,##0.00_);_(* \(#,##0.00\);_(* "-"_);_(@_)</c:formatCode>
                <c:ptCount val="13"/>
                <c:pt idx="0">
                  <c:v>2768.1910119667841</c:v>
                </c:pt>
                <c:pt idx="1">
                  <c:v>2792.5875209135675</c:v>
                </c:pt>
                <c:pt idx="2">
                  <c:v>2823.831850995954</c:v>
                </c:pt>
                <c:pt idx="3">
                  <c:v>2818.1315788040656</c:v>
                </c:pt>
                <c:pt idx="4">
                  <c:v>2829.6653987723766</c:v>
                </c:pt>
                <c:pt idx="5">
                  <c:v>2846.3720637049996</c:v>
                </c:pt>
                <c:pt idx="6">
                  <c:v>2865.6191619690949</c:v>
                </c:pt>
                <c:pt idx="7">
                  <c:v>2873.937648818066</c:v>
                </c:pt>
                <c:pt idx="8">
                  <c:v>2891.8258820818728</c:v>
                </c:pt>
                <c:pt idx="9">
                  <c:v>2915.3929249915927</c:v>
                </c:pt>
                <c:pt idx="10">
                  <c:v>2942.7158331562359</c:v>
                </c:pt>
                <c:pt idx="11">
                  <c:v>2951.8319286512601</c:v>
                </c:pt>
                <c:pt idx="12" formatCode="_(* #,##0.00_);_(* \(#,##0.00\);_(* &quot;-&quot;??_);_(@_)">
                  <c:v>2978.9129557014317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IKNB'!$C$38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aset IKNB'!$D$36:$Q$36</c15:sqref>
                  </c15:fullRef>
                </c:ext>
              </c:extLst>
              <c:f>'data aset IKNB'!$E$36:$Q$36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aset IKNB'!$D$38:$Q$38</c15:sqref>
                  </c15:fullRef>
                </c:ext>
              </c:extLst>
              <c:f>'data aset IKNB'!$E$38:$Q$38</c:f>
              <c:numCache>
                <c:formatCode>_(* #,##0.00_);_(* \(#,##0.00\);_(* "-"_);_(@_)</c:formatCode>
                <c:ptCount val="13"/>
                <c:pt idx="0">
                  <c:v>116.88059864247835</c:v>
                </c:pt>
                <c:pt idx="1">
                  <c:v>119.14289956121556</c:v>
                </c:pt>
                <c:pt idx="2">
                  <c:v>121.4880383310436</c:v>
                </c:pt>
                <c:pt idx="3">
                  <c:v>121.75804418748109</c:v>
                </c:pt>
                <c:pt idx="4">
                  <c:v>128.03638221770711</c:v>
                </c:pt>
                <c:pt idx="5">
                  <c:v>129.14770429386675</c:v>
                </c:pt>
                <c:pt idx="6">
                  <c:v>132.07458056237147</c:v>
                </c:pt>
                <c:pt idx="7">
                  <c:v>132.35105401152234</c:v>
                </c:pt>
                <c:pt idx="8">
                  <c:v>134.62833363838206</c:v>
                </c:pt>
                <c:pt idx="9">
                  <c:v>136.37608659539077</c:v>
                </c:pt>
                <c:pt idx="10">
                  <c:v>138.53271302698411</c:v>
                </c:pt>
                <c:pt idx="11">
                  <c:v>140.16534412434257</c:v>
                </c:pt>
                <c:pt idx="12" formatCode="_(* #,##0.00_);_(* \(#,##0.00\);_(* &quot;-&quot;??_);_(@_)">
                  <c:v>142.69632359099919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IKNB'!$C$39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aset IKNB'!$D$36:$Q$36</c15:sqref>
                  </c15:fullRef>
                </c:ext>
              </c:extLst>
              <c:f>'data aset IKNB'!$E$36:$Q$36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aset IKNB'!$D$39:$Q$39</c15:sqref>
                  </c15:fullRef>
                </c:ext>
              </c:extLst>
              <c:f>'data aset IKNB'!$E$39:$Q$39</c:f>
              <c:numCache>
                <c:formatCode>_(* #,##0.00_);_(* \(#,##0.00\);_(* "-"_);_(@_)</c:formatCode>
                <c:ptCount val="13"/>
                <c:pt idx="0">
                  <c:v>2885.0716106092623</c:v>
                </c:pt>
                <c:pt idx="1">
                  <c:v>2911.7304204747829</c:v>
                </c:pt>
                <c:pt idx="2">
                  <c:v>2945.3198893269978</c:v>
                </c:pt>
                <c:pt idx="3">
                  <c:v>2939.8896229915467</c:v>
                </c:pt>
                <c:pt idx="4">
                  <c:v>2957.7017809900835</c:v>
                </c:pt>
                <c:pt idx="5">
                  <c:v>2975.5197679988664</c:v>
                </c:pt>
                <c:pt idx="6">
                  <c:v>2997.6937425314663</c:v>
                </c:pt>
                <c:pt idx="7">
                  <c:v>3006.2887028295881</c:v>
                </c:pt>
                <c:pt idx="8">
                  <c:v>3026.454215720255</c:v>
                </c:pt>
                <c:pt idx="9">
                  <c:v>3051.7690115869837</c:v>
                </c:pt>
                <c:pt idx="10">
                  <c:v>3081.2485461832202</c:v>
                </c:pt>
                <c:pt idx="11">
                  <c:v>3091.9972727756026</c:v>
                </c:pt>
                <c:pt idx="12">
                  <c:v>3121.609279292431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Offset val="100"/>
        <c:baseTimeUnit val="month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IKNB'!$D$44:$P$44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f>'Pelaku IKNB'!$D$45:$Q$45</c:f>
              <c:numCache>
                <c:formatCode>_(* #,##0.00_);_(* \(#,##0.00\);_(* "-"_);_(@_)</c:formatCode>
                <c:ptCount val="14"/>
                <c:pt idx="0">
                  <c:v>1140</c:v>
                </c:pt>
                <c:pt idx="1">
                  <c:v>1139</c:v>
                </c:pt>
                <c:pt idx="2">
                  <c:v>1139</c:v>
                </c:pt>
                <c:pt idx="3">
                  <c:v>1139</c:v>
                </c:pt>
                <c:pt idx="4">
                  <c:v>1141</c:v>
                </c:pt>
                <c:pt idx="5">
                  <c:v>1152</c:v>
                </c:pt>
                <c:pt idx="6">
                  <c:v>1146</c:v>
                </c:pt>
                <c:pt idx="7">
                  <c:v>1147</c:v>
                </c:pt>
                <c:pt idx="8">
                  <c:v>1145</c:v>
                </c:pt>
                <c:pt idx="9">
                  <c:v>1154</c:v>
                </c:pt>
                <c:pt idx="10">
                  <c:v>1154</c:v>
                </c:pt>
                <c:pt idx="11">
                  <c:v>1151</c:v>
                </c:pt>
                <c:pt idx="1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IKNB'!$D$44:$P$44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f>'Pelaku IKNB'!$D$46:$Q$46</c:f>
              <c:numCache>
                <c:formatCode>_(* #,##0.00_);_(* \(#,##0.00\);_(* "-"_);_(@_)</c:formatCode>
                <c:ptCount val="14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IKNB'!$D$44:$P$44</c:f>
              <c:numCache>
                <c:formatCode>mmm\-yy</c:formatCode>
                <c:ptCount val="13"/>
                <c:pt idx="0">
                  <c:v>44593</c:v>
                </c:pt>
                <c:pt idx="1">
                  <c:v>44621</c:v>
                </c:pt>
                <c:pt idx="2">
                  <c:v>44652</c:v>
                </c:pt>
                <c:pt idx="3">
                  <c:v>44682</c:v>
                </c:pt>
                <c:pt idx="4">
                  <c:v>44713</c:v>
                </c:pt>
                <c:pt idx="5">
                  <c:v>44743</c:v>
                </c:pt>
                <c:pt idx="6">
                  <c:v>44774</c:v>
                </c:pt>
                <c:pt idx="7">
                  <c:v>44805</c:v>
                </c:pt>
                <c:pt idx="8">
                  <c:v>44835</c:v>
                </c:pt>
                <c:pt idx="9">
                  <c:v>44866</c:v>
                </c:pt>
                <c:pt idx="10">
                  <c:v>44896</c:v>
                </c:pt>
                <c:pt idx="11">
                  <c:v>44927</c:v>
                </c:pt>
                <c:pt idx="12">
                  <c:v>44958</c:v>
                </c:pt>
              </c:numCache>
            </c:numRef>
          </c:cat>
          <c:val>
            <c:numRef>
              <c:f>'Pelaku IKNB'!$D$47:$P$47</c:f>
              <c:numCache>
                <c:formatCode>_(* #,##0.00_);_(* \(#,##0.00\);_(* "-"_);_(@_)</c:formatCode>
                <c:ptCount val="13"/>
                <c:pt idx="0">
                  <c:v>1261</c:v>
                </c:pt>
                <c:pt idx="1">
                  <c:v>1260</c:v>
                </c:pt>
                <c:pt idx="2">
                  <c:v>1260</c:v>
                </c:pt>
                <c:pt idx="3">
                  <c:v>1260</c:v>
                </c:pt>
                <c:pt idx="4">
                  <c:v>1262</c:v>
                </c:pt>
                <c:pt idx="5">
                  <c:v>1273</c:v>
                </c:pt>
                <c:pt idx="6">
                  <c:v>1267</c:v>
                </c:pt>
                <c:pt idx="7">
                  <c:v>1268</c:v>
                </c:pt>
                <c:pt idx="8">
                  <c:v>1266</c:v>
                </c:pt>
                <c:pt idx="9">
                  <c:v>1275</c:v>
                </c:pt>
                <c:pt idx="10">
                  <c:v>1275</c:v>
                </c:pt>
                <c:pt idx="11">
                  <c:v>1273</c:v>
                </c:pt>
                <c:pt idx="12">
                  <c:v>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1204232</xdr:colOff>
      <xdr:row>34</xdr:row>
      <xdr:rowOff>50346</xdr:rowOff>
    </xdr:from>
    <xdr:to>
      <xdr:col>43</xdr:col>
      <xdr:colOff>1170212</xdr:colOff>
      <xdr:row>56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310501</xdr:colOff>
      <xdr:row>40</xdr:row>
      <xdr:rowOff>16329</xdr:rowOff>
    </xdr:from>
    <xdr:to>
      <xdr:col>44</xdr:col>
      <xdr:colOff>28451</xdr:colOff>
      <xdr:row>62</xdr:row>
      <xdr:rowOff>61851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rndown_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B8" t="str">
            <v>Start</v>
          </cell>
          <cell r="C8" t="str">
            <v>Week 1</v>
          </cell>
          <cell r="D8" t="str">
            <v>Week 2</v>
          </cell>
          <cell r="E8" t="str">
            <v>Week 3</v>
          </cell>
          <cell r="F8" t="str">
            <v>Week 4</v>
          </cell>
          <cell r="G8" t="str">
            <v>Week 5</v>
          </cell>
          <cell r="H8" t="str">
            <v>Week 6</v>
          </cell>
          <cell r="I8" t="str">
            <v>Week 7</v>
          </cell>
          <cell r="J8" t="str">
            <v>Week 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R44"/>
  <sheetViews>
    <sheetView showGridLines="0" zoomScale="70" zoomScaleNormal="70" workbookViewId="0">
      <pane xSplit="2" ySplit="6" topLeftCell="AG16" activePane="bottomRight" state="frozen"/>
      <selection pane="topRight" activeCell="C1" sqref="C1"/>
      <selection pane="bottomLeft" activeCell="A7" sqref="A7"/>
      <selection pane="bottomRight" activeCell="AK45" sqref="AK45"/>
    </sheetView>
  </sheetViews>
  <sheetFormatPr defaultColWidth="9.1328125" defaultRowHeight="14.25"/>
  <cols>
    <col min="1" max="1" width="11.3984375" style="30" customWidth="1"/>
    <col min="2" max="2" width="31.1328125" style="30" customWidth="1"/>
    <col min="3" max="44" width="17.1328125" style="30" customWidth="1"/>
    <col min="45" max="16384" width="9.1328125" style="30"/>
  </cols>
  <sheetData>
    <row r="2" spans="2:44" ht="33" customHeight="1">
      <c r="B2" s="119" t="s">
        <v>26</v>
      </c>
      <c r="C2" s="119"/>
      <c r="D2" s="119"/>
      <c r="E2" s="119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</row>
    <row r="3" spans="2:44">
      <c r="B3" s="24"/>
    </row>
    <row r="4" spans="2:44" ht="14.65" thickBot="1">
      <c r="B4" s="24"/>
    </row>
    <row r="5" spans="2:44" s="73" customFormat="1">
      <c r="B5" s="120" t="s">
        <v>0</v>
      </c>
      <c r="C5" s="114" t="s">
        <v>41</v>
      </c>
      <c r="D5" s="115"/>
      <c r="E5" s="112" t="s">
        <v>23</v>
      </c>
      <c r="F5" s="114" t="s">
        <v>42</v>
      </c>
      <c r="G5" s="115"/>
      <c r="H5" s="112" t="s">
        <v>23</v>
      </c>
      <c r="I5" s="114" t="s">
        <v>43</v>
      </c>
      <c r="J5" s="115"/>
      <c r="K5" s="112" t="s">
        <v>23</v>
      </c>
      <c r="L5" s="114" t="s">
        <v>44</v>
      </c>
      <c r="M5" s="115"/>
      <c r="N5" s="112" t="s">
        <v>23</v>
      </c>
      <c r="O5" s="114" t="s">
        <v>46</v>
      </c>
      <c r="P5" s="115"/>
      <c r="Q5" s="112" t="s">
        <v>23</v>
      </c>
      <c r="R5" s="114" t="s">
        <v>48</v>
      </c>
      <c r="S5" s="115"/>
      <c r="T5" s="112" t="s">
        <v>23</v>
      </c>
      <c r="U5" s="114" t="s">
        <v>52</v>
      </c>
      <c r="V5" s="115"/>
      <c r="W5" s="117" t="s">
        <v>23</v>
      </c>
      <c r="X5" s="116" t="s">
        <v>53</v>
      </c>
      <c r="Y5" s="115"/>
      <c r="Z5" s="112" t="s">
        <v>23</v>
      </c>
      <c r="AA5" s="116" t="s">
        <v>54</v>
      </c>
      <c r="AB5" s="115"/>
      <c r="AC5" s="112" t="s">
        <v>23</v>
      </c>
      <c r="AD5" s="116" t="s">
        <v>55</v>
      </c>
      <c r="AE5" s="115"/>
      <c r="AF5" s="112" t="s">
        <v>23</v>
      </c>
      <c r="AG5" s="110" t="s">
        <v>56</v>
      </c>
      <c r="AH5" s="111"/>
      <c r="AI5" s="112" t="s">
        <v>23</v>
      </c>
      <c r="AJ5" s="110" t="s">
        <v>58</v>
      </c>
      <c r="AK5" s="111"/>
      <c r="AL5" s="112" t="s">
        <v>23</v>
      </c>
      <c r="AM5" s="110" t="s">
        <v>59</v>
      </c>
      <c r="AN5" s="111"/>
      <c r="AO5" s="112" t="s">
        <v>23</v>
      </c>
      <c r="AP5" s="110" t="s">
        <v>61</v>
      </c>
      <c r="AQ5" s="111"/>
      <c r="AR5" s="112" t="s">
        <v>23</v>
      </c>
    </row>
    <row r="6" spans="2:44" s="73" customFormat="1">
      <c r="B6" s="121"/>
      <c r="C6" s="4" t="s">
        <v>25</v>
      </c>
      <c r="D6" s="4" t="s">
        <v>1</v>
      </c>
      <c r="E6" s="113"/>
      <c r="F6" s="4" t="s">
        <v>25</v>
      </c>
      <c r="G6" s="4" t="s">
        <v>1</v>
      </c>
      <c r="H6" s="113"/>
      <c r="I6" s="4" t="s">
        <v>25</v>
      </c>
      <c r="J6" s="4" t="s">
        <v>1</v>
      </c>
      <c r="K6" s="113"/>
      <c r="L6" s="4" t="s">
        <v>25</v>
      </c>
      <c r="M6" s="4" t="s">
        <v>1</v>
      </c>
      <c r="N6" s="113"/>
      <c r="O6" s="4" t="s">
        <v>25</v>
      </c>
      <c r="P6" s="4" t="s">
        <v>1</v>
      </c>
      <c r="Q6" s="113"/>
      <c r="R6" s="4" t="s">
        <v>25</v>
      </c>
      <c r="S6" s="4" t="s">
        <v>1</v>
      </c>
      <c r="T6" s="113"/>
      <c r="U6" s="4" t="s">
        <v>25</v>
      </c>
      <c r="V6" s="4" t="s">
        <v>1</v>
      </c>
      <c r="W6" s="118"/>
      <c r="X6" s="44" t="s">
        <v>25</v>
      </c>
      <c r="Y6" s="4" t="s">
        <v>1</v>
      </c>
      <c r="Z6" s="113"/>
      <c r="AA6" s="44" t="s">
        <v>25</v>
      </c>
      <c r="AB6" s="4" t="s">
        <v>1</v>
      </c>
      <c r="AC6" s="113"/>
      <c r="AD6" s="44" t="s">
        <v>25</v>
      </c>
      <c r="AE6" s="4" t="s">
        <v>1</v>
      </c>
      <c r="AF6" s="113"/>
      <c r="AG6" s="44" t="s">
        <v>25</v>
      </c>
      <c r="AH6" s="4" t="s">
        <v>1</v>
      </c>
      <c r="AI6" s="113"/>
      <c r="AJ6" s="44" t="s">
        <v>25</v>
      </c>
      <c r="AK6" s="4" t="s">
        <v>1</v>
      </c>
      <c r="AL6" s="113"/>
      <c r="AM6" s="44" t="s">
        <v>25</v>
      </c>
      <c r="AN6" s="4" t="s">
        <v>1</v>
      </c>
      <c r="AO6" s="113"/>
      <c r="AP6" s="44" t="s">
        <v>25</v>
      </c>
      <c r="AQ6" s="4" t="s">
        <v>1</v>
      </c>
      <c r="AR6" s="113"/>
    </row>
    <row r="7" spans="2:44" s="34" customFormat="1">
      <c r="B7" s="27" t="s">
        <v>2</v>
      </c>
      <c r="C7" s="35">
        <f>SUM(C8:C12)</f>
        <v>1604.0771130200578</v>
      </c>
      <c r="D7" s="35">
        <f>SUM(D8:D12)</f>
        <v>43.821462362299997</v>
      </c>
      <c r="E7" s="36">
        <f>C7+D7</f>
        <v>1647.8985753823579</v>
      </c>
      <c r="F7" s="35">
        <f>SUM(F8:F12)</f>
        <v>1626.4487278524589</v>
      </c>
      <c r="G7" s="35">
        <f>SUM(G8:G12)</f>
        <v>44.614601045099995</v>
      </c>
      <c r="H7" s="36">
        <f>F7+G7</f>
        <v>1671.0633288975589</v>
      </c>
      <c r="I7" s="35">
        <f>SUM(I8:I12)</f>
        <v>1637.6755537297718</v>
      </c>
      <c r="J7" s="35">
        <f>SUM(J8:J12)</f>
        <v>45.167778987219997</v>
      </c>
      <c r="K7" s="36">
        <f>I7+J7</f>
        <v>1682.8433327169917</v>
      </c>
      <c r="L7" s="35">
        <f>SUM(L8:L12)</f>
        <v>1663.4683417772967</v>
      </c>
      <c r="M7" s="35">
        <f>SUM(M8:M12)</f>
        <v>45.5400081115706</v>
      </c>
      <c r="N7" s="36">
        <f>L7+M7</f>
        <v>1709.0083498888673</v>
      </c>
      <c r="O7" s="35">
        <f>SUM(O8:O12)</f>
        <v>1664.8400602738286</v>
      </c>
      <c r="P7" s="35">
        <f>SUM(P8:P12)</f>
        <v>44.226562102030002</v>
      </c>
      <c r="Q7" s="36">
        <f>O7+P7</f>
        <v>1709.0666223758585</v>
      </c>
      <c r="R7" s="35">
        <f>SUM(R8:R12)</f>
        <v>1675.7610802121171</v>
      </c>
      <c r="S7" s="35">
        <f>SUM(S8:S12)</f>
        <v>45.722870714000003</v>
      </c>
      <c r="T7" s="36">
        <f>R7+S7</f>
        <v>1721.4839509261171</v>
      </c>
      <c r="U7" s="35">
        <f>SUM(U8:U12)</f>
        <v>1692.0756157168712</v>
      </c>
      <c r="V7" s="35">
        <f>SUM(V8:V12)</f>
        <v>46.061793768450002</v>
      </c>
      <c r="W7" s="83">
        <f>U7+V7</f>
        <v>1738.1374094853213</v>
      </c>
      <c r="X7" s="92">
        <f>SUM(X8:X12)</f>
        <v>1710.1735092494932</v>
      </c>
      <c r="Y7" s="35">
        <f>SUM(Y8:Y12)</f>
        <v>45.822916174570004</v>
      </c>
      <c r="Z7" s="36">
        <f>X7+Y7</f>
        <v>1755.9964254240633</v>
      </c>
      <c r="AA7" s="92">
        <f>SUM(AA8:AA12)</f>
        <v>1702.8007069171686</v>
      </c>
      <c r="AB7" s="35">
        <f>SUM(AB8:AB12)</f>
        <v>44.990323094620003</v>
      </c>
      <c r="AC7" s="36">
        <f>AA7+AB7</f>
        <v>1747.7910300117885</v>
      </c>
      <c r="AD7" s="92">
        <f>SUM(AD8:AD12)</f>
        <v>1711.3005042631253</v>
      </c>
      <c r="AE7" s="35">
        <f>SUM(AE8:AE12)</f>
        <v>45.189458472660007</v>
      </c>
      <c r="AF7" s="36">
        <f>AD7+AE7</f>
        <v>1756.4899627357852</v>
      </c>
      <c r="AG7" s="92">
        <f>SUM(AG8:AG12)</f>
        <v>1726.3111642522754</v>
      </c>
      <c r="AH7" s="35">
        <f>SUM(AH8:AH12)</f>
        <v>45.199225436730003</v>
      </c>
      <c r="AI7" s="36">
        <f>AG7+AH7</f>
        <v>1771.5103896890055</v>
      </c>
      <c r="AJ7" s="92">
        <f>SUM(AJ8:AJ12)</f>
        <v>1738.2450783546922</v>
      </c>
      <c r="AK7" s="35">
        <f>SUM(AK8:AK12)</f>
        <v>45.02496684938</v>
      </c>
      <c r="AL7" s="36">
        <f>AJ7+AK7</f>
        <v>1783.2700452040722</v>
      </c>
      <c r="AM7" s="92">
        <f>SUM(AM8:AM12)</f>
        <v>1753.9820442750001</v>
      </c>
      <c r="AN7" s="35">
        <f>SUM(AN8:AN12)</f>
        <v>45.28</v>
      </c>
      <c r="AO7" s="36">
        <f>AM7+AN7</f>
        <v>1799.2620442750001</v>
      </c>
      <c r="AP7" s="92">
        <f>SUM(AP8:AP12)</f>
        <v>1765.2043464275243</v>
      </c>
      <c r="AQ7" s="35">
        <f>SUM(AQ8:AQ12)</f>
        <v>45.559934977429997</v>
      </c>
      <c r="AR7" s="36">
        <f>AP7+AQ7</f>
        <v>1810.7642814049543</v>
      </c>
    </row>
    <row r="8" spans="2:44">
      <c r="B8" s="25" t="s">
        <v>3</v>
      </c>
      <c r="C8" s="17">
        <v>586.69760152895014</v>
      </c>
      <c r="D8" s="17">
        <v>35.25271373364</v>
      </c>
      <c r="E8" s="11">
        <f t="shared" ref="E8:E33" si="0">C8+D8</f>
        <v>621.95031526259015</v>
      </c>
      <c r="F8" s="17">
        <v>588.88156067039995</v>
      </c>
      <c r="G8" s="17">
        <v>35.856405634859996</v>
      </c>
      <c r="H8" s="11">
        <f t="shared" ref="H8:H33" si="1">F8+G8</f>
        <v>624.73796630525999</v>
      </c>
      <c r="I8" s="17">
        <v>591.48559784676002</v>
      </c>
      <c r="J8" s="17">
        <v>36.51669261208</v>
      </c>
      <c r="K8" s="11">
        <f t="shared" ref="K8:K33" si="2">I8+J8</f>
        <v>628.00229045883998</v>
      </c>
      <c r="L8" s="17">
        <v>603.23768378478974</v>
      </c>
      <c r="M8" s="17">
        <v>36.550155261600601</v>
      </c>
      <c r="N8" s="11">
        <f t="shared" ref="N8:N33" si="3">L8+M8</f>
        <v>639.78783904639033</v>
      </c>
      <c r="O8" s="17">
        <v>596.00918328128</v>
      </c>
      <c r="P8" s="17">
        <v>35.121976589420001</v>
      </c>
      <c r="Q8" s="11">
        <f t="shared" ref="Q8:Q33" si="4">O8+P8</f>
        <v>631.1311598707</v>
      </c>
      <c r="R8" s="17">
        <v>599.48726616377996</v>
      </c>
      <c r="S8" s="101">
        <v>36.405473557690001</v>
      </c>
      <c r="T8" s="11">
        <f t="shared" ref="T8:T33" si="5">R8+S8</f>
        <v>635.89273972146998</v>
      </c>
      <c r="U8" s="17">
        <v>603.3443402191599</v>
      </c>
      <c r="V8" s="17">
        <v>36.627903583719998</v>
      </c>
      <c r="W8" s="84">
        <f t="shared" ref="W8:W33" si="6">U8+V8</f>
        <v>639.97224380287992</v>
      </c>
      <c r="X8" s="93">
        <v>606.11217201715021</v>
      </c>
      <c r="Y8" s="17">
        <v>36.238949453550006</v>
      </c>
      <c r="Z8" s="11">
        <f t="shared" ref="Z8:Z27" si="7">X8+Y8</f>
        <v>642.35112147070026</v>
      </c>
      <c r="AA8" s="93">
        <v>596.6812514553601</v>
      </c>
      <c r="AB8" s="17">
        <v>35.300610733330004</v>
      </c>
      <c r="AC8" s="11">
        <f t="shared" ref="AC8:AC27" si="8">AA8+AB8</f>
        <v>631.98186218869012</v>
      </c>
      <c r="AD8" s="93">
        <v>596.31171230182997</v>
      </c>
      <c r="AE8" s="17">
        <v>35.358299960260005</v>
      </c>
      <c r="AF8" s="11">
        <f t="shared" ref="AF8:AF27" si="9">AD8+AE8</f>
        <v>631.67001226208993</v>
      </c>
      <c r="AG8" s="93">
        <v>600.19499190350996</v>
      </c>
      <c r="AH8" s="17">
        <v>35.11472329195</v>
      </c>
      <c r="AI8" s="11">
        <f t="shared" ref="AI8:AI27" si="10">AG8+AH8</f>
        <v>635.30971519545994</v>
      </c>
      <c r="AJ8" s="93">
        <v>585.85803254837992</v>
      </c>
      <c r="AK8" s="17">
        <v>34.89111415939</v>
      </c>
      <c r="AL8" s="11">
        <f t="shared" ref="AL8:AL27" si="11">AJ8+AK8</f>
        <v>620.74914670776991</v>
      </c>
      <c r="AM8" s="93">
        <v>589.26</v>
      </c>
      <c r="AN8" s="17">
        <v>35.18</v>
      </c>
      <c r="AO8" s="11">
        <v>624.43999999999994</v>
      </c>
      <c r="AP8" s="93">
        <v>590.31190839745</v>
      </c>
      <c r="AQ8" s="17">
        <v>35.348393765529998</v>
      </c>
      <c r="AR8" s="11">
        <v>625.66030216297997</v>
      </c>
    </row>
    <row r="9" spans="2:44">
      <c r="B9" s="25" t="s">
        <v>4</v>
      </c>
      <c r="C9" s="17">
        <v>189.36363951962005</v>
      </c>
      <c r="D9" s="17">
        <v>6.6179552076199997</v>
      </c>
      <c r="E9" s="11">
        <f t="shared" si="0"/>
        <v>195.98159472724006</v>
      </c>
      <c r="F9" s="17">
        <v>191.19099723576997</v>
      </c>
      <c r="G9" s="17">
        <v>6.7911453066499998</v>
      </c>
      <c r="H9" s="11">
        <f t="shared" si="1"/>
        <v>197.98214254241998</v>
      </c>
      <c r="I9" s="17">
        <v>191.64993521041001</v>
      </c>
      <c r="J9" s="17">
        <v>6.6297033132500003</v>
      </c>
      <c r="K9" s="11">
        <f t="shared" si="2"/>
        <v>198.27963852366</v>
      </c>
      <c r="L9" s="17">
        <v>190.72076031666998</v>
      </c>
      <c r="M9" s="17">
        <v>6.9448424962599997</v>
      </c>
      <c r="N9" s="11">
        <f t="shared" si="3"/>
        <v>197.66560281292999</v>
      </c>
      <c r="O9" s="17">
        <v>189.73834361684999</v>
      </c>
      <c r="P9" s="17">
        <v>7.0122708600200001</v>
      </c>
      <c r="Q9" s="11">
        <f t="shared" si="4"/>
        <v>196.75061447687</v>
      </c>
      <c r="R9" s="17">
        <v>196.61924301511002</v>
      </c>
      <c r="S9" s="17">
        <v>7.1671274297099998</v>
      </c>
      <c r="T9" s="11">
        <f t="shared" si="5"/>
        <v>203.78637044482002</v>
      </c>
      <c r="U9" s="17">
        <v>197.61205440571993</v>
      </c>
      <c r="V9" s="17">
        <v>7.2393253916100004</v>
      </c>
      <c r="W9" s="84">
        <f t="shared" si="6"/>
        <v>204.85137979732994</v>
      </c>
      <c r="X9" s="93">
        <v>197.11755210257988</v>
      </c>
      <c r="Y9" s="17">
        <v>7.3384827878400003</v>
      </c>
      <c r="Z9" s="11">
        <f t="shared" si="7"/>
        <v>204.45603489041989</v>
      </c>
      <c r="AA9" s="93">
        <v>195.77667747866994</v>
      </c>
      <c r="AB9" s="17">
        <v>7.4505128037799997</v>
      </c>
      <c r="AC9" s="11">
        <f t="shared" si="8"/>
        <v>203.22719028244993</v>
      </c>
      <c r="AD9" s="93">
        <v>195.99690955957007</v>
      </c>
      <c r="AE9" s="17">
        <v>7.5273996449099991</v>
      </c>
      <c r="AF9" s="11">
        <f t="shared" si="9"/>
        <v>203.52430920448006</v>
      </c>
      <c r="AG9" s="93">
        <v>194.39785506466998</v>
      </c>
      <c r="AH9" s="17">
        <v>7.7373476319800005</v>
      </c>
      <c r="AI9" s="11">
        <f t="shared" si="10"/>
        <v>202.13520269664997</v>
      </c>
      <c r="AJ9" s="93">
        <v>196.75172558325994</v>
      </c>
      <c r="AK9" s="17">
        <v>7.7278089384199999</v>
      </c>
      <c r="AL9" s="11">
        <f t="shared" si="11"/>
        <v>204.47953452167994</v>
      </c>
      <c r="AM9" s="93">
        <v>200.46</v>
      </c>
      <c r="AN9" s="17">
        <v>7.76</v>
      </c>
      <c r="AO9" s="11">
        <v>208.22</v>
      </c>
      <c r="AP9" s="93">
        <v>201.24508670457999</v>
      </c>
      <c r="AQ9" s="17">
        <v>7.8320198375599999</v>
      </c>
      <c r="AR9" s="11">
        <v>209.07710654214</v>
      </c>
    </row>
    <row r="10" spans="2:44">
      <c r="B10" s="25" t="s">
        <v>5</v>
      </c>
      <c r="C10" s="17">
        <v>31.015697486400001</v>
      </c>
      <c r="D10" s="17">
        <v>1.95079342104</v>
      </c>
      <c r="E10" s="11">
        <f t="shared" si="0"/>
        <v>32.966490907439997</v>
      </c>
      <c r="F10" s="17">
        <v>31.471984189169994</v>
      </c>
      <c r="G10" s="17">
        <v>1.9670501035899999</v>
      </c>
      <c r="H10" s="11">
        <f t="shared" si="1"/>
        <v>33.439034292759992</v>
      </c>
      <c r="I10" s="17">
        <v>31.493437917089999</v>
      </c>
      <c r="J10" s="17">
        <v>2.0213830618899999</v>
      </c>
      <c r="K10" s="11">
        <f t="shared" si="2"/>
        <v>33.514820978979998</v>
      </c>
      <c r="L10" s="17">
        <v>31.955719300650003</v>
      </c>
      <c r="M10" s="17">
        <v>2.04501035371</v>
      </c>
      <c r="N10" s="11">
        <f t="shared" si="3"/>
        <v>34.000729654360001</v>
      </c>
      <c r="O10" s="17">
        <v>32.527517816690001</v>
      </c>
      <c r="P10" s="17">
        <v>2.0923146525899998</v>
      </c>
      <c r="Q10" s="11">
        <f t="shared" si="4"/>
        <v>34.619832469279999</v>
      </c>
      <c r="R10" s="17">
        <v>33.734882285929999</v>
      </c>
      <c r="S10" s="17">
        <v>2.1502697265999999</v>
      </c>
      <c r="T10" s="11">
        <f t="shared" si="5"/>
        <v>35.88515201253</v>
      </c>
      <c r="U10" s="17">
        <v>33.56799178744</v>
      </c>
      <c r="V10" s="17">
        <v>2.1945647931200001</v>
      </c>
      <c r="W10" s="84">
        <f t="shared" si="6"/>
        <v>35.762556580560002</v>
      </c>
      <c r="X10" s="93">
        <v>34.209185121259992</v>
      </c>
      <c r="Y10" s="17">
        <v>2.2454839331800005</v>
      </c>
      <c r="Z10" s="11">
        <f t="shared" si="7"/>
        <v>36.454669054439989</v>
      </c>
      <c r="AA10" s="93">
        <v>34.053904944680006</v>
      </c>
      <c r="AB10" s="17">
        <v>2.2391995575100001</v>
      </c>
      <c r="AC10" s="11">
        <f t="shared" si="8"/>
        <v>36.293104502190005</v>
      </c>
      <c r="AD10" s="93">
        <v>34.188042869530001</v>
      </c>
      <c r="AE10" s="17">
        <v>2.3037588674900005</v>
      </c>
      <c r="AF10" s="11">
        <f t="shared" si="9"/>
        <v>36.491801737020005</v>
      </c>
      <c r="AG10" s="93">
        <v>34.51036000885</v>
      </c>
      <c r="AH10" s="17">
        <v>2.3471545128</v>
      </c>
      <c r="AI10" s="11">
        <f t="shared" si="10"/>
        <v>36.857514521650003</v>
      </c>
      <c r="AJ10" s="93">
        <v>33.810731955549997</v>
      </c>
      <c r="AK10" s="17">
        <v>2.4060437515699999</v>
      </c>
      <c r="AL10" s="11">
        <f t="shared" si="11"/>
        <v>36.21677570712</v>
      </c>
      <c r="AM10" s="93">
        <v>34.44</v>
      </c>
      <c r="AN10" s="17">
        <v>2.34</v>
      </c>
      <c r="AO10" s="11">
        <v>36.78</v>
      </c>
      <c r="AP10" s="93">
        <v>35.256508636219998</v>
      </c>
      <c r="AQ10" s="17">
        <v>2.3795213743399999</v>
      </c>
      <c r="AR10" s="11">
        <v>37.636030010559999</v>
      </c>
    </row>
    <row r="11" spans="2:44" ht="46.5" customHeight="1">
      <c r="B11" s="26" t="s">
        <v>40</v>
      </c>
      <c r="C11" s="17">
        <v>136.48702638963999</v>
      </c>
      <c r="D11" s="17">
        <v>0</v>
      </c>
      <c r="E11" s="11">
        <f t="shared" si="0"/>
        <v>136.48702638963999</v>
      </c>
      <c r="F11" s="17">
        <v>142.27281241902</v>
      </c>
      <c r="G11" s="17">
        <v>0</v>
      </c>
      <c r="H11" s="11">
        <f t="shared" si="1"/>
        <v>142.27281241902</v>
      </c>
      <c r="I11" s="17">
        <v>141.98031584830997</v>
      </c>
      <c r="J11" s="17">
        <v>0</v>
      </c>
      <c r="K11" s="11">
        <f t="shared" si="2"/>
        <v>141.98031584830997</v>
      </c>
      <c r="L11" s="17">
        <v>141.76970977482998</v>
      </c>
      <c r="M11" s="17">
        <v>0</v>
      </c>
      <c r="N11" s="11">
        <f t="shared" si="3"/>
        <v>141.76970977482998</v>
      </c>
      <c r="O11" s="17">
        <v>141.11304643683002</v>
      </c>
      <c r="P11" s="17">
        <v>0</v>
      </c>
      <c r="Q11" s="11">
        <f t="shared" si="4"/>
        <v>141.11304643683002</v>
      </c>
      <c r="R11" s="17">
        <v>139.86212125317999</v>
      </c>
      <c r="S11" s="17">
        <v>0</v>
      </c>
      <c r="T11" s="11">
        <f t="shared" si="5"/>
        <v>139.86212125317999</v>
      </c>
      <c r="U11" s="17">
        <v>140.36646951394999</v>
      </c>
      <c r="V11" s="17">
        <v>0</v>
      </c>
      <c r="W11" s="84">
        <f t="shared" si="6"/>
        <v>140.36646951394999</v>
      </c>
      <c r="X11" s="93">
        <v>141.43872886731</v>
      </c>
      <c r="Y11" s="17">
        <v>0</v>
      </c>
      <c r="Z11" s="11">
        <f t="shared" si="7"/>
        <v>141.43872886731</v>
      </c>
      <c r="AA11" s="93">
        <v>140.20602939954</v>
      </c>
      <c r="AB11" s="17">
        <v>0</v>
      </c>
      <c r="AC11" s="11">
        <f t="shared" si="8"/>
        <v>140.20602939954</v>
      </c>
      <c r="AD11" s="93">
        <v>140.08331186702998</v>
      </c>
      <c r="AE11" s="17">
        <v>0</v>
      </c>
      <c r="AF11" s="11">
        <f t="shared" si="9"/>
        <v>140.08331186702998</v>
      </c>
      <c r="AG11" s="93">
        <v>142.79987819446998</v>
      </c>
      <c r="AH11" s="17">
        <v>0</v>
      </c>
      <c r="AI11" s="11">
        <f t="shared" si="10"/>
        <v>142.79987819446998</v>
      </c>
      <c r="AJ11" s="93">
        <v>163.87047152746999</v>
      </c>
      <c r="AK11" s="17">
        <v>0</v>
      </c>
      <c r="AL11" s="11">
        <f t="shared" si="11"/>
        <v>163.87047152746999</v>
      </c>
      <c r="AM11" s="93">
        <v>162.692044275</v>
      </c>
      <c r="AN11" s="17">
        <v>0</v>
      </c>
      <c r="AO11" s="11">
        <v>162.692044275</v>
      </c>
      <c r="AP11" s="93">
        <v>163.05472802276</v>
      </c>
      <c r="AQ11" s="17">
        <v>0</v>
      </c>
      <c r="AR11" s="11">
        <v>163.05472802276</v>
      </c>
    </row>
    <row r="12" spans="2:44">
      <c r="B12" s="25" t="s">
        <v>6</v>
      </c>
      <c r="C12" s="17">
        <v>660.5131480954476</v>
      </c>
      <c r="D12" s="20">
        <v>0</v>
      </c>
      <c r="E12" s="11">
        <f t="shared" si="0"/>
        <v>660.5131480954476</v>
      </c>
      <c r="F12" s="17">
        <v>672.6313733380988</v>
      </c>
      <c r="G12" s="20">
        <v>0</v>
      </c>
      <c r="H12" s="11">
        <f t="shared" si="1"/>
        <v>672.6313733380988</v>
      </c>
      <c r="I12" s="17">
        <v>681.06626690720191</v>
      </c>
      <c r="J12" s="20">
        <v>0</v>
      </c>
      <c r="K12" s="11">
        <f t="shared" si="2"/>
        <v>681.06626690720191</v>
      </c>
      <c r="L12" s="17">
        <v>695.78446860035717</v>
      </c>
      <c r="M12" s="20">
        <v>0</v>
      </c>
      <c r="N12" s="11">
        <f t="shared" si="3"/>
        <v>695.78446860035717</v>
      </c>
      <c r="O12" s="17">
        <v>705.45196912217864</v>
      </c>
      <c r="P12" s="20">
        <v>0</v>
      </c>
      <c r="Q12" s="11">
        <f t="shared" si="4"/>
        <v>705.45196912217864</v>
      </c>
      <c r="R12" s="17">
        <v>706.05756749411728</v>
      </c>
      <c r="S12" s="20">
        <v>0</v>
      </c>
      <c r="T12" s="11">
        <f t="shared" si="5"/>
        <v>706.05756749411728</v>
      </c>
      <c r="U12" s="17">
        <v>717.18475979060145</v>
      </c>
      <c r="V12" s="20">
        <v>0</v>
      </c>
      <c r="W12" s="84">
        <f t="shared" si="6"/>
        <v>717.18475979060145</v>
      </c>
      <c r="X12" s="93">
        <v>731.29587114119317</v>
      </c>
      <c r="Y12" s="20">
        <v>0</v>
      </c>
      <c r="Z12" s="11">
        <f t="shared" si="7"/>
        <v>731.29587114119317</v>
      </c>
      <c r="AA12" s="93">
        <v>736.08284363891869</v>
      </c>
      <c r="AB12" s="20">
        <v>0</v>
      </c>
      <c r="AC12" s="11">
        <f t="shared" si="8"/>
        <v>736.08284363891869</v>
      </c>
      <c r="AD12" s="93">
        <v>744.72052766516538</v>
      </c>
      <c r="AE12" s="20">
        <v>0</v>
      </c>
      <c r="AF12" s="11">
        <f t="shared" si="9"/>
        <v>744.72052766516538</v>
      </c>
      <c r="AG12" s="93">
        <v>754.40807908077534</v>
      </c>
      <c r="AH12" s="20">
        <v>0</v>
      </c>
      <c r="AI12" s="11">
        <f t="shared" si="10"/>
        <v>754.40807908077534</v>
      </c>
      <c r="AJ12" s="93">
        <v>757.9541167400323</v>
      </c>
      <c r="AK12" s="20">
        <v>0</v>
      </c>
      <c r="AL12" s="11">
        <f t="shared" si="11"/>
        <v>757.9541167400323</v>
      </c>
      <c r="AM12" s="93">
        <v>767.13000000000011</v>
      </c>
      <c r="AN12" s="20">
        <v>0</v>
      </c>
      <c r="AO12" s="11">
        <v>767.13000000000011</v>
      </c>
      <c r="AP12" s="93">
        <v>775.33611466651416</v>
      </c>
      <c r="AQ12" s="20">
        <v>0</v>
      </c>
      <c r="AR12" s="11">
        <v>775.33611466651416</v>
      </c>
    </row>
    <row r="13" spans="2:44" s="34" customFormat="1">
      <c r="B13" s="27" t="s">
        <v>7</v>
      </c>
      <c r="C13" s="18">
        <f>SUM(C14:C16)</f>
        <v>560.66054984522759</v>
      </c>
      <c r="D13" s="18">
        <f>SUM(D14:D16)</f>
        <v>23.949410910459779</v>
      </c>
      <c r="E13" s="38">
        <f t="shared" si="0"/>
        <v>584.60996075568733</v>
      </c>
      <c r="F13" s="18">
        <f>SUM(F14:F16)</f>
        <v>566.04725647552982</v>
      </c>
      <c r="G13" s="18">
        <f>SUM(G14:G16)</f>
        <v>24.741005726591762</v>
      </c>
      <c r="H13" s="38">
        <f t="shared" si="1"/>
        <v>590.78826220212159</v>
      </c>
      <c r="I13" s="18">
        <f>SUM(I14:I16)</f>
        <v>570.47400316734058</v>
      </c>
      <c r="J13" s="18">
        <f>SUM(J14:J16)</f>
        <v>24.76792451042099</v>
      </c>
      <c r="K13" s="38">
        <f t="shared" si="2"/>
        <v>595.24192767776162</v>
      </c>
      <c r="L13" s="18">
        <f>SUM(L14:L16)</f>
        <v>576.39486176951073</v>
      </c>
      <c r="M13" s="18">
        <f>SUM(M14:M16)</f>
        <v>25.471336861049039</v>
      </c>
      <c r="N13" s="38">
        <f t="shared" si="3"/>
        <v>601.86619863055978</v>
      </c>
      <c r="O13" s="18">
        <f>SUM(O14:O16)</f>
        <v>571.23499862176914</v>
      </c>
      <c r="P13" s="18">
        <f>SUM(P14:P16)</f>
        <v>26.72817476237784</v>
      </c>
      <c r="Q13" s="38">
        <f t="shared" si="4"/>
        <v>597.96317338414701</v>
      </c>
      <c r="R13" s="18">
        <f>SUM(R14:R16)</f>
        <v>575.33011164344759</v>
      </c>
      <c r="S13" s="18">
        <f>SUM(S14:S16)</f>
        <v>28.02146428551001</v>
      </c>
      <c r="T13" s="38">
        <f t="shared" si="5"/>
        <v>603.35157592895757</v>
      </c>
      <c r="U13" s="18">
        <f>SUM(U14:U16)</f>
        <v>578.18649667455566</v>
      </c>
      <c r="V13" s="18">
        <f>SUM(V14:V16)</f>
        <v>28.410106841749929</v>
      </c>
      <c r="W13" s="85">
        <f t="shared" si="6"/>
        <v>606.59660351630555</v>
      </c>
      <c r="X13" s="94">
        <f>SUM(X14:X16)</f>
        <v>580.36848004022227</v>
      </c>
      <c r="Y13" s="18">
        <f>SUM(Y14:Y16)</f>
        <v>30.005035892489634</v>
      </c>
      <c r="Z13" s="38">
        <f t="shared" si="7"/>
        <v>610.37351593271194</v>
      </c>
      <c r="AA13" s="94">
        <f>SUM(AA14:AA16)</f>
        <v>590.14362881775139</v>
      </c>
      <c r="AB13" s="18">
        <f>SUM(AB14:AB16)</f>
        <v>30.633433916127949</v>
      </c>
      <c r="AC13" s="38">
        <f t="shared" si="8"/>
        <v>620.77706273387935</v>
      </c>
      <c r="AD13" s="94">
        <f>SUM(AD14:AD16)</f>
        <v>598.93651242175429</v>
      </c>
      <c r="AE13" s="18">
        <f>SUM(AE14:AE16)</f>
        <v>30.716774014109003</v>
      </c>
      <c r="AF13" s="38">
        <f t="shared" si="9"/>
        <v>629.65328643586327</v>
      </c>
      <c r="AG13" s="94">
        <f>SUM(AG14:AG16)</f>
        <v>604.83000716556808</v>
      </c>
      <c r="AH13" s="18">
        <f>SUM(AH14:AH16)</f>
        <v>32.071626848362996</v>
      </c>
      <c r="AI13" s="38">
        <f t="shared" si="10"/>
        <v>636.90163401393102</v>
      </c>
      <c r="AJ13" s="94">
        <f>SUM(AJ14:AJ16)</f>
        <v>614.6562053828693</v>
      </c>
      <c r="AK13" s="18">
        <f>SUM(AK14:AK16)</f>
        <v>33.100400148686937</v>
      </c>
      <c r="AL13" s="38">
        <f t="shared" si="11"/>
        <v>647.75660553155626</v>
      </c>
      <c r="AM13" s="94">
        <f>SUM(AM14:AM16)</f>
        <v>611.95107628376002</v>
      </c>
      <c r="AN13" s="18">
        <f>SUM(AN14:AN16)</f>
        <v>33.772136713528333</v>
      </c>
      <c r="AO13" s="38">
        <f t="shared" ref="AO13" si="12">AM13+AN13</f>
        <v>645.72321299728833</v>
      </c>
      <c r="AP13" s="94">
        <f>SUM(AP14:AP16)</f>
        <v>622.38176609615039</v>
      </c>
      <c r="AQ13" s="18">
        <f>SUM(AQ14:AQ16)</f>
        <v>35.447070652613817</v>
      </c>
      <c r="AR13" s="38">
        <f t="shared" ref="AR13" si="13">AP13+AQ13</f>
        <v>657.82883674876416</v>
      </c>
    </row>
    <row r="14" spans="2:44">
      <c r="B14" s="25" t="s">
        <v>20</v>
      </c>
      <c r="C14" s="16">
        <v>416.94411626805601</v>
      </c>
      <c r="D14" s="16">
        <v>17.214833501287998</v>
      </c>
      <c r="E14" s="39">
        <f t="shared" si="0"/>
        <v>434.15894976934402</v>
      </c>
      <c r="F14" s="16">
        <v>421.52122697787598</v>
      </c>
      <c r="G14" s="16">
        <v>17.800134744069002</v>
      </c>
      <c r="H14" s="39">
        <f t="shared" si="1"/>
        <v>439.32136172194498</v>
      </c>
      <c r="I14" s="16">
        <v>425.31073006603594</v>
      </c>
      <c r="J14" s="16">
        <v>18.257711779912</v>
      </c>
      <c r="K14" s="39">
        <f t="shared" si="2"/>
        <v>443.56844184594797</v>
      </c>
      <c r="L14" s="16">
        <v>429.78894713232603</v>
      </c>
      <c r="M14" s="16">
        <v>18.995454364219</v>
      </c>
      <c r="N14" s="39">
        <f t="shared" si="3"/>
        <v>448.784401496545</v>
      </c>
      <c r="O14" s="16">
        <v>426.11729608746003</v>
      </c>
      <c r="P14" s="16">
        <v>18.232719950951001</v>
      </c>
      <c r="Q14" s="39">
        <f t="shared" si="4"/>
        <v>444.35001603841101</v>
      </c>
      <c r="R14" s="16">
        <v>430.78546239970296</v>
      </c>
      <c r="S14" s="16">
        <v>18.995165469164</v>
      </c>
      <c r="T14" s="39">
        <f t="shared" si="5"/>
        <v>449.78062786886699</v>
      </c>
      <c r="U14" s="16">
        <v>432.69705368736999</v>
      </c>
      <c r="V14" s="16">
        <v>19.267857825144002</v>
      </c>
      <c r="W14" s="86">
        <f t="shared" si="6"/>
        <v>451.96491151251399</v>
      </c>
      <c r="X14" s="95">
        <v>434.11673348127403</v>
      </c>
      <c r="Y14" s="16">
        <v>20.536007536059003</v>
      </c>
      <c r="Z14" s="39">
        <f t="shared" si="7"/>
        <v>454.65274101733303</v>
      </c>
      <c r="AA14" s="95">
        <v>445.28987065285901</v>
      </c>
      <c r="AB14" s="16">
        <v>20.971676522677001</v>
      </c>
      <c r="AC14" s="39">
        <f t="shared" si="8"/>
        <v>466.26154717553601</v>
      </c>
      <c r="AD14" s="95">
        <v>453.45645256161202</v>
      </c>
      <c r="AE14" s="16">
        <v>20.831886625721001</v>
      </c>
      <c r="AF14" s="39">
        <f t="shared" si="9"/>
        <v>474.28833918733301</v>
      </c>
      <c r="AG14" s="95">
        <v>457.008876229534</v>
      </c>
      <c r="AH14" s="16">
        <v>21.250016727037</v>
      </c>
      <c r="AI14" s="39">
        <f t="shared" si="10"/>
        <v>478.258892956571</v>
      </c>
      <c r="AJ14" s="95">
        <v>466.04047395656897</v>
      </c>
      <c r="AK14" s="16">
        <v>21.878702990901999</v>
      </c>
      <c r="AL14" s="39">
        <f t="shared" si="11"/>
        <v>487.91917694747099</v>
      </c>
      <c r="AM14" s="95">
        <v>466.525720133692</v>
      </c>
      <c r="AN14" s="16">
        <v>22.629960832696</v>
      </c>
      <c r="AO14" s="39">
        <v>489.15568096638799</v>
      </c>
      <c r="AP14" s="95">
        <v>477.72098708681</v>
      </c>
      <c r="AQ14" s="16">
        <v>24.150528294731</v>
      </c>
      <c r="AR14" s="39">
        <v>501.87151538154097</v>
      </c>
    </row>
    <row r="15" spans="2:44">
      <c r="B15" s="25" t="s">
        <v>8</v>
      </c>
      <c r="C15" s="16">
        <v>18.099552437749001</v>
      </c>
      <c r="D15" s="16">
        <v>3.2477643451640001</v>
      </c>
      <c r="E15" s="39">
        <f t="shared" si="0"/>
        <v>21.347316782913001</v>
      </c>
      <c r="F15" s="16">
        <v>18.548787665917001</v>
      </c>
      <c r="G15" s="16">
        <v>3.451015963688</v>
      </c>
      <c r="H15" s="39">
        <f t="shared" si="1"/>
        <v>21.999803629605001</v>
      </c>
      <c r="I15" s="16">
        <v>19.309632964880002</v>
      </c>
      <c r="J15" s="16">
        <v>3.7763205594310003</v>
      </c>
      <c r="K15" s="39">
        <f t="shared" si="2"/>
        <v>23.085953524311002</v>
      </c>
      <c r="L15" s="16">
        <v>20.144229619319002</v>
      </c>
      <c r="M15" s="16">
        <v>3.7417611762159999</v>
      </c>
      <c r="N15" s="39">
        <f t="shared" si="3"/>
        <v>23.885990795535001</v>
      </c>
      <c r="O15" s="16">
        <v>19.734345702231</v>
      </c>
      <c r="P15" s="16">
        <v>3.6351388198690002</v>
      </c>
      <c r="Q15" s="39">
        <f t="shared" si="4"/>
        <v>23.369484522099999</v>
      </c>
      <c r="R15" s="16">
        <v>19.896649299322</v>
      </c>
      <c r="S15" s="16">
        <v>4.0903924654179997</v>
      </c>
      <c r="T15" s="39">
        <f t="shared" si="5"/>
        <v>23.987041764739999</v>
      </c>
      <c r="U15" s="16">
        <v>19.572029834737002</v>
      </c>
      <c r="V15" s="16">
        <v>4.1595041557399997</v>
      </c>
      <c r="W15" s="86">
        <f t="shared" si="6"/>
        <v>23.731533990477001</v>
      </c>
      <c r="X15" s="95">
        <v>19.943596900866002</v>
      </c>
      <c r="Y15" s="16">
        <v>4.1064560386849998</v>
      </c>
      <c r="Z15" s="39">
        <f t="shared" si="7"/>
        <v>24.050052939551001</v>
      </c>
      <c r="AA15" s="95">
        <v>20.013012149920002</v>
      </c>
      <c r="AB15" s="16">
        <v>4.1854992674279998</v>
      </c>
      <c r="AC15" s="39">
        <f t="shared" si="8"/>
        <v>24.198511417348001</v>
      </c>
      <c r="AD15" s="95">
        <v>20.224612543939998</v>
      </c>
      <c r="AE15" s="16">
        <v>4.2546041474849998</v>
      </c>
      <c r="AF15" s="39">
        <f t="shared" si="9"/>
        <v>24.479216691424998</v>
      </c>
      <c r="AG15" s="95">
        <v>20.414163310966003</v>
      </c>
      <c r="AH15" s="16">
        <v>4.1837718760399998</v>
      </c>
      <c r="AI15" s="39">
        <f t="shared" si="10"/>
        <v>24.597935187006001</v>
      </c>
      <c r="AJ15" s="95">
        <v>21.710235711187</v>
      </c>
      <c r="AK15" s="16">
        <v>4.2294585188309997</v>
      </c>
      <c r="AL15" s="39">
        <f t="shared" si="11"/>
        <v>25.939694230017999</v>
      </c>
      <c r="AM15" s="95">
        <v>21.883295174386998</v>
      </c>
      <c r="AN15" s="16">
        <v>4.2148283818249999</v>
      </c>
      <c r="AO15" s="39">
        <v>26.098123556211998</v>
      </c>
      <c r="AP15" s="95">
        <v>22.398465942021001</v>
      </c>
      <c r="AQ15" s="16">
        <v>4.3498129181860001</v>
      </c>
      <c r="AR15" s="39">
        <v>26.748278860207002</v>
      </c>
    </row>
    <row r="16" spans="2:44">
      <c r="B16" s="25" t="s">
        <v>21</v>
      </c>
      <c r="C16" s="16">
        <v>125.61688113942256</v>
      </c>
      <c r="D16" s="16">
        <v>3.4868130640077801</v>
      </c>
      <c r="E16" s="39">
        <f t="shared" si="0"/>
        <v>129.10369420343034</v>
      </c>
      <c r="F16" s="16">
        <v>125.97724183173679</v>
      </c>
      <c r="G16" s="16">
        <v>3.4898550188347599</v>
      </c>
      <c r="H16" s="39">
        <f t="shared" si="1"/>
        <v>129.46709685057155</v>
      </c>
      <c r="I16" s="16">
        <v>125.85364013642462</v>
      </c>
      <c r="J16" s="16">
        <v>2.73389217107799</v>
      </c>
      <c r="K16" s="39">
        <f t="shared" si="2"/>
        <v>128.58753230750261</v>
      </c>
      <c r="L16" s="16">
        <v>126.46168501786568</v>
      </c>
      <c r="M16" s="16">
        <v>2.7341213206140402</v>
      </c>
      <c r="N16" s="39">
        <f t="shared" si="3"/>
        <v>129.19580633847971</v>
      </c>
      <c r="O16" s="16">
        <v>125.38335683207815</v>
      </c>
      <c r="P16" s="16">
        <v>4.8603159915578402</v>
      </c>
      <c r="Q16" s="39">
        <f t="shared" si="4"/>
        <v>130.24367282363599</v>
      </c>
      <c r="R16" s="16">
        <v>124.64799994442259</v>
      </c>
      <c r="S16" s="16">
        <v>4.9359063509280103</v>
      </c>
      <c r="T16" s="39">
        <f t="shared" si="5"/>
        <v>129.5839062953506</v>
      </c>
      <c r="U16" s="16">
        <v>125.9174131524487</v>
      </c>
      <c r="V16" s="16">
        <v>4.9827448608659299</v>
      </c>
      <c r="W16" s="86">
        <f t="shared" si="6"/>
        <v>130.90015801331464</v>
      </c>
      <c r="X16" s="95">
        <v>126.30814965808226</v>
      </c>
      <c r="Y16" s="16">
        <v>5.3625723177456299</v>
      </c>
      <c r="Z16" s="39">
        <f t="shared" si="7"/>
        <v>131.67072197582789</v>
      </c>
      <c r="AA16" s="95">
        <v>124.84074601497237</v>
      </c>
      <c r="AB16" s="16">
        <v>5.4762581260229499</v>
      </c>
      <c r="AC16" s="39">
        <f t="shared" si="8"/>
        <v>130.31700414099532</v>
      </c>
      <c r="AD16" s="95">
        <v>125.25544731620221</v>
      </c>
      <c r="AE16" s="16">
        <v>5.6302832409030001</v>
      </c>
      <c r="AF16" s="39">
        <f t="shared" si="9"/>
        <v>130.88573055710521</v>
      </c>
      <c r="AG16" s="95">
        <v>127.40696762506813</v>
      </c>
      <c r="AH16" s="16">
        <v>6.6378382452859999</v>
      </c>
      <c r="AI16" s="39">
        <f t="shared" si="10"/>
        <v>134.04480587035414</v>
      </c>
      <c r="AJ16" s="95">
        <v>126.9054957151133</v>
      </c>
      <c r="AK16" s="16">
        <v>6.9922386389539399</v>
      </c>
      <c r="AL16" s="39">
        <f t="shared" si="11"/>
        <v>133.89773435406724</v>
      </c>
      <c r="AM16" s="95">
        <v>123.54206097568097</v>
      </c>
      <c r="AN16" s="16">
        <v>6.9273474990073298</v>
      </c>
      <c r="AO16" s="39">
        <v>130.46940847468829</v>
      </c>
      <c r="AP16" s="95">
        <v>122.2623130673194</v>
      </c>
      <c r="AQ16" s="16">
        <v>6.9467294396968207</v>
      </c>
      <c r="AR16" s="39">
        <v>129.20904250701622</v>
      </c>
    </row>
    <row r="17" spans="2:44" s="34" customFormat="1">
      <c r="B17" s="27" t="s">
        <v>9</v>
      </c>
      <c r="C17" s="18">
        <f>SUM(C18:C20)</f>
        <v>326.67812557027133</v>
      </c>
      <c r="D17" s="18">
        <f>SUM(D18:D20)</f>
        <v>2.1652273144552874</v>
      </c>
      <c r="E17" s="38">
        <f t="shared" si="0"/>
        <v>328.84335288472664</v>
      </c>
      <c r="F17" s="18">
        <f>SUM(F18:F20)</f>
        <v>330.42845390549888</v>
      </c>
      <c r="G17" s="18">
        <f>SUM(G18:G20)</f>
        <v>2.1709204095610191</v>
      </c>
      <c r="H17" s="38">
        <f t="shared" si="1"/>
        <v>332.59937431505989</v>
      </c>
      <c r="I17" s="18">
        <f>SUM(I18:I20)</f>
        <v>332.0753899536578</v>
      </c>
      <c r="J17" s="18">
        <f>SUM(J18:J20)</f>
        <v>2.1629351921450191</v>
      </c>
      <c r="K17" s="38">
        <f t="shared" si="2"/>
        <v>334.23832514580283</v>
      </c>
      <c r="L17" s="18">
        <f>SUM(L18:L20)</f>
        <v>333.78099971746269</v>
      </c>
      <c r="M17" s="18">
        <f>SUM(M18:M20)</f>
        <v>2.1801278674658322</v>
      </c>
      <c r="N17" s="38">
        <f t="shared" si="3"/>
        <v>335.96112758492853</v>
      </c>
      <c r="O17" s="18">
        <f>SUM(O18:O20)</f>
        <v>334.6579561905271</v>
      </c>
      <c r="P17" s="18">
        <f>SUM(P18:P20)</f>
        <v>2.1846825616486711</v>
      </c>
      <c r="Q17" s="38">
        <f t="shared" si="4"/>
        <v>336.84263875217579</v>
      </c>
      <c r="R17" s="18">
        <f>SUM(R18:R20)</f>
        <v>332.31365046583431</v>
      </c>
      <c r="S17" s="18">
        <f>SUM(S18:S20)</f>
        <v>2.19262472928926</v>
      </c>
      <c r="T17" s="38">
        <f t="shared" si="5"/>
        <v>334.50627519512358</v>
      </c>
      <c r="U17" s="18">
        <f>SUM(U18:U20)</f>
        <v>333.95270212348498</v>
      </c>
      <c r="V17" s="18">
        <f>SUM(V18:V20)</f>
        <v>2.18360159504426</v>
      </c>
      <c r="W17" s="85">
        <f t="shared" si="6"/>
        <v>336.13630371852923</v>
      </c>
      <c r="X17" s="94">
        <f>SUM(X18:X20)</f>
        <v>335.99289885650074</v>
      </c>
      <c r="Y17" s="18">
        <f>SUM(Y18:Y20)</f>
        <v>2.202916139878317</v>
      </c>
      <c r="Z17" s="38">
        <f t="shared" si="7"/>
        <v>338.19581499637906</v>
      </c>
      <c r="AA17" s="94">
        <f>SUM(AA18:AA20)</f>
        <v>335.28474534886084</v>
      </c>
      <c r="AB17" s="18">
        <f>SUM(AB18:AB20)</f>
        <v>2.211217222284946</v>
      </c>
      <c r="AC17" s="38">
        <f t="shared" si="8"/>
        <v>337.49596257114581</v>
      </c>
      <c r="AD17" s="94">
        <f>SUM(AD18:AD20)</f>
        <v>336.49612006448945</v>
      </c>
      <c r="AE17" s="18">
        <f>SUM(AE18:AE20)</f>
        <v>2.2174484583014791</v>
      </c>
      <c r="AF17" s="38">
        <f t="shared" si="9"/>
        <v>338.71356852279092</v>
      </c>
      <c r="AG17" s="94">
        <f>SUM(AG18:AG20)</f>
        <v>339.63709534723614</v>
      </c>
      <c r="AH17" s="18">
        <f>SUM(AH18:AH20)</f>
        <v>2.2371620739158757</v>
      </c>
      <c r="AI17" s="38">
        <f t="shared" si="10"/>
        <v>341.87425742115204</v>
      </c>
      <c r="AJ17" s="94">
        <f>SUM(AJ18:AJ20)</f>
        <v>342.63559934569236</v>
      </c>
      <c r="AK17" s="18">
        <f>SUM(AK18:AK20)</f>
        <v>2.249641057723867</v>
      </c>
      <c r="AL17" s="38">
        <f t="shared" si="11"/>
        <v>344.88524040341622</v>
      </c>
      <c r="AM17" s="94">
        <f>SUM(AM18:AM20)</f>
        <v>343.81779994595018</v>
      </c>
      <c r="AN17" s="18">
        <f>SUM(AN18:AN20)</f>
        <v>3.0438238271488665</v>
      </c>
      <c r="AO17" s="38">
        <f t="shared" ref="AO17" si="14">AM17+AN17</f>
        <v>346.86162377309904</v>
      </c>
      <c r="AP17" s="94">
        <f>SUM(AP18:AP20)</f>
        <v>344.84033544686866</v>
      </c>
      <c r="AQ17" s="18">
        <f>SUM(AQ18:AQ20)</f>
        <v>3.0524438433638701</v>
      </c>
      <c r="AR17" s="38">
        <f t="shared" ref="AR17" si="15">AP17+AQ17</f>
        <v>347.89277929023251</v>
      </c>
    </row>
    <row r="18" spans="2:44">
      <c r="B18" s="25" t="s">
        <v>10</v>
      </c>
      <c r="C18" s="17">
        <v>172.17063724716377</v>
      </c>
      <c r="D18" s="17">
        <v>0.61910075840285828</v>
      </c>
      <c r="E18" s="39">
        <f t="shared" si="0"/>
        <v>172.78973800556662</v>
      </c>
      <c r="F18" s="17">
        <v>174.52748312864972</v>
      </c>
      <c r="G18" s="17">
        <v>0.62366641430701908</v>
      </c>
      <c r="H18" s="39">
        <f t="shared" si="1"/>
        <v>175.15114954295674</v>
      </c>
      <c r="I18" s="17">
        <v>175.27440671649435</v>
      </c>
      <c r="J18" s="17">
        <v>0.624219417388019</v>
      </c>
      <c r="K18" s="39">
        <f t="shared" si="2"/>
        <v>175.89862613388237</v>
      </c>
      <c r="L18" s="17">
        <v>175.89228389108607</v>
      </c>
      <c r="M18" s="17">
        <v>0.6292827987178321</v>
      </c>
      <c r="N18" s="39">
        <f t="shared" si="3"/>
        <v>176.5215666898039</v>
      </c>
      <c r="O18" s="17">
        <v>176.05718896126376</v>
      </c>
      <c r="P18" s="17">
        <v>0.63126401907167118</v>
      </c>
      <c r="Q18" s="39">
        <f t="shared" si="4"/>
        <v>176.68845298033543</v>
      </c>
      <c r="R18" s="17">
        <v>174.50679353566898</v>
      </c>
      <c r="S18" s="17">
        <v>0.63555692515126005</v>
      </c>
      <c r="T18" s="39">
        <f t="shared" si="5"/>
        <v>175.14235046082024</v>
      </c>
      <c r="U18" s="17">
        <v>175.42148785348431</v>
      </c>
      <c r="V18" s="17">
        <v>0.63725035727126</v>
      </c>
      <c r="W18" s="86">
        <f t="shared" si="6"/>
        <v>176.05873821075556</v>
      </c>
      <c r="X18" s="93">
        <v>176.61</v>
      </c>
      <c r="Y18" s="17">
        <v>0.64156612857531714</v>
      </c>
      <c r="Z18" s="39">
        <f t="shared" si="7"/>
        <v>177.25156612857532</v>
      </c>
      <c r="AA18" s="93">
        <v>175.99619329471028</v>
      </c>
      <c r="AB18" s="17">
        <v>0.65362359547094595</v>
      </c>
      <c r="AC18" s="39">
        <f t="shared" si="8"/>
        <v>176.64981689018123</v>
      </c>
      <c r="AD18" s="93">
        <v>176.44325037267359</v>
      </c>
      <c r="AE18" s="17">
        <v>0.65531894774347899</v>
      </c>
      <c r="AF18" s="39">
        <f t="shared" si="9"/>
        <v>177.09856932041706</v>
      </c>
      <c r="AG18" s="93">
        <v>177.83890085084198</v>
      </c>
      <c r="AH18" s="17">
        <v>0.66342425025887597</v>
      </c>
      <c r="AI18" s="39">
        <f t="shared" si="10"/>
        <v>178.50232510110087</v>
      </c>
      <c r="AJ18" s="93">
        <v>177.71705182968134</v>
      </c>
      <c r="AK18" s="17">
        <v>0.66224273602386696</v>
      </c>
      <c r="AL18" s="39">
        <f t="shared" si="11"/>
        <v>178.37929456570521</v>
      </c>
      <c r="AM18" s="93">
        <v>178.02934708382901</v>
      </c>
      <c r="AN18" s="17">
        <v>1.4504283471748667</v>
      </c>
      <c r="AO18" s="39">
        <v>179.47977543100387</v>
      </c>
      <c r="AP18" s="93">
        <v>178.39763987368673</v>
      </c>
      <c r="AQ18" s="17">
        <v>1.4509432532848701</v>
      </c>
      <c r="AR18" s="39">
        <v>179.84858312697159</v>
      </c>
    </row>
    <row r="19" spans="2:44">
      <c r="B19" s="25" t="s">
        <v>11</v>
      </c>
      <c r="C19" s="17">
        <v>40.46832487767665</v>
      </c>
      <c r="D19" s="17">
        <v>8.8062310420428752E-2</v>
      </c>
      <c r="E19" s="39">
        <f t="shared" si="0"/>
        <v>40.556387188097077</v>
      </c>
      <c r="F19" s="17">
        <v>41.163081113414655</v>
      </c>
      <c r="G19" s="17">
        <v>8.6764664283999995E-2</v>
      </c>
      <c r="H19" s="39">
        <f t="shared" si="1"/>
        <v>41.249845777698653</v>
      </c>
      <c r="I19" s="17">
        <v>41.56468481460557</v>
      </c>
      <c r="J19" s="17">
        <v>8.6764664283999995E-2</v>
      </c>
      <c r="K19" s="39">
        <f t="shared" si="2"/>
        <v>41.651449478889568</v>
      </c>
      <c r="L19" s="17">
        <v>42.179927095600256</v>
      </c>
      <c r="M19" s="17">
        <v>8.6764664283999995E-2</v>
      </c>
      <c r="N19" s="39">
        <f t="shared" si="3"/>
        <v>42.266691759884253</v>
      </c>
      <c r="O19" s="17">
        <v>42.198448172445211</v>
      </c>
      <c r="P19" s="17">
        <v>8.5652734886000004E-2</v>
      </c>
      <c r="Q19" s="39">
        <f t="shared" si="4"/>
        <v>42.284100907331208</v>
      </c>
      <c r="R19" s="17">
        <v>41.756533863638815</v>
      </c>
      <c r="S19" s="17">
        <v>8.4913614824000005E-2</v>
      </c>
      <c r="T19" s="39">
        <f t="shared" si="5"/>
        <v>41.841447478462818</v>
      </c>
      <c r="U19" s="17">
        <v>41.958943814356537</v>
      </c>
      <c r="V19" s="17">
        <v>7.0125459099999995E-2</v>
      </c>
      <c r="W19" s="86">
        <f t="shared" si="6"/>
        <v>42.029069273456535</v>
      </c>
      <c r="X19" s="93">
        <v>42.486456884984342</v>
      </c>
      <c r="Y19" s="17">
        <v>7.6385614500000004E-2</v>
      </c>
      <c r="Z19" s="39">
        <f t="shared" si="7"/>
        <v>42.56284249948434</v>
      </c>
      <c r="AA19" s="93">
        <v>42.609615381534901</v>
      </c>
      <c r="AB19" s="17">
        <v>7.4646969475000005E-2</v>
      </c>
      <c r="AC19" s="39">
        <f t="shared" si="8"/>
        <v>42.684262351009899</v>
      </c>
      <c r="AD19" s="93">
        <v>43.035320656558596</v>
      </c>
      <c r="AE19" s="17">
        <v>7.3326129714000002E-2</v>
      </c>
      <c r="AF19" s="39">
        <f t="shared" si="9"/>
        <v>43.108646786272594</v>
      </c>
      <c r="AG19" s="93">
        <v>43.61819441303804</v>
      </c>
      <c r="AH19" s="17">
        <v>7.3961809241000001E-2</v>
      </c>
      <c r="AI19" s="39">
        <f t="shared" si="10"/>
        <v>43.692156222279039</v>
      </c>
      <c r="AJ19" s="93">
        <v>43.422622879519686</v>
      </c>
      <c r="AK19" s="17">
        <v>7.7868264382999999E-2</v>
      </c>
      <c r="AL19" s="39">
        <f t="shared" si="11"/>
        <v>43.500491143902686</v>
      </c>
      <c r="AM19" s="93">
        <v>43.5361706076582</v>
      </c>
      <c r="AN19" s="17">
        <v>7.6724528412999995E-2</v>
      </c>
      <c r="AO19" s="39">
        <v>43.612895136071202</v>
      </c>
      <c r="AP19" s="93">
        <v>43.857313467712885</v>
      </c>
      <c r="AQ19" s="17">
        <v>7.6724528412999995E-2</v>
      </c>
      <c r="AR19" s="39">
        <v>43.934037996125888</v>
      </c>
    </row>
    <row r="20" spans="2:44">
      <c r="B20" s="25" t="s">
        <v>12</v>
      </c>
      <c r="C20" s="17">
        <v>114.0391634454309</v>
      </c>
      <c r="D20" s="17">
        <v>1.4580642456320001</v>
      </c>
      <c r="E20" s="39">
        <f t="shared" si="0"/>
        <v>115.4972276910629</v>
      </c>
      <c r="F20" s="17">
        <v>114.73788966343452</v>
      </c>
      <c r="G20" s="17">
        <v>1.46048933097</v>
      </c>
      <c r="H20" s="39">
        <f t="shared" si="1"/>
        <v>116.19837899440452</v>
      </c>
      <c r="I20" s="17">
        <v>115.23629842255789</v>
      </c>
      <c r="J20" s="17">
        <v>1.4519511104730001</v>
      </c>
      <c r="K20" s="39">
        <f t="shared" si="2"/>
        <v>116.6882495330309</v>
      </c>
      <c r="L20" s="17">
        <v>115.7087887307764</v>
      </c>
      <c r="M20" s="17">
        <v>1.4640804044639999</v>
      </c>
      <c r="N20" s="39">
        <f t="shared" si="3"/>
        <v>117.1728691352404</v>
      </c>
      <c r="O20" s="17">
        <v>116.4023190568181</v>
      </c>
      <c r="P20" s="17">
        <v>1.4677658076910001</v>
      </c>
      <c r="Q20" s="39">
        <f t="shared" si="4"/>
        <v>117.8700848645091</v>
      </c>
      <c r="R20" s="17">
        <v>116.0503230665265</v>
      </c>
      <c r="S20" s="17">
        <v>1.472154189314</v>
      </c>
      <c r="T20" s="39">
        <f t="shared" si="5"/>
        <v>117.5224772558405</v>
      </c>
      <c r="U20" s="17">
        <v>116.57227045564416</v>
      </c>
      <c r="V20" s="17">
        <v>1.476225778673</v>
      </c>
      <c r="W20" s="86">
        <f t="shared" si="6"/>
        <v>118.04849623431716</v>
      </c>
      <c r="X20" s="93">
        <v>116.89644197151638</v>
      </c>
      <c r="Y20" s="17">
        <v>1.484964396803</v>
      </c>
      <c r="Z20" s="39">
        <f t="shared" si="7"/>
        <v>118.38140636831938</v>
      </c>
      <c r="AA20" s="93">
        <v>116.67893667261568</v>
      </c>
      <c r="AB20" s="17">
        <v>1.482946657339</v>
      </c>
      <c r="AC20" s="39">
        <f t="shared" si="8"/>
        <v>118.16188332995468</v>
      </c>
      <c r="AD20" s="93">
        <v>117.01754903525725</v>
      </c>
      <c r="AE20" s="17">
        <v>1.488803380844</v>
      </c>
      <c r="AF20" s="39">
        <f t="shared" si="9"/>
        <v>118.50635241610125</v>
      </c>
      <c r="AG20" s="93">
        <v>118.18000008335609</v>
      </c>
      <c r="AH20" s="17">
        <v>1.4997760144159999</v>
      </c>
      <c r="AI20" s="39">
        <f t="shared" si="10"/>
        <v>119.67977609777209</v>
      </c>
      <c r="AJ20" s="93">
        <v>121.49592463649134</v>
      </c>
      <c r="AK20" s="17">
        <v>1.5095300573170001</v>
      </c>
      <c r="AL20" s="39">
        <f t="shared" si="11"/>
        <v>123.00545469380833</v>
      </c>
      <c r="AM20" s="93">
        <v>122.252282254463</v>
      </c>
      <c r="AN20" s="17">
        <v>1.516670951561</v>
      </c>
      <c r="AO20" s="39">
        <v>123.76895320602399</v>
      </c>
      <c r="AP20" s="93">
        <v>122.58538210546907</v>
      </c>
      <c r="AQ20" s="17">
        <v>1.524776061666</v>
      </c>
      <c r="AR20" s="39">
        <v>124.11015816713507</v>
      </c>
    </row>
    <row r="21" spans="2:44" s="34" customFormat="1">
      <c r="B21" s="27" t="s">
        <v>13</v>
      </c>
      <c r="C21" s="35">
        <f>SUM(C22:C27)</f>
        <v>227.78105033101303</v>
      </c>
      <c r="D21" s="35">
        <f>SUM(D22:D27)</f>
        <v>43.926330345025534</v>
      </c>
      <c r="E21" s="38">
        <f t="shared" si="0"/>
        <v>271.70738067603855</v>
      </c>
      <c r="F21" s="35">
        <f>SUM(F22:F27)</f>
        <v>225.3232442587294</v>
      </c>
      <c r="G21" s="35">
        <f>SUM(G22:G27)</f>
        <v>44.698115885110425</v>
      </c>
      <c r="H21" s="38">
        <f t="shared" si="1"/>
        <v>270.02136014383984</v>
      </c>
      <c r="I21" s="35">
        <f>SUM(I22:I27)</f>
        <v>229.02103946219867</v>
      </c>
      <c r="J21" s="35">
        <f>SUM(J22:J27)</f>
        <v>46.386043946552419</v>
      </c>
      <c r="K21" s="38">
        <f t="shared" si="2"/>
        <v>275.40708340875108</v>
      </c>
      <c r="L21" s="35">
        <f>SUM(L22:L27)</f>
        <v>226.74261053720386</v>
      </c>
      <c r="M21" s="35">
        <f>SUM(M22:M27)</f>
        <v>47.643378475998816</v>
      </c>
      <c r="N21" s="38">
        <f t="shared" si="3"/>
        <v>274.38598901320267</v>
      </c>
      <c r="O21" s="35">
        <f>SUM(O22:O27)</f>
        <v>223.96497439475303</v>
      </c>
      <c r="P21" s="35">
        <f>SUM(P22:P27)</f>
        <v>47.96054386746426</v>
      </c>
      <c r="Q21" s="38">
        <f t="shared" si="4"/>
        <v>271.92551826221728</v>
      </c>
      <c r="R21" s="35">
        <f>SUM(R22:R27)</f>
        <v>223.40491141691507</v>
      </c>
      <c r="S21" s="35">
        <f>SUM(S22:S27)</f>
        <v>51.436994055887531</v>
      </c>
      <c r="T21" s="38">
        <f t="shared" si="5"/>
        <v>274.84190547280258</v>
      </c>
      <c r="U21" s="35">
        <f>SUM(U22:U27)</f>
        <v>219.17947452557544</v>
      </c>
      <c r="V21" s="35">
        <f>SUM(V22:V27)</f>
        <v>51.822140687604275</v>
      </c>
      <c r="W21" s="85">
        <f t="shared" si="6"/>
        <v>271.00161521317972</v>
      </c>
      <c r="X21" s="92">
        <f>SUM(X22:X27)</f>
        <v>216.04837743266683</v>
      </c>
      <c r="Y21" s="35">
        <f>SUM(Y22:Y27)</f>
        <v>53.342952941537028</v>
      </c>
      <c r="Z21" s="38">
        <f t="shared" si="7"/>
        <v>269.39133037420385</v>
      </c>
      <c r="AA21" s="92">
        <f>SUM(AA22:AA27)</f>
        <v>222.0662720385113</v>
      </c>
      <c r="AB21" s="35">
        <f>SUM(AB22:AB27)</f>
        <v>53.812497069952755</v>
      </c>
      <c r="AC21" s="38">
        <f t="shared" si="8"/>
        <v>275.87876910846404</v>
      </c>
      <c r="AD21" s="92">
        <f>SUM(AD22:AD27)</f>
        <v>221.30063978154635</v>
      </c>
      <c r="AE21" s="35">
        <f>SUM(AE22:AE27)</f>
        <v>55.804102547534896</v>
      </c>
      <c r="AF21" s="38">
        <f t="shared" si="9"/>
        <v>277.10474232908126</v>
      </c>
      <c r="AG21" s="92">
        <f>SUM(AG22:AG27)</f>
        <v>220.66875665369389</v>
      </c>
      <c r="AH21" s="35">
        <f>SUM(AH22:AH27)</f>
        <v>56.13137049570723</v>
      </c>
      <c r="AI21" s="38">
        <f t="shared" si="10"/>
        <v>276.80012714940113</v>
      </c>
      <c r="AJ21" s="92">
        <f>SUM(AJ22:AJ27)</f>
        <v>223.51206218277267</v>
      </c>
      <c r="AK21" s="35">
        <f>SUM(AK22:AK27)</f>
        <v>57.423639917542801</v>
      </c>
      <c r="AL21" s="38">
        <f t="shared" si="11"/>
        <v>280.93570210031544</v>
      </c>
      <c r="AM21" s="92">
        <f>SUM(AM22:AM27)</f>
        <v>217.51364603731298</v>
      </c>
      <c r="AN21" s="35">
        <f>SUM(AN22:AN27)</f>
        <v>57.333215335429877</v>
      </c>
      <c r="AO21" s="38">
        <f t="shared" ref="AO21" si="16">AM21+AN21</f>
        <v>274.84686137274286</v>
      </c>
      <c r="AP21" s="92">
        <f>SUM(AP22:AP27)</f>
        <v>221.89729829950937</v>
      </c>
      <c r="AQ21" s="35">
        <f>SUM(AQ22:AQ27)</f>
        <v>57.90868087551501</v>
      </c>
      <c r="AR21" s="38">
        <f t="shared" ref="AR21" si="17">AP21+AQ21</f>
        <v>279.80597917502439</v>
      </c>
    </row>
    <row r="22" spans="2:44">
      <c r="B22" s="25" t="s">
        <v>22</v>
      </c>
      <c r="C22" s="17">
        <v>78.73830019113187</v>
      </c>
      <c r="D22" s="17">
        <v>9.3948073901402296</v>
      </c>
      <c r="E22" s="77">
        <f t="shared" si="0"/>
        <v>88.1331075812721</v>
      </c>
      <c r="F22" s="17">
        <v>77.751069964506243</v>
      </c>
      <c r="G22" s="17">
        <v>9.5826256116152599</v>
      </c>
      <c r="H22" s="77">
        <f t="shared" si="1"/>
        <v>87.333695576121499</v>
      </c>
      <c r="I22" s="17">
        <v>78.041463760963197</v>
      </c>
      <c r="J22" s="17">
        <v>11.035166579424301</v>
      </c>
      <c r="K22" s="39">
        <f t="shared" si="2"/>
        <v>89.076630340387496</v>
      </c>
      <c r="L22" s="17">
        <v>77.357305118490416</v>
      </c>
      <c r="M22" s="17">
        <v>9.4804868299306104</v>
      </c>
      <c r="N22" s="39">
        <f t="shared" si="3"/>
        <v>86.837791948421028</v>
      </c>
      <c r="O22" s="17">
        <v>76.978433864000522</v>
      </c>
      <c r="P22" s="17">
        <v>9.4322757596192695</v>
      </c>
      <c r="Q22" s="39">
        <f t="shared" si="4"/>
        <v>86.410709623619795</v>
      </c>
      <c r="R22" s="17">
        <v>78.492733049935225</v>
      </c>
      <c r="S22" s="17">
        <v>9.9455413583094696</v>
      </c>
      <c r="T22" s="39">
        <f t="shared" si="5"/>
        <v>88.438274408244695</v>
      </c>
      <c r="U22" s="17">
        <v>76.457671812721642</v>
      </c>
      <c r="V22" s="17">
        <v>9.4813871540588508</v>
      </c>
      <c r="W22" s="86">
        <f t="shared" si="6"/>
        <v>85.939058966780493</v>
      </c>
      <c r="X22" s="93">
        <v>75.65148439098779</v>
      </c>
      <c r="Y22" s="17">
        <v>9.6420203596607994</v>
      </c>
      <c r="Z22" s="39">
        <f t="shared" si="7"/>
        <v>85.293504750648594</v>
      </c>
      <c r="AA22" s="93">
        <v>76.259212763985673</v>
      </c>
      <c r="AB22" s="17">
        <v>9.6762651217212312</v>
      </c>
      <c r="AC22" s="39">
        <f t="shared" si="8"/>
        <v>85.935477885706902</v>
      </c>
      <c r="AD22" s="93">
        <v>75.939043688842574</v>
      </c>
      <c r="AE22" s="17">
        <v>9.7378255058628262</v>
      </c>
      <c r="AF22" s="39">
        <f t="shared" si="9"/>
        <v>85.676869194705404</v>
      </c>
      <c r="AG22" s="93">
        <v>74.894742482128379</v>
      </c>
      <c r="AH22" s="17">
        <v>8.7327715178716296</v>
      </c>
      <c r="AI22" s="39">
        <f t="shared" si="10"/>
        <v>83.627514000000005</v>
      </c>
      <c r="AJ22" s="93">
        <v>78.157827659957348</v>
      </c>
      <c r="AK22" s="17">
        <v>8.87581270056676</v>
      </c>
      <c r="AL22" s="39">
        <f t="shared" si="11"/>
        <v>87.033640360524103</v>
      </c>
      <c r="AM22" s="93">
        <v>73.724203373220575</v>
      </c>
      <c r="AN22" s="17">
        <v>8.8949639166659296</v>
      </c>
      <c r="AO22" s="39">
        <v>82.619167289886505</v>
      </c>
      <c r="AP22" s="93">
        <v>73.043709274999998</v>
      </c>
      <c r="AQ22" s="17">
        <v>8.7882329450000007</v>
      </c>
      <c r="AR22" s="39">
        <v>81.831942220000002</v>
      </c>
    </row>
    <row r="23" spans="2:44">
      <c r="B23" s="25" t="s">
        <v>60</v>
      </c>
      <c r="C23" s="16">
        <v>58.434466991899043</v>
      </c>
      <c r="D23" s="16">
        <v>8.4623096043351893</v>
      </c>
      <c r="E23" s="77">
        <f t="shared" si="0"/>
        <v>66.896776596234233</v>
      </c>
      <c r="F23" s="16">
        <v>59.131631716462039</v>
      </c>
      <c r="G23" s="16">
        <v>8.8083249200621907</v>
      </c>
      <c r="H23" s="77">
        <f t="shared" si="1"/>
        <v>67.939956636524229</v>
      </c>
      <c r="I23" s="16">
        <v>60.655024949007071</v>
      </c>
      <c r="J23" s="16">
        <v>9.0342037045399604</v>
      </c>
      <c r="K23" s="39">
        <f t="shared" si="2"/>
        <v>69.689228653547033</v>
      </c>
      <c r="L23" s="16">
        <v>59.363078220665102</v>
      </c>
      <c r="M23" s="16">
        <v>9.0345947674369604</v>
      </c>
      <c r="N23" s="39">
        <f t="shared" si="3"/>
        <v>68.397672988102059</v>
      </c>
      <c r="O23" s="16">
        <v>59.705286119671968</v>
      </c>
      <c r="P23" s="16">
        <v>9.3081547630309593</v>
      </c>
      <c r="Q23" s="39">
        <f t="shared" si="4"/>
        <v>69.013440882702923</v>
      </c>
      <c r="R23" s="16">
        <v>60.799001413474485</v>
      </c>
      <c r="S23" s="16">
        <v>9.6944612065303808</v>
      </c>
      <c r="T23" s="39">
        <f t="shared" si="5"/>
        <v>70.493462620004863</v>
      </c>
      <c r="U23" s="16">
        <v>61.005711823445488</v>
      </c>
      <c r="V23" s="16">
        <v>9.7480381588293792</v>
      </c>
      <c r="W23" s="86">
        <f t="shared" si="6"/>
        <v>70.753749982274869</v>
      </c>
      <c r="X23" s="95">
        <v>61.370393905050484</v>
      </c>
      <c r="Y23" s="16">
        <v>10.078830411614399</v>
      </c>
      <c r="Z23" s="39">
        <f t="shared" si="7"/>
        <v>71.449224316664882</v>
      </c>
      <c r="AA23" s="95">
        <v>61.310535093918496</v>
      </c>
      <c r="AB23" s="16">
        <v>9.8453242270883798</v>
      </c>
      <c r="AC23" s="39">
        <f t="shared" si="8"/>
        <v>71.155859321006872</v>
      </c>
      <c r="AD23" s="95">
        <v>60.978724843236918</v>
      </c>
      <c r="AE23" s="16">
        <v>10.558567456528898</v>
      </c>
      <c r="AF23" s="39">
        <f t="shared" si="9"/>
        <v>71.537292299765824</v>
      </c>
      <c r="AG23" s="95">
        <v>60.873855039940921</v>
      </c>
      <c r="AH23" s="16">
        <v>10.994262003053899</v>
      </c>
      <c r="AI23" s="39">
        <v>71.868117042994825</v>
      </c>
      <c r="AJ23" s="95">
        <v>64.140052498420928</v>
      </c>
      <c r="AK23" s="16">
        <v>11.146005810270902</v>
      </c>
      <c r="AL23" s="39">
        <f t="shared" si="11"/>
        <v>75.286058308691835</v>
      </c>
      <c r="AM23" s="95">
        <v>63.446221037228106</v>
      </c>
      <c r="AN23" s="16">
        <v>10.913176157127999</v>
      </c>
      <c r="AO23" s="39">
        <v>74.359397194356106</v>
      </c>
      <c r="AP23" s="95">
        <v>66.015291188713107</v>
      </c>
      <c r="AQ23" s="16">
        <v>10.799851326999999</v>
      </c>
      <c r="AR23" s="39">
        <v>76.815142515713106</v>
      </c>
    </row>
    <row r="24" spans="2:44">
      <c r="B24" s="25" t="s">
        <v>14</v>
      </c>
      <c r="C24" s="16">
        <v>32.960279585563299</v>
      </c>
      <c r="D24" s="16">
        <v>4.5190628553938996</v>
      </c>
      <c r="E24" s="77">
        <f t="shared" si="0"/>
        <v>37.479342440957197</v>
      </c>
      <c r="F24" s="16">
        <v>33.637495332493899</v>
      </c>
      <c r="G24" s="16">
        <v>4.6009993368981705</v>
      </c>
      <c r="H24" s="77">
        <f t="shared" si="1"/>
        <v>38.238494669392068</v>
      </c>
      <c r="I24" s="16">
        <v>34.640972063378619</v>
      </c>
      <c r="J24" s="16">
        <v>4.7762072923471601</v>
      </c>
      <c r="K24" s="39">
        <f t="shared" si="2"/>
        <v>39.417179355725779</v>
      </c>
      <c r="L24" s="16">
        <v>34.997552928458703</v>
      </c>
      <c r="M24" s="16">
        <v>4.8024190213709197</v>
      </c>
      <c r="N24" s="39">
        <f t="shared" si="3"/>
        <v>39.799971949829626</v>
      </c>
      <c r="O24" s="16">
        <v>35.338269104718883</v>
      </c>
      <c r="P24" s="16">
        <v>4.8576165645357001</v>
      </c>
      <c r="Q24" s="39">
        <f t="shared" si="4"/>
        <v>40.195885669254579</v>
      </c>
      <c r="R24" s="16">
        <v>35.602781257188674</v>
      </c>
      <c r="S24" s="16">
        <v>4.8895581504943806</v>
      </c>
      <c r="T24" s="39">
        <f t="shared" si="5"/>
        <v>40.492339407683055</v>
      </c>
      <c r="U24" s="16">
        <v>35.621535667387271</v>
      </c>
      <c r="V24" s="16">
        <v>4.8939068748470804</v>
      </c>
      <c r="W24" s="86">
        <f t="shared" si="6"/>
        <v>40.515442542234354</v>
      </c>
      <c r="X24" s="95">
        <v>34.557389414276393</v>
      </c>
      <c r="Y24" s="16">
        <v>4.8609968926139899</v>
      </c>
      <c r="Z24" s="39">
        <f t="shared" si="7"/>
        <v>39.418386306890383</v>
      </c>
      <c r="AA24" s="95">
        <v>35.62537864091</v>
      </c>
      <c r="AB24" s="16">
        <v>4.8379104830303001</v>
      </c>
      <c r="AC24" s="39">
        <f t="shared" si="8"/>
        <v>40.463289123940299</v>
      </c>
      <c r="AD24" s="95">
        <v>36.859748132470202</v>
      </c>
      <c r="AE24" s="16">
        <v>4.9151056478798001</v>
      </c>
      <c r="AF24" s="39">
        <f t="shared" si="9"/>
        <v>41.77485378035</v>
      </c>
      <c r="AG24" s="95">
        <v>38.279367444715099</v>
      </c>
      <c r="AH24" s="16">
        <v>5.0244650604312504</v>
      </c>
      <c r="AI24" s="39">
        <f t="shared" si="10"/>
        <v>43.303832505146346</v>
      </c>
      <c r="AJ24" s="95">
        <v>34.029279853251502</v>
      </c>
      <c r="AK24" s="16">
        <v>5.0886806227080097</v>
      </c>
      <c r="AL24" s="39">
        <f t="shared" si="11"/>
        <v>39.117960475959514</v>
      </c>
      <c r="AM24" s="95">
        <v>33.753212686913301</v>
      </c>
      <c r="AN24" s="16">
        <v>5.2178588012969502</v>
      </c>
      <c r="AO24" s="39">
        <v>38.971071488210249</v>
      </c>
      <c r="AP24" s="95">
        <v>35.443644557985252</v>
      </c>
      <c r="AQ24" s="16">
        <v>5.014281481036007</v>
      </c>
      <c r="AR24" s="39">
        <v>40.45792603902126</v>
      </c>
    </row>
    <row r="25" spans="2:44">
      <c r="B25" s="25" t="s">
        <v>15</v>
      </c>
      <c r="C25" s="16">
        <v>30.942691808323779</v>
      </c>
      <c r="D25" s="17">
        <v>2.5872211916762202</v>
      </c>
      <c r="E25" s="77">
        <f t="shared" si="0"/>
        <v>33.529913000000001</v>
      </c>
      <c r="F25" s="16">
        <v>28.540436573525199</v>
      </c>
      <c r="G25" s="17">
        <v>2.5901344264747999</v>
      </c>
      <c r="H25" s="77">
        <f t="shared" si="1"/>
        <v>31.130571</v>
      </c>
      <c r="I25" s="16">
        <v>27.223039072639001</v>
      </c>
      <c r="J25" s="17">
        <v>2.7122769273610001</v>
      </c>
      <c r="K25" s="39">
        <f t="shared" si="2"/>
        <v>29.935316</v>
      </c>
      <c r="L25" s="16">
        <v>28.086535868026669</v>
      </c>
      <c r="M25" s="17">
        <v>2.77868010776033</v>
      </c>
      <c r="N25" s="39">
        <f t="shared" si="3"/>
        <v>30.865215975786999</v>
      </c>
      <c r="O25" s="16">
        <v>28.124162633501669</v>
      </c>
      <c r="P25" s="17">
        <v>2.7746383664983298</v>
      </c>
      <c r="Q25" s="39">
        <f t="shared" si="4"/>
        <v>30.898800999999999</v>
      </c>
      <c r="R25" s="16">
        <v>27.442781884106701</v>
      </c>
      <c r="S25" s="17">
        <v>2.9103791158933001</v>
      </c>
      <c r="T25" s="39">
        <f t="shared" si="5"/>
        <v>30.353161</v>
      </c>
      <c r="U25" s="16">
        <v>25.566043471381043</v>
      </c>
      <c r="V25" s="17">
        <v>2.9938695286189598</v>
      </c>
      <c r="W25" s="86">
        <f t="shared" si="6"/>
        <v>28.559913000000002</v>
      </c>
      <c r="X25" s="95">
        <v>24.287732387772159</v>
      </c>
      <c r="Y25" s="17">
        <v>3.1294826122278399</v>
      </c>
      <c r="Z25" s="39">
        <f t="shared" si="7"/>
        <v>27.417214999999999</v>
      </c>
      <c r="AA25" s="95">
        <v>29.739075924597156</v>
      </c>
      <c r="AB25" s="17">
        <v>3.13192607540284</v>
      </c>
      <c r="AC25" s="39">
        <f t="shared" si="8"/>
        <v>32.871001999999997</v>
      </c>
      <c r="AD25" s="95">
        <v>29.459896627556631</v>
      </c>
      <c r="AE25" s="17">
        <v>3.4705953724433702</v>
      </c>
      <c r="AF25" s="39">
        <f t="shared" si="9"/>
        <v>32.930492000000001</v>
      </c>
      <c r="AG25" s="95">
        <v>28.848177983679548</v>
      </c>
      <c r="AH25" s="17">
        <v>3.7608170163204502</v>
      </c>
      <c r="AI25" s="39">
        <f t="shared" si="10"/>
        <v>32.608995</v>
      </c>
      <c r="AJ25" s="95">
        <v>29.067480215182872</v>
      </c>
      <c r="AK25" s="17">
        <v>3.87196078481713</v>
      </c>
      <c r="AL25" s="39">
        <f t="shared" si="11"/>
        <v>32.939441000000002</v>
      </c>
      <c r="AM25" s="95">
        <v>28.296138538840999</v>
      </c>
      <c r="AN25" s="17">
        <v>3.8660364611590001</v>
      </c>
      <c r="AO25" s="39">
        <v>32.162174999999998</v>
      </c>
      <c r="AP25" s="95">
        <v>30.099881538840997</v>
      </c>
      <c r="AQ25" s="17">
        <v>3.8660364611590001</v>
      </c>
      <c r="AR25" s="39">
        <v>33.965917999999995</v>
      </c>
    </row>
    <row r="26" spans="2:44">
      <c r="B26" s="25" t="s">
        <v>16</v>
      </c>
      <c r="C26" s="16">
        <v>23.940843053010003</v>
      </c>
      <c r="D26" s="17">
        <v>18.962929303479999</v>
      </c>
      <c r="E26" s="37">
        <f t="shared" si="0"/>
        <v>42.903772356490002</v>
      </c>
      <c r="F26" s="16">
        <v>23.481442994229997</v>
      </c>
      <c r="G26" s="17">
        <v>19.11603159006</v>
      </c>
      <c r="H26" s="37">
        <f t="shared" si="1"/>
        <v>42.597474584289998</v>
      </c>
      <c r="I26" s="16">
        <v>25.727923583843801</v>
      </c>
      <c r="J26" s="17">
        <v>18.828189442879999</v>
      </c>
      <c r="K26" s="37">
        <f t="shared" si="2"/>
        <v>44.5561130267238</v>
      </c>
      <c r="L26" s="16">
        <v>24.211834542840002</v>
      </c>
      <c r="M26" s="17">
        <v>21.5471977495</v>
      </c>
      <c r="N26" s="37">
        <f t="shared" si="3"/>
        <v>45.759032292340002</v>
      </c>
      <c r="O26" s="16">
        <v>23.818822672859998</v>
      </c>
      <c r="P26" s="17">
        <v>21.587858413780001</v>
      </c>
      <c r="Q26" s="37">
        <f t="shared" si="4"/>
        <v>45.406681086639999</v>
      </c>
      <c r="R26" s="16">
        <v>21.067613812210002</v>
      </c>
      <c r="S26" s="17">
        <v>23.997054224660001</v>
      </c>
      <c r="T26" s="37">
        <f t="shared" si="5"/>
        <v>45.064668036870003</v>
      </c>
      <c r="U26" s="16">
        <v>20.52851175064</v>
      </c>
      <c r="V26" s="17">
        <v>24.704938971250002</v>
      </c>
      <c r="W26" s="87">
        <f t="shared" si="6"/>
        <v>45.233450721890001</v>
      </c>
      <c r="X26" s="95">
        <v>20.181377334580002</v>
      </c>
      <c r="Y26" s="17">
        <v>25.63162266542</v>
      </c>
      <c r="Z26" s="37">
        <f t="shared" si="7"/>
        <v>45.813000000000002</v>
      </c>
      <c r="AA26" s="95">
        <v>19.132069615100001</v>
      </c>
      <c r="AB26" s="17">
        <v>26.321071162709998</v>
      </c>
      <c r="AC26" s="37">
        <f t="shared" si="8"/>
        <v>45.453140777809999</v>
      </c>
      <c r="AD26" s="95">
        <v>18.063226489439998</v>
      </c>
      <c r="AE26" s="17">
        <v>27.12200856482</v>
      </c>
      <c r="AF26" s="37">
        <f t="shared" si="9"/>
        <v>45.185235054259998</v>
      </c>
      <c r="AG26" s="95">
        <v>17.772613703229993</v>
      </c>
      <c r="AH26" s="17">
        <v>27.619054898030001</v>
      </c>
      <c r="AI26" s="37">
        <f t="shared" si="10"/>
        <v>45.391668601259994</v>
      </c>
      <c r="AJ26" s="95">
        <v>18.117421955960005</v>
      </c>
      <c r="AK26" s="17">
        <v>28.441179999180001</v>
      </c>
      <c r="AL26" s="37">
        <f t="shared" si="11"/>
        <v>46.558601955140006</v>
      </c>
      <c r="AM26" s="95">
        <v>18.293870401109999</v>
      </c>
      <c r="AN26" s="17">
        <v>28.441179999180001</v>
      </c>
      <c r="AO26" s="37">
        <v>46.73505040029</v>
      </c>
      <c r="AP26" s="95">
        <v>17.294771738969999</v>
      </c>
      <c r="AQ26" s="17">
        <v>29.440278661320001</v>
      </c>
      <c r="AR26" s="37">
        <v>46.73505040029</v>
      </c>
    </row>
    <row r="27" spans="2:44">
      <c r="B27" s="25" t="s">
        <v>17</v>
      </c>
      <c r="C27" s="12">
        <v>2.7644687010850002</v>
      </c>
      <c r="D27" s="12">
        <v>0</v>
      </c>
      <c r="E27" s="37">
        <f t="shared" si="0"/>
        <v>2.7644687010850002</v>
      </c>
      <c r="F27" s="12">
        <v>2.7811676775119998</v>
      </c>
      <c r="G27" s="12">
        <v>0</v>
      </c>
      <c r="H27" s="37">
        <f t="shared" si="1"/>
        <v>2.7811676775119998</v>
      </c>
      <c r="I27" s="12">
        <v>2.7326160323669999</v>
      </c>
      <c r="J27" s="12">
        <v>0</v>
      </c>
      <c r="K27" s="37">
        <f t="shared" si="2"/>
        <v>2.7326160323669999</v>
      </c>
      <c r="L27" s="12">
        <v>2.726303858723</v>
      </c>
      <c r="M27" s="12">
        <v>0</v>
      </c>
      <c r="N27" s="37">
        <f t="shared" si="3"/>
        <v>2.726303858723</v>
      </c>
      <c r="O27" s="81"/>
      <c r="P27" s="81"/>
      <c r="Q27" s="82">
        <f t="shared" si="4"/>
        <v>0</v>
      </c>
      <c r="R27" s="81"/>
      <c r="S27" s="81"/>
      <c r="T27" s="82">
        <f t="shared" si="5"/>
        <v>0</v>
      </c>
      <c r="U27" s="81"/>
      <c r="V27" s="81"/>
      <c r="W27" s="88">
        <f t="shared" si="6"/>
        <v>0</v>
      </c>
      <c r="X27" s="96"/>
      <c r="Y27" s="81"/>
      <c r="Z27" s="82">
        <f t="shared" si="7"/>
        <v>0</v>
      </c>
      <c r="AA27" s="96"/>
      <c r="AB27" s="81"/>
      <c r="AC27" s="82">
        <f t="shared" si="8"/>
        <v>0</v>
      </c>
      <c r="AD27" s="96"/>
      <c r="AE27" s="81"/>
      <c r="AF27" s="82">
        <f t="shared" si="9"/>
        <v>0</v>
      </c>
      <c r="AG27" s="96"/>
      <c r="AH27" s="81"/>
      <c r="AI27" s="82">
        <f t="shared" si="10"/>
        <v>0</v>
      </c>
      <c r="AJ27" s="96"/>
      <c r="AK27" s="81"/>
      <c r="AL27" s="82">
        <f t="shared" si="11"/>
        <v>0</v>
      </c>
      <c r="AM27" s="96"/>
      <c r="AN27" s="81"/>
      <c r="AO27" s="82"/>
      <c r="AP27" s="96"/>
      <c r="AQ27" s="81"/>
      <c r="AR27" s="82"/>
    </row>
    <row r="28" spans="2:44" s="34" customFormat="1">
      <c r="B28" s="27" t="s">
        <v>51</v>
      </c>
      <c r="C28" s="19">
        <f>SUM(C29:C30)</f>
        <v>14.79912743581303</v>
      </c>
      <c r="D28" s="19">
        <f>SUM(D29:D30)</f>
        <v>0</v>
      </c>
      <c r="E28" s="40">
        <f t="shared" si="0"/>
        <v>14.79912743581303</v>
      </c>
      <c r="F28" s="19">
        <f>SUM(F29:F30)</f>
        <v>14.79912743581303</v>
      </c>
      <c r="G28" s="19">
        <f>SUM(G29:G30)</f>
        <v>0</v>
      </c>
      <c r="H28" s="40">
        <f t="shared" si="1"/>
        <v>14.79912743581303</v>
      </c>
      <c r="I28" s="19">
        <f>SUM(I29:I30)</f>
        <v>18.090955918962401</v>
      </c>
      <c r="J28" s="19">
        <f>SUM(J29:J30)</f>
        <v>0</v>
      </c>
      <c r="K28" s="40">
        <f t="shared" si="2"/>
        <v>18.090955918962401</v>
      </c>
      <c r="L28" s="19">
        <f>SUM(L29:L30)</f>
        <v>18.090955918962401</v>
      </c>
      <c r="M28" s="19">
        <f>SUM(M29:M30)</f>
        <v>0</v>
      </c>
      <c r="N28" s="40">
        <f t="shared" si="3"/>
        <v>18.090955918962401</v>
      </c>
      <c r="O28" s="19">
        <f>SUM(O29:O30)</f>
        <v>18.090955918962401</v>
      </c>
      <c r="P28" s="19">
        <f>SUM(P29:P30)</f>
        <v>0</v>
      </c>
      <c r="Q28" s="40">
        <f t="shared" si="4"/>
        <v>18.090955918962401</v>
      </c>
      <c r="R28" s="19">
        <f>SUM(R29:R30)</f>
        <v>17.384719185805789</v>
      </c>
      <c r="S28" s="19">
        <f>SUM(S29:S30)</f>
        <v>0</v>
      </c>
      <c r="T28" s="40">
        <f t="shared" si="5"/>
        <v>17.384719185805789</v>
      </c>
      <c r="U28" s="19">
        <f>SUM(U29:U30)</f>
        <v>17.384719185805789</v>
      </c>
      <c r="V28" s="19">
        <f>SUM(V29:V30)</f>
        <v>0</v>
      </c>
      <c r="W28" s="89">
        <f>SUM(W29:W30)</f>
        <v>17.384719185805789</v>
      </c>
      <c r="X28" s="97">
        <v>17.384719185805789</v>
      </c>
      <c r="Y28" s="19">
        <v>0</v>
      </c>
      <c r="Z28" s="98">
        <f>SUM(Z29:Z30)</f>
        <v>17.384719185805789</v>
      </c>
      <c r="AA28" s="98">
        <f>SUM(AA29:AA30)</f>
        <v>17.795339096011599</v>
      </c>
      <c r="AB28" s="19">
        <v>0</v>
      </c>
      <c r="AC28" s="98">
        <f>SUM(AC29:AC30)</f>
        <v>17.795339096011599</v>
      </c>
      <c r="AD28" s="98">
        <f>SUM(AD29:AD30)</f>
        <v>17.795339096011599</v>
      </c>
      <c r="AE28" s="19">
        <v>0</v>
      </c>
      <c r="AF28" s="98">
        <f>SUM(AF29:AF30)</f>
        <v>17.795339096011599</v>
      </c>
      <c r="AG28" s="98">
        <f>SUM(AG29:AG30)</f>
        <v>17.795339096011599</v>
      </c>
      <c r="AH28" s="19">
        <v>0</v>
      </c>
      <c r="AI28" s="98">
        <f>SUM(AI29:AI30)</f>
        <v>17.795339096011599</v>
      </c>
      <c r="AJ28" s="98">
        <f>SUM(AJ29:AJ30)</f>
        <v>17.3730616811659</v>
      </c>
      <c r="AK28" s="19">
        <v>0</v>
      </c>
      <c r="AL28" s="98">
        <f>SUM(AL29:AL30)</f>
        <v>17.3730616811659</v>
      </c>
      <c r="AM28" s="98">
        <v>17.3730616811659</v>
      </c>
      <c r="AN28" s="19">
        <v>0</v>
      </c>
      <c r="AO28" s="98">
        <v>17.3730616811659</v>
      </c>
      <c r="AP28" s="98">
        <v>17.3730616811659</v>
      </c>
      <c r="AQ28" s="19">
        <v>0</v>
      </c>
      <c r="AR28" s="98">
        <v>17.3730616811659</v>
      </c>
    </row>
    <row r="29" spans="2:44">
      <c r="B29" s="25" t="s">
        <v>50</v>
      </c>
      <c r="C29" s="16">
        <v>9.55635835625203</v>
      </c>
      <c r="D29" s="17">
        <v>0</v>
      </c>
      <c r="E29" s="37">
        <f t="shared" si="0"/>
        <v>9.55635835625203</v>
      </c>
      <c r="F29" s="16">
        <v>9.55635835625203</v>
      </c>
      <c r="G29" s="17">
        <v>0</v>
      </c>
      <c r="H29" s="37">
        <f t="shared" si="1"/>
        <v>9.55635835625203</v>
      </c>
      <c r="I29" s="16">
        <v>10.6452753001474</v>
      </c>
      <c r="J29" s="17">
        <v>0</v>
      </c>
      <c r="K29" s="37">
        <f t="shared" si="2"/>
        <v>10.6452753001474</v>
      </c>
      <c r="L29" s="16">
        <v>10.6452753001474</v>
      </c>
      <c r="M29" s="17">
        <v>0</v>
      </c>
      <c r="N29" s="37">
        <f t="shared" si="3"/>
        <v>10.6452753001474</v>
      </c>
      <c r="O29" s="16">
        <v>10.6452753001474</v>
      </c>
      <c r="P29" s="17">
        <v>0</v>
      </c>
      <c r="Q29" s="37">
        <f t="shared" si="4"/>
        <v>10.6452753001474</v>
      </c>
      <c r="R29" s="16">
        <v>10.3019371063506</v>
      </c>
      <c r="S29" s="17">
        <v>0</v>
      </c>
      <c r="T29" s="37">
        <f t="shared" si="5"/>
        <v>10.3019371063506</v>
      </c>
      <c r="U29" s="16">
        <v>10.3019371063506</v>
      </c>
      <c r="V29" s="17">
        <v>0</v>
      </c>
      <c r="W29" s="87">
        <f t="shared" si="6"/>
        <v>10.3019371063506</v>
      </c>
      <c r="X29" s="95">
        <v>10.3019371063506</v>
      </c>
      <c r="Y29" s="17">
        <v>0</v>
      </c>
      <c r="Z29" s="37">
        <f t="shared" ref="Z29:Z33" si="18">X29+Y29</f>
        <v>10.3019371063506</v>
      </c>
      <c r="AA29" s="95">
        <v>10.3940588127466</v>
      </c>
      <c r="AB29" s="17">
        <v>0</v>
      </c>
      <c r="AC29" s="37">
        <v>10.3940588127466</v>
      </c>
      <c r="AD29" s="95">
        <v>10.3940588127466</v>
      </c>
      <c r="AE29" s="17">
        <v>0</v>
      </c>
      <c r="AF29" s="37">
        <v>10.3940588127466</v>
      </c>
      <c r="AG29" s="95">
        <v>10.3940588127466</v>
      </c>
      <c r="AH29" s="17">
        <v>0</v>
      </c>
      <c r="AI29" s="37">
        <v>10.3940588127466</v>
      </c>
      <c r="AJ29" s="95">
        <v>10.6730917269039</v>
      </c>
      <c r="AK29" s="17">
        <v>0</v>
      </c>
      <c r="AL29" s="37">
        <v>10.6730917269039</v>
      </c>
      <c r="AM29" s="95">
        <v>10.6730917269039</v>
      </c>
      <c r="AN29" s="17">
        <v>0</v>
      </c>
      <c r="AO29" s="37">
        <v>10.6730917269039</v>
      </c>
      <c r="AP29" s="95">
        <v>10.6730917269039</v>
      </c>
      <c r="AQ29" s="17">
        <v>0</v>
      </c>
      <c r="AR29" s="37">
        <v>10.6730917269039</v>
      </c>
    </row>
    <row r="30" spans="2:44">
      <c r="B30" s="25" t="s">
        <v>49</v>
      </c>
      <c r="C30" s="16">
        <v>5.2427690795609996</v>
      </c>
      <c r="D30" s="17">
        <v>0</v>
      </c>
      <c r="E30" s="37">
        <f t="shared" si="0"/>
        <v>5.2427690795609996</v>
      </c>
      <c r="F30" s="16">
        <v>5.2427690795609996</v>
      </c>
      <c r="G30" s="17">
        <v>0</v>
      </c>
      <c r="H30" s="37">
        <f t="shared" si="1"/>
        <v>5.2427690795609996</v>
      </c>
      <c r="I30" s="16">
        <v>7.4456806188150004</v>
      </c>
      <c r="J30" s="17">
        <v>0</v>
      </c>
      <c r="K30" s="37">
        <f t="shared" si="2"/>
        <v>7.4456806188150004</v>
      </c>
      <c r="L30" s="16">
        <v>7.4456806188150004</v>
      </c>
      <c r="M30" s="17">
        <v>0</v>
      </c>
      <c r="N30" s="37">
        <f t="shared" si="3"/>
        <v>7.4456806188150004</v>
      </c>
      <c r="O30" s="16">
        <v>7.4456806188150004</v>
      </c>
      <c r="P30" s="17">
        <v>0</v>
      </c>
      <c r="Q30" s="37">
        <f t="shared" si="4"/>
        <v>7.4456806188150004</v>
      </c>
      <c r="R30" s="16">
        <v>7.0827820794551899</v>
      </c>
      <c r="S30" s="17">
        <v>0</v>
      </c>
      <c r="T30" s="37">
        <f t="shared" si="5"/>
        <v>7.0827820794551899</v>
      </c>
      <c r="U30" s="16">
        <v>7.0827820794551899</v>
      </c>
      <c r="V30" s="17">
        <v>0</v>
      </c>
      <c r="W30" s="87">
        <f t="shared" si="6"/>
        <v>7.0827820794551899</v>
      </c>
      <c r="X30" s="95">
        <v>7.0827820794551899</v>
      </c>
      <c r="Y30" s="17">
        <v>0</v>
      </c>
      <c r="Z30" s="37">
        <f t="shared" si="18"/>
        <v>7.0827820794551899</v>
      </c>
      <c r="AA30" s="95">
        <v>7.4012802832649998</v>
      </c>
      <c r="AB30" s="17">
        <v>0</v>
      </c>
      <c r="AC30" s="37">
        <v>7.4012802832649998</v>
      </c>
      <c r="AD30" s="95">
        <v>7.4012802832649998</v>
      </c>
      <c r="AE30" s="17">
        <v>0</v>
      </c>
      <c r="AF30" s="37">
        <v>7.4012802832649998</v>
      </c>
      <c r="AG30" s="95">
        <v>7.4012802832649998</v>
      </c>
      <c r="AH30" s="17">
        <v>0</v>
      </c>
      <c r="AI30" s="37">
        <v>7.4012802832649998</v>
      </c>
      <c r="AJ30" s="95">
        <v>6.6999699542620004</v>
      </c>
      <c r="AK30" s="17">
        <v>0</v>
      </c>
      <c r="AL30" s="37">
        <v>6.6999699542620004</v>
      </c>
      <c r="AM30" s="95">
        <v>6.6999699542620004</v>
      </c>
      <c r="AN30" s="17">
        <v>0</v>
      </c>
      <c r="AO30" s="37">
        <v>6.6999699542620004</v>
      </c>
      <c r="AP30" s="95">
        <v>6.6999699542620004</v>
      </c>
      <c r="AQ30" s="17">
        <v>0</v>
      </c>
      <c r="AR30" s="37">
        <v>6.6999699542620004</v>
      </c>
    </row>
    <row r="31" spans="2:44">
      <c r="B31" s="27" t="s">
        <v>18</v>
      </c>
      <c r="C31" s="19">
        <v>0.81675077451949996</v>
      </c>
      <c r="D31" s="19">
        <v>0.56719854694614003</v>
      </c>
      <c r="E31" s="41">
        <f t="shared" si="0"/>
        <v>1.38394932146564</v>
      </c>
      <c r="F31" s="19">
        <v>0.81675077451949996</v>
      </c>
      <c r="G31" s="19">
        <v>0.56719854694614003</v>
      </c>
      <c r="H31" s="41">
        <f t="shared" si="1"/>
        <v>1.38394932146564</v>
      </c>
      <c r="I31" s="19">
        <v>0.81675077451949996</v>
      </c>
      <c r="J31" s="19">
        <v>0.56719854694614003</v>
      </c>
      <c r="K31" s="41">
        <f t="shared" si="2"/>
        <v>1.38394932146564</v>
      </c>
      <c r="L31" s="19">
        <v>0.82536758552849998</v>
      </c>
      <c r="M31" s="19">
        <v>0.55530940882730995</v>
      </c>
      <c r="N31" s="40">
        <v>1.3806769943558099</v>
      </c>
      <c r="O31" s="19">
        <v>0.82536758552849998</v>
      </c>
      <c r="P31" s="19">
        <v>0.55530940882730995</v>
      </c>
      <c r="Q31" s="41">
        <v>1.3806769943558099</v>
      </c>
      <c r="R31" s="19">
        <v>0.82536758552849998</v>
      </c>
      <c r="S31" s="19">
        <v>0.55530940882730995</v>
      </c>
      <c r="T31" s="41">
        <v>1.3806769943558099</v>
      </c>
      <c r="U31" s="19">
        <v>0.82536758552849998</v>
      </c>
      <c r="V31" s="19">
        <v>0.55530940882730995</v>
      </c>
      <c r="W31" s="90">
        <f t="shared" si="6"/>
        <v>1.3806769943558099</v>
      </c>
      <c r="X31" s="102">
        <v>0.85572238473713502</v>
      </c>
      <c r="Y31" s="19">
        <v>0.5806213630074899</v>
      </c>
      <c r="Z31" s="41">
        <f t="shared" si="18"/>
        <v>1.4363437477446248</v>
      </c>
      <c r="AA31" s="97">
        <v>0.85572238473713502</v>
      </c>
      <c r="AB31" s="19">
        <v>0.5806213630074899</v>
      </c>
      <c r="AC31" s="41">
        <f t="shared" ref="AC31:AC33" si="19">AA31+AB31</f>
        <v>1.4363437477446248</v>
      </c>
      <c r="AD31" s="97">
        <v>0.85572238473713502</v>
      </c>
      <c r="AE31" s="19">
        <v>0.58062136300767997</v>
      </c>
      <c r="AF31" s="41">
        <f t="shared" ref="AF31:AF33" si="20">AD31+AE31</f>
        <v>1.4363437477448149</v>
      </c>
      <c r="AG31" s="97">
        <v>0.85572238473713502</v>
      </c>
      <c r="AH31" s="19">
        <v>0.58062136300767997</v>
      </c>
      <c r="AI31" s="41">
        <f t="shared" ref="AI31:AI33" si="21">AG31+AH31</f>
        <v>1.4363437477448149</v>
      </c>
      <c r="AJ31" s="97">
        <v>0.91488662727513503</v>
      </c>
      <c r="AK31" s="19">
        <v>0.6004250962305</v>
      </c>
      <c r="AL31" s="41">
        <v>1.515311723505635</v>
      </c>
      <c r="AM31" s="97">
        <v>0.91488662727513503</v>
      </c>
      <c r="AN31" s="19">
        <v>0.6004250962305</v>
      </c>
      <c r="AO31" s="41">
        <v>1.515311723505635</v>
      </c>
      <c r="AP31" s="97">
        <v>0.91488662727513503</v>
      </c>
      <c r="AQ31" s="19">
        <v>0.6004250962305</v>
      </c>
      <c r="AR31" s="41">
        <v>1.5153117235056399</v>
      </c>
    </row>
    <row r="32" spans="2:44">
      <c r="B32" s="28" t="s">
        <v>32</v>
      </c>
      <c r="C32" s="21">
        <v>4.2006209000689996</v>
      </c>
      <c r="D32" s="19">
        <v>8.5137958543000006E-2</v>
      </c>
      <c r="E32" s="41">
        <f t="shared" si="0"/>
        <v>4.2857588586119997</v>
      </c>
      <c r="F32" s="21">
        <v>4.327451264235</v>
      </c>
      <c r="G32" s="19">
        <v>8.8757029168999996E-2</v>
      </c>
      <c r="H32" s="41">
        <f t="shared" si="1"/>
        <v>4.4162082934039999</v>
      </c>
      <c r="I32" s="21">
        <v>4.4338279071170001</v>
      </c>
      <c r="J32" s="19">
        <v>9.1018377930999997E-2</v>
      </c>
      <c r="K32" s="41">
        <f t="shared" si="2"/>
        <v>4.5248462850480005</v>
      </c>
      <c r="L32" s="21">
        <v>4.5287136899889999</v>
      </c>
      <c r="M32" s="19">
        <v>9.7877606132E-2</v>
      </c>
      <c r="N32" s="41">
        <f t="shared" si="3"/>
        <v>4.6265912961210001</v>
      </c>
      <c r="O32" s="21">
        <v>4.5172658186970001</v>
      </c>
      <c r="P32" s="19">
        <v>0.102771485133</v>
      </c>
      <c r="Q32" s="41">
        <f t="shared" si="4"/>
        <v>4.6200373038300002</v>
      </c>
      <c r="R32" s="21">
        <v>4.6455582627279997</v>
      </c>
      <c r="S32" s="19">
        <v>0.107119024193</v>
      </c>
      <c r="T32" s="41">
        <f t="shared" si="5"/>
        <v>4.7526772869209992</v>
      </c>
      <c r="U32" s="21">
        <v>4.7676878931779996</v>
      </c>
      <c r="V32" s="19">
        <v>0.114751992191</v>
      </c>
      <c r="W32" s="90">
        <f t="shared" si="6"/>
        <v>4.8824398853689992</v>
      </c>
      <c r="X32" s="99">
        <v>4.7954548196689997</v>
      </c>
      <c r="Y32" s="19">
        <v>0.12013805088899999</v>
      </c>
      <c r="Z32" s="41">
        <f t="shared" si="18"/>
        <v>4.9155928705580001</v>
      </c>
      <c r="AA32" s="99">
        <v>4.991234215025</v>
      </c>
      <c r="AB32" s="19">
        <v>0.122961345529</v>
      </c>
      <c r="AC32" s="41">
        <f t="shared" si="19"/>
        <v>5.1141955605540002</v>
      </c>
      <c r="AD32" s="99">
        <v>5.1410440702090003</v>
      </c>
      <c r="AE32" s="19">
        <v>0.119928782769</v>
      </c>
      <c r="AF32" s="41">
        <f t="shared" si="20"/>
        <v>5.260972852978</v>
      </c>
      <c r="AG32" s="99">
        <v>5.2948400920710004</v>
      </c>
      <c r="AH32" s="19">
        <v>0.156080377667</v>
      </c>
      <c r="AI32" s="41">
        <f t="shared" si="21"/>
        <v>5.4509204697380005</v>
      </c>
      <c r="AJ32" s="99">
        <v>5.3789395817679999</v>
      </c>
      <c r="AK32" s="19">
        <v>0.13363995742000001</v>
      </c>
      <c r="AL32" s="41">
        <f t="shared" ref="AL32" si="22">AJ32+AK32</f>
        <v>5.5125795391879997</v>
      </c>
      <c r="AM32" s="99">
        <v>6.2794138007960001</v>
      </c>
      <c r="AN32" s="19">
        <v>0.13574315200500001</v>
      </c>
      <c r="AO32" s="41">
        <v>6.4151569528010004</v>
      </c>
      <c r="AP32" s="99">
        <v>6.3012611229379996</v>
      </c>
      <c r="AQ32" s="19">
        <v>0.12776814584599999</v>
      </c>
      <c r="AR32" s="41">
        <v>6.4290292687839994</v>
      </c>
    </row>
    <row r="33" spans="1:44" ht="14.65" thickBot="1">
      <c r="B33" s="45" t="s">
        <v>19</v>
      </c>
      <c r="C33" s="69">
        <f>C21+C17+C13+C7+C31+C28+C32</f>
        <v>2739.013337876971</v>
      </c>
      <c r="D33" s="69">
        <f>D21+D17+D13+D7+D31+D28+D32</f>
        <v>114.51476743772974</v>
      </c>
      <c r="E33" s="42">
        <f t="shared" si="0"/>
        <v>2853.528105314701</v>
      </c>
      <c r="F33" s="69">
        <f>F21+F17+F13+F7+F31+F28+F32</f>
        <v>2768.1910119667841</v>
      </c>
      <c r="G33" s="69">
        <f>G21+G17+G13+G7+G31+G28+G32</f>
        <v>116.88059864247835</v>
      </c>
      <c r="H33" s="42">
        <f t="shared" si="1"/>
        <v>2885.0716106092623</v>
      </c>
      <c r="I33" s="69">
        <f>I21+I17+I13+I7+I31+I28+I32</f>
        <v>2792.5875209135675</v>
      </c>
      <c r="J33" s="69">
        <f>J21+J17+J13+J7+J31+J28+J32</f>
        <v>119.14289956121556</v>
      </c>
      <c r="K33" s="42">
        <f t="shared" si="2"/>
        <v>2911.7304204747829</v>
      </c>
      <c r="L33" s="69">
        <f>L21+L17+L13+L7+L31+L28+L32</f>
        <v>2823.831850995954</v>
      </c>
      <c r="M33" s="69">
        <f>M21+M17+M13+M7+M31+M28+M32</f>
        <v>121.4880383310436</v>
      </c>
      <c r="N33" s="42">
        <f t="shared" si="3"/>
        <v>2945.3198893269978</v>
      </c>
      <c r="O33" s="69">
        <f>O21+O17+O13+O7+O31+O28+O32</f>
        <v>2818.1315788040656</v>
      </c>
      <c r="P33" s="69">
        <f>P21+P17+P13+P7+P31+P28+P32</f>
        <v>121.75804418748109</v>
      </c>
      <c r="Q33" s="42">
        <f t="shared" si="4"/>
        <v>2939.8896229915467</v>
      </c>
      <c r="R33" s="69">
        <f>R21+R17+R13+R7+R31+R28+R32</f>
        <v>2829.6653987723766</v>
      </c>
      <c r="S33" s="69">
        <f>S21+S17+S13+S7+S31+S28+S32</f>
        <v>128.03638221770711</v>
      </c>
      <c r="T33" s="42">
        <f t="shared" si="5"/>
        <v>2957.7017809900835</v>
      </c>
      <c r="U33" s="69">
        <f>U21+U17+U13+U7+U31+U28+U32</f>
        <v>2846.3720637049996</v>
      </c>
      <c r="V33" s="69">
        <f>V21+V17+V13+V7+V31+V28+V32</f>
        <v>129.14770429386675</v>
      </c>
      <c r="W33" s="91">
        <f t="shared" si="6"/>
        <v>2975.5197679988664</v>
      </c>
      <c r="X33" s="100">
        <f>X21+X17+X13+X7+X31+X28+X32</f>
        <v>2865.6191619690949</v>
      </c>
      <c r="Y33" s="69">
        <f>Y21+Y17+Y13+Y7+Y31+Y28+Y32</f>
        <v>132.07458056237147</v>
      </c>
      <c r="Z33" s="42">
        <f t="shared" si="18"/>
        <v>2997.6937425314663</v>
      </c>
      <c r="AA33" s="100">
        <f>AA21+AA17+AA13+AA7+AA31+AA28+AA32</f>
        <v>2873.9376488180656</v>
      </c>
      <c r="AB33" s="69">
        <f>AB21+AB17+AB13+AB7+AB31+AB28+AB32</f>
        <v>132.35105401152214</v>
      </c>
      <c r="AC33" s="42">
        <f t="shared" si="19"/>
        <v>3006.2887028295877</v>
      </c>
      <c r="AD33" s="100">
        <f>AD21+AD17+AD13+AD7+AD31+AD28+AD32</f>
        <v>2891.8258820818728</v>
      </c>
      <c r="AE33" s="69">
        <f>AE21+AE17+AE13+AE7+AE31+AE28+AE32</f>
        <v>134.62833363838206</v>
      </c>
      <c r="AF33" s="42">
        <f t="shared" si="20"/>
        <v>3026.454215720255</v>
      </c>
      <c r="AG33" s="100">
        <f>AG21+AG17+AG13+AG7+AG31+AG28+AG32</f>
        <v>2915.3929249915927</v>
      </c>
      <c r="AH33" s="69">
        <f>AH21+AH17+AH13+AH7+AH31+AH28+AH32</f>
        <v>136.3760865953908</v>
      </c>
      <c r="AI33" s="42">
        <f t="shared" si="21"/>
        <v>3051.7690115869837</v>
      </c>
      <c r="AJ33" s="100">
        <f>AJ21+AJ17+AJ13+AJ7+AJ31+AJ28+AJ32</f>
        <v>2942.7158331562359</v>
      </c>
      <c r="AK33" s="69">
        <f>AK21+AK17+AK13+AK7+AK31+AK28+AK32</f>
        <v>138.53271302698411</v>
      </c>
      <c r="AL33" s="42">
        <f>AJ33+AK33</f>
        <v>3081.2485461832202</v>
      </c>
      <c r="AM33" s="100">
        <f>AM21+AM17+AM13+AM7+AM31+AM28+AM32</f>
        <v>2951.8319286512606</v>
      </c>
      <c r="AN33" s="69">
        <f>AN21+AN17+AN13+AN7+AN31+AN28+AN32</f>
        <v>140.1653441243426</v>
      </c>
      <c r="AO33" s="42">
        <f>AM33+AN33</f>
        <v>3091.9972727756031</v>
      </c>
      <c r="AP33" s="100">
        <f>AP21+AP17+AP13+AP7+AP31+AP28+AP32</f>
        <v>2978.9129557014317</v>
      </c>
      <c r="AQ33" s="69">
        <f>AQ21+AQ17+AQ13+AQ7+AQ31+AQ28+AQ32</f>
        <v>142.69632359099921</v>
      </c>
      <c r="AR33" s="42">
        <f t="shared" ref="AR33" si="23">AP33+AQ33</f>
        <v>3121.609279292431</v>
      </c>
    </row>
    <row r="34" spans="1:44">
      <c r="B34" s="2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</row>
    <row r="35" spans="1:44" ht="14.65" thickBot="1">
      <c r="B35" s="29" t="s">
        <v>29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</row>
    <row r="36" spans="1:44">
      <c r="C36" s="29"/>
      <c r="D36" s="103">
        <v>44562</v>
      </c>
      <c r="E36" s="103">
        <v>44593</v>
      </c>
      <c r="F36" s="103">
        <v>44621</v>
      </c>
      <c r="G36" s="103">
        <v>44652</v>
      </c>
      <c r="H36" s="103">
        <v>44682</v>
      </c>
      <c r="I36" s="103">
        <v>44713</v>
      </c>
      <c r="J36" s="103">
        <v>44743</v>
      </c>
      <c r="K36" s="103">
        <v>44774</v>
      </c>
      <c r="L36" s="103">
        <v>44805</v>
      </c>
      <c r="M36" s="103">
        <v>44835</v>
      </c>
      <c r="N36" s="103">
        <v>44866</v>
      </c>
      <c r="O36" s="103">
        <v>44896</v>
      </c>
      <c r="P36" s="103">
        <v>44927</v>
      </c>
      <c r="Q36" s="103">
        <v>44958</v>
      </c>
    </row>
    <row r="37" spans="1:44">
      <c r="C37" s="4" t="s">
        <v>25</v>
      </c>
      <c r="D37" s="104">
        <v>2739.013337876971</v>
      </c>
      <c r="E37" s="104">
        <v>2768.1910119667841</v>
      </c>
      <c r="F37" s="104">
        <v>2792.5875209135675</v>
      </c>
      <c r="G37" s="104">
        <v>2823.831850995954</v>
      </c>
      <c r="H37" s="104">
        <v>2818.1315788040656</v>
      </c>
      <c r="I37" s="104">
        <v>2829.6653987723766</v>
      </c>
      <c r="J37" s="104">
        <v>2846.3720637049996</v>
      </c>
      <c r="K37" s="104">
        <v>2865.6191619690949</v>
      </c>
      <c r="L37" s="104">
        <v>2873.937648818066</v>
      </c>
      <c r="M37" s="104">
        <v>2891.8258820818728</v>
      </c>
      <c r="N37" s="104">
        <v>2915.3929249915927</v>
      </c>
      <c r="O37" s="104">
        <v>2942.7158331562359</v>
      </c>
      <c r="P37" s="104">
        <v>2951.8319286512601</v>
      </c>
      <c r="Q37" s="24">
        <v>2978.9129557014317</v>
      </c>
    </row>
    <row r="38" spans="1:44">
      <c r="C38" s="4" t="s">
        <v>1</v>
      </c>
      <c r="D38" s="104">
        <v>114.51476743772974</v>
      </c>
      <c r="E38" s="104">
        <v>116.88059864247835</v>
      </c>
      <c r="F38" s="104">
        <v>119.14289956121556</v>
      </c>
      <c r="G38" s="104">
        <v>121.4880383310436</v>
      </c>
      <c r="H38" s="104">
        <v>121.75804418748109</v>
      </c>
      <c r="I38" s="104">
        <v>128.03638221770711</v>
      </c>
      <c r="J38" s="104">
        <v>129.14770429386675</v>
      </c>
      <c r="K38" s="104">
        <v>132.07458056237147</v>
      </c>
      <c r="L38" s="104">
        <v>132.35105401152234</v>
      </c>
      <c r="M38" s="104">
        <v>134.62833363838206</v>
      </c>
      <c r="N38" s="104">
        <v>136.37608659539077</v>
      </c>
      <c r="O38" s="104">
        <v>138.53271302698411</v>
      </c>
      <c r="P38" s="104">
        <v>140.16534412434257</v>
      </c>
      <c r="Q38" s="24">
        <v>142.69632359099919</v>
      </c>
    </row>
    <row r="39" spans="1:44" ht="14.65" thickBot="1">
      <c r="A39" s="43"/>
      <c r="C39" s="45" t="s">
        <v>19</v>
      </c>
      <c r="D39" s="105">
        <f t="shared" ref="D39:Q39" si="24">SUM(D37:D38)</f>
        <v>2853.528105314701</v>
      </c>
      <c r="E39" s="105">
        <f t="shared" si="24"/>
        <v>2885.0716106092623</v>
      </c>
      <c r="F39" s="105">
        <f t="shared" si="24"/>
        <v>2911.7304204747829</v>
      </c>
      <c r="G39" s="105">
        <f t="shared" si="24"/>
        <v>2945.3198893269978</v>
      </c>
      <c r="H39" s="105">
        <f t="shared" si="24"/>
        <v>2939.8896229915467</v>
      </c>
      <c r="I39" s="105">
        <f t="shared" si="24"/>
        <v>2957.7017809900835</v>
      </c>
      <c r="J39" s="105">
        <f t="shared" si="24"/>
        <v>2975.5197679988664</v>
      </c>
      <c r="K39" s="105">
        <f t="shared" si="24"/>
        <v>2997.6937425314663</v>
      </c>
      <c r="L39" s="105">
        <f t="shared" si="24"/>
        <v>3006.2887028295881</v>
      </c>
      <c r="M39" s="105">
        <f t="shared" si="24"/>
        <v>3026.454215720255</v>
      </c>
      <c r="N39" s="105">
        <f t="shared" si="24"/>
        <v>3051.7690115869837</v>
      </c>
      <c r="O39" s="105">
        <f t="shared" si="24"/>
        <v>3081.2485461832202</v>
      </c>
      <c r="P39" s="105">
        <f t="shared" si="24"/>
        <v>3091.9972727756026</v>
      </c>
      <c r="Q39" s="105">
        <f t="shared" si="24"/>
        <v>3121.609279292431</v>
      </c>
    </row>
    <row r="40" spans="1:44">
      <c r="A40" s="43"/>
      <c r="B40" s="31"/>
    </row>
    <row r="41" spans="1:44">
      <c r="A41" s="43"/>
      <c r="B41" s="31"/>
    </row>
    <row r="42" spans="1:44">
      <c r="A42" s="43"/>
      <c r="B42" s="31"/>
    </row>
    <row r="43" spans="1:44">
      <c r="A43" s="43"/>
      <c r="B43" s="31"/>
    </row>
    <row r="44" spans="1:44">
      <c r="A44" s="43"/>
      <c r="B44" s="32"/>
    </row>
  </sheetData>
  <mergeCells count="30">
    <mergeCell ref="B2:E2"/>
    <mergeCell ref="C5:D5"/>
    <mergeCell ref="E5:E6"/>
    <mergeCell ref="B5:B6"/>
    <mergeCell ref="AJ5:AK5"/>
    <mergeCell ref="L5:M5"/>
    <mergeCell ref="N5:N6"/>
    <mergeCell ref="I5:J5"/>
    <mergeCell ref="K5:K6"/>
    <mergeCell ref="F5:G5"/>
    <mergeCell ref="H5:H6"/>
    <mergeCell ref="T5:T6"/>
    <mergeCell ref="O5:P5"/>
    <mergeCell ref="Q5:Q6"/>
    <mergeCell ref="AG5:AH5"/>
    <mergeCell ref="AI5:AI6"/>
    <mergeCell ref="AP5:AQ5"/>
    <mergeCell ref="AR5:AR6"/>
    <mergeCell ref="R5:S5"/>
    <mergeCell ref="AM5:AN5"/>
    <mergeCell ref="AO5:AO6"/>
    <mergeCell ref="AA5:AB5"/>
    <mergeCell ref="AC5:AC6"/>
    <mergeCell ref="X5:Y5"/>
    <mergeCell ref="Z5:Z6"/>
    <mergeCell ref="U5:V5"/>
    <mergeCell ref="W5:W6"/>
    <mergeCell ref="AL5:AL6"/>
    <mergeCell ref="AD5:AE5"/>
    <mergeCell ref="AF5:AF6"/>
  </mergeCells>
  <conditionalFormatting sqref="C35:AR35">
    <cfRule type="cellIs" priority="51" operator="notEqual">
      <formula>0</formula>
    </cfRule>
    <cfRule type="cellIs" priority="52" operator="notEqual">
      <formula>0</formula>
    </cfRule>
  </conditionalFormatting>
  <conditionalFormatting sqref="AA35:AC35">
    <cfRule type="cellIs" priority="11" operator="notEqual">
      <formula>0</formula>
    </cfRule>
    <cfRule type="cellIs" priority="12" operator="notEqual">
      <formula>0</formula>
    </cfRule>
  </conditionalFormatting>
  <conditionalFormatting sqref="AA35:AC35">
    <cfRule type="cellIs" priority="9" operator="notEqual">
      <formula>0</formula>
    </cfRule>
    <cfRule type="cellIs" priority="10" operator="notEqual">
      <formula>0</formula>
    </cfRule>
  </conditionalFormatting>
  <conditionalFormatting sqref="AD35:AR35">
    <cfRule type="cellIs" priority="7" operator="notEqual">
      <formula>0</formula>
    </cfRule>
    <cfRule type="cellIs" priority="8" operator="notEqual">
      <formula>0</formula>
    </cfRule>
  </conditionalFormatting>
  <conditionalFormatting sqref="AD35:AR35">
    <cfRule type="cellIs" priority="5" operator="notEqual">
      <formula>0</formula>
    </cfRule>
    <cfRule type="cellIs" priority="6" operator="notEqual">
      <formula>0</formula>
    </cfRule>
  </conditionalFormatting>
  <conditionalFormatting sqref="AD35:AR35">
    <cfRule type="cellIs" priority="3" operator="notEqual">
      <formula>0</formula>
    </cfRule>
    <cfRule type="cellIs" priority="4" operator="notEqual">
      <formula>0</formula>
    </cfRule>
  </conditionalFormatting>
  <conditionalFormatting sqref="AD35:AR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7"/>
  <sheetViews>
    <sheetView showGridLines="0" tabSelected="1" zoomScale="70" zoomScaleNormal="70" workbookViewId="0">
      <pane xSplit="2" ySplit="5" topLeftCell="AI6" activePane="bottomRight" state="frozen"/>
      <selection pane="topRight" activeCell="C1" sqref="C1"/>
      <selection pane="bottomLeft" activeCell="A6" sqref="A6"/>
      <selection pane="bottomRight" activeCell="AI37" sqref="AI37"/>
    </sheetView>
  </sheetViews>
  <sheetFormatPr defaultColWidth="9.1328125" defaultRowHeight="14.25"/>
  <cols>
    <col min="1" max="1" width="9.1328125" style="1"/>
    <col min="2" max="2" width="45" style="1" customWidth="1"/>
    <col min="3" max="14" width="15.86328125" style="1" customWidth="1"/>
    <col min="15" max="44" width="16.1328125" style="1" customWidth="1"/>
    <col min="45" max="16384" width="9.1328125" style="1"/>
  </cols>
  <sheetData>
    <row r="1" spans="2:44">
      <c r="B1" s="74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2:44">
      <c r="B2" s="74" t="s">
        <v>28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2:44" ht="14.65" thickBot="1">
      <c r="B3" s="2"/>
    </row>
    <row r="4" spans="2:44" s="72" customFormat="1">
      <c r="B4" s="120" t="s">
        <v>0</v>
      </c>
      <c r="C4" s="114" t="s">
        <v>41</v>
      </c>
      <c r="D4" s="115"/>
      <c r="E4" s="112" t="s">
        <v>23</v>
      </c>
      <c r="F4" s="114" t="s">
        <v>42</v>
      </c>
      <c r="G4" s="115"/>
      <c r="H4" s="112" t="s">
        <v>23</v>
      </c>
      <c r="I4" s="114" t="s">
        <v>43</v>
      </c>
      <c r="J4" s="115"/>
      <c r="K4" s="112" t="s">
        <v>23</v>
      </c>
      <c r="L4" s="114" t="s">
        <v>44</v>
      </c>
      <c r="M4" s="115"/>
      <c r="N4" s="112" t="s">
        <v>23</v>
      </c>
      <c r="O4" s="114" t="s">
        <v>46</v>
      </c>
      <c r="P4" s="115"/>
      <c r="Q4" s="112" t="s">
        <v>23</v>
      </c>
      <c r="R4" s="114" t="s">
        <v>48</v>
      </c>
      <c r="S4" s="115"/>
      <c r="T4" s="112" t="s">
        <v>23</v>
      </c>
      <c r="U4" s="114" t="s">
        <v>52</v>
      </c>
      <c r="V4" s="115"/>
      <c r="W4" s="112" t="s">
        <v>23</v>
      </c>
      <c r="X4" s="114" t="s">
        <v>53</v>
      </c>
      <c r="Y4" s="115"/>
      <c r="Z4" s="112" t="s">
        <v>23</v>
      </c>
      <c r="AA4" s="116" t="s">
        <v>54</v>
      </c>
      <c r="AB4" s="115"/>
      <c r="AC4" s="112" t="s">
        <v>23</v>
      </c>
      <c r="AD4" s="116" t="s">
        <v>55</v>
      </c>
      <c r="AE4" s="115"/>
      <c r="AF4" s="112" t="s">
        <v>23</v>
      </c>
      <c r="AG4" s="116" t="s">
        <v>56</v>
      </c>
      <c r="AH4" s="115"/>
      <c r="AI4" s="112" t="s">
        <v>23</v>
      </c>
      <c r="AJ4" s="116" t="s">
        <v>58</v>
      </c>
      <c r="AK4" s="115"/>
      <c r="AL4" s="112" t="s">
        <v>23</v>
      </c>
      <c r="AM4" s="116" t="s">
        <v>59</v>
      </c>
      <c r="AN4" s="115"/>
      <c r="AO4" s="112" t="s">
        <v>23</v>
      </c>
      <c r="AP4" s="116" t="s">
        <v>61</v>
      </c>
      <c r="AQ4" s="115"/>
      <c r="AR4" s="112" t="s">
        <v>23</v>
      </c>
    </row>
    <row r="5" spans="2:44" s="72" customFormat="1">
      <c r="B5" s="121"/>
      <c r="C5" s="44" t="s">
        <v>25</v>
      </c>
      <c r="D5" s="4" t="s">
        <v>1</v>
      </c>
      <c r="E5" s="113"/>
      <c r="F5" s="44" t="s">
        <v>25</v>
      </c>
      <c r="G5" s="4" t="s">
        <v>1</v>
      </c>
      <c r="H5" s="113"/>
      <c r="I5" s="44" t="s">
        <v>25</v>
      </c>
      <c r="J5" s="4" t="s">
        <v>1</v>
      </c>
      <c r="K5" s="113"/>
      <c r="L5" s="44" t="s">
        <v>25</v>
      </c>
      <c r="M5" s="4" t="s">
        <v>1</v>
      </c>
      <c r="N5" s="113"/>
      <c r="O5" s="44" t="s">
        <v>25</v>
      </c>
      <c r="P5" s="4" t="s">
        <v>1</v>
      </c>
      <c r="Q5" s="113"/>
      <c r="R5" s="44" t="s">
        <v>25</v>
      </c>
      <c r="S5" s="4" t="s">
        <v>1</v>
      </c>
      <c r="T5" s="113"/>
      <c r="U5" s="44" t="s">
        <v>25</v>
      </c>
      <c r="V5" s="4" t="s">
        <v>1</v>
      </c>
      <c r="W5" s="113"/>
      <c r="X5" s="44" t="s">
        <v>25</v>
      </c>
      <c r="Y5" s="4" t="s">
        <v>1</v>
      </c>
      <c r="Z5" s="113"/>
      <c r="AA5" s="44" t="s">
        <v>25</v>
      </c>
      <c r="AB5" s="4" t="s">
        <v>1</v>
      </c>
      <c r="AC5" s="113"/>
      <c r="AD5" s="44" t="s">
        <v>25</v>
      </c>
      <c r="AE5" s="4" t="s">
        <v>1</v>
      </c>
      <c r="AF5" s="113"/>
      <c r="AG5" s="44" t="s">
        <v>25</v>
      </c>
      <c r="AH5" s="4" t="s">
        <v>1</v>
      </c>
      <c r="AI5" s="113"/>
      <c r="AJ5" s="44" t="s">
        <v>25</v>
      </c>
      <c r="AK5" s="4" t="s">
        <v>1</v>
      </c>
      <c r="AL5" s="113"/>
      <c r="AM5" s="44" t="s">
        <v>25</v>
      </c>
      <c r="AN5" s="4" t="s">
        <v>1</v>
      </c>
      <c r="AO5" s="113"/>
      <c r="AP5" s="44" t="s">
        <v>25</v>
      </c>
      <c r="AQ5" s="4" t="s">
        <v>1</v>
      </c>
      <c r="AR5" s="113"/>
    </row>
    <row r="6" spans="2:44">
      <c r="B6" s="9" t="s">
        <v>2</v>
      </c>
      <c r="C6" s="48">
        <f>SUM(C7:C11)</f>
        <v>136</v>
      </c>
      <c r="D6" s="15">
        <f>SUM(D7:D11)</f>
        <v>14</v>
      </c>
      <c r="E6" s="52">
        <f t="shared" ref="E6:E37" si="0">SUM(C6:D6)</f>
        <v>150</v>
      </c>
      <c r="F6" s="48">
        <f>SUM(F7:F11)</f>
        <v>136</v>
      </c>
      <c r="G6" s="15">
        <f>SUM(G7:G11)</f>
        <v>14</v>
      </c>
      <c r="H6" s="52">
        <f t="shared" ref="H6:H37" si="1">SUM(F6:G6)</f>
        <v>150</v>
      </c>
      <c r="I6" s="48">
        <f>SUM(I7:I11)</f>
        <v>136</v>
      </c>
      <c r="J6" s="15">
        <f>SUM(J7:J11)</f>
        <v>15</v>
      </c>
      <c r="K6" s="52">
        <f t="shared" ref="K6:K37" si="2">SUM(I6:J6)</f>
        <v>151</v>
      </c>
      <c r="L6" s="48">
        <f>SUM(L7:L11)</f>
        <v>136</v>
      </c>
      <c r="M6" s="15">
        <f>SUM(M7:M11)</f>
        <v>15</v>
      </c>
      <c r="N6" s="52">
        <f t="shared" ref="N6:N37" si="3">SUM(L6:M6)</f>
        <v>151</v>
      </c>
      <c r="O6" s="48">
        <f>SUM(O7:O11)</f>
        <v>136</v>
      </c>
      <c r="P6" s="15">
        <f>SUM(P7:P11)</f>
        <v>15</v>
      </c>
      <c r="Q6" s="52">
        <f t="shared" ref="Q6:Q37" si="4">SUM(O6:P6)</f>
        <v>151</v>
      </c>
      <c r="R6" s="48">
        <f>SUM(R7:R11)</f>
        <v>136</v>
      </c>
      <c r="S6" s="15">
        <f>SUM(S7:S11)</f>
        <v>15</v>
      </c>
      <c r="T6" s="52">
        <f t="shared" ref="T6:T37" si="5">SUM(R6:S6)</f>
        <v>151</v>
      </c>
      <c r="U6" s="48">
        <f>SUM(U7:U11)</f>
        <v>136</v>
      </c>
      <c r="V6" s="15">
        <f>SUM(V7:V11)</f>
        <v>15</v>
      </c>
      <c r="W6" s="52">
        <f t="shared" ref="W6:W19" si="6">SUM(U6:V6)</f>
        <v>151</v>
      </c>
      <c r="X6" s="48">
        <f>SUM(X7:X11)</f>
        <v>136</v>
      </c>
      <c r="Y6" s="15">
        <f>SUM(Y7:Y11)</f>
        <v>15</v>
      </c>
      <c r="Z6" s="52">
        <f t="shared" ref="Z6:Z19" si="7">SUM(X6:Y6)</f>
        <v>151</v>
      </c>
      <c r="AA6" s="48">
        <f>SUM(AA7:AA11)</f>
        <v>136</v>
      </c>
      <c r="AB6" s="15">
        <f>SUM(AB7:AB11)</f>
        <v>15</v>
      </c>
      <c r="AC6" s="52">
        <f t="shared" ref="AC6:AC19" si="8">SUM(AA6:AB6)</f>
        <v>151</v>
      </c>
      <c r="AD6" s="48">
        <f>SUM(AD7:AD11)</f>
        <v>136</v>
      </c>
      <c r="AE6" s="15">
        <f>SUM(AE7:AE11)</f>
        <v>15</v>
      </c>
      <c r="AF6" s="52">
        <f t="shared" ref="AF6:AF19" si="9">SUM(AD6:AE6)</f>
        <v>151</v>
      </c>
      <c r="AG6" s="48">
        <f>SUM(AG7:AG11)</f>
        <v>137</v>
      </c>
      <c r="AH6" s="15">
        <f>SUM(AH7:AH11)</f>
        <v>15</v>
      </c>
      <c r="AI6" s="52">
        <f t="shared" ref="AI6:AI19" si="10">SUM(AG6:AH6)</f>
        <v>152</v>
      </c>
      <c r="AJ6" s="48">
        <f>SUM(AJ7:AJ11)</f>
        <v>136</v>
      </c>
      <c r="AK6" s="15">
        <f>SUM(AK7:AK11)</f>
        <v>15</v>
      </c>
      <c r="AL6" s="52">
        <f t="shared" ref="AL6:AL19" si="11">SUM(AJ6:AK6)</f>
        <v>151</v>
      </c>
      <c r="AM6" s="48">
        <f>SUM(AM7:AM11)</f>
        <v>136</v>
      </c>
      <c r="AN6" s="48">
        <f t="shared" ref="AN6:AO6" si="12">SUM(AN7:AN11)</f>
        <v>15</v>
      </c>
      <c r="AO6" s="48">
        <f t="shared" si="12"/>
        <v>151</v>
      </c>
      <c r="AP6" s="48">
        <f>SUM(AP7:AP11)</f>
        <v>136</v>
      </c>
      <c r="AQ6" s="48">
        <f t="shared" ref="AQ6:AR6" si="13">SUM(AQ7:AQ11)</f>
        <v>15</v>
      </c>
      <c r="AR6" s="48">
        <f t="shared" si="13"/>
        <v>151</v>
      </c>
    </row>
    <row r="7" spans="2:44">
      <c r="B7" s="8" t="s">
        <v>3</v>
      </c>
      <c r="C7" s="55">
        <v>53</v>
      </c>
      <c r="D7" s="54">
        <v>7</v>
      </c>
      <c r="E7" s="53">
        <f t="shared" si="0"/>
        <v>60</v>
      </c>
      <c r="F7" s="55">
        <v>53</v>
      </c>
      <c r="G7" s="54">
        <v>7</v>
      </c>
      <c r="H7" s="53">
        <f t="shared" si="1"/>
        <v>60</v>
      </c>
      <c r="I7" s="55">
        <v>53</v>
      </c>
      <c r="J7" s="54">
        <v>8</v>
      </c>
      <c r="K7" s="53">
        <f t="shared" si="2"/>
        <v>61</v>
      </c>
      <c r="L7" s="55">
        <v>53</v>
      </c>
      <c r="M7" s="54">
        <v>8</v>
      </c>
      <c r="N7" s="53">
        <f t="shared" si="3"/>
        <v>61</v>
      </c>
      <c r="O7" s="55">
        <v>53</v>
      </c>
      <c r="P7" s="54">
        <v>8</v>
      </c>
      <c r="Q7" s="53">
        <f t="shared" si="4"/>
        <v>61</v>
      </c>
      <c r="R7" s="55">
        <v>53</v>
      </c>
      <c r="S7" s="54">
        <v>8</v>
      </c>
      <c r="T7" s="53">
        <f t="shared" si="5"/>
        <v>61</v>
      </c>
      <c r="U7" s="55">
        <v>53</v>
      </c>
      <c r="V7" s="54">
        <v>8</v>
      </c>
      <c r="W7" s="53">
        <f t="shared" si="6"/>
        <v>61</v>
      </c>
      <c r="X7" s="55">
        <v>53</v>
      </c>
      <c r="Y7" s="54">
        <v>8</v>
      </c>
      <c r="Z7" s="53">
        <f t="shared" si="7"/>
        <v>61</v>
      </c>
      <c r="AA7" s="55">
        <v>53</v>
      </c>
      <c r="AB7" s="54">
        <v>8</v>
      </c>
      <c r="AC7" s="53">
        <f t="shared" si="8"/>
        <v>61</v>
      </c>
      <c r="AD7" s="55">
        <v>53</v>
      </c>
      <c r="AE7" s="54">
        <v>8</v>
      </c>
      <c r="AF7" s="53">
        <f t="shared" si="9"/>
        <v>61</v>
      </c>
      <c r="AG7" s="55">
        <v>53</v>
      </c>
      <c r="AH7" s="54">
        <v>8</v>
      </c>
      <c r="AI7" s="53">
        <f t="shared" si="10"/>
        <v>61</v>
      </c>
      <c r="AJ7" s="55">
        <v>52</v>
      </c>
      <c r="AK7" s="54">
        <v>8</v>
      </c>
      <c r="AL7" s="53">
        <f t="shared" si="11"/>
        <v>60</v>
      </c>
      <c r="AM7" s="55">
        <v>52</v>
      </c>
      <c r="AN7" s="54">
        <v>8</v>
      </c>
      <c r="AO7" s="53">
        <v>60</v>
      </c>
      <c r="AP7" s="55">
        <v>52</v>
      </c>
      <c r="AQ7" s="54">
        <v>8</v>
      </c>
      <c r="AR7" s="53">
        <v>60</v>
      </c>
    </row>
    <row r="8" spans="2:44">
      <c r="B8" s="6" t="s">
        <v>4</v>
      </c>
      <c r="C8" s="55">
        <v>71</v>
      </c>
      <c r="D8" s="54">
        <v>6</v>
      </c>
      <c r="E8" s="53">
        <f t="shared" si="0"/>
        <v>77</v>
      </c>
      <c r="F8" s="55">
        <v>71</v>
      </c>
      <c r="G8" s="54">
        <v>6</v>
      </c>
      <c r="H8" s="53">
        <f t="shared" si="1"/>
        <v>77</v>
      </c>
      <c r="I8" s="55">
        <v>71</v>
      </c>
      <c r="J8" s="54">
        <v>6</v>
      </c>
      <c r="K8" s="53">
        <f t="shared" si="2"/>
        <v>77</v>
      </c>
      <c r="L8" s="55">
        <v>71</v>
      </c>
      <c r="M8" s="54">
        <v>6</v>
      </c>
      <c r="N8" s="53">
        <f t="shared" si="3"/>
        <v>77</v>
      </c>
      <c r="O8" s="55">
        <v>71</v>
      </c>
      <c r="P8" s="54">
        <v>6</v>
      </c>
      <c r="Q8" s="53">
        <f t="shared" si="4"/>
        <v>77</v>
      </c>
      <c r="R8" s="55">
        <v>71</v>
      </c>
      <c r="S8" s="54">
        <v>6</v>
      </c>
      <c r="T8" s="53">
        <f t="shared" si="5"/>
        <v>77</v>
      </c>
      <c r="U8" s="55">
        <v>71</v>
      </c>
      <c r="V8" s="54">
        <v>6</v>
      </c>
      <c r="W8" s="53">
        <f t="shared" si="6"/>
        <v>77</v>
      </c>
      <c r="X8" s="55">
        <v>71</v>
      </c>
      <c r="Y8" s="54">
        <v>6</v>
      </c>
      <c r="Z8" s="53">
        <f t="shared" si="7"/>
        <v>77</v>
      </c>
      <c r="AA8" s="55">
        <v>71</v>
      </c>
      <c r="AB8" s="54">
        <v>6</v>
      </c>
      <c r="AC8" s="53">
        <f t="shared" si="8"/>
        <v>77</v>
      </c>
      <c r="AD8" s="55">
        <v>71</v>
      </c>
      <c r="AE8" s="54">
        <v>6</v>
      </c>
      <c r="AF8" s="53">
        <f t="shared" si="9"/>
        <v>77</v>
      </c>
      <c r="AG8" s="55">
        <v>72</v>
      </c>
      <c r="AH8" s="54">
        <v>6</v>
      </c>
      <c r="AI8" s="53">
        <f t="shared" si="10"/>
        <v>78</v>
      </c>
      <c r="AJ8" s="55">
        <v>72</v>
      </c>
      <c r="AK8" s="54">
        <v>6</v>
      </c>
      <c r="AL8" s="53">
        <f t="shared" si="11"/>
        <v>78</v>
      </c>
      <c r="AM8" s="55">
        <v>72</v>
      </c>
      <c r="AN8" s="54">
        <v>6</v>
      </c>
      <c r="AO8" s="53">
        <v>78</v>
      </c>
      <c r="AP8" s="55">
        <v>72</v>
      </c>
      <c r="AQ8" s="54">
        <v>6</v>
      </c>
      <c r="AR8" s="53">
        <v>78</v>
      </c>
    </row>
    <row r="9" spans="2:44">
      <c r="B9" s="6" t="s">
        <v>5</v>
      </c>
      <c r="C9" s="55">
        <v>7</v>
      </c>
      <c r="D9" s="54">
        <v>1</v>
      </c>
      <c r="E9" s="53">
        <f t="shared" si="0"/>
        <v>8</v>
      </c>
      <c r="F9" s="55">
        <v>7</v>
      </c>
      <c r="G9" s="54">
        <v>1</v>
      </c>
      <c r="H9" s="53">
        <f t="shared" si="1"/>
        <v>8</v>
      </c>
      <c r="I9" s="55">
        <v>7</v>
      </c>
      <c r="J9" s="54">
        <v>1</v>
      </c>
      <c r="K9" s="53">
        <f t="shared" si="2"/>
        <v>8</v>
      </c>
      <c r="L9" s="55">
        <v>7</v>
      </c>
      <c r="M9" s="54">
        <v>1</v>
      </c>
      <c r="N9" s="53">
        <f t="shared" si="3"/>
        <v>8</v>
      </c>
      <c r="O9" s="55">
        <v>7</v>
      </c>
      <c r="P9" s="54">
        <v>1</v>
      </c>
      <c r="Q9" s="53">
        <f t="shared" si="4"/>
        <v>8</v>
      </c>
      <c r="R9" s="55">
        <v>7</v>
      </c>
      <c r="S9" s="54">
        <v>1</v>
      </c>
      <c r="T9" s="53">
        <f t="shared" si="5"/>
        <v>8</v>
      </c>
      <c r="U9" s="55">
        <v>7</v>
      </c>
      <c r="V9" s="54">
        <v>1</v>
      </c>
      <c r="W9" s="53">
        <f t="shared" si="6"/>
        <v>8</v>
      </c>
      <c r="X9" s="55">
        <v>7</v>
      </c>
      <c r="Y9" s="54">
        <v>1</v>
      </c>
      <c r="Z9" s="53">
        <f t="shared" si="7"/>
        <v>8</v>
      </c>
      <c r="AA9" s="55">
        <v>7</v>
      </c>
      <c r="AB9" s="54">
        <v>1</v>
      </c>
      <c r="AC9" s="53">
        <f t="shared" si="8"/>
        <v>8</v>
      </c>
      <c r="AD9" s="55">
        <v>7</v>
      </c>
      <c r="AE9" s="54">
        <v>1</v>
      </c>
      <c r="AF9" s="53">
        <f t="shared" si="9"/>
        <v>8</v>
      </c>
      <c r="AG9" s="55">
        <v>7</v>
      </c>
      <c r="AH9" s="54">
        <v>1</v>
      </c>
      <c r="AI9" s="53">
        <f t="shared" si="10"/>
        <v>8</v>
      </c>
      <c r="AJ9" s="55">
        <v>7</v>
      </c>
      <c r="AK9" s="54">
        <v>1</v>
      </c>
      <c r="AL9" s="53">
        <f t="shared" si="11"/>
        <v>8</v>
      </c>
      <c r="AM9" s="55">
        <v>7</v>
      </c>
      <c r="AN9" s="54">
        <v>1</v>
      </c>
      <c r="AO9" s="53">
        <v>8</v>
      </c>
      <c r="AP9" s="55">
        <v>7</v>
      </c>
      <c r="AQ9" s="54">
        <v>1</v>
      </c>
      <c r="AR9" s="53">
        <v>8</v>
      </c>
    </row>
    <row r="10" spans="2:44" ht="28.5">
      <c r="B10" s="33" t="s">
        <v>40</v>
      </c>
      <c r="C10" s="55">
        <v>3</v>
      </c>
      <c r="D10" s="54">
        <v>0</v>
      </c>
      <c r="E10" s="53">
        <f t="shared" si="0"/>
        <v>3</v>
      </c>
      <c r="F10" s="55">
        <v>3</v>
      </c>
      <c r="G10" s="54">
        <v>0</v>
      </c>
      <c r="H10" s="53">
        <f t="shared" si="1"/>
        <v>3</v>
      </c>
      <c r="I10" s="55">
        <v>3</v>
      </c>
      <c r="J10" s="54">
        <v>0</v>
      </c>
      <c r="K10" s="53">
        <f t="shared" si="2"/>
        <v>3</v>
      </c>
      <c r="L10" s="55">
        <v>3</v>
      </c>
      <c r="M10" s="54">
        <v>0</v>
      </c>
      <c r="N10" s="53">
        <f t="shared" si="3"/>
        <v>3</v>
      </c>
      <c r="O10" s="55">
        <v>3</v>
      </c>
      <c r="P10" s="54">
        <v>0</v>
      </c>
      <c r="Q10" s="53">
        <f t="shared" si="4"/>
        <v>3</v>
      </c>
      <c r="R10" s="55">
        <v>3</v>
      </c>
      <c r="S10" s="54">
        <v>0</v>
      </c>
      <c r="T10" s="53">
        <f t="shared" si="5"/>
        <v>3</v>
      </c>
      <c r="U10" s="55">
        <v>3</v>
      </c>
      <c r="V10" s="54">
        <v>0</v>
      </c>
      <c r="W10" s="53">
        <f t="shared" si="6"/>
        <v>3</v>
      </c>
      <c r="X10" s="55">
        <v>3</v>
      </c>
      <c r="Y10" s="54">
        <v>0</v>
      </c>
      <c r="Z10" s="53">
        <f t="shared" si="7"/>
        <v>3</v>
      </c>
      <c r="AA10" s="55">
        <v>3</v>
      </c>
      <c r="AB10" s="54">
        <v>0</v>
      </c>
      <c r="AC10" s="53">
        <f t="shared" si="8"/>
        <v>3</v>
      </c>
      <c r="AD10" s="55">
        <v>3</v>
      </c>
      <c r="AE10" s="54">
        <v>0</v>
      </c>
      <c r="AF10" s="53">
        <f t="shared" si="9"/>
        <v>3</v>
      </c>
      <c r="AG10" s="55">
        <v>3</v>
      </c>
      <c r="AH10" s="54">
        <v>0</v>
      </c>
      <c r="AI10" s="53">
        <f t="shared" si="10"/>
        <v>3</v>
      </c>
      <c r="AJ10" s="55">
        <v>3</v>
      </c>
      <c r="AK10" s="54"/>
      <c r="AL10" s="53">
        <f t="shared" si="11"/>
        <v>3</v>
      </c>
      <c r="AM10" s="55">
        <v>3</v>
      </c>
      <c r="AN10" s="54"/>
      <c r="AO10" s="53">
        <v>3</v>
      </c>
      <c r="AP10" s="55">
        <v>3</v>
      </c>
      <c r="AQ10" s="54"/>
      <c r="AR10" s="53">
        <v>3</v>
      </c>
    </row>
    <row r="11" spans="2:44">
      <c r="B11" s="6" t="s">
        <v>6</v>
      </c>
      <c r="C11" s="57">
        <v>2</v>
      </c>
      <c r="D11" s="56">
        <v>0</v>
      </c>
      <c r="E11" s="53">
        <f t="shared" si="0"/>
        <v>2</v>
      </c>
      <c r="F11" s="57">
        <v>2</v>
      </c>
      <c r="G11" s="56">
        <v>0</v>
      </c>
      <c r="H11" s="53">
        <f t="shared" si="1"/>
        <v>2</v>
      </c>
      <c r="I11" s="57">
        <v>2</v>
      </c>
      <c r="J11" s="56">
        <v>0</v>
      </c>
      <c r="K11" s="53">
        <f t="shared" si="2"/>
        <v>2</v>
      </c>
      <c r="L11" s="57">
        <v>2</v>
      </c>
      <c r="M11" s="56">
        <v>0</v>
      </c>
      <c r="N11" s="53">
        <f t="shared" si="3"/>
        <v>2</v>
      </c>
      <c r="O11" s="57">
        <v>2</v>
      </c>
      <c r="P11" s="56">
        <v>0</v>
      </c>
      <c r="Q11" s="53">
        <f t="shared" si="4"/>
        <v>2</v>
      </c>
      <c r="R11" s="57">
        <v>2</v>
      </c>
      <c r="S11" s="56">
        <v>0</v>
      </c>
      <c r="T11" s="53">
        <f t="shared" si="5"/>
        <v>2</v>
      </c>
      <c r="U11" s="57">
        <v>2</v>
      </c>
      <c r="V11" s="56">
        <v>0</v>
      </c>
      <c r="W11" s="53">
        <f t="shared" si="6"/>
        <v>2</v>
      </c>
      <c r="X11" s="57">
        <v>2</v>
      </c>
      <c r="Y11" s="56">
        <v>0</v>
      </c>
      <c r="Z11" s="53">
        <f t="shared" si="7"/>
        <v>2</v>
      </c>
      <c r="AA11" s="57">
        <v>2</v>
      </c>
      <c r="AB11" s="56">
        <v>0</v>
      </c>
      <c r="AC11" s="53">
        <f t="shared" si="8"/>
        <v>2</v>
      </c>
      <c r="AD11" s="57">
        <v>2</v>
      </c>
      <c r="AE11" s="56">
        <v>0</v>
      </c>
      <c r="AF11" s="53">
        <f t="shared" si="9"/>
        <v>2</v>
      </c>
      <c r="AG11" s="57">
        <v>2</v>
      </c>
      <c r="AH11" s="56">
        <v>0</v>
      </c>
      <c r="AI11" s="53">
        <f t="shared" si="10"/>
        <v>2</v>
      </c>
      <c r="AJ11" s="57">
        <v>2</v>
      </c>
      <c r="AK11" s="56">
        <v>0</v>
      </c>
      <c r="AL11" s="53">
        <f t="shared" si="11"/>
        <v>2</v>
      </c>
      <c r="AM11" s="57">
        <v>2</v>
      </c>
      <c r="AN11" s="56">
        <v>0</v>
      </c>
      <c r="AO11" s="53">
        <v>2</v>
      </c>
      <c r="AP11" s="57">
        <v>2</v>
      </c>
      <c r="AQ11" s="56">
        <v>0</v>
      </c>
      <c r="AR11" s="53">
        <v>2</v>
      </c>
    </row>
    <row r="12" spans="2:44">
      <c r="B12" s="7" t="s">
        <v>7</v>
      </c>
      <c r="C12" s="59">
        <f>SUM(C13:C15)</f>
        <v>212</v>
      </c>
      <c r="D12" s="58">
        <f>SUM(D13:D15)</f>
        <v>9</v>
      </c>
      <c r="E12" s="52">
        <f t="shared" si="0"/>
        <v>221</v>
      </c>
      <c r="F12" s="59">
        <f>SUM(F13:F15)</f>
        <v>212</v>
      </c>
      <c r="G12" s="58">
        <f>SUM(G13:G15)</f>
        <v>9</v>
      </c>
      <c r="H12" s="52">
        <f t="shared" si="1"/>
        <v>221</v>
      </c>
      <c r="I12" s="59">
        <f>SUM(I13:I15)</f>
        <v>210</v>
      </c>
      <c r="J12" s="58">
        <f>SUM(J13:J15)</f>
        <v>9</v>
      </c>
      <c r="K12" s="52">
        <f t="shared" si="2"/>
        <v>219</v>
      </c>
      <c r="L12" s="59">
        <f>SUM(L13:L15)</f>
        <v>209</v>
      </c>
      <c r="M12" s="58">
        <f>SUM(M13:M15)</f>
        <v>9</v>
      </c>
      <c r="N12" s="52">
        <f t="shared" si="3"/>
        <v>218</v>
      </c>
      <c r="O12" s="59">
        <f>SUM(O13:O15)</f>
        <v>208</v>
      </c>
      <c r="P12" s="58">
        <f>SUM(P13:P15)</f>
        <v>9</v>
      </c>
      <c r="Q12" s="52">
        <f t="shared" si="4"/>
        <v>217</v>
      </c>
      <c r="R12" s="59">
        <f>SUM(R13:R15)</f>
        <v>208</v>
      </c>
      <c r="S12" s="58">
        <f>SUM(S13:S15)</f>
        <v>9</v>
      </c>
      <c r="T12" s="52">
        <f t="shared" si="5"/>
        <v>217</v>
      </c>
      <c r="U12" s="59">
        <f>SUM(U13:U15)</f>
        <v>207</v>
      </c>
      <c r="V12" s="58">
        <f>SUM(V13:V15)</f>
        <v>9</v>
      </c>
      <c r="W12" s="52">
        <f t="shared" si="6"/>
        <v>216</v>
      </c>
      <c r="X12" s="59">
        <f>SUM(X13:X15)</f>
        <v>203</v>
      </c>
      <c r="Y12" s="58">
        <f>SUM(Y13:Y15)</f>
        <v>9</v>
      </c>
      <c r="Z12" s="52">
        <f t="shared" si="7"/>
        <v>212</v>
      </c>
      <c r="AA12" s="59">
        <f>SUM(AA13:AA15)</f>
        <v>203</v>
      </c>
      <c r="AB12" s="58">
        <f>SUM(AB13:AB15)</f>
        <v>9</v>
      </c>
      <c r="AC12" s="52">
        <f t="shared" si="8"/>
        <v>212</v>
      </c>
      <c r="AD12" s="59">
        <f>SUM(AD13:AD15)</f>
        <v>201</v>
      </c>
      <c r="AE12" s="58">
        <f>SUM(AE13:AE15)</f>
        <v>9</v>
      </c>
      <c r="AF12" s="52">
        <f t="shared" si="9"/>
        <v>210</v>
      </c>
      <c r="AG12" s="59">
        <f>SUM(AG13:AG15)</f>
        <v>200</v>
      </c>
      <c r="AH12" s="58">
        <f>SUM(AH13:AH15)</f>
        <v>9</v>
      </c>
      <c r="AI12" s="52">
        <f t="shared" si="10"/>
        <v>209</v>
      </c>
      <c r="AJ12" s="59">
        <f>SUM(AJ13:AJ15)</f>
        <v>200</v>
      </c>
      <c r="AK12" s="58">
        <f>SUM(AK13:AK15)</f>
        <v>9</v>
      </c>
      <c r="AL12" s="52">
        <f t="shared" si="11"/>
        <v>209</v>
      </c>
      <c r="AM12" s="59">
        <f>SUM(AM13:AM15)</f>
        <v>201</v>
      </c>
      <c r="AN12" s="59">
        <f t="shared" ref="AN12:AO12" si="14">SUM(AN13:AN15)</f>
        <v>9</v>
      </c>
      <c r="AO12" s="59">
        <f t="shared" si="14"/>
        <v>210</v>
      </c>
      <c r="AP12" s="59">
        <f>SUM(AP13:AP15)</f>
        <v>201</v>
      </c>
      <c r="AQ12" s="59">
        <f t="shared" ref="AQ12:AR12" si="15">SUM(AQ13:AQ15)</f>
        <v>9</v>
      </c>
      <c r="AR12" s="59">
        <f t="shared" si="15"/>
        <v>210</v>
      </c>
    </row>
    <row r="13" spans="2:44">
      <c r="B13" s="8" t="s">
        <v>20</v>
      </c>
      <c r="C13" s="55">
        <v>154</v>
      </c>
      <c r="D13" s="54">
        <v>5</v>
      </c>
      <c r="E13" s="53">
        <f t="shared" si="0"/>
        <v>159</v>
      </c>
      <c r="F13" s="55">
        <v>154</v>
      </c>
      <c r="G13" s="54">
        <v>5</v>
      </c>
      <c r="H13" s="53">
        <f t="shared" si="1"/>
        <v>159</v>
      </c>
      <c r="I13" s="55">
        <v>153</v>
      </c>
      <c r="J13" s="54">
        <v>5</v>
      </c>
      <c r="K13" s="53">
        <f t="shared" si="2"/>
        <v>158</v>
      </c>
      <c r="L13" s="55">
        <v>153</v>
      </c>
      <c r="M13" s="54">
        <v>5</v>
      </c>
      <c r="N13" s="53">
        <f t="shared" si="3"/>
        <v>158</v>
      </c>
      <c r="O13" s="55">
        <v>153</v>
      </c>
      <c r="P13" s="54">
        <v>4</v>
      </c>
      <c r="Q13" s="53">
        <f t="shared" si="4"/>
        <v>157</v>
      </c>
      <c r="R13" s="55">
        <v>153</v>
      </c>
      <c r="S13" s="54">
        <v>4</v>
      </c>
      <c r="T13" s="53">
        <f t="shared" si="5"/>
        <v>157</v>
      </c>
      <c r="U13" s="55">
        <v>153</v>
      </c>
      <c r="V13" s="54">
        <v>4</v>
      </c>
      <c r="W13" s="53">
        <f t="shared" si="6"/>
        <v>157</v>
      </c>
      <c r="X13" s="55">
        <v>150</v>
      </c>
      <c r="Y13" s="54">
        <v>4</v>
      </c>
      <c r="Z13" s="53">
        <f t="shared" si="7"/>
        <v>154</v>
      </c>
      <c r="AA13" s="55">
        <v>150</v>
      </c>
      <c r="AB13" s="54">
        <v>4</v>
      </c>
      <c r="AC13" s="53">
        <f t="shared" si="8"/>
        <v>154</v>
      </c>
      <c r="AD13" s="55">
        <v>150</v>
      </c>
      <c r="AE13" s="54">
        <v>4</v>
      </c>
      <c r="AF13" s="53">
        <f t="shared" si="9"/>
        <v>154</v>
      </c>
      <c r="AG13" s="55">
        <v>149</v>
      </c>
      <c r="AH13" s="54">
        <v>4</v>
      </c>
      <c r="AI13" s="53">
        <f t="shared" si="10"/>
        <v>153</v>
      </c>
      <c r="AJ13" s="55">
        <v>149</v>
      </c>
      <c r="AK13" s="54">
        <v>4</v>
      </c>
      <c r="AL13" s="53">
        <f t="shared" si="11"/>
        <v>153</v>
      </c>
      <c r="AM13" s="55">
        <v>149</v>
      </c>
      <c r="AN13" s="54">
        <v>4</v>
      </c>
      <c r="AO13" s="53">
        <v>153</v>
      </c>
      <c r="AP13" s="55">
        <v>149</v>
      </c>
      <c r="AQ13" s="54">
        <v>4</v>
      </c>
      <c r="AR13" s="53">
        <v>153</v>
      </c>
    </row>
    <row r="14" spans="2:44">
      <c r="B14" s="8" t="s">
        <v>8</v>
      </c>
      <c r="C14" s="55">
        <v>56</v>
      </c>
      <c r="D14" s="54">
        <v>4</v>
      </c>
      <c r="E14" s="53">
        <f t="shared" si="0"/>
        <v>60</v>
      </c>
      <c r="F14" s="55">
        <v>56</v>
      </c>
      <c r="G14" s="54">
        <v>4</v>
      </c>
      <c r="H14" s="53">
        <f t="shared" si="1"/>
        <v>60</v>
      </c>
      <c r="I14" s="55">
        <v>55</v>
      </c>
      <c r="J14" s="54">
        <v>4</v>
      </c>
      <c r="K14" s="53">
        <f t="shared" si="2"/>
        <v>59</v>
      </c>
      <c r="L14" s="55">
        <v>54</v>
      </c>
      <c r="M14" s="54">
        <v>4</v>
      </c>
      <c r="N14" s="53">
        <f t="shared" si="3"/>
        <v>58</v>
      </c>
      <c r="O14" s="55">
        <v>53</v>
      </c>
      <c r="P14" s="54">
        <v>5</v>
      </c>
      <c r="Q14" s="53">
        <f t="shared" si="4"/>
        <v>58</v>
      </c>
      <c r="R14" s="55">
        <v>53</v>
      </c>
      <c r="S14" s="54">
        <v>5</v>
      </c>
      <c r="T14" s="53">
        <f t="shared" si="5"/>
        <v>58</v>
      </c>
      <c r="U14" s="55">
        <v>52</v>
      </c>
      <c r="V14" s="54">
        <v>5</v>
      </c>
      <c r="W14" s="53">
        <f t="shared" si="6"/>
        <v>57</v>
      </c>
      <c r="X14" s="55">
        <v>51</v>
      </c>
      <c r="Y14" s="54">
        <v>5</v>
      </c>
      <c r="Z14" s="53">
        <f t="shared" si="7"/>
        <v>56</v>
      </c>
      <c r="AA14" s="55">
        <v>51</v>
      </c>
      <c r="AB14" s="54">
        <v>5</v>
      </c>
      <c r="AC14" s="53">
        <f t="shared" si="8"/>
        <v>56</v>
      </c>
      <c r="AD14" s="55">
        <v>49</v>
      </c>
      <c r="AE14" s="54">
        <v>5</v>
      </c>
      <c r="AF14" s="53">
        <f t="shared" si="9"/>
        <v>54</v>
      </c>
      <c r="AG14" s="55">
        <v>49</v>
      </c>
      <c r="AH14" s="54">
        <v>5</v>
      </c>
      <c r="AI14" s="53">
        <f t="shared" si="10"/>
        <v>54</v>
      </c>
      <c r="AJ14" s="55">
        <v>49</v>
      </c>
      <c r="AK14" s="54">
        <v>5</v>
      </c>
      <c r="AL14" s="53">
        <f t="shared" si="11"/>
        <v>54</v>
      </c>
      <c r="AM14" s="55">
        <v>50</v>
      </c>
      <c r="AN14" s="54">
        <v>5</v>
      </c>
      <c r="AO14" s="53">
        <v>55</v>
      </c>
      <c r="AP14" s="55">
        <v>50</v>
      </c>
      <c r="AQ14" s="54">
        <v>5</v>
      </c>
      <c r="AR14" s="53">
        <v>55</v>
      </c>
    </row>
    <row r="15" spans="2:44">
      <c r="B15" s="8" t="s">
        <v>21</v>
      </c>
      <c r="C15" s="55">
        <v>2</v>
      </c>
      <c r="D15" s="54">
        <v>0</v>
      </c>
      <c r="E15" s="53">
        <f t="shared" si="0"/>
        <v>2</v>
      </c>
      <c r="F15" s="55">
        <v>2</v>
      </c>
      <c r="G15" s="54">
        <v>0</v>
      </c>
      <c r="H15" s="53">
        <f t="shared" si="1"/>
        <v>2</v>
      </c>
      <c r="I15" s="55">
        <v>2</v>
      </c>
      <c r="J15" s="54">
        <v>0</v>
      </c>
      <c r="K15" s="53">
        <f t="shared" si="2"/>
        <v>2</v>
      </c>
      <c r="L15" s="55">
        <v>2</v>
      </c>
      <c r="M15" s="54">
        <v>0</v>
      </c>
      <c r="N15" s="53">
        <f t="shared" si="3"/>
        <v>2</v>
      </c>
      <c r="O15" s="55">
        <v>2</v>
      </c>
      <c r="P15" s="54">
        <v>0</v>
      </c>
      <c r="Q15" s="53">
        <f t="shared" si="4"/>
        <v>2</v>
      </c>
      <c r="R15" s="55">
        <v>2</v>
      </c>
      <c r="S15" s="54">
        <v>0</v>
      </c>
      <c r="T15" s="53">
        <f t="shared" si="5"/>
        <v>2</v>
      </c>
      <c r="U15" s="55">
        <v>2</v>
      </c>
      <c r="V15" s="54">
        <v>0</v>
      </c>
      <c r="W15" s="53">
        <f t="shared" si="6"/>
        <v>2</v>
      </c>
      <c r="X15" s="55">
        <v>2</v>
      </c>
      <c r="Y15" s="54">
        <v>0</v>
      </c>
      <c r="Z15" s="53">
        <f t="shared" si="7"/>
        <v>2</v>
      </c>
      <c r="AA15" s="55">
        <v>2</v>
      </c>
      <c r="AB15" s="54">
        <v>0</v>
      </c>
      <c r="AC15" s="53">
        <f t="shared" si="8"/>
        <v>2</v>
      </c>
      <c r="AD15" s="55">
        <v>2</v>
      </c>
      <c r="AE15" s="54">
        <v>0</v>
      </c>
      <c r="AF15" s="53">
        <f t="shared" si="9"/>
        <v>2</v>
      </c>
      <c r="AG15" s="55">
        <v>2</v>
      </c>
      <c r="AH15" s="54">
        <v>0</v>
      </c>
      <c r="AI15" s="53">
        <f t="shared" si="10"/>
        <v>2</v>
      </c>
      <c r="AJ15" s="55">
        <v>2</v>
      </c>
      <c r="AK15" s="54">
        <v>0</v>
      </c>
      <c r="AL15" s="53">
        <f t="shared" si="11"/>
        <v>2</v>
      </c>
      <c r="AM15" s="55">
        <v>2</v>
      </c>
      <c r="AN15" s="54">
        <v>0</v>
      </c>
      <c r="AO15" s="53">
        <v>2</v>
      </c>
      <c r="AP15" s="55">
        <v>2</v>
      </c>
      <c r="AQ15" s="54">
        <v>0</v>
      </c>
      <c r="AR15" s="53">
        <v>2</v>
      </c>
    </row>
    <row r="16" spans="2:44">
      <c r="B16" s="9" t="s">
        <v>9</v>
      </c>
      <c r="C16" s="59">
        <f>SUM(C17:C19)</f>
        <v>206</v>
      </c>
      <c r="D16" s="58">
        <f>SUM(D17:D19)</f>
        <v>4</v>
      </c>
      <c r="E16" s="60">
        <f t="shared" si="0"/>
        <v>210</v>
      </c>
      <c r="F16" s="59">
        <f>SUM(F17:F19)</f>
        <v>204</v>
      </c>
      <c r="G16" s="58">
        <f>SUM(G17:G19)</f>
        <v>4</v>
      </c>
      <c r="H16" s="60">
        <f t="shared" si="1"/>
        <v>208</v>
      </c>
      <c r="I16" s="59">
        <f>SUM(I17:I19)</f>
        <v>202</v>
      </c>
      <c r="J16" s="58">
        <f>SUM(J17:J19)</f>
        <v>4</v>
      </c>
      <c r="K16" s="60">
        <f t="shared" si="2"/>
        <v>206</v>
      </c>
      <c r="L16" s="59">
        <f>SUM(L17:L19)</f>
        <v>201</v>
      </c>
      <c r="M16" s="58">
        <f>SUM(M17:M19)</f>
        <v>4</v>
      </c>
      <c r="N16" s="60">
        <f t="shared" si="3"/>
        <v>205</v>
      </c>
      <c r="O16" s="59">
        <f>SUM(O17:O19)</f>
        <v>201</v>
      </c>
      <c r="P16" s="58">
        <f>SUM(P17:P19)</f>
        <v>4</v>
      </c>
      <c r="Q16" s="60">
        <f t="shared" si="4"/>
        <v>205</v>
      </c>
      <c r="R16" s="59">
        <f>SUM(R17:R19)</f>
        <v>201</v>
      </c>
      <c r="S16" s="58">
        <f>SUM(S17:S19)</f>
        <v>4</v>
      </c>
      <c r="T16" s="60">
        <f t="shared" si="5"/>
        <v>205</v>
      </c>
      <c r="U16" s="59">
        <f>SUM(U17:U19)</f>
        <v>201</v>
      </c>
      <c r="V16" s="58">
        <f>SUM(V17:V19)</f>
        <v>4</v>
      </c>
      <c r="W16" s="60">
        <f t="shared" si="6"/>
        <v>205</v>
      </c>
      <c r="X16" s="59">
        <f>SUM(X17:X19)</f>
        <v>199</v>
      </c>
      <c r="Y16" s="58">
        <f>SUM(Y17:Y19)</f>
        <v>4</v>
      </c>
      <c r="Z16" s="60">
        <f t="shared" si="7"/>
        <v>203</v>
      </c>
      <c r="AA16" s="59">
        <f>SUM(AA17:AA19)</f>
        <v>198</v>
      </c>
      <c r="AB16" s="58">
        <f>SUM(AB17:AB19)</f>
        <v>4</v>
      </c>
      <c r="AC16" s="60">
        <f t="shared" si="8"/>
        <v>202</v>
      </c>
      <c r="AD16" s="59">
        <f>SUM(AD17:AD19)</f>
        <v>197</v>
      </c>
      <c r="AE16" s="58">
        <f>SUM(AE17:AE19)</f>
        <v>4</v>
      </c>
      <c r="AF16" s="60">
        <f t="shared" si="9"/>
        <v>201</v>
      </c>
      <c r="AG16" s="59">
        <f>SUM(AG17:AG19)</f>
        <v>197</v>
      </c>
      <c r="AH16" s="58">
        <f>SUM(AH17:AH19)</f>
        <v>4</v>
      </c>
      <c r="AI16" s="60">
        <f t="shared" si="10"/>
        <v>201</v>
      </c>
      <c r="AJ16" s="59">
        <f>SUM(AJ17:AJ19)</f>
        <v>197</v>
      </c>
      <c r="AK16" s="58">
        <f>SUM(AK17:AK19)</f>
        <v>4</v>
      </c>
      <c r="AL16" s="60">
        <f t="shared" si="11"/>
        <v>201</v>
      </c>
      <c r="AM16" s="59">
        <f>SUM(AM17:AM19)</f>
        <v>195</v>
      </c>
      <c r="AN16" s="59">
        <f t="shared" ref="AN16" si="16">SUM(AN17:AN19)</f>
        <v>5</v>
      </c>
      <c r="AO16" s="59">
        <f t="shared" ref="AO16" si="17">SUM(AO17:AO19)</f>
        <v>200</v>
      </c>
      <c r="AP16" s="59">
        <f>SUM(AP17:AP19)</f>
        <v>194</v>
      </c>
      <c r="AQ16" s="59">
        <f t="shared" ref="AQ16" si="18">SUM(AQ17:AQ19)</f>
        <v>5</v>
      </c>
      <c r="AR16" s="59">
        <f>SUM(AR17:AR19)</f>
        <v>199</v>
      </c>
    </row>
    <row r="17" spans="2:44">
      <c r="B17" s="6" t="s">
        <v>10</v>
      </c>
      <c r="C17" s="55">
        <v>141</v>
      </c>
      <c r="D17" s="54">
        <v>2</v>
      </c>
      <c r="E17" s="53">
        <f t="shared" si="0"/>
        <v>143</v>
      </c>
      <c r="F17" s="55">
        <v>140</v>
      </c>
      <c r="G17" s="54">
        <v>2</v>
      </c>
      <c r="H17" s="53">
        <f t="shared" si="1"/>
        <v>142</v>
      </c>
      <c r="I17" s="55">
        <v>139</v>
      </c>
      <c r="J17" s="54">
        <v>2</v>
      </c>
      <c r="K17" s="53">
        <f t="shared" si="2"/>
        <v>141</v>
      </c>
      <c r="L17" s="55">
        <v>138</v>
      </c>
      <c r="M17" s="54">
        <v>2</v>
      </c>
      <c r="N17" s="53">
        <f t="shared" si="3"/>
        <v>140</v>
      </c>
      <c r="O17" s="55">
        <v>138</v>
      </c>
      <c r="P17" s="54">
        <v>2</v>
      </c>
      <c r="Q17" s="53">
        <f t="shared" si="4"/>
        <v>140</v>
      </c>
      <c r="R17" s="55">
        <v>138</v>
      </c>
      <c r="S17" s="54">
        <v>2</v>
      </c>
      <c r="T17" s="53">
        <f t="shared" si="5"/>
        <v>140</v>
      </c>
      <c r="U17" s="55">
        <v>138</v>
      </c>
      <c r="V17" s="54">
        <v>2</v>
      </c>
      <c r="W17" s="53">
        <f t="shared" si="6"/>
        <v>140</v>
      </c>
      <c r="X17" s="55">
        <v>137</v>
      </c>
      <c r="Y17" s="54">
        <v>2</v>
      </c>
      <c r="Z17" s="53">
        <f t="shared" si="7"/>
        <v>139</v>
      </c>
      <c r="AA17" s="55">
        <v>137</v>
      </c>
      <c r="AB17" s="54">
        <v>2</v>
      </c>
      <c r="AC17" s="53">
        <f t="shared" si="8"/>
        <v>139</v>
      </c>
      <c r="AD17" s="55">
        <v>137</v>
      </c>
      <c r="AE17" s="54">
        <v>2</v>
      </c>
      <c r="AF17" s="53">
        <f t="shared" si="9"/>
        <v>139</v>
      </c>
      <c r="AG17" s="55">
        <v>136</v>
      </c>
      <c r="AH17" s="54">
        <v>2</v>
      </c>
      <c r="AI17" s="53">
        <f t="shared" si="10"/>
        <v>138</v>
      </c>
      <c r="AJ17" s="55">
        <v>136</v>
      </c>
      <c r="AK17" s="54">
        <v>2</v>
      </c>
      <c r="AL17" s="53">
        <f t="shared" si="11"/>
        <v>138</v>
      </c>
      <c r="AM17" s="55">
        <v>135</v>
      </c>
      <c r="AN17" s="54">
        <v>3</v>
      </c>
      <c r="AO17" s="53">
        <v>138</v>
      </c>
      <c r="AP17" s="55">
        <v>135</v>
      </c>
      <c r="AQ17" s="54">
        <v>3</v>
      </c>
      <c r="AR17" s="53">
        <v>138</v>
      </c>
    </row>
    <row r="18" spans="2:44">
      <c r="B18" s="6" t="s">
        <v>11</v>
      </c>
      <c r="C18" s="55">
        <v>40</v>
      </c>
      <c r="D18" s="54">
        <v>1</v>
      </c>
      <c r="E18" s="53">
        <f t="shared" si="0"/>
        <v>41</v>
      </c>
      <c r="F18" s="55">
        <v>39</v>
      </c>
      <c r="G18" s="54">
        <v>1</v>
      </c>
      <c r="H18" s="53">
        <f t="shared" si="1"/>
        <v>40</v>
      </c>
      <c r="I18" s="55">
        <v>38</v>
      </c>
      <c r="J18" s="54">
        <v>1</v>
      </c>
      <c r="K18" s="53">
        <f t="shared" si="2"/>
        <v>39</v>
      </c>
      <c r="L18" s="55">
        <v>38</v>
      </c>
      <c r="M18" s="54">
        <v>1</v>
      </c>
      <c r="N18" s="53">
        <f t="shared" si="3"/>
        <v>39</v>
      </c>
      <c r="O18" s="55">
        <v>38</v>
      </c>
      <c r="P18" s="54">
        <v>1</v>
      </c>
      <c r="Q18" s="53">
        <f t="shared" si="4"/>
        <v>39</v>
      </c>
      <c r="R18" s="55">
        <v>38</v>
      </c>
      <c r="S18" s="54">
        <v>1</v>
      </c>
      <c r="T18" s="53">
        <f t="shared" si="5"/>
        <v>39</v>
      </c>
      <c r="U18" s="55">
        <v>38</v>
      </c>
      <c r="V18" s="54">
        <v>1</v>
      </c>
      <c r="W18" s="53">
        <f t="shared" si="6"/>
        <v>39</v>
      </c>
      <c r="X18" s="55">
        <v>37</v>
      </c>
      <c r="Y18" s="54">
        <v>1</v>
      </c>
      <c r="Z18" s="53">
        <f t="shared" si="7"/>
        <v>38</v>
      </c>
      <c r="AA18" s="55">
        <v>36</v>
      </c>
      <c r="AB18" s="54">
        <v>1</v>
      </c>
      <c r="AC18" s="53">
        <f t="shared" si="8"/>
        <v>37</v>
      </c>
      <c r="AD18" s="55">
        <v>35</v>
      </c>
      <c r="AE18" s="54">
        <v>1</v>
      </c>
      <c r="AF18" s="53">
        <f t="shared" si="9"/>
        <v>36</v>
      </c>
      <c r="AG18" s="55">
        <v>36</v>
      </c>
      <c r="AH18" s="54">
        <v>1</v>
      </c>
      <c r="AI18" s="53">
        <f t="shared" si="10"/>
        <v>37</v>
      </c>
      <c r="AJ18" s="55">
        <v>36</v>
      </c>
      <c r="AK18" s="54">
        <v>1</v>
      </c>
      <c r="AL18" s="53">
        <f t="shared" si="11"/>
        <v>37</v>
      </c>
      <c r="AM18" s="55">
        <v>35</v>
      </c>
      <c r="AN18" s="54">
        <v>1</v>
      </c>
      <c r="AO18" s="53">
        <v>36</v>
      </c>
      <c r="AP18" s="55">
        <v>35</v>
      </c>
      <c r="AQ18" s="54">
        <v>1</v>
      </c>
      <c r="AR18" s="53">
        <v>36</v>
      </c>
    </row>
    <row r="19" spans="2:44">
      <c r="B19" s="6" t="s">
        <v>12</v>
      </c>
      <c r="C19" s="55">
        <v>25</v>
      </c>
      <c r="D19" s="54">
        <v>1</v>
      </c>
      <c r="E19" s="53">
        <f t="shared" si="0"/>
        <v>26</v>
      </c>
      <c r="F19" s="55">
        <v>25</v>
      </c>
      <c r="G19" s="54">
        <v>1</v>
      </c>
      <c r="H19" s="53">
        <f t="shared" si="1"/>
        <v>26</v>
      </c>
      <c r="I19" s="55">
        <v>25</v>
      </c>
      <c r="J19" s="54">
        <v>1</v>
      </c>
      <c r="K19" s="53">
        <f t="shared" si="2"/>
        <v>26</v>
      </c>
      <c r="L19" s="55">
        <v>25</v>
      </c>
      <c r="M19" s="54">
        <v>1</v>
      </c>
      <c r="N19" s="53">
        <f t="shared" si="3"/>
        <v>26</v>
      </c>
      <c r="O19" s="55">
        <v>25</v>
      </c>
      <c r="P19" s="54">
        <v>1</v>
      </c>
      <c r="Q19" s="53">
        <f t="shared" si="4"/>
        <v>26</v>
      </c>
      <c r="R19" s="55">
        <v>25</v>
      </c>
      <c r="S19" s="54">
        <v>1</v>
      </c>
      <c r="T19" s="53">
        <f t="shared" si="5"/>
        <v>26</v>
      </c>
      <c r="U19" s="55">
        <v>25</v>
      </c>
      <c r="V19" s="54">
        <v>1</v>
      </c>
      <c r="W19" s="53">
        <f t="shared" si="6"/>
        <v>26</v>
      </c>
      <c r="X19" s="55">
        <v>25</v>
      </c>
      <c r="Y19" s="54">
        <v>1</v>
      </c>
      <c r="Z19" s="53">
        <f t="shared" si="7"/>
        <v>26</v>
      </c>
      <c r="AA19" s="55">
        <v>25</v>
      </c>
      <c r="AB19" s="54">
        <v>1</v>
      </c>
      <c r="AC19" s="53">
        <f t="shared" si="8"/>
        <v>26</v>
      </c>
      <c r="AD19" s="55">
        <v>25</v>
      </c>
      <c r="AE19" s="54">
        <v>1</v>
      </c>
      <c r="AF19" s="53">
        <f t="shared" si="9"/>
        <v>26</v>
      </c>
      <c r="AG19" s="55">
        <v>25</v>
      </c>
      <c r="AH19" s="54">
        <v>1</v>
      </c>
      <c r="AI19" s="53">
        <f t="shared" si="10"/>
        <v>26</v>
      </c>
      <c r="AJ19" s="55">
        <v>25</v>
      </c>
      <c r="AK19" s="54">
        <v>1</v>
      </c>
      <c r="AL19" s="53">
        <f t="shared" si="11"/>
        <v>26</v>
      </c>
      <c r="AM19" s="55">
        <v>25</v>
      </c>
      <c r="AN19" s="54">
        <v>1</v>
      </c>
      <c r="AO19" s="53">
        <v>26</v>
      </c>
      <c r="AP19" s="55">
        <v>24</v>
      </c>
      <c r="AQ19" s="54">
        <v>1</v>
      </c>
      <c r="AR19" s="53">
        <v>25</v>
      </c>
    </row>
    <row r="20" spans="2:44">
      <c r="B20" s="7" t="s">
        <v>13</v>
      </c>
      <c r="C20" s="62">
        <f>C21+C22+C23+C24+C25+C26</f>
        <v>123</v>
      </c>
      <c r="D20" s="61">
        <f>D21+D22+D23+D24+D25+D26</f>
        <v>4</v>
      </c>
      <c r="E20" s="60">
        <f t="shared" si="0"/>
        <v>127</v>
      </c>
      <c r="F20" s="62">
        <f>F21+F22+F23+F24+F25+F26</f>
        <v>125</v>
      </c>
      <c r="G20" s="61">
        <f>G21+G22+G23+G24+G25+G26</f>
        <v>5</v>
      </c>
      <c r="H20" s="60">
        <f t="shared" si="1"/>
        <v>130</v>
      </c>
      <c r="I20" s="62">
        <f>I21+I22+I23+I24+I25+I26</f>
        <v>128</v>
      </c>
      <c r="J20" s="61">
        <f>J21+J22+J23+J24+J25+J26</f>
        <v>5</v>
      </c>
      <c r="K20" s="60">
        <f t="shared" si="2"/>
        <v>133</v>
      </c>
      <c r="L20" s="62">
        <f>L21+L22+L23+L24+L25+L26</f>
        <v>129</v>
      </c>
      <c r="M20" s="61">
        <f>M21+M22+M23+M24+M25+M26</f>
        <v>5</v>
      </c>
      <c r="N20" s="60">
        <f t="shared" si="3"/>
        <v>134</v>
      </c>
      <c r="O20" s="62">
        <f>O21+O22+O23+O24+O25+O26</f>
        <v>130</v>
      </c>
      <c r="P20" s="61">
        <f>P21+P22+P23+P24+P25+P26</f>
        <v>5</v>
      </c>
      <c r="Q20" s="60">
        <f t="shared" si="4"/>
        <v>135</v>
      </c>
      <c r="R20" s="62">
        <f>R21+R22+R23+R24+R25+R26</f>
        <v>131</v>
      </c>
      <c r="S20" s="61">
        <f>S21+S22+S23+S24+S25+S26</f>
        <v>5</v>
      </c>
      <c r="T20" s="60">
        <f>SUM(R20:S20)</f>
        <v>136</v>
      </c>
      <c r="U20" s="62">
        <f>U21+U22+U23+U24+U25+U26</f>
        <v>133</v>
      </c>
      <c r="V20" s="61">
        <f>V21+V22+V23+V24+V25+V26</f>
        <v>5</v>
      </c>
      <c r="W20" s="60">
        <f>SUM(U20:V20)</f>
        <v>138</v>
      </c>
      <c r="X20" s="62">
        <f>X21+X22+X23+X24+X25+X26</f>
        <v>133</v>
      </c>
      <c r="Y20" s="61">
        <f>Y21+Y22+Y23+Y24+Y25+Y26</f>
        <v>5</v>
      </c>
      <c r="Z20" s="60">
        <f>SUM(X20:Y20)</f>
        <v>138</v>
      </c>
      <c r="AA20" s="62">
        <f>AA21+AA22+AA23+AA24+AA25+AA26</f>
        <v>135</v>
      </c>
      <c r="AB20" s="61">
        <f>AB21+AB22+AB23+AB24+AB25+AB26</f>
        <v>5</v>
      </c>
      <c r="AC20" s="60">
        <f>SUM(AA20:AB20)</f>
        <v>140</v>
      </c>
      <c r="AD20" s="62">
        <f>AD21+AD22+AD23+AD24+AD25+AD26</f>
        <v>136</v>
      </c>
      <c r="AE20" s="61">
        <f>AE21+AE22+AE23+AE24+AE25+AE26</f>
        <v>5</v>
      </c>
      <c r="AF20" s="60">
        <f>SUM(AD20:AE20)</f>
        <v>141</v>
      </c>
      <c r="AG20" s="62">
        <f>AG21+AG22+AG23+AG24+AG25+AG26</f>
        <v>141</v>
      </c>
      <c r="AH20" s="61">
        <f>AH21+AH22+AH23+AH24+AH25+AH26</f>
        <v>5</v>
      </c>
      <c r="AI20" s="60">
        <f>SUM(AG20:AH20)</f>
        <v>146</v>
      </c>
      <c r="AJ20" s="62">
        <v>142</v>
      </c>
      <c r="AK20" s="61">
        <v>5</v>
      </c>
      <c r="AL20" s="60">
        <f>SUM(AJ20:AK20)</f>
        <v>147</v>
      </c>
      <c r="AM20" s="62">
        <f>SUM(AM21:AM26)</f>
        <v>143</v>
      </c>
      <c r="AN20" s="62">
        <f t="shared" ref="AN20:AO20" si="19">SUM(AN21:AN26)</f>
        <v>5</v>
      </c>
      <c r="AO20" s="62">
        <f t="shared" si="19"/>
        <v>148</v>
      </c>
      <c r="AP20" s="62">
        <f>SUM(AP21:AP26)</f>
        <v>144</v>
      </c>
      <c r="AQ20" s="62">
        <f t="shared" ref="AQ20:AR20" si="20">SUM(AQ21:AQ26)</f>
        <v>5</v>
      </c>
      <c r="AR20" s="62">
        <f t="shared" si="20"/>
        <v>149</v>
      </c>
    </row>
    <row r="21" spans="2:44">
      <c r="B21" s="6" t="s">
        <v>22</v>
      </c>
      <c r="C21" s="65">
        <v>1</v>
      </c>
      <c r="D21" s="64">
        <v>0</v>
      </c>
      <c r="E21" s="63">
        <f t="shared" si="0"/>
        <v>1</v>
      </c>
      <c r="F21" s="65">
        <v>1</v>
      </c>
      <c r="G21" s="64">
        <v>0</v>
      </c>
      <c r="H21" s="63">
        <f t="shared" si="1"/>
        <v>1</v>
      </c>
      <c r="I21" s="65">
        <v>1</v>
      </c>
      <c r="J21" s="64">
        <v>0</v>
      </c>
      <c r="K21" s="63">
        <f t="shared" si="2"/>
        <v>1</v>
      </c>
      <c r="L21" s="65">
        <v>1</v>
      </c>
      <c r="M21" s="64">
        <v>0</v>
      </c>
      <c r="N21" s="63">
        <f t="shared" si="3"/>
        <v>1</v>
      </c>
      <c r="O21" s="65">
        <v>1</v>
      </c>
      <c r="P21" s="64">
        <v>0</v>
      </c>
      <c r="Q21" s="63">
        <f t="shared" si="4"/>
        <v>1</v>
      </c>
      <c r="R21" s="65">
        <v>1</v>
      </c>
      <c r="S21" s="64">
        <v>0</v>
      </c>
      <c r="T21" s="63">
        <f t="shared" si="5"/>
        <v>1</v>
      </c>
      <c r="U21" s="65">
        <v>1</v>
      </c>
      <c r="V21" s="64">
        <v>0</v>
      </c>
      <c r="W21" s="63">
        <f t="shared" ref="W21:W25" si="21">SUM(U21:V21)</f>
        <v>1</v>
      </c>
      <c r="X21" s="65">
        <v>1</v>
      </c>
      <c r="Y21" s="64">
        <v>0</v>
      </c>
      <c r="Z21" s="63">
        <f t="shared" ref="Z21:Z25" si="22">SUM(X21:Y21)</f>
        <v>1</v>
      </c>
      <c r="AA21" s="65">
        <v>1</v>
      </c>
      <c r="AB21" s="64">
        <v>0</v>
      </c>
      <c r="AC21" s="63">
        <f t="shared" ref="AC21:AC25" si="23">SUM(AA21:AB21)</f>
        <v>1</v>
      </c>
      <c r="AD21" s="65">
        <v>1</v>
      </c>
      <c r="AE21" s="64">
        <v>0</v>
      </c>
      <c r="AF21" s="63">
        <f t="shared" ref="AF21:AF25" si="24">SUM(AD21:AE21)</f>
        <v>1</v>
      </c>
      <c r="AG21" s="65">
        <v>1</v>
      </c>
      <c r="AH21" s="64">
        <v>0</v>
      </c>
      <c r="AI21" s="63">
        <f t="shared" ref="AI21:AI25" si="25">SUM(AG21:AH21)</f>
        <v>1</v>
      </c>
      <c r="AJ21" s="65">
        <v>1</v>
      </c>
      <c r="AK21" s="64">
        <v>0</v>
      </c>
      <c r="AL21" s="63">
        <f t="shared" ref="AL21:AL25" si="26">SUM(AJ21:AK21)</f>
        <v>1</v>
      </c>
      <c r="AM21" s="65">
        <v>1</v>
      </c>
      <c r="AN21" s="64">
        <v>0</v>
      </c>
      <c r="AO21" s="63">
        <f t="shared" ref="AO21:AO25" si="27">SUM(AM21:AN21)</f>
        <v>1</v>
      </c>
      <c r="AP21" s="65">
        <v>1</v>
      </c>
      <c r="AQ21" s="64">
        <v>0</v>
      </c>
      <c r="AR21" s="63">
        <f t="shared" ref="AR21" si="28">SUM(AP21:AQ21)</f>
        <v>1</v>
      </c>
    </row>
    <row r="22" spans="2:44">
      <c r="B22" s="14" t="s">
        <v>45</v>
      </c>
      <c r="C22" s="65">
        <v>99</v>
      </c>
      <c r="D22" s="64">
        <v>2</v>
      </c>
      <c r="E22" s="63">
        <f t="shared" ref="E22" si="29">SUM(C22:D22)</f>
        <v>101</v>
      </c>
      <c r="F22" s="65">
        <v>101</v>
      </c>
      <c r="G22" s="64">
        <v>3</v>
      </c>
      <c r="H22" s="63">
        <f t="shared" ref="H22" si="30">SUM(F22:G22)</f>
        <v>104</v>
      </c>
      <c r="I22" s="65">
        <v>104</v>
      </c>
      <c r="J22" s="64">
        <v>3</v>
      </c>
      <c r="K22" s="63">
        <f t="shared" ref="K22" si="31">SUM(I22:J22)</f>
        <v>107</v>
      </c>
      <c r="L22" s="65">
        <v>105</v>
      </c>
      <c r="M22" s="64">
        <v>3</v>
      </c>
      <c r="N22" s="63">
        <f t="shared" ref="N22" si="32">SUM(L22:M22)</f>
        <v>108</v>
      </c>
      <c r="O22" s="65">
        <v>107</v>
      </c>
      <c r="P22" s="64">
        <v>3</v>
      </c>
      <c r="Q22" s="63">
        <f t="shared" ref="Q22" si="33">SUM(O22:P22)</f>
        <v>110</v>
      </c>
      <c r="R22" s="65">
        <v>108</v>
      </c>
      <c r="S22" s="64">
        <v>3</v>
      </c>
      <c r="T22" s="63">
        <f t="shared" ref="T22" si="34">SUM(R22:S22)</f>
        <v>111</v>
      </c>
      <c r="U22" s="65">
        <v>110</v>
      </c>
      <c r="V22" s="64">
        <v>3</v>
      </c>
      <c r="W22" s="63">
        <f t="shared" ref="W22" si="35">SUM(U22:V22)</f>
        <v>113</v>
      </c>
      <c r="X22" s="65">
        <v>110</v>
      </c>
      <c r="Y22" s="64">
        <v>3</v>
      </c>
      <c r="Z22" s="63">
        <f t="shared" ref="Z22" si="36">SUM(X22:Y22)</f>
        <v>113</v>
      </c>
      <c r="AA22" s="65">
        <v>112</v>
      </c>
      <c r="AB22" s="64">
        <v>3</v>
      </c>
      <c r="AC22" s="63">
        <f t="shared" ref="AC22" si="37">SUM(AA22:AB22)</f>
        <v>115</v>
      </c>
      <c r="AD22" s="65">
        <v>113</v>
      </c>
      <c r="AE22" s="64">
        <v>3</v>
      </c>
      <c r="AF22" s="63">
        <f t="shared" ref="AF22" si="38">SUM(AD22:AE22)</f>
        <v>116</v>
      </c>
      <c r="AG22" s="65">
        <v>118</v>
      </c>
      <c r="AH22" s="64">
        <v>3</v>
      </c>
      <c r="AI22" s="63">
        <f t="shared" ref="AI22" si="39">SUM(AG22:AH22)</f>
        <v>121</v>
      </c>
      <c r="AJ22" s="65">
        <v>119</v>
      </c>
      <c r="AK22" s="64">
        <v>3</v>
      </c>
      <c r="AL22" s="63">
        <f t="shared" si="26"/>
        <v>122</v>
      </c>
      <c r="AM22" s="65">
        <v>120</v>
      </c>
      <c r="AN22" s="64">
        <v>3</v>
      </c>
      <c r="AO22" s="63">
        <v>123</v>
      </c>
      <c r="AP22" s="65">
        <v>121</v>
      </c>
      <c r="AQ22" s="64">
        <v>3</v>
      </c>
      <c r="AR22" s="63">
        <v>124</v>
      </c>
    </row>
    <row r="23" spans="2:44">
      <c r="B23" s="6" t="s">
        <v>14</v>
      </c>
      <c r="C23" s="57">
        <v>20</v>
      </c>
      <c r="D23" s="56">
        <v>2</v>
      </c>
      <c r="E23" s="67">
        <f t="shared" si="0"/>
        <v>22</v>
      </c>
      <c r="F23" s="57">
        <v>20</v>
      </c>
      <c r="G23" s="56">
        <v>2</v>
      </c>
      <c r="H23" s="67">
        <f t="shared" si="1"/>
        <v>22</v>
      </c>
      <c r="I23" s="57">
        <v>20</v>
      </c>
      <c r="J23" s="56">
        <v>2</v>
      </c>
      <c r="K23" s="67">
        <f t="shared" si="2"/>
        <v>22</v>
      </c>
      <c r="L23" s="57">
        <v>20</v>
      </c>
      <c r="M23" s="56">
        <v>2</v>
      </c>
      <c r="N23" s="67">
        <f t="shared" si="3"/>
        <v>22</v>
      </c>
      <c r="O23" s="57">
        <v>20</v>
      </c>
      <c r="P23" s="56">
        <v>2</v>
      </c>
      <c r="Q23" s="67">
        <f t="shared" si="4"/>
        <v>22</v>
      </c>
      <c r="R23" s="57">
        <v>20</v>
      </c>
      <c r="S23" s="56">
        <v>2</v>
      </c>
      <c r="T23" s="67">
        <f t="shared" si="5"/>
        <v>22</v>
      </c>
      <c r="U23" s="57">
        <v>20</v>
      </c>
      <c r="V23" s="56">
        <v>2</v>
      </c>
      <c r="W23" s="67">
        <f t="shared" si="21"/>
        <v>22</v>
      </c>
      <c r="X23" s="57">
        <v>20</v>
      </c>
      <c r="Y23" s="56">
        <v>2</v>
      </c>
      <c r="Z23" s="67">
        <f t="shared" si="22"/>
        <v>22</v>
      </c>
      <c r="AA23" s="57">
        <v>20</v>
      </c>
      <c r="AB23" s="56">
        <v>2</v>
      </c>
      <c r="AC23" s="67">
        <f t="shared" si="23"/>
        <v>22</v>
      </c>
      <c r="AD23" s="57">
        <v>20</v>
      </c>
      <c r="AE23" s="56">
        <v>2</v>
      </c>
      <c r="AF23" s="67">
        <f t="shared" si="24"/>
        <v>22</v>
      </c>
      <c r="AG23" s="57">
        <v>20</v>
      </c>
      <c r="AH23" s="56">
        <v>2</v>
      </c>
      <c r="AI23" s="67">
        <f t="shared" si="25"/>
        <v>22</v>
      </c>
      <c r="AJ23" s="57">
        <v>20</v>
      </c>
      <c r="AK23" s="56">
        <v>2</v>
      </c>
      <c r="AL23" s="67">
        <f t="shared" si="26"/>
        <v>22</v>
      </c>
      <c r="AM23" s="57">
        <v>20</v>
      </c>
      <c r="AN23" s="56">
        <v>2</v>
      </c>
      <c r="AO23" s="67">
        <v>22</v>
      </c>
      <c r="AP23" s="57">
        <v>20</v>
      </c>
      <c r="AQ23" s="56">
        <v>2</v>
      </c>
      <c r="AR23" s="67">
        <v>22</v>
      </c>
    </row>
    <row r="24" spans="2:44">
      <c r="B24" s="6" t="s">
        <v>15</v>
      </c>
      <c r="C24" s="57">
        <v>1</v>
      </c>
      <c r="D24" s="56">
        <v>0</v>
      </c>
      <c r="E24" s="67">
        <f t="shared" si="0"/>
        <v>1</v>
      </c>
      <c r="F24" s="57">
        <v>1</v>
      </c>
      <c r="G24" s="56">
        <v>0</v>
      </c>
      <c r="H24" s="67">
        <f t="shared" si="1"/>
        <v>1</v>
      </c>
      <c r="I24" s="57">
        <v>1</v>
      </c>
      <c r="J24" s="56">
        <v>0</v>
      </c>
      <c r="K24" s="67">
        <f t="shared" si="2"/>
        <v>1</v>
      </c>
      <c r="L24" s="57">
        <v>1</v>
      </c>
      <c r="M24" s="56">
        <v>0</v>
      </c>
      <c r="N24" s="67">
        <f t="shared" si="3"/>
        <v>1</v>
      </c>
      <c r="O24" s="57">
        <v>1</v>
      </c>
      <c r="P24" s="56">
        <v>0</v>
      </c>
      <c r="Q24" s="67">
        <f t="shared" si="4"/>
        <v>1</v>
      </c>
      <c r="R24" s="57">
        <v>1</v>
      </c>
      <c r="S24" s="56">
        <v>0</v>
      </c>
      <c r="T24" s="67">
        <f t="shared" si="5"/>
        <v>1</v>
      </c>
      <c r="U24" s="57">
        <v>1</v>
      </c>
      <c r="V24" s="56">
        <v>0</v>
      </c>
      <c r="W24" s="67">
        <f t="shared" si="21"/>
        <v>1</v>
      </c>
      <c r="X24" s="57">
        <v>1</v>
      </c>
      <c r="Y24" s="56">
        <v>0</v>
      </c>
      <c r="Z24" s="67">
        <f t="shared" si="22"/>
        <v>1</v>
      </c>
      <c r="AA24" s="57">
        <v>1</v>
      </c>
      <c r="AB24" s="56">
        <v>0</v>
      </c>
      <c r="AC24" s="67">
        <f t="shared" si="23"/>
        <v>1</v>
      </c>
      <c r="AD24" s="57">
        <v>1</v>
      </c>
      <c r="AE24" s="56">
        <v>0</v>
      </c>
      <c r="AF24" s="67">
        <f t="shared" si="24"/>
        <v>1</v>
      </c>
      <c r="AG24" s="57">
        <v>1</v>
      </c>
      <c r="AH24" s="56">
        <v>0</v>
      </c>
      <c r="AI24" s="67">
        <f t="shared" si="25"/>
        <v>1</v>
      </c>
      <c r="AJ24" s="57">
        <v>1</v>
      </c>
      <c r="AK24" s="56">
        <v>0</v>
      </c>
      <c r="AL24" s="67">
        <f t="shared" si="26"/>
        <v>1</v>
      </c>
      <c r="AM24" s="57">
        <v>1</v>
      </c>
      <c r="AN24" s="56">
        <v>0</v>
      </c>
      <c r="AO24" s="67">
        <f t="shared" si="27"/>
        <v>1</v>
      </c>
      <c r="AP24" s="57">
        <v>1</v>
      </c>
      <c r="AQ24" s="56">
        <v>0</v>
      </c>
      <c r="AR24" s="67">
        <f t="shared" ref="AR24:AR25" si="40">SUM(AP24:AQ24)</f>
        <v>1</v>
      </c>
    </row>
    <row r="25" spans="2:44">
      <c r="B25" s="6" t="s">
        <v>16</v>
      </c>
      <c r="C25" s="57">
        <v>1</v>
      </c>
      <c r="D25" s="56">
        <v>0</v>
      </c>
      <c r="E25" s="67">
        <f t="shared" si="0"/>
        <v>1</v>
      </c>
      <c r="F25" s="57">
        <v>1</v>
      </c>
      <c r="G25" s="56">
        <v>0</v>
      </c>
      <c r="H25" s="67">
        <f t="shared" si="1"/>
        <v>1</v>
      </c>
      <c r="I25" s="57">
        <v>1</v>
      </c>
      <c r="J25" s="56">
        <v>0</v>
      </c>
      <c r="K25" s="67">
        <f t="shared" si="2"/>
        <v>1</v>
      </c>
      <c r="L25" s="57">
        <v>1</v>
      </c>
      <c r="M25" s="56">
        <v>0</v>
      </c>
      <c r="N25" s="67">
        <f t="shared" si="3"/>
        <v>1</v>
      </c>
      <c r="O25" s="57">
        <v>1</v>
      </c>
      <c r="P25" s="56">
        <v>0</v>
      </c>
      <c r="Q25" s="67">
        <f t="shared" si="4"/>
        <v>1</v>
      </c>
      <c r="R25" s="57">
        <v>1</v>
      </c>
      <c r="S25" s="56">
        <v>0</v>
      </c>
      <c r="T25" s="67">
        <f t="shared" si="5"/>
        <v>1</v>
      </c>
      <c r="U25" s="57">
        <v>1</v>
      </c>
      <c r="V25" s="56">
        <v>0</v>
      </c>
      <c r="W25" s="67">
        <f t="shared" si="21"/>
        <v>1</v>
      </c>
      <c r="X25" s="57">
        <v>1</v>
      </c>
      <c r="Y25" s="56">
        <v>0</v>
      </c>
      <c r="Z25" s="67">
        <f t="shared" si="22"/>
        <v>1</v>
      </c>
      <c r="AA25" s="57">
        <v>1</v>
      </c>
      <c r="AB25" s="56">
        <v>0</v>
      </c>
      <c r="AC25" s="67">
        <f t="shared" si="23"/>
        <v>1</v>
      </c>
      <c r="AD25" s="57">
        <v>1</v>
      </c>
      <c r="AE25" s="56">
        <v>0</v>
      </c>
      <c r="AF25" s="67">
        <f t="shared" si="24"/>
        <v>1</v>
      </c>
      <c r="AG25" s="57">
        <v>1</v>
      </c>
      <c r="AH25" s="56">
        <v>0</v>
      </c>
      <c r="AI25" s="67">
        <f t="shared" si="25"/>
        <v>1</v>
      </c>
      <c r="AJ25" s="57">
        <v>1</v>
      </c>
      <c r="AK25" s="56">
        <v>0</v>
      </c>
      <c r="AL25" s="67">
        <f t="shared" si="26"/>
        <v>1</v>
      </c>
      <c r="AM25" s="57">
        <v>1</v>
      </c>
      <c r="AN25" s="56">
        <v>0</v>
      </c>
      <c r="AO25" s="67">
        <f t="shared" si="27"/>
        <v>1</v>
      </c>
      <c r="AP25" s="57">
        <v>1</v>
      </c>
      <c r="AQ25" s="56">
        <v>0</v>
      </c>
      <c r="AR25" s="67">
        <f t="shared" si="40"/>
        <v>1</v>
      </c>
    </row>
    <row r="26" spans="2:44">
      <c r="B26" s="6" t="s">
        <v>17</v>
      </c>
      <c r="C26" s="57">
        <v>1</v>
      </c>
      <c r="D26" s="56">
        <v>0</v>
      </c>
      <c r="E26" s="67">
        <f t="shared" si="0"/>
        <v>1</v>
      </c>
      <c r="F26" s="57">
        <v>1</v>
      </c>
      <c r="G26" s="56">
        <v>0</v>
      </c>
      <c r="H26" s="67">
        <f t="shared" si="1"/>
        <v>1</v>
      </c>
      <c r="I26" s="57">
        <v>1</v>
      </c>
      <c r="J26" s="56">
        <v>0</v>
      </c>
      <c r="K26" s="67">
        <f t="shared" si="2"/>
        <v>1</v>
      </c>
      <c r="L26" s="57">
        <v>1</v>
      </c>
      <c r="M26" s="56">
        <v>0</v>
      </c>
      <c r="N26" s="67">
        <f t="shared" si="3"/>
        <v>1</v>
      </c>
      <c r="O26" s="78"/>
      <c r="P26" s="79"/>
      <c r="Q26" s="80">
        <f t="shared" si="4"/>
        <v>0</v>
      </c>
      <c r="R26" s="78"/>
      <c r="S26" s="79"/>
      <c r="T26" s="80"/>
      <c r="U26" s="78"/>
      <c r="V26" s="79"/>
      <c r="W26" s="80"/>
      <c r="X26" s="78"/>
      <c r="Y26" s="79"/>
      <c r="Z26" s="80"/>
      <c r="AA26" s="78"/>
      <c r="AB26" s="79"/>
      <c r="AC26" s="80"/>
      <c r="AD26" s="78"/>
      <c r="AE26" s="79"/>
      <c r="AF26" s="80"/>
      <c r="AG26" s="78"/>
      <c r="AH26" s="79"/>
      <c r="AI26" s="80"/>
      <c r="AJ26" s="78"/>
      <c r="AK26" s="79"/>
      <c r="AL26" s="80"/>
      <c r="AM26" s="78"/>
      <c r="AN26" s="79"/>
      <c r="AO26" s="80"/>
      <c r="AP26" s="78"/>
      <c r="AQ26" s="79"/>
      <c r="AR26" s="80"/>
    </row>
    <row r="27" spans="2:44">
      <c r="B27" s="7" t="s">
        <v>24</v>
      </c>
      <c r="C27" s="49">
        <f>SUM(C28:C30)</f>
        <v>223</v>
      </c>
      <c r="D27" s="10">
        <f>SUM(D28:D30)</f>
        <v>0</v>
      </c>
      <c r="E27" s="52">
        <f t="shared" si="0"/>
        <v>223</v>
      </c>
      <c r="F27" s="49">
        <f>SUM(F28:F30)</f>
        <v>223</v>
      </c>
      <c r="G27" s="10">
        <f>SUM(G28:G30)</f>
        <v>0</v>
      </c>
      <c r="H27" s="52">
        <f t="shared" si="1"/>
        <v>223</v>
      </c>
      <c r="I27" s="49">
        <f>SUM(I28:I30)</f>
        <v>223</v>
      </c>
      <c r="J27" s="10">
        <f>SUM(J28:J30)</f>
        <v>0</v>
      </c>
      <c r="K27" s="52">
        <f t="shared" si="2"/>
        <v>223</v>
      </c>
      <c r="L27" s="49">
        <f>SUM(L28:L30)</f>
        <v>223</v>
      </c>
      <c r="M27" s="10">
        <f>SUM(M28:M30)</f>
        <v>0</v>
      </c>
      <c r="N27" s="52">
        <f t="shared" si="3"/>
        <v>223</v>
      </c>
      <c r="O27" s="49">
        <f>SUM(O28:O30)</f>
        <v>223</v>
      </c>
      <c r="P27" s="10">
        <f>SUM(P28:P30)</f>
        <v>0</v>
      </c>
      <c r="Q27" s="52">
        <f t="shared" si="4"/>
        <v>223</v>
      </c>
      <c r="R27" s="49">
        <f>SUM(R28:R30)</f>
        <v>223</v>
      </c>
      <c r="S27" s="10">
        <f>SUM(S28:S30)</f>
        <v>0</v>
      </c>
      <c r="T27" s="52">
        <f t="shared" si="5"/>
        <v>223</v>
      </c>
      <c r="U27" s="49">
        <f>SUM(U28:U30)</f>
        <v>223</v>
      </c>
      <c r="V27" s="10">
        <f>SUM(V28:V30)</f>
        <v>0</v>
      </c>
      <c r="W27" s="52">
        <f t="shared" ref="W27:W37" si="41">SUM(U27:V27)</f>
        <v>223</v>
      </c>
      <c r="X27" s="49">
        <f>SUM(X28:X30)</f>
        <v>223</v>
      </c>
      <c r="Y27" s="10">
        <f>SUM(Y28:Y30)</f>
        <v>0</v>
      </c>
      <c r="Z27" s="52">
        <f t="shared" ref="Z27:Z37" si="42">SUM(X27:Y27)</f>
        <v>223</v>
      </c>
      <c r="AA27" s="49">
        <f>SUM(AA28:AA30)</f>
        <v>223</v>
      </c>
      <c r="AB27" s="10">
        <f>SUM(AB28:AB30)</f>
        <v>0</v>
      </c>
      <c r="AC27" s="52">
        <f t="shared" ref="AC27:AC37" si="43">SUM(AA27:AB27)</f>
        <v>223</v>
      </c>
      <c r="AD27" s="49">
        <f>SUM(AD28:AD30)</f>
        <v>223</v>
      </c>
      <c r="AE27" s="10">
        <f>SUM(AE28:AE30)</f>
        <v>0</v>
      </c>
      <c r="AF27" s="52">
        <f t="shared" ref="AF27:AF37" si="44">SUM(AD27:AE27)</f>
        <v>223</v>
      </c>
      <c r="AG27" s="49">
        <f>SUM(AG28:AG30)</f>
        <v>223</v>
      </c>
      <c r="AH27" s="10">
        <f>SUM(AH28:AH30)</f>
        <v>0</v>
      </c>
      <c r="AI27" s="52">
        <f t="shared" ref="AI27:AI37" si="45">SUM(AG27:AH27)</f>
        <v>223</v>
      </c>
      <c r="AJ27" s="49">
        <f>SUM(AJ28:AJ30)</f>
        <v>223</v>
      </c>
      <c r="AK27" s="10">
        <f>SUM(AK28:AK30)</f>
        <v>0</v>
      </c>
      <c r="AL27" s="52">
        <f t="shared" ref="AL27:AL37" si="46">SUM(AJ27:AK27)</f>
        <v>223</v>
      </c>
      <c r="AM27" s="49">
        <f>SUM(AM28:AM30)</f>
        <v>223</v>
      </c>
      <c r="AN27" s="10">
        <f>SUM(AN28:AN30)</f>
        <v>0</v>
      </c>
      <c r="AO27" s="52">
        <f t="shared" ref="AO27:AO37" si="47">SUM(AM27:AN27)</f>
        <v>223</v>
      </c>
      <c r="AP27" s="49">
        <f>SUM(AP28:AP30)</f>
        <v>223</v>
      </c>
      <c r="AQ27" s="10">
        <f>SUM(AQ28:AQ30)</f>
        <v>0</v>
      </c>
      <c r="AR27" s="52">
        <f t="shared" ref="AR27" si="48">SUM(AP27:AQ27)</f>
        <v>223</v>
      </c>
    </row>
    <row r="28" spans="2:44">
      <c r="B28" s="6" t="s">
        <v>37</v>
      </c>
      <c r="C28" s="50">
        <v>155</v>
      </c>
      <c r="D28" s="23">
        <v>0</v>
      </c>
      <c r="E28" s="53">
        <f t="shared" si="0"/>
        <v>155</v>
      </c>
      <c r="F28" s="50">
        <v>155</v>
      </c>
      <c r="G28" s="23">
        <v>0</v>
      </c>
      <c r="H28" s="53">
        <f t="shared" si="1"/>
        <v>155</v>
      </c>
      <c r="I28" s="50">
        <v>155</v>
      </c>
      <c r="J28" s="23">
        <v>0</v>
      </c>
      <c r="K28" s="53">
        <f t="shared" si="2"/>
        <v>155</v>
      </c>
      <c r="L28" s="50">
        <v>155</v>
      </c>
      <c r="M28" s="23">
        <v>0</v>
      </c>
      <c r="N28" s="53">
        <f t="shared" si="3"/>
        <v>155</v>
      </c>
      <c r="O28" s="50">
        <v>155</v>
      </c>
      <c r="P28" s="23">
        <v>0</v>
      </c>
      <c r="Q28" s="53">
        <f t="shared" si="4"/>
        <v>155</v>
      </c>
      <c r="R28" s="50">
        <v>155</v>
      </c>
      <c r="S28" s="23">
        <v>0</v>
      </c>
      <c r="T28" s="53">
        <f t="shared" si="5"/>
        <v>155</v>
      </c>
      <c r="U28" s="50">
        <v>155</v>
      </c>
      <c r="V28" s="23">
        <v>0</v>
      </c>
      <c r="W28" s="53">
        <f t="shared" si="41"/>
        <v>155</v>
      </c>
      <c r="X28" s="50">
        <v>155</v>
      </c>
      <c r="Y28" s="23">
        <v>0</v>
      </c>
      <c r="Z28" s="53">
        <f t="shared" si="42"/>
        <v>155</v>
      </c>
      <c r="AA28" s="50">
        <v>155</v>
      </c>
      <c r="AB28" s="23">
        <v>0</v>
      </c>
      <c r="AC28" s="53">
        <f t="shared" si="43"/>
        <v>155</v>
      </c>
      <c r="AD28" s="50">
        <v>155</v>
      </c>
      <c r="AE28" s="23">
        <v>0</v>
      </c>
      <c r="AF28" s="53">
        <f t="shared" si="44"/>
        <v>155</v>
      </c>
      <c r="AG28" s="50">
        <v>155</v>
      </c>
      <c r="AH28" s="23">
        <v>0</v>
      </c>
      <c r="AI28" s="53">
        <f t="shared" si="45"/>
        <v>155</v>
      </c>
      <c r="AJ28" s="50">
        <v>155</v>
      </c>
      <c r="AK28" s="23">
        <v>0</v>
      </c>
      <c r="AL28" s="53">
        <f t="shared" si="46"/>
        <v>155</v>
      </c>
      <c r="AM28" s="106">
        <v>155</v>
      </c>
      <c r="AN28" s="107">
        <v>0</v>
      </c>
      <c r="AO28" s="108">
        <f>AM28+AN28</f>
        <v>155</v>
      </c>
      <c r="AP28" s="106">
        <v>155</v>
      </c>
      <c r="AQ28" s="107">
        <v>0</v>
      </c>
      <c r="AR28" s="108">
        <f>AP28+AQ28</f>
        <v>155</v>
      </c>
    </row>
    <row r="29" spans="2:44">
      <c r="B29" s="6" t="s">
        <v>38</v>
      </c>
      <c r="C29" s="50">
        <v>41</v>
      </c>
      <c r="D29" s="23">
        <v>0</v>
      </c>
      <c r="E29" s="53">
        <f t="shared" si="0"/>
        <v>41</v>
      </c>
      <c r="F29" s="50">
        <v>41</v>
      </c>
      <c r="G29" s="23">
        <v>0</v>
      </c>
      <c r="H29" s="53">
        <f t="shared" si="1"/>
        <v>41</v>
      </c>
      <c r="I29" s="50">
        <v>41</v>
      </c>
      <c r="J29" s="23">
        <v>0</v>
      </c>
      <c r="K29" s="53">
        <f t="shared" si="2"/>
        <v>41</v>
      </c>
      <c r="L29" s="50">
        <v>41</v>
      </c>
      <c r="M29" s="23">
        <v>0</v>
      </c>
      <c r="N29" s="53">
        <f t="shared" si="3"/>
        <v>41</v>
      </c>
      <c r="O29" s="50">
        <v>41</v>
      </c>
      <c r="P29" s="23">
        <v>0</v>
      </c>
      <c r="Q29" s="53">
        <f t="shared" si="4"/>
        <v>41</v>
      </c>
      <c r="R29" s="50">
        <v>41</v>
      </c>
      <c r="S29" s="23">
        <v>0</v>
      </c>
      <c r="T29" s="53">
        <f t="shared" si="5"/>
        <v>41</v>
      </c>
      <c r="U29" s="50">
        <v>41</v>
      </c>
      <c r="V29" s="23">
        <v>0</v>
      </c>
      <c r="W29" s="53">
        <f t="shared" si="41"/>
        <v>41</v>
      </c>
      <c r="X29" s="50">
        <v>41</v>
      </c>
      <c r="Y29" s="23">
        <v>0</v>
      </c>
      <c r="Z29" s="53">
        <f t="shared" si="42"/>
        <v>41</v>
      </c>
      <c r="AA29" s="50">
        <v>41</v>
      </c>
      <c r="AB29" s="23">
        <v>0</v>
      </c>
      <c r="AC29" s="53">
        <f t="shared" si="43"/>
        <v>41</v>
      </c>
      <c r="AD29" s="50">
        <v>41</v>
      </c>
      <c r="AE29" s="23">
        <v>0</v>
      </c>
      <c r="AF29" s="53">
        <f t="shared" si="44"/>
        <v>41</v>
      </c>
      <c r="AG29" s="50">
        <v>41</v>
      </c>
      <c r="AH29" s="23">
        <v>0</v>
      </c>
      <c r="AI29" s="53">
        <f t="shared" si="45"/>
        <v>41</v>
      </c>
      <c r="AJ29" s="50">
        <v>41</v>
      </c>
      <c r="AK29" s="23">
        <v>0</v>
      </c>
      <c r="AL29" s="53">
        <f t="shared" si="46"/>
        <v>41</v>
      </c>
      <c r="AM29" s="109">
        <v>41</v>
      </c>
      <c r="AN29" s="107">
        <v>0</v>
      </c>
      <c r="AO29" s="108">
        <f>AM29+AN29</f>
        <v>41</v>
      </c>
      <c r="AP29" s="109">
        <v>41</v>
      </c>
      <c r="AQ29" s="107">
        <v>0</v>
      </c>
      <c r="AR29" s="108">
        <f>AP29+AQ29</f>
        <v>41</v>
      </c>
    </row>
    <row r="30" spans="2:44">
      <c r="B30" s="6" t="s">
        <v>39</v>
      </c>
      <c r="C30" s="50">
        <v>27</v>
      </c>
      <c r="D30" s="23">
        <v>0</v>
      </c>
      <c r="E30" s="53">
        <f t="shared" si="0"/>
        <v>27</v>
      </c>
      <c r="F30" s="50">
        <v>27</v>
      </c>
      <c r="G30" s="23">
        <v>0</v>
      </c>
      <c r="H30" s="53">
        <f t="shared" si="1"/>
        <v>27</v>
      </c>
      <c r="I30" s="50">
        <v>27</v>
      </c>
      <c r="J30" s="23">
        <v>0</v>
      </c>
      <c r="K30" s="53">
        <f t="shared" si="2"/>
        <v>27</v>
      </c>
      <c r="L30" s="50">
        <v>27</v>
      </c>
      <c r="M30" s="23">
        <v>0</v>
      </c>
      <c r="N30" s="53">
        <f t="shared" si="3"/>
        <v>27</v>
      </c>
      <c r="O30" s="50">
        <v>27</v>
      </c>
      <c r="P30" s="23">
        <v>0</v>
      </c>
      <c r="Q30" s="53">
        <f t="shared" si="4"/>
        <v>27</v>
      </c>
      <c r="R30" s="50">
        <v>27</v>
      </c>
      <c r="S30" s="23">
        <v>0</v>
      </c>
      <c r="T30" s="53">
        <f t="shared" si="5"/>
        <v>27</v>
      </c>
      <c r="U30" s="50">
        <v>27</v>
      </c>
      <c r="V30" s="23">
        <v>0</v>
      </c>
      <c r="W30" s="53">
        <f t="shared" si="41"/>
        <v>27</v>
      </c>
      <c r="X30" s="50">
        <v>27</v>
      </c>
      <c r="Y30" s="23">
        <v>0</v>
      </c>
      <c r="Z30" s="53">
        <f t="shared" si="42"/>
        <v>27</v>
      </c>
      <c r="AA30" s="50">
        <v>27</v>
      </c>
      <c r="AB30" s="23">
        <v>0</v>
      </c>
      <c r="AC30" s="53">
        <f t="shared" si="43"/>
        <v>27</v>
      </c>
      <c r="AD30" s="50">
        <v>27</v>
      </c>
      <c r="AE30" s="23">
        <v>0</v>
      </c>
      <c r="AF30" s="53">
        <f t="shared" si="44"/>
        <v>27</v>
      </c>
      <c r="AG30" s="50">
        <v>27</v>
      </c>
      <c r="AH30" s="23">
        <v>0</v>
      </c>
      <c r="AI30" s="53">
        <f t="shared" si="45"/>
        <v>27</v>
      </c>
      <c r="AJ30" s="50">
        <v>27</v>
      </c>
      <c r="AK30" s="23">
        <v>0</v>
      </c>
      <c r="AL30" s="53">
        <f t="shared" si="46"/>
        <v>27</v>
      </c>
      <c r="AM30" s="109">
        <v>27</v>
      </c>
      <c r="AN30" s="107">
        <v>0</v>
      </c>
      <c r="AO30" s="108">
        <f>AM30+AN30</f>
        <v>27</v>
      </c>
      <c r="AP30" s="109">
        <v>27</v>
      </c>
      <c r="AQ30" s="107">
        <v>0</v>
      </c>
      <c r="AR30" s="108">
        <f>AP30+AQ30</f>
        <v>27</v>
      </c>
    </row>
    <row r="31" spans="2:44">
      <c r="B31" s="9" t="s">
        <v>18</v>
      </c>
      <c r="C31" s="48">
        <f>SUM(C32:C33)</f>
        <v>145</v>
      </c>
      <c r="D31" s="15">
        <f>SUM(D32:D33)</f>
        <v>82</v>
      </c>
      <c r="E31" s="52">
        <f t="shared" si="0"/>
        <v>227</v>
      </c>
      <c r="F31" s="48">
        <f>SUM(F32:F33)</f>
        <v>145</v>
      </c>
      <c r="G31" s="15">
        <f>SUM(G32:G33)</f>
        <v>82</v>
      </c>
      <c r="H31" s="52">
        <f t="shared" si="1"/>
        <v>227</v>
      </c>
      <c r="I31" s="48">
        <f>SUM(I32:I33)</f>
        <v>145</v>
      </c>
      <c r="J31" s="15">
        <f>SUM(J32:J33)</f>
        <v>81</v>
      </c>
      <c r="K31" s="52">
        <f t="shared" si="2"/>
        <v>226</v>
      </c>
      <c r="L31" s="48">
        <f>SUM(L32:L33)</f>
        <v>146</v>
      </c>
      <c r="M31" s="15">
        <f>SUM(M32:M33)</f>
        <v>81</v>
      </c>
      <c r="N31" s="52">
        <f t="shared" si="3"/>
        <v>227</v>
      </c>
      <c r="O31" s="48">
        <f>SUM(O32:O33)</f>
        <v>146</v>
      </c>
      <c r="P31" s="15">
        <f>SUM(P32:P33)</f>
        <v>81</v>
      </c>
      <c r="Q31" s="52">
        <f t="shared" si="4"/>
        <v>227</v>
      </c>
      <c r="R31" s="48">
        <f>SUM(R32:R33)</f>
        <v>147</v>
      </c>
      <c r="S31" s="15">
        <f>SUM(S32:S33)</f>
        <v>81</v>
      </c>
      <c r="T31" s="52">
        <f t="shared" si="5"/>
        <v>228</v>
      </c>
      <c r="U31" s="48">
        <f>SUM(U32:U33)</f>
        <v>157</v>
      </c>
      <c r="V31" s="15">
        <f>SUM(V32:V33)</f>
        <v>81</v>
      </c>
      <c r="W31" s="52">
        <f t="shared" si="41"/>
        <v>238</v>
      </c>
      <c r="X31" s="48">
        <f>SUM(X32:X33)</f>
        <v>157</v>
      </c>
      <c r="Y31" s="15">
        <f>SUM(Y32:Y33)</f>
        <v>81</v>
      </c>
      <c r="Z31" s="52">
        <f t="shared" si="42"/>
        <v>238</v>
      </c>
      <c r="AA31" s="48">
        <f>SUM(AA32:AA33)</f>
        <v>157</v>
      </c>
      <c r="AB31" s="15">
        <f>SUM(AB32:AB33)</f>
        <v>81</v>
      </c>
      <c r="AC31" s="52">
        <f t="shared" si="43"/>
        <v>238</v>
      </c>
      <c r="AD31" s="48">
        <f>SUM(AD32:AD33)</f>
        <v>157</v>
      </c>
      <c r="AE31" s="15">
        <f>SUM(AE32:AE33)</f>
        <v>81</v>
      </c>
      <c r="AF31" s="52">
        <f t="shared" si="44"/>
        <v>238</v>
      </c>
      <c r="AG31" s="48">
        <f>SUM(AG32:AG33)</f>
        <v>161</v>
      </c>
      <c r="AH31" s="15">
        <f>SUM(AH32:AH33)</f>
        <v>81</v>
      </c>
      <c r="AI31" s="52">
        <f t="shared" si="45"/>
        <v>242</v>
      </c>
      <c r="AJ31" s="48">
        <f>SUM(AJ32:AJ33)</f>
        <v>161</v>
      </c>
      <c r="AK31" s="15">
        <f>SUM(AK32:AK33)</f>
        <v>81</v>
      </c>
      <c r="AL31" s="52">
        <f t="shared" si="46"/>
        <v>242</v>
      </c>
      <c r="AM31" s="48">
        <f>SUM(AM32:AM33)</f>
        <v>158</v>
      </c>
      <c r="AN31" s="15">
        <f>SUM(AN32:AN33)</f>
        <v>81</v>
      </c>
      <c r="AO31" s="52">
        <f t="shared" si="47"/>
        <v>239</v>
      </c>
      <c r="AP31" s="48">
        <f>SUM(AP32:AP33)</f>
        <v>158</v>
      </c>
      <c r="AQ31" s="15">
        <f>SUM(AQ32:AQ33)</f>
        <v>81</v>
      </c>
      <c r="AR31" s="52">
        <f t="shared" ref="AR31" si="49">SUM(AP31:AQ31)</f>
        <v>239</v>
      </c>
    </row>
    <row r="32" spans="2:44">
      <c r="B32" s="13" t="s">
        <v>35</v>
      </c>
      <c r="C32" s="50">
        <v>144</v>
      </c>
      <c r="D32" s="23">
        <v>82</v>
      </c>
      <c r="E32" s="63">
        <f t="shared" si="0"/>
        <v>226</v>
      </c>
      <c r="F32" s="50">
        <v>144</v>
      </c>
      <c r="G32" s="23">
        <v>82</v>
      </c>
      <c r="H32" s="63">
        <f t="shared" si="1"/>
        <v>226</v>
      </c>
      <c r="I32" s="50">
        <v>145</v>
      </c>
      <c r="J32" s="23">
        <v>81</v>
      </c>
      <c r="K32" s="63">
        <f t="shared" si="2"/>
        <v>226</v>
      </c>
      <c r="L32" s="50">
        <v>146</v>
      </c>
      <c r="M32" s="23">
        <v>81</v>
      </c>
      <c r="N32" s="63">
        <f t="shared" si="3"/>
        <v>227</v>
      </c>
      <c r="O32" s="50">
        <v>146</v>
      </c>
      <c r="P32" s="23">
        <v>81</v>
      </c>
      <c r="Q32" s="63">
        <f t="shared" si="4"/>
        <v>227</v>
      </c>
      <c r="R32" s="50">
        <v>147</v>
      </c>
      <c r="S32" s="23">
        <v>81</v>
      </c>
      <c r="T32" s="63">
        <f t="shared" si="5"/>
        <v>228</v>
      </c>
      <c r="U32" s="50">
        <v>157</v>
      </c>
      <c r="V32" s="23">
        <v>81</v>
      </c>
      <c r="W32" s="63">
        <f t="shared" si="41"/>
        <v>238</v>
      </c>
      <c r="X32" s="50">
        <v>157</v>
      </c>
      <c r="Y32" s="23">
        <v>81</v>
      </c>
      <c r="Z32" s="63">
        <f t="shared" si="42"/>
        <v>238</v>
      </c>
      <c r="AA32" s="50">
        <v>157</v>
      </c>
      <c r="AB32" s="23">
        <v>81</v>
      </c>
      <c r="AC32" s="63">
        <f t="shared" si="43"/>
        <v>238</v>
      </c>
      <c r="AD32" s="50">
        <v>157</v>
      </c>
      <c r="AE32" s="23">
        <v>81</v>
      </c>
      <c r="AF32" s="63">
        <f t="shared" si="44"/>
        <v>238</v>
      </c>
      <c r="AG32" s="50">
        <v>161</v>
      </c>
      <c r="AH32" s="23">
        <v>81</v>
      </c>
      <c r="AI32" s="63">
        <f t="shared" si="45"/>
        <v>242</v>
      </c>
      <c r="AJ32" s="50">
        <v>161</v>
      </c>
      <c r="AK32" s="23">
        <v>81</v>
      </c>
      <c r="AL32" s="63">
        <f t="shared" si="46"/>
        <v>242</v>
      </c>
      <c r="AM32" s="50">
        <v>158</v>
      </c>
      <c r="AN32" s="23">
        <v>81</v>
      </c>
      <c r="AO32" s="63">
        <v>239</v>
      </c>
      <c r="AP32" s="50">
        <v>158</v>
      </c>
      <c r="AQ32" s="23">
        <v>81</v>
      </c>
      <c r="AR32" s="63">
        <v>239</v>
      </c>
    </row>
    <row r="33" spans="1:44">
      <c r="B33" s="13" t="s">
        <v>36</v>
      </c>
      <c r="C33" s="50">
        <v>1</v>
      </c>
      <c r="D33" s="66">
        <v>0</v>
      </c>
      <c r="E33" s="63">
        <f t="shared" si="0"/>
        <v>1</v>
      </c>
      <c r="F33" s="50">
        <v>1</v>
      </c>
      <c r="G33" s="66">
        <v>0</v>
      </c>
      <c r="H33" s="63">
        <f t="shared" si="1"/>
        <v>1</v>
      </c>
      <c r="I33" s="50">
        <v>0</v>
      </c>
      <c r="J33" s="66">
        <v>0</v>
      </c>
      <c r="K33" s="63">
        <f t="shared" si="2"/>
        <v>0</v>
      </c>
      <c r="L33" s="50">
        <v>0</v>
      </c>
      <c r="M33" s="66">
        <v>0</v>
      </c>
      <c r="N33" s="63">
        <f t="shared" si="3"/>
        <v>0</v>
      </c>
      <c r="O33" s="50">
        <v>0</v>
      </c>
      <c r="P33" s="66">
        <v>0</v>
      </c>
      <c r="Q33" s="63">
        <f t="shared" si="4"/>
        <v>0</v>
      </c>
      <c r="R33" s="50">
        <v>0</v>
      </c>
      <c r="S33" s="66">
        <v>0</v>
      </c>
      <c r="T33" s="63">
        <f t="shared" si="5"/>
        <v>0</v>
      </c>
      <c r="U33" s="50">
        <v>0</v>
      </c>
      <c r="V33" s="66">
        <v>0</v>
      </c>
      <c r="W33" s="63">
        <f t="shared" si="41"/>
        <v>0</v>
      </c>
      <c r="X33" s="50">
        <v>0</v>
      </c>
      <c r="Y33" s="66">
        <v>0</v>
      </c>
      <c r="Z33" s="63">
        <f t="shared" si="42"/>
        <v>0</v>
      </c>
      <c r="AA33" s="50">
        <v>0</v>
      </c>
      <c r="AB33" s="66">
        <v>0</v>
      </c>
      <c r="AC33" s="63">
        <f t="shared" si="43"/>
        <v>0</v>
      </c>
      <c r="AD33" s="50">
        <v>0</v>
      </c>
      <c r="AE33" s="66">
        <v>0</v>
      </c>
      <c r="AF33" s="63">
        <f t="shared" si="44"/>
        <v>0</v>
      </c>
      <c r="AG33" s="50">
        <v>0</v>
      </c>
      <c r="AH33" s="66">
        <v>0</v>
      </c>
      <c r="AI33" s="63">
        <f t="shared" si="45"/>
        <v>0</v>
      </c>
      <c r="AJ33" s="50">
        <v>0</v>
      </c>
      <c r="AK33" s="66">
        <v>0</v>
      </c>
      <c r="AL33" s="63">
        <f t="shared" si="46"/>
        <v>0</v>
      </c>
      <c r="AM33" s="50">
        <v>0</v>
      </c>
      <c r="AN33" s="66">
        <v>0</v>
      </c>
      <c r="AO33" s="63">
        <f t="shared" si="47"/>
        <v>0</v>
      </c>
      <c r="AP33" s="50">
        <v>0</v>
      </c>
      <c r="AQ33" s="66">
        <v>0</v>
      </c>
      <c r="AR33" s="63">
        <f t="shared" ref="AR33:AR34" si="50">SUM(AP33:AQ33)</f>
        <v>0</v>
      </c>
    </row>
    <row r="34" spans="1:44">
      <c r="B34" s="46" t="s">
        <v>31</v>
      </c>
      <c r="C34" s="48">
        <f t="shared" ref="C34:D34" si="51">SUM(C35:C36)</f>
        <v>96</v>
      </c>
      <c r="D34" s="15">
        <f t="shared" si="51"/>
        <v>7</v>
      </c>
      <c r="E34" s="52">
        <f t="shared" si="0"/>
        <v>103</v>
      </c>
      <c r="F34" s="48">
        <f t="shared" ref="F34:G34" si="52">SUM(F35:F36)</f>
        <v>95</v>
      </c>
      <c r="G34" s="15">
        <f t="shared" si="52"/>
        <v>7</v>
      </c>
      <c r="H34" s="52">
        <f t="shared" si="1"/>
        <v>102</v>
      </c>
      <c r="I34" s="48">
        <f t="shared" ref="I34:J34" si="53">SUM(I35:I36)</f>
        <v>95</v>
      </c>
      <c r="J34" s="15">
        <f t="shared" si="53"/>
        <v>7</v>
      </c>
      <c r="K34" s="52">
        <f t="shared" si="2"/>
        <v>102</v>
      </c>
      <c r="L34" s="48">
        <f t="shared" ref="L34:M34" si="54">SUM(L35:L36)</f>
        <v>95</v>
      </c>
      <c r="M34" s="15">
        <f t="shared" si="54"/>
        <v>7</v>
      </c>
      <c r="N34" s="52">
        <f t="shared" si="3"/>
        <v>102</v>
      </c>
      <c r="O34" s="48">
        <f t="shared" ref="O34:P34" si="55">SUM(O35:O36)</f>
        <v>95</v>
      </c>
      <c r="P34" s="15">
        <f t="shared" si="55"/>
        <v>7</v>
      </c>
      <c r="Q34" s="52">
        <f t="shared" si="4"/>
        <v>102</v>
      </c>
      <c r="R34" s="48">
        <f t="shared" ref="R34:S34" si="56">SUM(R35:R36)</f>
        <v>95</v>
      </c>
      <c r="S34" s="15">
        <f t="shared" si="56"/>
        <v>7</v>
      </c>
      <c r="T34" s="52">
        <f t="shared" si="5"/>
        <v>102</v>
      </c>
      <c r="U34" s="48">
        <f t="shared" ref="U34:V34" si="57">SUM(U35:U36)</f>
        <v>95</v>
      </c>
      <c r="V34" s="15">
        <f t="shared" si="57"/>
        <v>7</v>
      </c>
      <c r="W34" s="52">
        <f t="shared" si="41"/>
        <v>102</v>
      </c>
      <c r="X34" s="48">
        <f t="shared" ref="X34:Y34" si="58">SUM(X35:X36)</f>
        <v>95</v>
      </c>
      <c r="Y34" s="15">
        <f t="shared" si="58"/>
        <v>7</v>
      </c>
      <c r="Z34" s="52">
        <f t="shared" si="42"/>
        <v>102</v>
      </c>
      <c r="AA34" s="48">
        <f t="shared" ref="AA34:AB34" si="59">SUM(AA35:AA36)</f>
        <v>95</v>
      </c>
      <c r="AB34" s="15">
        <f t="shared" si="59"/>
        <v>7</v>
      </c>
      <c r="AC34" s="52">
        <f t="shared" si="43"/>
        <v>102</v>
      </c>
      <c r="AD34" s="48">
        <f t="shared" ref="AD34:AE34" si="60">SUM(AD35:AD36)</f>
        <v>95</v>
      </c>
      <c r="AE34" s="15">
        <f t="shared" si="60"/>
        <v>7</v>
      </c>
      <c r="AF34" s="52">
        <f t="shared" si="44"/>
        <v>102</v>
      </c>
      <c r="AG34" s="48">
        <f t="shared" ref="AG34:AH34" si="61">SUM(AG35:AG36)</f>
        <v>95</v>
      </c>
      <c r="AH34" s="15">
        <f t="shared" si="61"/>
        <v>7</v>
      </c>
      <c r="AI34" s="52">
        <f t="shared" si="45"/>
        <v>102</v>
      </c>
      <c r="AJ34" s="48">
        <f t="shared" ref="AJ34:AK34" si="62">SUM(AJ35:AJ36)</f>
        <v>95</v>
      </c>
      <c r="AK34" s="15">
        <f t="shared" si="62"/>
        <v>7</v>
      </c>
      <c r="AL34" s="52">
        <f t="shared" si="46"/>
        <v>102</v>
      </c>
      <c r="AM34" s="48">
        <f t="shared" ref="AM34:AN34" si="63">SUM(AM35:AM36)</f>
        <v>95</v>
      </c>
      <c r="AN34" s="15">
        <f t="shared" si="63"/>
        <v>7</v>
      </c>
      <c r="AO34" s="52">
        <f t="shared" si="47"/>
        <v>102</v>
      </c>
      <c r="AP34" s="48">
        <f t="shared" ref="AP34:AQ34" si="64">SUM(AP35:AP36)</f>
        <v>95</v>
      </c>
      <c r="AQ34" s="15">
        <f t="shared" si="64"/>
        <v>7</v>
      </c>
      <c r="AR34" s="52">
        <f t="shared" si="50"/>
        <v>102</v>
      </c>
    </row>
    <row r="35" spans="1:44">
      <c r="B35" s="13" t="s">
        <v>33</v>
      </c>
      <c r="C35" s="50">
        <v>96</v>
      </c>
      <c r="D35" s="23">
        <v>7</v>
      </c>
      <c r="E35" s="67">
        <f t="shared" si="0"/>
        <v>103</v>
      </c>
      <c r="F35" s="50">
        <v>95</v>
      </c>
      <c r="G35" s="23">
        <v>7</v>
      </c>
      <c r="H35" s="67">
        <f t="shared" si="1"/>
        <v>102</v>
      </c>
      <c r="I35" s="50">
        <v>95</v>
      </c>
      <c r="J35" s="23">
        <v>7</v>
      </c>
      <c r="K35" s="67">
        <f t="shared" si="2"/>
        <v>102</v>
      </c>
      <c r="L35" s="50">
        <v>95</v>
      </c>
      <c r="M35" s="23">
        <v>7</v>
      </c>
      <c r="N35" s="67">
        <f t="shared" si="3"/>
        <v>102</v>
      </c>
      <c r="O35" s="50">
        <v>95</v>
      </c>
      <c r="P35" s="23">
        <v>7</v>
      </c>
      <c r="Q35" s="67">
        <f t="shared" si="4"/>
        <v>102</v>
      </c>
      <c r="R35" s="50">
        <v>95</v>
      </c>
      <c r="S35" s="23">
        <v>7</v>
      </c>
      <c r="T35" s="67">
        <f t="shared" si="5"/>
        <v>102</v>
      </c>
      <c r="U35" s="50">
        <v>95</v>
      </c>
      <c r="V35" s="23">
        <v>7</v>
      </c>
      <c r="W35" s="67">
        <f t="shared" si="41"/>
        <v>102</v>
      </c>
      <c r="X35" s="50">
        <v>95</v>
      </c>
      <c r="Y35" s="23">
        <v>7</v>
      </c>
      <c r="Z35" s="67">
        <f t="shared" si="42"/>
        <v>102</v>
      </c>
      <c r="AA35" s="50">
        <v>95</v>
      </c>
      <c r="AB35" s="23">
        <v>7</v>
      </c>
      <c r="AC35" s="67">
        <f t="shared" si="43"/>
        <v>102</v>
      </c>
      <c r="AD35" s="50">
        <v>95</v>
      </c>
      <c r="AE35" s="23">
        <v>7</v>
      </c>
      <c r="AF35" s="67">
        <f t="shared" si="44"/>
        <v>102</v>
      </c>
      <c r="AG35" s="50">
        <v>95</v>
      </c>
      <c r="AH35" s="23">
        <v>7</v>
      </c>
      <c r="AI35" s="67">
        <f t="shared" si="45"/>
        <v>102</v>
      </c>
      <c r="AJ35" s="50">
        <v>95</v>
      </c>
      <c r="AK35" s="23">
        <v>7</v>
      </c>
      <c r="AL35" s="67">
        <f t="shared" si="46"/>
        <v>102</v>
      </c>
      <c r="AM35" s="50">
        <v>95</v>
      </c>
      <c r="AN35" s="23">
        <v>7</v>
      </c>
      <c r="AO35" s="67">
        <v>102</v>
      </c>
      <c r="AP35" s="50">
        <v>95</v>
      </c>
      <c r="AQ35" s="23">
        <v>7</v>
      </c>
      <c r="AR35" s="67">
        <v>102</v>
      </c>
    </row>
    <row r="36" spans="1:44">
      <c r="B36" s="13" t="s">
        <v>34</v>
      </c>
      <c r="C36" s="23">
        <v>0</v>
      </c>
      <c r="D36" s="23">
        <v>0</v>
      </c>
      <c r="E36" s="67">
        <f t="shared" si="0"/>
        <v>0</v>
      </c>
      <c r="F36" s="23">
        <v>0</v>
      </c>
      <c r="G36" s="23">
        <v>0</v>
      </c>
      <c r="H36" s="67">
        <f t="shared" si="1"/>
        <v>0</v>
      </c>
      <c r="I36" s="23">
        <v>0</v>
      </c>
      <c r="J36" s="23">
        <v>0</v>
      </c>
      <c r="K36" s="67">
        <f t="shared" si="2"/>
        <v>0</v>
      </c>
      <c r="L36" s="23">
        <v>0</v>
      </c>
      <c r="M36" s="23">
        <v>0</v>
      </c>
      <c r="N36" s="67">
        <f t="shared" si="3"/>
        <v>0</v>
      </c>
      <c r="O36" s="23">
        <v>0</v>
      </c>
      <c r="P36" s="23">
        <v>0</v>
      </c>
      <c r="Q36" s="67">
        <f t="shared" si="4"/>
        <v>0</v>
      </c>
      <c r="R36" s="23">
        <v>0</v>
      </c>
      <c r="S36" s="23">
        <v>0</v>
      </c>
      <c r="T36" s="67">
        <f t="shared" si="5"/>
        <v>0</v>
      </c>
      <c r="U36" s="23">
        <v>0</v>
      </c>
      <c r="V36" s="23">
        <v>0</v>
      </c>
      <c r="W36" s="67">
        <f t="shared" si="41"/>
        <v>0</v>
      </c>
      <c r="X36" s="23">
        <v>0</v>
      </c>
      <c r="Y36" s="23">
        <v>0</v>
      </c>
      <c r="Z36" s="67">
        <f t="shared" si="42"/>
        <v>0</v>
      </c>
      <c r="AA36" s="23">
        <v>0</v>
      </c>
      <c r="AB36" s="23">
        <v>0</v>
      </c>
      <c r="AC36" s="67">
        <f t="shared" si="43"/>
        <v>0</v>
      </c>
      <c r="AD36" s="23">
        <v>0</v>
      </c>
      <c r="AE36" s="23">
        <v>0</v>
      </c>
      <c r="AF36" s="67">
        <f t="shared" si="44"/>
        <v>0</v>
      </c>
      <c r="AG36" s="23">
        <v>0</v>
      </c>
      <c r="AH36" s="23">
        <v>0</v>
      </c>
      <c r="AI36" s="67">
        <f t="shared" si="45"/>
        <v>0</v>
      </c>
      <c r="AJ36" s="23">
        <v>0</v>
      </c>
      <c r="AK36" s="23">
        <v>0</v>
      </c>
      <c r="AL36" s="67">
        <f t="shared" si="46"/>
        <v>0</v>
      </c>
      <c r="AM36" s="23">
        <v>0</v>
      </c>
      <c r="AN36" s="23">
        <v>0</v>
      </c>
      <c r="AO36" s="67">
        <f t="shared" si="47"/>
        <v>0</v>
      </c>
      <c r="AP36" s="23">
        <v>0</v>
      </c>
      <c r="AQ36" s="23">
        <v>0</v>
      </c>
      <c r="AR36" s="67">
        <f t="shared" ref="AR36" si="65">SUM(AP36:AQ36)</f>
        <v>0</v>
      </c>
    </row>
    <row r="37" spans="1:44" ht="14.65" thickBot="1">
      <c r="B37" s="47" t="s">
        <v>19</v>
      </c>
      <c r="C37" s="51">
        <f>C20+C16+C12+C6+C31+C27+C34</f>
        <v>1141</v>
      </c>
      <c r="D37" s="3">
        <f>D20+D16+D12+D6+D31+D27+D34</f>
        <v>120</v>
      </c>
      <c r="E37" s="22">
        <f t="shared" si="0"/>
        <v>1261</v>
      </c>
      <c r="F37" s="51">
        <f>F20+F16+F12+F6+F31+F27+F34</f>
        <v>1140</v>
      </c>
      <c r="G37" s="3">
        <f>G20+G16+G12+G6+G31+G27+G34</f>
        <v>121</v>
      </c>
      <c r="H37" s="22">
        <f t="shared" si="1"/>
        <v>1261</v>
      </c>
      <c r="I37" s="51">
        <f>I20+I16+I12+I6+I31+I27+I34</f>
        <v>1139</v>
      </c>
      <c r="J37" s="3">
        <f>J20+J16+J12+J6+J31+J27+J34</f>
        <v>121</v>
      </c>
      <c r="K37" s="22">
        <f t="shared" si="2"/>
        <v>1260</v>
      </c>
      <c r="L37" s="51">
        <f>L20+L16+L12+L6+L31+L27+L34</f>
        <v>1139</v>
      </c>
      <c r="M37" s="3">
        <f>M20+M16+M12+M6+M31+M27+M34</f>
        <v>121</v>
      </c>
      <c r="N37" s="22">
        <f t="shared" si="3"/>
        <v>1260</v>
      </c>
      <c r="O37" s="51">
        <f>O20+O16+O12+O6+O31+O27+O34</f>
        <v>1139</v>
      </c>
      <c r="P37" s="3">
        <f>P20+P16+P12+P6+P31+P27+P34</f>
        <v>121</v>
      </c>
      <c r="Q37" s="22">
        <f t="shared" si="4"/>
        <v>1260</v>
      </c>
      <c r="R37" s="51">
        <f>R20+R16+R12+R6+R31+R27+R34</f>
        <v>1141</v>
      </c>
      <c r="S37" s="3">
        <f>S20+S16+S12+S6+S31+S27+S34</f>
        <v>121</v>
      </c>
      <c r="T37" s="22">
        <f t="shared" si="5"/>
        <v>1262</v>
      </c>
      <c r="U37" s="51">
        <f>U20+U16+U12+U6+U31+U27+U34</f>
        <v>1152</v>
      </c>
      <c r="V37" s="3">
        <f>V20+V16+V12+V6+V31+V27+V34</f>
        <v>121</v>
      </c>
      <c r="W37" s="22">
        <f t="shared" si="41"/>
        <v>1273</v>
      </c>
      <c r="X37" s="51">
        <f>X20+X16+X12+X6+X31+X27+X34</f>
        <v>1146</v>
      </c>
      <c r="Y37" s="3">
        <f>Y20+Y16+Y12+Y6+Y31+Y27+Y34</f>
        <v>121</v>
      </c>
      <c r="Z37" s="22">
        <f t="shared" si="42"/>
        <v>1267</v>
      </c>
      <c r="AA37" s="51">
        <f>AA20+AA16+AA12+AA6+AA31+AA27+AA34</f>
        <v>1147</v>
      </c>
      <c r="AB37" s="3">
        <f>AB20+AB16+AB12+AB6+AB31+AB27+AB34</f>
        <v>121</v>
      </c>
      <c r="AC37" s="22">
        <f t="shared" si="43"/>
        <v>1268</v>
      </c>
      <c r="AD37" s="51">
        <f>AD20+AD16+AD12+AD6+AD31+AD27+AD34</f>
        <v>1145</v>
      </c>
      <c r="AE37" s="3">
        <f>AE20+AE16+AE12+AE6+AE31+AE27+AE34</f>
        <v>121</v>
      </c>
      <c r="AF37" s="22">
        <f t="shared" si="44"/>
        <v>1266</v>
      </c>
      <c r="AG37" s="51">
        <f>AG20+AG16+AG12+AG6+AG31+AG27+AG34</f>
        <v>1154</v>
      </c>
      <c r="AH37" s="3">
        <f>AH20+AH16+AH12+AH6+AH31+AH27+AH34</f>
        <v>121</v>
      </c>
      <c r="AI37" s="22">
        <f t="shared" si="45"/>
        <v>1275</v>
      </c>
      <c r="AJ37" s="51">
        <f>AJ20+AJ16+AJ12+AJ6+AJ31+AJ27+AJ34</f>
        <v>1154</v>
      </c>
      <c r="AK37" s="3">
        <f>AK20+AK16+AK12+AK6+AK31+AK27+AK34</f>
        <v>121</v>
      </c>
      <c r="AL37" s="22">
        <f t="shared" si="46"/>
        <v>1275</v>
      </c>
      <c r="AM37" s="51">
        <f>AM20+AM16+AM12+AM6+AM31+AM27+AM34</f>
        <v>1151</v>
      </c>
      <c r="AN37" s="3">
        <f>AN20+AN16+AN12+AN6+AN31+AN27+AN34</f>
        <v>122</v>
      </c>
      <c r="AO37" s="22">
        <f t="shared" si="47"/>
        <v>1273</v>
      </c>
      <c r="AP37" s="51">
        <f>AP20+AP16+AP12+AP6+AP31+AP27+AP34</f>
        <v>1151</v>
      </c>
      <c r="AQ37" s="3">
        <f>AQ20+AQ16+AQ12+AQ6+AQ31+AQ27+AQ34</f>
        <v>122</v>
      </c>
      <c r="AR37" s="22">
        <f>SUM(AP37:AQ37)</f>
        <v>1273</v>
      </c>
    </row>
    <row r="38" spans="1:44"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44">
      <c r="B39" s="5" t="s">
        <v>29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</row>
    <row r="40" spans="1:44">
      <c r="B40" s="5" t="s">
        <v>30</v>
      </c>
    </row>
    <row r="41" spans="1:44">
      <c r="B41" s="1" t="s">
        <v>57</v>
      </c>
    </row>
    <row r="42" spans="1:44">
      <c r="B42" s="1" t="s">
        <v>47</v>
      </c>
    </row>
    <row r="43" spans="1:44" ht="14.65" thickBot="1"/>
    <row r="44" spans="1:44">
      <c r="C44" s="103">
        <v>44562</v>
      </c>
      <c r="D44" s="103">
        <v>44593</v>
      </c>
      <c r="E44" s="103">
        <v>44621</v>
      </c>
      <c r="F44" s="103">
        <v>44652</v>
      </c>
      <c r="G44" s="103">
        <v>44682</v>
      </c>
      <c r="H44" s="103">
        <v>44713</v>
      </c>
      <c r="I44" s="103">
        <v>44743</v>
      </c>
      <c r="J44" s="103">
        <v>44774</v>
      </c>
      <c r="K44" s="103">
        <v>44805</v>
      </c>
      <c r="L44" s="103">
        <v>44835</v>
      </c>
      <c r="M44" s="103">
        <v>44866</v>
      </c>
      <c r="N44" s="103">
        <v>44896</v>
      </c>
      <c r="O44" s="103">
        <v>44927</v>
      </c>
      <c r="P44" s="103">
        <v>44958</v>
      </c>
    </row>
    <row r="45" spans="1:44" s="30" customFormat="1">
      <c r="B45" s="4" t="s">
        <v>25</v>
      </c>
      <c r="C45" s="104">
        <v>1141</v>
      </c>
      <c r="D45" s="104">
        <v>1140</v>
      </c>
      <c r="E45" s="104">
        <v>1139</v>
      </c>
      <c r="F45" s="104">
        <v>1139</v>
      </c>
      <c r="G45" s="104">
        <v>1139</v>
      </c>
      <c r="H45" s="104">
        <v>1141</v>
      </c>
      <c r="I45" s="104">
        <v>1152</v>
      </c>
      <c r="J45" s="104">
        <v>1146</v>
      </c>
      <c r="K45" s="104">
        <v>1147</v>
      </c>
      <c r="L45" s="104">
        <v>1145</v>
      </c>
      <c r="M45" s="104">
        <v>1154</v>
      </c>
      <c r="N45" s="104">
        <v>1154</v>
      </c>
      <c r="O45" s="104">
        <v>1151</v>
      </c>
      <c r="P45" s="104">
        <v>1151</v>
      </c>
    </row>
    <row r="46" spans="1:44" s="30" customFormat="1">
      <c r="B46" s="4" t="s">
        <v>1</v>
      </c>
      <c r="C46" s="104">
        <v>120</v>
      </c>
      <c r="D46" s="104">
        <v>121</v>
      </c>
      <c r="E46" s="104">
        <v>121</v>
      </c>
      <c r="F46" s="104">
        <v>121</v>
      </c>
      <c r="G46" s="104">
        <v>121</v>
      </c>
      <c r="H46" s="104">
        <v>121</v>
      </c>
      <c r="I46" s="104">
        <v>121</v>
      </c>
      <c r="J46" s="104">
        <v>121</v>
      </c>
      <c r="K46" s="104">
        <v>121</v>
      </c>
      <c r="L46" s="104">
        <v>121</v>
      </c>
      <c r="M46" s="104">
        <v>121</v>
      </c>
      <c r="N46" s="104">
        <v>121</v>
      </c>
      <c r="O46" s="104">
        <v>122</v>
      </c>
      <c r="P46" s="104">
        <v>122</v>
      </c>
    </row>
    <row r="47" spans="1:44" s="30" customFormat="1" ht="14.65" thickBot="1">
      <c r="A47" s="43"/>
      <c r="B47" s="45" t="s">
        <v>19</v>
      </c>
      <c r="C47" s="105">
        <v>1261</v>
      </c>
      <c r="D47" s="105">
        <v>1261</v>
      </c>
      <c r="E47" s="105">
        <v>1260</v>
      </c>
      <c r="F47" s="105">
        <v>1260</v>
      </c>
      <c r="G47" s="105">
        <v>1260</v>
      </c>
      <c r="H47" s="105">
        <v>1262</v>
      </c>
      <c r="I47" s="105">
        <v>1273</v>
      </c>
      <c r="J47" s="105">
        <v>1267</v>
      </c>
      <c r="K47" s="105">
        <v>1268</v>
      </c>
      <c r="L47" s="105">
        <v>1266</v>
      </c>
      <c r="M47" s="105">
        <v>1275</v>
      </c>
      <c r="N47" s="105">
        <v>1275</v>
      </c>
      <c r="O47" s="105">
        <v>1273</v>
      </c>
      <c r="P47" s="105">
        <v>1273</v>
      </c>
    </row>
  </sheetData>
  <mergeCells count="29">
    <mergeCell ref="N4:N5"/>
    <mergeCell ref="U4:V4"/>
    <mergeCell ref="AG4:AH4"/>
    <mergeCell ref="AI4:AI5"/>
    <mergeCell ref="O4:P4"/>
    <mergeCell ref="Q4:Q5"/>
    <mergeCell ref="AD4:AE4"/>
    <mergeCell ref="AF4:AF5"/>
    <mergeCell ref="W4:W5"/>
    <mergeCell ref="R4:S4"/>
    <mergeCell ref="T4:T5"/>
    <mergeCell ref="AA4:AB4"/>
    <mergeCell ref="AC4:AC5"/>
    <mergeCell ref="AP4:AQ4"/>
    <mergeCell ref="AR4:AR5"/>
    <mergeCell ref="AM4:AN4"/>
    <mergeCell ref="AO4:AO5"/>
    <mergeCell ref="B4:B5"/>
    <mergeCell ref="I4:J4"/>
    <mergeCell ref="K4:K5"/>
    <mergeCell ref="F4:G4"/>
    <mergeCell ref="H4:H5"/>
    <mergeCell ref="C4:D4"/>
    <mergeCell ref="E4:E5"/>
    <mergeCell ref="AJ4:AK4"/>
    <mergeCell ref="AL4:AL5"/>
    <mergeCell ref="L4:M4"/>
    <mergeCell ref="X4:Y4"/>
    <mergeCell ref="Z4:Z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883779-33B3-448C-B03C-30E34A2EB8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2023-04-13T05:59:08Z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