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7\10. PW Oktober 2017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IKNB'!$B$1:$K$49</definedName>
    <definedName name="_xlnm.Print_Area" localSheetId="1">'Pelaku IKNB'!$A$1:$D$34</definedName>
  </definedNames>
  <calcPr calcId="152511"/>
</workbook>
</file>

<file path=xl/calcChain.xml><?xml version="1.0" encoding="utf-8"?>
<calcChain xmlns="http://schemas.openxmlformats.org/spreadsheetml/2006/main">
  <c r="E31" i="2" l="1"/>
  <c r="B20" i="3" l="1"/>
  <c r="J31" i="2" l="1"/>
  <c r="I31" i="2"/>
  <c r="I30" i="2"/>
  <c r="J30" i="2"/>
  <c r="J29" i="2"/>
  <c r="I29" i="2"/>
  <c r="I23" i="2"/>
  <c r="J23" i="2"/>
  <c r="I24" i="2"/>
  <c r="J24" i="2"/>
  <c r="I25" i="2"/>
  <c r="J25" i="2"/>
  <c r="I26" i="2"/>
  <c r="J26" i="2"/>
  <c r="I27" i="2"/>
  <c r="J27" i="2"/>
  <c r="J22" i="2"/>
  <c r="I22" i="2"/>
  <c r="J18" i="2"/>
  <c r="J19" i="2"/>
  <c r="J20" i="2"/>
  <c r="I19" i="2"/>
  <c r="I20" i="2"/>
  <c r="I18" i="2"/>
  <c r="I15" i="2"/>
  <c r="J15" i="2"/>
  <c r="I16" i="2"/>
  <c r="J16" i="2"/>
  <c r="J14" i="2"/>
  <c r="I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3" i="2"/>
  <c r="K22" i="2"/>
  <c r="K20" i="2"/>
  <c r="K19" i="2"/>
  <c r="K18" i="2"/>
  <c r="J17" i="2"/>
  <c r="I17" i="2"/>
  <c r="K16" i="2"/>
  <c r="K15" i="2"/>
  <c r="K14" i="2"/>
  <c r="J13" i="2"/>
  <c r="I13" i="2"/>
  <c r="E30" i="2" l="1"/>
  <c r="E29" i="2"/>
  <c r="E24" i="2"/>
  <c r="E22" i="2"/>
  <c r="E20" i="2"/>
  <c r="E19" i="2"/>
  <c r="E18" i="2"/>
  <c r="E15" i="2"/>
  <c r="E12" i="2"/>
  <c r="E11" i="2"/>
  <c r="E10" i="2"/>
  <c r="E9" i="2"/>
  <c r="E8" i="2"/>
  <c r="D28" i="2"/>
  <c r="C28" i="2"/>
  <c r="D21" i="2"/>
  <c r="C21" i="2"/>
  <c r="D17" i="2"/>
  <c r="C17" i="2"/>
  <c r="D13" i="2"/>
  <c r="D7" i="2"/>
  <c r="C7" i="2"/>
  <c r="E28" i="2" l="1"/>
  <c r="E17" i="2"/>
  <c r="E7" i="2"/>
  <c r="E21" i="2"/>
  <c r="D32" i="2"/>
  <c r="J21" i="2" l="1"/>
  <c r="J32" i="2" s="1"/>
  <c r="I21" i="2"/>
  <c r="I32" i="2" s="1"/>
  <c r="K17" i="2" l="1"/>
  <c r="K7" i="2"/>
  <c r="K28" i="2"/>
  <c r="K21" i="2"/>
  <c r="K13" i="2"/>
  <c r="D31" i="3"/>
  <c r="D29" i="3"/>
  <c r="D30" i="3"/>
  <c r="D28" i="3"/>
  <c r="B27" i="3"/>
  <c r="D27" i="3" s="1"/>
  <c r="D22" i="3"/>
  <c r="D23" i="3"/>
  <c r="D24" i="3"/>
  <c r="D25" i="3"/>
  <c r="D26" i="3"/>
  <c r="D21" i="3"/>
  <c r="C20" i="3"/>
  <c r="D18" i="3"/>
  <c r="D19" i="3"/>
  <c r="D17" i="3"/>
  <c r="B16" i="3"/>
  <c r="D16" i="3" s="1"/>
  <c r="D14" i="3"/>
  <c r="D15" i="3"/>
  <c r="D13" i="3"/>
  <c r="C12" i="3"/>
  <c r="B12" i="3"/>
  <c r="D8" i="3"/>
  <c r="D9" i="3"/>
  <c r="D10" i="3"/>
  <c r="D11" i="3"/>
  <c r="D7" i="3"/>
  <c r="C6" i="3"/>
  <c r="B6" i="3"/>
  <c r="D6" i="3" l="1"/>
  <c r="D20" i="3"/>
  <c r="D12" i="3"/>
  <c r="K32" i="2"/>
  <c r="C32" i="3" l="1"/>
  <c r="D32" i="3"/>
  <c r="B32" i="3" l="1"/>
  <c r="C13" i="2"/>
  <c r="E13" i="2" s="1"/>
  <c r="E14" i="2"/>
  <c r="E16" i="2"/>
  <c r="C32" i="2" l="1"/>
  <c r="E32" i="2" s="1"/>
</calcChain>
</file>

<file path=xl/sharedStrings.xml><?xml version="1.0" encoding="utf-8"?>
<sst xmlns="http://schemas.openxmlformats.org/spreadsheetml/2006/main" count="117" uniqueCount="60">
  <si>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</si>
  <si>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</si>
  <si>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</si>
  <si>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</si>
  <si>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</si>
  <si>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</si>
  <si>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</si>
  <si>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</si>
  <si>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</si>
  <si>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</si>
  <si>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</si>
  <si>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</si>
  <si>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</si>
  <si>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</si>
  <si>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</si>
  <si>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</si>
  <si>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</si>
  <si>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</si>
  <si>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</si>
  <si>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</si>
  <si>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</si>
  <si>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</si>
  <si>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</si>
  <si>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</si>
  <si>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</si>
  <si>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</si>
  <si>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</si>
  <si>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</si>
  <si>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</si>
  <si>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Sumber Data:</t>
  </si>
  <si>
    <t>Data Statistik OJK</t>
  </si>
  <si>
    <t>1.</t>
  </si>
  <si>
    <t>2.</t>
  </si>
  <si>
    <t>3.</t>
  </si>
  <si>
    <t>4.</t>
  </si>
  <si>
    <t>5.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</si>
  <si>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</si>
  <si>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</si>
  <si>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</si>
  <si>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</si>
  <si>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</si>
  <si>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</si>
  <si>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</si>
  <si>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</si>
  <si>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</si>
  <si>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</si>
  <si>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6.</t>
  </si>
  <si>
    <t>Syariah*</t>
  </si>
  <si>
    <t>Ket :</t>
  </si>
  <si>
    <t>* Data Full Syariah</t>
  </si>
  <si>
    <t>Oktober 2017</t>
  </si>
  <si>
    <t>http://www.ojk.go.id/id/kanal/iknb/data-dan-statistik/lembaga-pembiayaan/Pages/Statistik-Lembaga-Pembiayaan-Periode-Oktober-2017.aspx</t>
  </si>
  <si>
    <t>http://www.ojk.go.id/id/kanal/iknb/data-dan-statistik/dana-pensiun/Pages/Statistik-Dana-Pensiun---Oktober-2017.aspx</t>
  </si>
  <si>
    <t>http://www.ojk.go.id/id/kanal/iknb/data-dan-statistik/asuransi/Pages/Statistik-Asuransi---Oktober-2017.aspx</t>
  </si>
  <si>
    <t>http://www.ojk.go.id/id/kanal/iknb/data-dan-statistik/lembaga-keuangan-khusus/Pages/Statistik-Lembaga-Keuangan-Khusus---Oktober-2017.aspx</t>
  </si>
  <si>
    <t>http://www.ojk.go.id/id/kanal/iknb/data-dan-statistik/statistik-lkm/Pages/Ikhtisar-Data-Keuangan-LKM-Oktober-2017.aspx</t>
  </si>
  <si>
    <t>http://www.ojk.go.id/id/kanal/syariah/data-dan-statistik/iknb-syariah/Pages/Statistik-IKNB-Syariah-Periode-Oktober-2017.aspx</t>
  </si>
  <si>
    <t>LKM*</t>
  </si>
  <si>
    <t>2. Pergadaian*</t>
  </si>
  <si>
    <t>Data dengan tanda * merupakan data revisi dari publikasi yang sebelumnya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</si>
</sst>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5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3">
    <xf numFmtId="0" fontId="0" fillId="0" borderId="0" xfId="0"/>
    <xf numFmtId="43" fontId="4" fillId="0" borderId="0" xfId="1" applyFont="1"/>
    <xf numFmtId="0" fontId="4" fillId="0" borderId="0" xfId="0" applyFont="1"/>
    <xf numFmtId="0" fontId="8" fillId="9" borderId="13" xfId="0" applyFont="1" applyFill="1" applyBorder="1" applyAlignment="1">
      <alignment horizontal="right" vertical="center"/>
    </xf>
    <xf numFmtId="0" fontId="0" fillId="9" borderId="0" xfId="0" applyFill="1"/>
    <xf numFmtId="0" fontId="47" fillId="4" borderId="4" xfId="0" applyFont="1" applyFill="1" applyBorder="1" applyAlignment="1">
      <alignment vertical="center"/>
    </xf>
    <xf numFmtId="0" fontId="46" fillId="0" borderId="4" xfId="0" applyFont="1" applyBorder="1" applyAlignment="1">
      <alignment vertical="center"/>
    </xf>
    <xf numFmtId="0" fontId="8" fillId="9" borderId="4" xfId="0" applyFont="1" applyFill="1" applyBorder="1" applyAlignment="1">
      <alignment vertical="center"/>
    </xf>
    <xf numFmtId="3" fontId="47" fillId="4" borderId="4" xfId="0" applyNumberFormat="1" applyFont="1" applyFill="1" applyBorder="1" applyAlignment="1">
      <alignment vertical="center"/>
    </xf>
    <xf numFmtId="0" fontId="47" fillId="9" borderId="13" xfId="0" applyFont="1" applyFill="1" applyBorder="1" applyAlignment="1">
      <alignment horizontal="right" vertical="center"/>
    </xf>
    <xf numFmtId="43" fontId="48" fillId="9" borderId="2" xfId="2" applyNumberFormat="1" applyFont="1" applyFill="1" applyBorder="1"/>
    <xf numFmtId="1" fontId="47" fillId="9" borderId="13" xfId="0" applyNumberFormat="1" applyFont="1" applyFill="1" applyBorder="1" applyAlignment="1">
      <alignment horizontal="right" vertical="center"/>
    </xf>
    <xf numFmtId="0" fontId="47" fillId="9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Fill="1"/>
    <xf numFmtId="0" fontId="46" fillId="0" borderId="13" xfId="0" applyFont="1" applyBorder="1" applyAlignment="1">
      <alignment horizontal="right" vertical="center"/>
    </xf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43" fontId="8" fillId="8" borderId="20" xfId="1" applyFont="1" applyFill="1" applyBorder="1" applyAlignment="1">
      <alignment horizontal="center" vertical="center"/>
    </xf>
    <xf numFmtId="0" fontId="48" fillId="9" borderId="15" xfId="0" applyFont="1" applyFill="1" applyBorder="1"/>
    <xf numFmtId="43" fontId="48" fillId="9" borderId="22" xfId="2" applyNumberFormat="1" applyFont="1" applyFill="1" applyBorder="1"/>
    <xf numFmtId="180" fontId="48" fillId="9" borderId="18" xfId="845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left" indent="2"/>
    </xf>
    <xf numFmtId="180" fontId="6" fillId="0" borderId="23" xfId="845" applyNumberFormat="1" applyFont="1" applyBorder="1" applyAlignment="1">
      <alignment horizontal="right"/>
    </xf>
    <xf numFmtId="0" fontId="6" fillId="0" borderId="14" xfId="0" applyFont="1" applyFill="1" applyBorder="1" applyAlignment="1">
      <alignment horizontal="left" indent="2"/>
    </xf>
    <xf numFmtId="0" fontId="48" fillId="9" borderId="14" xfId="0" applyFont="1" applyFill="1" applyBorder="1"/>
    <xf numFmtId="180" fontId="48" fillId="9" borderId="23" xfId="845" applyNumberFormat="1" applyFont="1" applyFill="1" applyBorder="1" applyAlignment="1">
      <alignment horizontal="right"/>
    </xf>
    <xf numFmtId="0" fontId="48" fillId="9" borderId="14" xfId="0" applyFont="1" applyFill="1" applyBorder="1" applyAlignment="1">
      <alignment vertical="top"/>
    </xf>
    <xf numFmtId="0" fontId="8" fillId="4" borderId="19" xfId="0" applyFont="1" applyFill="1" applyBorder="1"/>
    <xf numFmtId="4" fontId="8" fillId="4" borderId="20" xfId="0" applyNumberFormat="1" applyFont="1" applyFill="1" applyBorder="1" applyAlignment="1">
      <alignment horizontal="right"/>
    </xf>
    <xf numFmtId="4" fontId="8" fillId="4" borderId="21" xfId="0" applyNumberFormat="1" applyFont="1" applyFill="1" applyBorder="1" applyAlignment="1">
      <alignment horizontal="right"/>
    </xf>
    <xf numFmtId="2" fontId="6" fillId="0" borderId="23" xfId="2" applyNumberFormat="1" applyFont="1" applyBorder="1" applyAlignment="1">
      <alignment horizontal="right"/>
    </xf>
    <xf numFmtId="0" fontId="6" fillId="0" borderId="24" xfId="0" applyFont="1" applyFill="1" applyBorder="1" applyAlignment="1">
      <alignment horizontal="left" indent="2"/>
    </xf>
    <xf numFmtId="2" fontId="48" fillId="9" borderId="23" xfId="2" applyNumberFormat="1" applyFont="1" applyFill="1" applyBorder="1" applyAlignment="1">
      <alignment horizontal="right"/>
    </xf>
    <xf numFmtId="180" fontId="8" fillId="11" borderId="2" xfId="845" applyNumberFormat="1" applyFont="1" applyFill="1" applyBorder="1"/>
    <xf numFmtId="43" fontId="8" fillId="11" borderId="2" xfId="0" applyNumberFormat="1" applyFont="1" applyFill="1" applyBorder="1"/>
    <xf numFmtId="180" fontId="48" fillId="11" borderId="23" xfId="845" applyNumberFormat="1" applyFont="1" applyFill="1" applyBorder="1" applyAlignment="1">
      <alignment horizontal="right"/>
    </xf>
    <xf numFmtId="0" fontId="55" fillId="0" borderId="0" xfId="846" applyFont="1" applyFill="1"/>
    <xf numFmtId="0" fontId="8" fillId="9" borderId="0" xfId="0" applyFont="1" applyFill="1"/>
    <xf numFmtId="0" fontId="8" fillId="0" borderId="0" xfId="0" applyFont="1"/>
    <xf numFmtId="43" fontId="4" fillId="0" borderId="0" xfId="0" applyNumberFormat="1" applyFont="1" applyFill="1"/>
    <xf numFmtId="0" fontId="6" fillId="0" borderId="2" xfId="0" applyFont="1" applyFill="1" applyBorder="1" applyAlignment="1">
      <alignment horizontal="left" indent="2"/>
    </xf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0" fontId="4" fillId="9" borderId="0" xfId="0" applyFont="1" applyFill="1"/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0" fontId="6" fillId="0" borderId="2" xfId="0" applyFont="1" applyBorder="1" applyAlignment="1">
      <alignment horizontal="left" indent="2"/>
    </xf>
    <xf numFmtId="0" fontId="50" fillId="10" borderId="0" xfId="0" applyFont="1" applyFill="1" applyAlignment="1">
      <alignment horizontal="center"/>
    </xf>
    <xf numFmtId="43" fontId="8" fillId="8" borderId="15" xfId="1" applyFont="1" applyFill="1" applyBorder="1" applyAlignment="1">
      <alignment horizontal="center" vertical="center"/>
    </xf>
    <xf numFmtId="43" fontId="8" fillId="8" borderId="19" xfId="1" applyFont="1" applyFill="1" applyBorder="1" applyAlignment="1">
      <alignment horizontal="center" vertical="center"/>
    </xf>
    <xf numFmtId="179" fontId="8" fillId="8" borderId="16" xfId="1" quotePrefix="1" applyNumberFormat="1" applyFont="1" applyFill="1" applyBorder="1" applyAlignment="1">
      <alignment horizontal="center" vertical="center"/>
    </xf>
    <xf numFmtId="179" fontId="8" fillId="8" borderId="17" xfId="1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2" fontId="48" fillId="11" borderId="23" xfId="2" applyNumberFormat="1" applyFont="1" applyFill="1" applyBorder="1" applyAlignment="1">
      <alignment horizontal="right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4"/>
  <sheetViews>
    <sheetView showGridLines="0" tabSelected="1" topLeftCell="A4" zoomScaleNormal="100" workbookViewId="0">
      <pane xSplit="2" ySplit="3" topLeftCell="C28" activePane="bottomRight" state="frozen"/>
      <selection activeCell="A4" sqref="A4"/>
      <selection pane="topRight" activeCell="C4" sqref="C4"/>
      <selection pane="bottomLeft" activeCell="A7" sqref="A7"/>
      <selection pane="bottomRight" activeCell="E52" sqref="E52"/>
    </sheetView>
  </sheetViews>
  <sheetFormatPr defaultRowHeight="16.5"/>
  <cols>
    <col min="1" max="1" width="11.5703125" style="52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52" bestFit="1" customWidth="1"/>
    <col min="7" max="7" width="9.140625" style="52" customWidth="1"/>
    <col min="8" max="8" width="28.42578125" style="52" customWidth="1"/>
    <col min="9" max="9" width="17.5703125" style="52" customWidth="1"/>
    <col min="10" max="10" width="14.85546875" style="52" customWidth="1"/>
    <col min="11" max="11" width="19" style="52" customWidth="1"/>
    <col min="12" max="12" width="11.5703125" style="52" bestFit="1" customWidth="1"/>
    <col min="13" max="32" width="9.140625" style="52"/>
    <col min="33" max="16384" width="9.140625" style="2"/>
  </cols>
  <sheetData>
    <row r="2" spans="1:32" ht="19.5">
      <c r="B2" s="55" t="s">
        <v>42</v>
      </c>
      <c r="C2" s="55"/>
      <c r="D2" s="55"/>
      <c r="E2" s="55"/>
      <c r="H2" s="55" t="s">
        <v>42</v>
      </c>
      <c r="I2" s="55"/>
      <c r="J2" s="55"/>
      <c r="K2" s="55"/>
    </row>
    <row r="3" spans="1:32">
      <c r="B3" s="1"/>
      <c r="C3" s="1"/>
      <c r="D3" s="1"/>
      <c r="H3" s="1"/>
      <c r="I3" s="1"/>
      <c r="J3" s="1"/>
      <c r="K3" s="2"/>
    </row>
    <row r="4" spans="1:32" ht="19.5" thickBot="1">
      <c r="B4" s="1"/>
      <c r="C4" s="1"/>
      <c r="D4" s="1"/>
      <c r="E4" s="20" t="s">
        <v>0</v>
      </c>
      <c r="H4" s="1"/>
      <c r="I4" s="1"/>
      <c r="J4" s="1"/>
      <c r="K4" s="20" t="s">
        <v>45</v>
      </c>
    </row>
    <row r="5" spans="1:32" s="42" customFormat="1" ht="18">
      <c r="A5" s="46"/>
      <c r="B5" s="56" t="s">
        <v>1</v>
      </c>
      <c r="C5" s="58" t="s">
        <v>50</v>
      </c>
      <c r="D5" s="59"/>
      <c r="E5" s="60" t="s">
        <v>28</v>
      </c>
      <c r="F5" s="46"/>
      <c r="G5" s="46"/>
      <c r="H5" s="56" t="s">
        <v>1</v>
      </c>
      <c r="I5" s="58" t="s">
        <v>50</v>
      </c>
      <c r="J5" s="59"/>
      <c r="K5" s="60" t="s">
        <v>28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</row>
    <row r="6" spans="1:32" s="42" customFormat="1" ht="18.75" thickBot="1">
      <c r="A6" s="46"/>
      <c r="B6" s="57"/>
      <c r="C6" s="21" t="s">
        <v>41</v>
      </c>
      <c r="D6" s="21" t="s">
        <v>2</v>
      </c>
      <c r="E6" s="61"/>
      <c r="F6" s="46"/>
      <c r="G6" s="46"/>
      <c r="H6" s="57"/>
      <c r="I6" s="21" t="s">
        <v>41</v>
      </c>
      <c r="J6" s="21" t="s">
        <v>2</v>
      </c>
      <c r="K6" s="61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s="41" customFormat="1" ht="18">
      <c r="A7" s="46"/>
      <c r="B7" s="22" t="s">
        <v>3</v>
      </c>
      <c r="C7" s="23">
        <f>SUM(C8:C12)</f>
        <v>1085.5697579152131</v>
      </c>
      <c r="D7" s="23">
        <f>SUM(D8:D12)</f>
        <v>38.222723779219997</v>
      </c>
      <c r="E7" s="24">
        <f>C7+D7</f>
        <v>1123.792481694433</v>
      </c>
      <c r="F7" s="47"/>
      <c r="G7" s="47"/>
      <c r="H7" s="22" t="s">
        <v>3</v>
      </c>
      <c r="I7" s="23">
        <f>SUM(I8:I12)</f>
        <v>1085569.7579152132</v>
      </c>
      <c r="J7" s="23">
        <f>SUM(J8:J12)</f>
        <v>38222.723779219996</v>
      </c>
      <c r="K7" s="24">
        <f>I7+J7</f>
        <v>1123792.4816944331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>
      <c r="B8" s="54" t="s">
        <v>4</v>
      </c>
      <c r="C8" s="17">
        <v>491.23446666335025</v>
      </c>
      <c r="D8" s="17">
        <v>31.28071168012</v>
      </c>
      <c r="E8" s="34">
        <f t="shared" ref="E8:E32" si="0">C8+D8</f>
        <v>522.51517834347021</v>
      </c>
      <c r="F8" s="45"/>
      <c r="G8" s="45"/>
      <c r="H8" s="25" t="s">
        <v>4</v>
      </c>
      <c r="I8" s="19">
        <f>C8*1000</f>
        <v>491234.46666335023</v>
      </c>
      <c r="J8" s="19">
        <f>D8*1000</f>
        <v>31280.711680119999</v>
      </c>
      <c r="K8" s="26">
        <f>SUM(I8:J8)</f>
        <v>522515.17834347021</v>
      </c>
      <c r="L8" s="43"/>
    </row>
    <row r="9" spans="1:32">
      <c r="B9" s="54" t="s">
        <v>5</v>
      </c>
      <c r="C9" s="17">
        <v>124.95484468782998</v>
      </c>
      <c r="D9" s="17">
        <v>5.3265648072399996</v>
      </c>
      <c r="E9" s="34">
        <f t="shared" si="0"/>
        <v>130.28140949506997</v>
      </c>
      <c r="F9" s="45"/>
      <c r="G9" s="45"/>
      <c r="H9" s="25" t="s">
        <v>5</v>
      </c>
      <c r="I9" s="19">
        <f t="shared" ref="I9:J14" si="1">C9*1000</f>
        <v>124954.84468782997</v>
      </c>
      <c r="J9" s="19">
        <f t="shared" ref="J9:J12" si="2">D9*1000</f>
        <v>5326.5648072399999</v>
      </c>
      <c r="K9" s="26">
        <f t="shared" ref="K9:K12" si="3">SUM(I9:J9)</f>
        <v>130281.40949506997</v>
      </c>
      <c r="L9" s="43"/>
    </row>
    <row r="10" spans="1:32">
      <c r="B10" s="54" t="s">
        <v>6</v>
      </c>
      <c r="C10" s="17">
        <v>16.79644693697</v>
      </c>
      <c r="D10" s="17">
        <v>1.61544729186</v>
      </c>
      <c r="E10" s="34">
        <f t="shared" si="0"/>
        <v>18.41189422883</v>
      </c>
      <c r="F10" s="45"/>
      <c r="G10" s="45"/>
      <c r="H10" s="25" t="s">
        <v>6</v>
      </c>
      <c r="I10" s="19">
        <f t="shared" si="1"/>
        <v>16796.446936969998</v>
      </c>
      <c r="J10" s="19">
        <f t="shared" si="2"/>
        <v>1615.44729186</v>
      </c>
      <c r="K10" s="26">
        <f t="shared" si="3"/>
        <v>18411.894228829999</v>
      </c>
      <c r="L10" s="43"/>
    </row>
    <row r="11" spans="1:32">
      <c r="B11" s="54" t="s">
        <v>7</v>
      </c>
      <c r="C11" s="17">
        <v>125.88690881654</v>
      </c>
      <c r="D11" s="17">
        <v>0</v>
      </c>
      <c r="E11" s="34">
        <f t="shared" si="0"/>
        <v>125.88690881654</v>
      </c>
      <c r="F11" s="45"/>
      <c r="G11" s="45"/>
      <c r="H11" s="25" t="s">
        <v>7</v>
      </c>
      <c r="I11" s="19">
        <f t="shared" si="1"/>
        <v>125886.90881654</v>
      </c>
      <c r="J11" s="19">
        <f t="shared" si="2"/>
        <v>0</v>
      </c>
      <c r="K11" s="26">
        <f t="shared" si="3"/>
        <v>125886.90881654</v>
      </c>
      <c r="L11" s="43"/>
    </row>
    <row r="12" spans="1:32">
      <c r="B12" s="44" t="s">
        <v>8</v>
      </c>
      <c r="C12" s="18">
        <v>326.69709081052292</v>
      </c>
      <c r="D12" s="16">
        <v>0</v>
      </c>
      <c r="E12" s="34">
        <f t="shared" si="0"/>
        <v>326.69709081052292</v>
      </c>
      <c r="F12" s="45"/>
      <c r="G12" s="45"/>
      <c r="H12" s="27" t="s">
        <v>8</v>
      </c>
      <c r="I12" s="19">
        <f t="shared" si="1"/>
        <v>326697.0908105229</v>
      </c>
      <c r="J12" s="19">
        <f t="shared" si="2"/>
        <v>0</v>
      </c>
      <c r="K12" s="26">
        <f t="shared" si="3"/>
        <v>326697.0908105229</v>
      </c>
      <c r="L12" s="43"/>
    </row>
    <row r="13" spans="1:32" s="41" customFormat="1" ht="18">
      <c r="A13" s="46"/>
      <c r="B13" s="28" t="s">
        <v>9</v>
      </c>
      <c r="C13" s="10">
        <f>SUM(C14:C16)</f>
        <v>503.96780184498112</v>
      </c>
      <c r="D13" s="10">
        <f>SUM(D14:D16)</f>
        <v>35.631868592055071</v>
      </c>
      <c r="E13" s="36">
        <f t="shared" si="0"/>
        <v>539.59967043703614</v>
      </c>
      <c r="F13" s="47"/>
      <c r="G13" s="47"/>
      <c r="H13" s="28" t="s">
        <v>9</v>
      </c>
      <c r="I13" s="10">
        <f>SUM(I14:I16)</f>
        <v>503967.80184498109</v>
      </c>
      <c r="J13" s="10">
        <f>SUM(J14:J16)</f>
        <v>35631.868592055063</v>
      </c>
      <c r="K13" s="29">
        <f>I13+J13</f>
        <v>539599.6704370362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>
      <c r="B14" s="35" t="s">
        <v>25</v>
      </c>
      <c r="C14" s="17">
        <v>434.79402526741399</v>
      </c>
      <c r="D14" s="17">
        <v>34.448283975751998</v>
      </c>
      <c r="E14" s="34">
        <f t="shared" si="0"/>
        <v>469.24230924316601</v>
      </c>
      <c r="F14" s="51"/>
      <c r="G14" s="45"/>
      <c r="H14" s="27" t="s">
        <v>25</v>
      </c>
      <c r="I14" s="19">
        <f t="shared" si="1"/>
        <v>434794.02526741399</v>
      </c>
      <c r="J14" s="19">
        <f t="shared" si="1"/>
        <v>34448.283975751998</v>
      </c>
      <c r="K14" s="26">
        <f>SUM(I14:J14)</f>
        <v>469242.309243166</v>
      </c>
      <c r="L14" s="43"/>
    </row>
    <row r="15" spans="1:32">
      <c r="B15" s="35" t="s">
        <v>10</v>
      </c>
      <c r="C15" s="17">
        <v>10.805879325371432</v>
      </c>
      <c r="D15" s="17">
        <v>1.0748388948304</v>
      </c>
      <c r="E15" s="34">
        <f t="shared" si="0"/>
        <v>11.880718220201832</v>
      </c>
      <c r="F15" s="45"/>
      <c r="G15" s="45"/>
      <c r="H15" s="27" t="s">
        <v>10</v>
      </c>
      <c r="I15" s="19">
        <f t="shared" ref="I15:J20" si="4">C15*1000</f>
        <v>10805.879325371432</v>
      </c>
      <c r="J15" s="19">
        <f t="shared" ref="J15:J16" si="5">D15*1000</f>
        <v>1074.8388948304</v>
      </c>
      <c r="K15" s="26">
        <f t="shared" ref="K15:K16" si="6">SUM(I15:J15)</f>
        <v>11880.718220201832</v>
      </c>
      <c r="L15" s="43"/>
    </row>
    <row r="16" spans="1:32">
      <c r="B16" s="35" t="s">
        <v>26</v>
      </c>
      <c r="C16" s="17">
        <v>58.367897252195689</v>
      </c>
      <c r="D16" s="17">
        <v>0.10874572147267</v>
      </c>
      <c r="E16" s="34">
        <f t="shared" si="0"/>
        <v>58.476642973668362</v>
      </c>
      <c r="F16" s="51"/>
      <c r="G16" s="51"/>
      <c r="H16" s="27" t="s">
        <v>26</v>
      </c>
      <c r="I16" s="19">
        <f t="shared" si="4"/>
        <v>58367.897252195689</v>
      </c>
      <c r="J16" s="19">
        <f t="shared" si="5"/>
        <v>108.74572147267</v>
      </c>
      <c r="K16" s="26">
        <f t="shared" si="6"/>
        <v>58476.642973668357</v>
      </c>
      <c r="L16" s="43"/>
    </row>
    <row r="17" spans="1:32" s="41" customFormat="1" ht="18">
      <c r="A17" s="46"/>
      <c r="B17" s="28" t="s">
        <v>11</v>
      </c>
      <c r="C17" s="10">
        <f>SUM(C18:C20)</f>
        <v>259.64386322784742</v>
      </c>
      <c r="D17" s="10">
        <f>SUM(D18:D20)</f>
        <v>0</v>
      </c>
      <c r="E17" s="36">
        <f t="shared" si="0"/>
        <v>259.64386322784742</v>
      </c>
      <c r="F17" s="47"/>
      <c r="G17" s="47"/>
      <c r="H17" s="28" t="s">
        <v>11</v>
      </c>
      <c r="I17" s="10">
        <f>SUM(I18:I20)</f>
        <v>259643.86322784744</v>
      </c>
      <c r="J17" s="10">
        <f>SUM(J18:J20)</f>
        <v>0</v>
      </c>
      <c r="K17" s="29">
        <f>I17+J17</f>
        <v>259643.86322784744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>
      <c r="B18" s="35" t="s">
        <v>12</v>
      </c>
      <c r="C18" s="17">
        <v>152.2089194516542</v>
      </c>
      <c r="D18" s="17">
        <v>0</v>
      </c>
      <c r="E18" s="34">
        <f t="shared" si="0"/>
        <v>152.2089194516542</v>
      </c>
      <c r="F18" s="45"/>
      <c r="G18" s="45"/>
      <c r="H18" s="27" t="s">
        <v>12</v>
      </c>
      <c r="I18" s="19">
        <f t="shared" si="4"/>
        <v>152208.91945165419</v>
      </c>
      <c r="J18" s="19">
        <f t="shared" si="4"/>
        <v>0</v>
      </c>
      <c r="K18" s="26">
        <f>SUM(I18:J18)</f>
        <v>152208.91945165419</v>
      </c>
      <c r="L18" s="43"/>
    </row>
    <row r="19" spans="1:32">
      <c r="B19" s="35" t="s">
        <v>13</v>
      </c>
      <c r="C19" s="17">
        <v>30.722835878768681</v>
      </c>
      <c r="D19" s="17">
        <v>0</v>
      </c>
      <c r="E19" s="34">
        <f t="shared" si="0"/>
        <v>30.722835878768681</v>
      </c>
      <c r="F19" s="45"/>
      <c r="G19" s="45"/>
      <c r="H19" s="27" t="s">
        <v>13</v>
      </c>
      <c r="I19" s="19">
        <f t="shared" si="4"/>
        <v>30722.835878768681</v>
      </c>
      <c r="J19" s="19">
        <f t="shared" si="4"/>
        <v>0</v>
      </c>
      <c r="K19" s="26">
        <f t="shared" ref="K19:K20" si="7">SUM(I19:J19)</f>
        <v>30722.835878768681</v>
      </c>
      <c r="L19" s="43"/>
    </row>
    <row r="20" spans="1:32">
      <c r="B20" s="35" t="s">
        <v>14</v>
      </c>
      <c r="C20" s="17">
        <v>76.712107897424559</v>
      </c>
      <c r="D20" s="17">
        <v>0</v>
      </c>
      <c r="E20" s="34">
        <f t="shared" si="0"/>
        <v>76.712107897424559</v>
      </c>
      <c r="F20" s="45"/>
      <c r="G20" s="45"/>
      <c r="H20" s="27" t="s">
        <v>14</v>
      </c>
      <c r="I20" s="19">
        <f t="shared" si="4"/>
        <v>76712.107897424561</v>
      </c>
      <c r="J20" s="19">
        <f t="shared" si="4"/>
        <v>0</v>
      </c>
      <c r="K20" s="26">
        <f t="shared" si="7"/>
        <v>76712.107897424561</v>
      </c>
      <c r="L20" s="43"/>
    </row>
    <row r="21" spans="1:32" s="41" customFormat="1" ht="18">
      <c r="A21" s="46"/>
      <c r="B21" s="28" t="s">
        <v>15</v>
      </c>
      <c r="C21" s="10">
        <f>SUM(C22:C27)</f>
        <v>178.65749322052929</v>
      </c>
      <c r="D21" s="10">
        <f>SUM(D22:D27)</f>
        <v>22.270974723444979</v>
      </c>
      <c r="E21" s="36">
        <f t="shared" si="0"/>
        <v>200.92846794397428</v>
      </c>
      <c r="F21" s="47"/>
      <c r="G21" s="47"/>
      <c r="H21" s="28" t="s">
        <v>15</v>
      </c>
      <c r="I21" s="10">
        <f>SUM(I22:I27)</f>
        <v>178657.49322052929</v>
      </c>
      <c r="J21" s="10">
        <f>SUM(J22:J27)</f>
        <v>22270.974723444979</v>
      </c>
      <c r="K21" s="29">
        <f>I21+J21</f>
        <v>200928.46794397428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>
      <c r="B22" s="35" t="s">
        <v>27</v>
      </c>
      <c r="C22" s="17">
        <v>90.276714709817128</v>
      </c>
      <c r="D22" s="17">
        <v>16.409990075467199</v>
      </c>
      <c r="E22" s="34">
        <f t="shared" si="0"/>
        <v>106.68670478528432</v>
      </c>
      <c r="F22" s="51"/>
      <c r="G22" s="45"/>
      <c r="H22" s="27" t="s">
        <v>27</v>
      </c>
      <c r="I22" s="19">
        <f t="shared" ref="I22" si="8">C22*1000</f>
        <v>90276.714709817126</v>
      </c>
      <c r="J22" s="19">
        <f t="shared" ref="J22" si="9">D22*1000</f>
        <v>16409.990075467198</v>
      </c>
      <c r="K22" s="26">
        <f>SUM(I22:J22)</f>
        <v>106686.70478528432</v>
      </c>
      <c r="L22" s="43"/>
    </row>
    <row r="23" spans="1:32">
      <c r="B23" s="35" t="s">
        <v>58</v>
      </c>
      <c r="C23" s="17">
        <v>43.696467456256698</v>
      </c>
      <c r="D23" s="17">
        <v>4.9560622671803198</v>
      </c>
      <c r="E23" s="34">
        <v>48.65252972343702</v>
      </c>
      <c r="F23" s="51"/>
      <c r="G23" s="45"/>
      <c r="H23" s="35" t="s">
        <v>58</v>
      </c>
      <c r="I23" s="19">
        <f t="shared" ref="I23:I27" si="10">C23*1000</f>
        <v>43696.467456256702</v>
      </c>
      <c r="J23" s="19">
        <f t="shared" ref="J23:J27" si="11">D23*1000</f>
        <v>4956.0622671803194</v>
      </c>
      <c r="K23" s="26">
        <f t="shared" ref="K23:K27" si="12">SUM(I23:J23)</f>
        <v>48652.529723437023</v>
      </c>
      <c r="L23" s="43"/>
    </row>
    <row r="24" spans="1:32">
      <c r="B24" s="35" t="s">
        <v>16</v>
      </c>
      <c r="C24" s="17">
        <v>16.566584182578655</v>
      </c>
      <c r="D24" s="17">
        <v>0.90492238079745901</v>
      </c>
      <c r="E24" s="34">
        <f t="shared" si="0"/>
        <v>17.471506563376114</v>
      </c>
      <c r="F24" s="51"/>
      <c r="G24" s="45"/>
      <c r="H24" s="27" t="s">
        <v>16</v>
      </c>
      <c r="I24" s="19">
        <f t="shared" si="10"/>
        <v>16566.584182578656</v>
      </c>
      <c r="J24" s="19">
        <f t="shared" si="11"/>
        <v>904.92238079745903</v>
      </c>
      <c r="K24" s="26">
        <f t="shared" si="12"/>
        <v>17471.506563376115</v>
      </c>
      <c r="L24" s="43"/>
    </row>
    <row r="25" spans="1:32">
      <c r="B25" s="35" t="s">
        <v>17</v>
      </c>
      <c r="C25" s="17">
        <v>15.139405</v>
      </c>
      <c r="D25" s="17">
        <v>0</v>
      </c>
      <c r="E25" s="34">
        <v>14.056661</v>
      </c>
      <c r="F25" s="45"/>
      <c r="G25" s="45"/>
      <c r="H25" s="27" t="s">
        <v>17</v>
      </c>
      <c r="I25" s="19">
        <f t="shared" si="10"/>
        <v>15139.405000000001</v>
      </c>
      <c r="J25" s="19">
        <f t="shared" si="11"/>
        <v>0</v>
      </c>
      <c r="K25" s="26">
        <f t="shared" si="12"/>
        <v>15139.405000000001</v>
      </c>
      <c r="L25" s="43"/>
    </row>
    <row r="26" spans="1:32">
      <c r="B26" s="35" t="s">
        <v>18</v>
      </c>
      <c r="C26" s="17">
        <v>10.394277193627</v>
      </c>
      <c r="D26" s="17">
        <v>0</v>
      </c>
      <c r="E26" s="34">
        <v>10.433723720959</v>
      </c>
      <c r="F26" s="45"/>
      <c r="G26" s="45"/>
      <c r="H26" s="27" t="s">
        <v>18</v>
      </c>
      <c r="I26" s="19">
        <f t="shared" si="10"/>
        <v>10394.277193627</v>
      </c>
      <c r="J26" s="19">
        <f t="shared" si="11"/>
        <v>0</v>
      </c>
      <c r="K26" s="26">
        <f t="shared" si="12"/>
        <v>10394.277193627</v>
      </c>
      <c r="L26" s="43"/>
    </row>
    <row r="27" spans="1:32">
      <c r="B27" s="35" t="s">
        <v>19</v>
      </c>
      <c r="C27" s="17">
        <v>2.5840446782498101</v>
      </c>
      <c r="D27" s="17">
        <v>0</v>
      </c>
      <c r="E27" s="34">
        <v>2.7795201908578107</v>
      </c>
      <c r="F27" s="45"/>
      <c r="G27" s="45"/>
      <c r="H27" s="27" t="s">
        <v>19</v>
      </c>
      <c r="I27" s="19">
        <f t="shared" si="10"/>
        <v>2584.0446782498102</v>
      </c>
      <c r="J27" s="19">
        <f t="shared" si="11"/>
        <v>0</v>
      </c>
      <c r="K27" s="26">
        <f t="shared" si="12"/>
        <v>2584.0446782498102</v>
      </c>
      <c r="L27" s="43"/>
    </row>
    <row r="28" spans="1:32" s="41" customFormat="1" ht="18">
      <c r="A28" s="46"/>
      <c r="B28" s="28" t="s">
        <v>20</v>
      </c>
      <c r="C28" s="10">
        <f>SUM(C29:C30)</f>
        <v>8.26</v>
      </c>
      <c r="D28" s="10">
        <f>SUM(D29:D30)</f>
        <v>0</v>
      </c>
      <c r="E28" s="36">
        <f t="shared" si="0"/>
        <v>8.26</v>
      </c>
      <c r="F28" s="47"/>
      <c r="G28" s="47"/>
      <c r="H28" s="28" t="s">
        <v>20</v>
      </c>
      <c r="I28" s="10">
        <f>SUM(I29:I30)</f>
        <v>8260</v>
      </c>
      <c r="J28" s="10">
        <f>SUM(J29:J30)</f>
        <v>0</v>
      </c>
      <c r="K28" s="29">
        <f>I28+J28</f>
        <v>8260</v>
      </c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>
      <c r="B29" s="35" t="s">
        <v>21</v>
      </c>
      <c r="C29" s="17">
        <v>6.22</v>
      </c>
      <c r="D29" s="17">
        <v>0</v>
      </c>
      <c r="E29" s="34">
        <f t="shared" si="0"/>
        <v>6.22</v>
      </c>
      <c r="F29" s="45"/>
      <c r="G29" s="45"/>
      <c r="H29" s="27" t="s">
        <v>21</v>
      </c>
      <c r="I29" s="19">
        <f t="shared" ref="I29" si="13">C29*1000</f>
        <v>6220</v>
      </c>
      <c r="J29" s="19">
        <f t="shared" ref="J29" si="14">D29*1000</f>
        <v>0</v>
      </c>
      <c r="K29" s="26">
        <f>SUM(I29:J29)</f>
        <v>6220</v>
      </c>
      <c r="L29" s="43"/>
    </row>
    <row r="30" spans="1:32">
      <c r="B30" s="35" t="s">
        <v>22</v>
      </c>
      <c r="C30" s="17">
        <v>2.04</v>
      </c>
      <c r="D30" s="17">
        <v>0</v>
      </c>
      <c r="E30" s="34">
        <f t="shared" si="0"/>
        <v>2.04</v>
      </c>
      <c r="F30" s="45"/>
      <c r="G30" s="45"/>
      <c r="H30" s="27" t="s">
        <v>22</v>
      </c>
      <c r="I30" s="19">
        <f t="shared" ref="I30" si="15">C30*1000</f>
        <v>2040</v>
      </c>
      <c r="J30" s="19">
        <f t="shared" ref="J30" si="16">D30*1000</f>
        <v>0</v>
      </c>
      <c r="K30" s="26">
        <f>SUM(I30:J30)</f>
        <v>2040</v>
      </c>
      <c r="L30" s="43"/>
    </row>
    <row r="31" spans="1:32" s="50" customFormat="1" ht="18">
      <c r="A31" s="52"/>
      <c r="B31" s="30" t="s">
        <v>57</v>
      </c>
      <c r="C31" s="37">
        <v>0.30477290564565995</v>
      </c>
      <c r="D31" s="37">
        <v>9.9714916818129995E-2</v>
      </c>
      <c r="E31" s="62">
        <f t="shared" si="0"/>
        <v>0.40448782246378995</v>
      </c>
      <c r="F31" s="47"/>
      <c r="G31" s="45"/>
      <c r="H31" s="30" t="s">
        <v>57</v>
      </c>
      <c r="I31" s="38">
        <f t="shared" ref="I31" si="17">C31*1000</f>
        <v>304.77290564565993</v>
      </c>
      <c r="J31" s="38">
        <f t="shared" ref="J31" si="18">D31*1000</f>
        <v>99.714916818129993</v>
      </c>
      <c r="K31" s="39">
        <f>SUM(I31:J31)</f>
        <v>404.48782246378994</v>
      </c>
      <c r="L31" s="43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</row>
    <row r="32" spans="1:32" ht="18.75" thickBot="1">
      <c r="B32" s="31" t="s">
        <v>24</v>
      </c>
      <c r="C32" s="32">
        <f>C21+C17+C13+C7+C31+C28</f>
        <v>2036.4036891142166</v>
      </c>
      <c r="D32" s="32">
        <f>D21+D17+D13+D7+D31+D28</f>
        <v>96.225282011538184</v>
      </c>
      <c r="E32" s="33">
        <f t="shared" si="0"/>
        <v>2132.628971125755</v>
      </c>
      <c r="F32" s="46"/>
      <c r="H32" s="31" t="s">
        <v>24</v>
      </c>
      <c r="I32" s="32">
        <f t="shared" ref="I32:J32" si="19">I21+I17+I13+I7+I31+I28</f>
        <v>2036403.6891142167</v>
      </c>
      <c r="J32" s="32">
        <f t="shared" si="19"/>
        <v>96225.282011538162</v>
      </c>
      <c r="K32" s="33">
        <f>K21+K17+K13+K7+K31+K28</f>
        <v>2132628.9711257545</v>
      </c>
    </row>
    <row r="33" spans="1:11">
      <c r="B33" s="1"/>
      <c r="C33" s="1"/>
      <c r="D33" s="1"/>
    </row>
    <row r="35" spans="1:11">
      <c r="B35" s="2" t="s">
        <v>29</v>
      </c>
      <c r="I35" s="48"/>
      <c r="J35" s="48"/>
      <c r="K35" s="48"/>
    </row>
    <row r="36" spans="1:11">
      <c r="B36" s="2" t="s">
        <v>30</v>
      </c>
    </row>
    <row r="37" spans="1:11">
      <c r="B37" s="2" t="s">
        <v>59</v>
      </c>
    </row>
    <row r="39" spans="1:11">
      <c r="A39" s="49" t="s">
        <v>31</v>
      </c>
      <c r="B39" s="53" t="s">
        <v>53</v>
      </c>
    </row>
    <row r="40" spans="1:11">
      <c r="A40" s="49" t="s">
        <v>32</v>
      </c>
      <c r="B40" s="53" t="s">
        <v>51</v>
      </c>
    </row>
    <row r="41" spans="1:11">
      <c r="A41" s="49" t="s">
        <v>33</v>
      </c>
      <c r="B41" s="53" t="s">
        <v>52</v>
      </c>
    </row>
    <row r="42" spans="1:11">
      <c r="A42" s="49" t="s">
        <v>34</v>
      </c>
      <c r="B42" s="53" t="s">
        <v>54</v>
      </c>
    </row>
    <row r="43" spans="1:11">
      <c r="A43" s="49" t="s">
        <v>35</v>
      </c>
      <c r="B43" s="53" t="s">
        <v>55</v>
      </c>
    </row>
    <row r="44" spans="1:11">
      <c r="A44" s="49" t="s">
        <v>46</v>
      </c>
      <c r="B44" s="40" t="s">
        <v>56</v>
      </c>
      <c r="C44" s="53"/>
      <c r="D44" s="53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zoomScale="80" zoomScaleNormal="80" workbookViewId="0">
      <selection activeCell="A35" sqref="A35"/>
    </sheetView>
  </sheetViews>
  <sheetFormatPr defaultRowHeight="15"/>
  <cols>
    <col min="1" max="1" width="45" customWidth="1"/>
    <col min="2" max="2" width="15.5703125" bestFit="1" customWidth="1"/>
    <col min="3" max="4" width="10.7109375" bestFit="1" customWidth="1"/>
    <col min="5" max="87" width="9.140625" style="14"/>
  </cols>
  <sheetData>
    <row r="1" spans="1:87" ht="19.5">
      <c r="A1" s="55" t="s">
        <v>43</v>
      </c>
      <c r="B1" s="55"/>
      <c r="C1" s="55"/>
      <c r="D1" s="55"/>
    </row>
    <row r="2" spans="1:87" ht="19.5">
      <c r="A2" s="55" t="s">
        <v>44</v>
      </c>
      <c r="B2" s="55"/>
      <c r="C2" s="55"/>
      <c r="D2" s="55"/>
    </row>
    <row r="3" spans="1:87" ht="19.5" thickBot="1">
      <c r="A3" s="1"/>
      <c r="B3" s="1"/>
      <c r="C3" s="1"/>
      <c r="D3" s="20"/>
    </row>
    <row r="4" spans="1:87" ht="18">
      <c r="A4" s="56" t="s">
        <v>1</v>
      </c>
      <c r="B4" s="58" t="s">
        <v>50</v>
      </c>
      <c r="C4" s="59"/>
      <c r="D4" s="60" t="s">
        <v>28</v>
      </c>
    </row>
    <row r="5" spans="1:87" ht="18.75" thickBot="1">
      <c r="A5" s="57"/>
      <c r="B5" s="21" t="s">
        <v>41</v>
      </c>
      <c r="C5" s="21" t="s">
        <v>47</v>
      </c>
      <c r="D5" s="61"/>
    </row>
    <row r="6" spans="1:87" s="4" customFormat="1" ht="18.75" thickBot="1">
      <c r="A6" s="12" t="s">
        <v>3</v>
      </c>
      <c r="B6" s="9">
        <f>SUM(B7:B11)</f>
        <v>139</v>
      </c>
      <c r="C6" s="9">
        <f>SUM(C7:C11)</f>
        <v>12</v>
      </c>
      <c r="D6" s="9">
        <f t="shared" ref="D6:D11" si="0">B6+C6</f>
        <v>151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ht="17.25" thickBot="1">
      <c r="A7" s="13" t="s">
        <v>4</v>
      </c>
      <c r="B7" s="15">
        <v>54</v>
      </c>
      <c r="C7" s="15">
        <v>7</v>
      </c>
      <c r="D7" s="15">
        <f t="shared" si="0"/>
        <v>61</v>
      </c>
    </row>
    <row r="8" spans="1:87" ht="17.25" thickBot="1">
      <c r="A8" s="6" t="s">
        <v>5</v>
      </c>
      <c r="B8" s="15">
        <v>74</v>
      </c>
      <c r="C8" s="15">
        <v>4</v>
      </c>
      <c r="D8" s="15">
        <f t="shared" si="0"/>
        <v>78</v>
      </c>
    </row>
    <row r="9" spans="1:87" ht="17.25" thickBot="1">
      <c r="A9" s="6" t="s">
        <v>6</v>
      </c>
      <c r="B9" s="15">
        <v>6</v>
      </c>
      <c r="C9" s="15">
        <v>1</v>
      </c>
      <c r="D9" s="15">
        <f t="shared" si="0"/>
        <v>7</v>
      </c>
    </row>
    <row r="10" spans="1:87" ht="17.25" thickBot="1">
      <c r="A10" s="6" t="s">
        <v>7</v>
      </c>
      <c r="B10" s="15">
        <v>3</v>
      </c>
      <c r="C10" s="15"/>
      <c r="D10" s="15">
        <f t="shared" si="0"/>
        <v>3</v>
      </c>
    </row>
    <row r="11" spans="1:87" ht="17.25" thickBot="1">
      <c r="A11" s="6" t="s">
        <v>8</v>
      </c>
      <c r="B11" s="15">
        <v>2</v>
      </c>
      <c r="C11" s="15"/>
      <c r="D11" s="15">
        <f t="shared" si="0"/>
        <v>2</v>
      </c>
    </row>
    <row r="12" spans="1:87" s="4" customFormat="1" ht="18.75" thickBot="1">
      <c r="A12" s="7" t="s">
        <v>9</v>
      </c>
      <c r="B12" s="3">
        <f>SUM(B13:B15)</f>
        <v>259</v>
      </c>
      <c r="C12" s="3">
        <f>SUM(C13:C15)</f>
        <v>7</v>
      </c>
      <c r="D12" s="9">
        <f>C12+B12</f>
        <v>266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</row>
    <row r="13" spans="1:87" ht="17.25" thickBot="1">
      <c r="A13" s="13" t="s">
        <v>25</v>
      </c>
      <c r="B13" s="15">
        <v>194</v>
      </c>
      <c r="C13" s="15">
        <v>3</v>
      </c>
      <c r="D13" s="15">
        <f>B13+C13</f>
        <v>197</v>
      </c>
    </row>
    <row r="14" spans="1:87" ht="17.25" thickBot="1">
      <c r="A14" s="13" t="s">
        <v>10</v>
      </c>
      <c r="B14" s="15">
        <v>63</v>
      </c>
      <c r="C14" s="15">
        <v>4</v>
      </c>
      <c r="D14" s="15">
        <f>B14+C14</f>
        <v>67</v>
      </c>
    </row>
    <row r="15" spans="1:87" ht="17.25" thickBot="1">
      <c r="A15" s="13" t="s">
        <v>26</v>
      </c>
      <c r="B15" s="15">
        <v>2</v>
      </c>
      <c r="C15" s="15"/>
      <c r="D15" s="15">
        <f>B15+C15</f>
        <v>2</v>
      </c>
    </row>
    <row r="16" spans="1:87" s="4" customFormat="1" ht="18.75" thickBot="1">
      <c r="A16" s="12" t="s">
        <v>11</v>
      </c>
      <c r="B16" s="9">
        <f>SUM(B17:B19)</f>
        <v>238</v>
      </c>
      <c r="C16" s="11"/>
      <c r="D16" s="11">
        <f>C16+B16</f>
        <v>238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</row>
    <row r="17" spans="1:87" ht="17.25" thickBot="1">
      <c r="A17" s="6" t="s">
        <v>12</v>
      </c>
      <c r="B17" s="15">
        <v>170</v>
      </c>
      <c r="C17" s="15"/>
      <c r="D17" s="15">
        <f>B17+C17</f>
        <v>170</v>
      </c>
    </row>
    <row r="18" spans="1:87" ht="17.25" thickBot="1">
      <c r="A18" s="6" t="s">
        <v>13</v>
      </c>
      <c r="B18" s="15">
        <v>44</v>
      </c>
      <c r="C18" s="15"/>
      <c r="D18" s="15">
        <f>B18+C18</f>
        <v>44</v>
      </c>
    </row>
    <row r="19" spans="1:87" ht="17.25" thickBot="1">
      <c r="A19" s="6" t="s">
        <v>14</v>
      </c>
      <c r="B19" s="15">
        <v>24</v>
      </c>
      <c r="C19" s="15"/>
      <c r="D19" s="15">
        <f>B19+C19</f>
        <v>24</v>
      </c>
    </row>
    <row r="20" spans="1:87" s="4" customFormat="1" ht="18.75" thickBot="1">
      <c r="A20" s="7" t="s">
        <v>15</v>
      </c>
      <c r="B20" s="9">
        <f>SUM(B21:B26)</f>
        <v>38</v>
      </c>
      <c r="C20" s="9">
        <f>SUM(C21:C26)</f>
        <v>4</v>
      </c>
      <c r="D20" s="9">
        <f>C20+B20</f>
        <v>42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</row>
    <row r="21" spans="1:87" ht="17.25" thickBot="1">
      <c r="A21" s="6" t="s">
        <v>27</v>
      </c>
      <c r="B21" s="15">
        <v>1</v>
      </c>
      <c r="C21" s="15"/>
      <c r="D21" s="15">
        <f t="shared" ref="D21:D31" si="1">B21+C21</f>
        <v>1</v>
      </c>
    </row>
    <row r="22" spans="1:87" ht="17.25" thickBot="1">
      <c r="A22" s="6" t="s">
        <v>36</v>
      </c>
      <c r="B22" s="15">
        <v>13</v>
      </c>
      <c r="C22" s="15">
        <v>2</v>
      </c>
      <c r="D22" s="15">
        <f t="shared" si="1"/>
        <v>15</v>
      </c>
    </row>
    <row r="23" spans="1:87" ht="17.25" thickBot="1">
      <c r="A23" s="6" t="s">
        <v>16</v>
      </c>
      <c r="B23" s="15">
        <v>21</v>
      </c>
      <c r="C23" s="15">
        <v>2</v>
      </c>
      <c r="D23" s="15">
        <f t="shared" si="1"/>
        <v>23</v>
      </c>
    </row>
    <row r="24" spans="1:87" ht="17.25" thickBot="1">
      <c r="A24" s="6" t="s">
        <v>17</v>
      </c>
      <c r="B24" s="15">
        <v>1</v>
      </c>
      <c r="C24" s="15"/>
      <c r="D24" s="15">
        <f t="shared" si="1"/>
        <v>1</v>
      </c>
    </row>
    <row r="25" spans="1:87" ht="17.25" thickBot="1">
      <c r="A25" s="6" t="s">
        <v>18</v>
      </c>
      <c r="B25" s="15">
        <v>1</v>
      </c>
      <c r="C25" s="15"/>
      <c r="D25" s="15">
        <f t="shared" si="1"/>
        <v>1</v>
      </c>
    </row>
    <row r="26" spans="1:87" ht="17.25" thickBot="1">
      <c r="A26" s="6" t="s">
        <v>19</v>
      </c>
      <c r="B26" s="15">
        <v>1</v>
      </c>
      <c r="C26" s="15"/>
      <c r="D26" s="15">
        <f t="shared" si="1"/>
        <v>1</v>
      </c>
    </row>
    <row r="27" spans="1:87" s="4" customFormat="1" ht="18.75" thickBot="1">
      <c r="A27" s="7" t="s">
        <v>37</v>
      </c>
      <c r="B27" s="9">
        <f>SUM(B28:B30)</f>
        <v>237</v>
      </c>
      <c r="C27" s="9"/>
      <c r="D27" s="9">
        <f t="shared" si="1"/>
        <v>237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ht="17.25" thickBot="1">
      <c r="A28" s="6" t="s">
        <v>38</v>
      </c>
      <c r="B28" s="15">
        <v>168</v>
      </c>
      <c r="C28" s="15"/>
      <c r="D28" s="15">
        <f t="shared" si="1"/>
        <v>168</v>
      </c>
    </row>
    <row r="29" spans="1:87" ht="17.25" thickBot="1">
      <c r="A29" s="6" t="s">
        <v>39</v>
      </c>
      <c r="B29" s="15">
        <v>42</v>
      </c>
      <c r="C29" s="15"/>
      <c r="D29" s="15">
        <f t="shared" si="1"/>
        <v>42</v>
      </c>
    </row>
    <row r="30" spans="1:87" ht="17.25" thickBot="1">
      <c r="A30" s="6" t="s">
        <v>40</v>
      </c>
      <c r="B30" s="15">
        <v>27</v>
      </c>
      <c r="C30" s="15"/>
      <c r="D30" s="15">
        <f t="shared" si="1"/>
        <v>27</v>
      </c>
    </row>
    <row r="31" spans="1:87" s="4" customFormat="1" ht="18.75" thickBot="1">
      <c r="A31" s="12" t="s">
        <v>23</v>
      </c>
      <c r="B31" s="9">
        <v>147</v>
      </c>
      <c r="C31" s="9">
        <v>28</v>
      </c>
      <c r="D31" s="9">
        <f t="shared" si="1"/>
        <v>175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ht="18.75" thickBot="1">
      <c r="A32" s="5" t="s">
        <v>24</v>
      </c>
      <c r="B32" s="8">
        <f>B20+B16+B12+B6+B31+B27</f>
        <v>1058</v>
      </c>
      <c r="C32" s="8">
        <f>C20+C16+C12+C6+C31+C27</f>
        <v>51</v>
      </c>
      <c r="D32" s="8">
        <f t="shared" ref="D32" si="2">D20+D16+D12+D6+D31+D27</f>
        <v>1109</v>
      </c>
    </row>
    <row r="34" spans="1:1">
      <c r="A34" t="s">
        <v>48</v>
      </c>
    </row>
    <row r="35" spans="1:1">
      <c r="A35" t="s">
        <v>49</v>
      </c>
    </row>
  </sheetData>
  <mergeCells count="5">
    <mergeCell ref="A2:D2"/>
    <mergeCell ref="A1:D1"/>
    <mergeCell ref="A4:A5"/>
    <mergeCell ref="B4:C4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24DADE-9A5F-43B8-9EC0-A2D7AF95FB30}"/>
</file>

<file path=customXml/itemProps2.xml><?xml version="1.0" encoding="utf-8"?>
<ds:datastoreItem xmlns:ds="http://schemas.openxmlformats.org/officeDocument/2006/customXml" ds:itemID="{D3074921-D51B-45A8-9E66-9CF0F887CF6B}"/>
</file>

<file path=customXml/itemProps3.xml><?xml version="1.0" encoding="utf-8"?>
<ds:datastoreItem xmlns:ds="http://schemas.openxmlformats.org/officeDocument/2006/customXml" ds:itemID="{28263588-9416-439E-BBE3-4CC4F1551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2017-12-15T03:48:31Z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