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8\03. PW Maret 2018\08. IKNB\"/>
    </mc:Choice>
  </mc:AlternateContent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IKNB'!$B$1:$K$49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E27" i="2" l="1"/>
  <c r="E26" i="2"/>
  <c r="E25" i="2"/>
  <c r="E24" i="2"/>
  <c r="C16" i="3"/>
  <c r="E31" i="2" l="1"/>
  <c r="B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I15" i="2"/>
  <c r="J15" i="2"/>
  <c r="J16" i="2"/>
  <c r="J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K15" i="2"/>
  <c r="J13" i="2"/>
  <c r="E30" i="2" l="1"/>
  <c r="E29" i="2"/>
  <c r="E20" i="2"/>
  <c r="E19" i="2"/>
  <c r="E18" i="2"/>
  <c r="E15" i="2"/>
  <c r="E12" i="2"/>
  <c r="E11" i="2"/>
  <c r="E10" i="2"/>
  <c r="E9" i="2"/>
  <c r="E8" i="2"/>
  <c r="D28" i="2"/>
  <c r="C28" i="2"/>
  <c r="D21" i="2"/>
  <c r="D17" i="2"/>
  <c r="C17" i="2"/>
  <c r="D13" i="2"/>
  <c r="D7" i="2"/>
  <c r="C7" i="2"/>
  <c r="E28" i="2" l="1"/>
  <c r="E17" i="2"/>
  <c r="E7" i="2"/>
  <c r="D32" i="2"/>
  <c r="J21" i="2" l="1"/>
  <c r="J32" i="2" s="1"/>
  <c r="K17" i="2" l="1"/>
  <c r="K7" i="2"/>
  <c r="K28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l="1"/>
  <c r="D20" i="3"/>
  <c r="D12" i="3"/>
  <c r="C32" i="3" l="1"/>
  <c r="D32" i="3"/>
  <c r="B32" i="3" l="1"/>
  <c r="I16" i="2"/>
  <c r="K16" i="2" s="1"/>
  <c r="I14" i="2"/>
  <c r="K14" i="2" s="1"/>
  <c r="E16" i="2"/>
  <c r="E14" i="2"/>
  <c r="C13" i="2"/>
  <c r="E13" i="2" s="1"/>
  <c r="I13" i="2" l="1"/>
  <c r="K13" i="2" l="1"/>
  <c r="C21" i="2"/>
  <c r="E21" i="2" s="1"/>
  <c r="E23" i="2"/>
  <c r="I23" i="2"/>
  <c r="K23" i="2" s="1"/>
  <c r="E22" i="2"/>
  <c r="I22" i="2"/>
  <c r="C32" i="2" l="1"/>
  <c r="E32" i="2" s="1"/>
  <c r="I21" i="2"/>
  <c r="K21" i="2" s="1"/>
  <c r="K32" i="2" s="1"/>
  <c r="K22" i="2"/>
  <c r="I32" i="2" l="1"/>
</calcChain>
</file>

<file path=xl/sharedStrings.xml><?xml version="1.0" encoding="utf-8"?>
<sst xmlns="http://schemas.openxmlformats.org/spreadsheetml/2006/main" count="102" uniqueCount="43">
  <si>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</si>
  <si>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</si>
  <si>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</si>
  <si>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</si>
  <si>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</si>
  <si>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</si>
  <si>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</si>
  <si>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</si>
  <si>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</si>
  <si>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</si>
  <si>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</si>
  <si>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</si>
  <si>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</si>
  <si>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</si>
  <si>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</si>
  <si>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</si>
  <si>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</si>
  <si>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</si>
  <si>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</si>
  <si>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</si>
  <si>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</si>
  <si>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</si>
  <si>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</si>
  <si>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</si>
  <si>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</si>
  <si>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</si>
  <si>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</si>
  <si>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</si>
  <si>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</si>
  <si>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</si>
  <si>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</si>
  <si>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</si>
  <si>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</si>
  <si>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</si>
  <si>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</si>
  <si>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</si>
  <si>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</si>
  <si>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</si>
  <si>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</si>
  <si>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</si>
  <si>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 :</t>
  </si>
  <si>
    <t>* Data Full Syariah</t>
  </si>
  <si>
    <t>Maret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</si>
</sst>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5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58">
    <xf numFmtId="0" fontId="0" fillId="0" borderId="0" xfId="0"/>
    <xf numFmtId="43" fontId="4" fillId="0" borderId="0" xfId="1" applyFont="1"/>
    <xf numFmtId="0" fontId="4" fillId="0" borderId="0" xfId="0" applyFont="1"/>
    <xf numFmtId="0" fontId="0" fillId="9" borderId="0" xfId="0" applyFill="1"/>
    <xf numFmtId="0" fontId="47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43" fontId="48" fillId="9" borderId="2" xfId="2" applyNumberFormat="1" applyFont="1" applyFill="1" applyBorder="1"/>
    <xf numFmtId="0" fontId="47" fillId="9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Fill="1"/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43" fontId="8" fillId="8" borderId="20" xfId="1" applyFont="1" applyFill="1" applyBorder="1" applyAlignment="1">
      <alignment horizontal="center" vertical="center"/>
    </xf>
    <xf numFmtId="0" fontId="48" fillId="9" borderId="15" xfId="0" applyFont="1" applyFill="1" applyBorder="1"/>
    <xf numFmtId="43" fontId="48" fillId="9" borderId="22" xfId="2" applyNumberFormat="1" applyFont="1" applyFill="1" applyBorder="1"/>
    <xf numFmtId="180" fontId="48" fillId="9" borderId="18" xfId="845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indent="2"/>
    </xf>
    <xf numFmtId="180" fontId="6" fillId="0" borderId="23" xfId="845" applyNumberFormat="1" applyFont="1" applyBorder="1" applyAlignment="1">
      <alignment horizontal="right"/>
    </xf>
    <xf numFmtId="0" fontId="6" fillId="0" borderId="14" xfId="0" applyFont="1" applyFill="1" applyBorder="1" applyAlignment="1">
      <alignment horizontal="left" indent="2"/>
    </xf>
    <xf numFmtId="0" fontId="48" fillId="9" borderId="14" xfId="0" applyFont="1" applyFill="1" applyBorder="1"/>
    <xf numFmtId="180" fontId="48" fillId="9" borderId="23" xfId="845" applyNumberFormat="1" applyFont="1" applyFill="1" applyBorder="1" applyAlignment="1">
      <alignment horizontal="right"/>
    </xf>
    <xf numFmtId="0" fontId="48" fillId="9" borderId="14" xfId="0" applyFont="1" applyFill="1" applyBorder="1" applyAlignment="1">
      <alignment vertical="top"/>
    </xf>
    <xf numFmtId="0" fontId="8" fillId="4" borderId="19" xfId="0" applyFont="1" applyFill="1" applyBorder="1"/>
    <xf numFmtId="4" fontId="8" fillId="4" borderId="20" xfId="0" applyNumberFormat="1" applyFont="1" applyFill="1" applyBorder="1" applyAlignment="1">
      <alignment horizontal="right"/>
    </xf>
    <xf numFmtId="4" fontId="8" fillId="4" borderId="21" xfId="0" applyNumberFormat="1" applyFont="1" applyFill="1" applyBorder="1" applyAlignment="1">
      <alignment horizontal="right"/>
    </xf>
    <xf numFmtId="2" fontId="6" fillId="0" borderId="23" xfId="2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left" indent="2"/>
    </xf>
    <xf numFmtId="2" fontId="48" fillId="9" borderId="23" xfId="2" applyNumberFormat="1" applyFont="1" applyFill="1" applyBorder="1" applyAlignment="1">
      <alignment horizontal="right"/>
    </xf>
    <xf numFmtId="43" fontId="8" fillId="11" borderId="2" xfId="0" applyNumberFormat="1" applyFont="1" applyFill="1" applyBorder="1"/>
    <xf numFmtId="180" fontId="48" fillId="11" borderId="23" xfId="845" applyNumberFormat="1" applyFont="1" applyFill="1" applyBorder="1" applyAlignment="1">
      <alignment horizontal="right"/>
    </xf>
    <xf numFmtId="0" fontId="55" fillId="0" borderId="0" xfId="846" applyFont="1" applyFill="1"/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2" fontId="48" fillId="11" borderId="23" xfId="2" applyNumberFormat="1" applyFont="1" applyFill="1" applyBorder="1" applyAlignment="1">
      <alignment horizontal="right"/>
    </xf>
    <xf numFmtId="43" fontId="4" fillId="0" borderId="0" xfId="1" applyFont="1" applyFill="1"/>
    <xf numFmtId="41" fontId="46" fillId="0" borderId="13" xfId="845" applyFont="1" applyBorder="1" applyAlignment="1">
      <alignment horizontal="right" vertical="center"/>
    </xf>
    <xf numFmtId="41" fontId="46" fillId="0" borderId="13" xfId="845" applyNumberFormat="1" applyFont="1" applyBorder="1" applyAlignment="1">
      <alignment horizontal="right" vertical="center"/>
    </xf>
    <xf numFmtId="41" fontId="47" fillId="9" borderId="13" xfId="845" applyFont="1" applyFill="1" applyBorder="1" applyAlignment="1">
      <alignment horizontal="right" vertical="center"/>
    </xf>
    <xf numFmtId="41" fontId="8" fillId="9" borderId="13" xfId="845" applyFont="1" applyFill="1" applyBorder="1" applyAlignment="1">
      <alignment horizontal="right" vertical="center"/>
    </xf>
    <xf numFmtId="41" fontId="47" fillId="4" borderId="4" xfId="845" applyFont="1" applyFill="1" applyBorder="1" applyAlignment="1">
      <alignment vertical="center"/>
    </xf>
    <xf numFmtId="180" fontId="8" fillId="9" borderId="2" xfId="0" applyNumberFormat="1" applyFont="1" applyFill="1" applyBorder="1" applyAlignment="1">
      <alignment vertical="center"/>
    </xf>
    <xf numFmtId="0" fontId="50" fillId="10" borderId="0" xfId="0" applyFont="1" applyFill="1" applyAlignment="1">
      <alignment horizontal="center"/>
    </xf>
    <xf numFmtId="43" fontId="8" fillId="8" borderId="15" xfId="1" applyFont="1" applyFill="1" applyBorder="1" applyAlignment="1">
      <alignment horizontal="center" vertical="center"/>
    </xf>
    <xf numFmtId="43" fontId="8" fillId="8" borderId="19" xfId="1" applyFont="1" applyFill="1" applyBorder="1" applyAlignment="1">
      <alignment horizontal="center" vertical="center"/>
    </xf>
    <xf numFmtId="179" fontId="8" fillId="8" borderId="16" xfId="1" quotePrefix="1" applyNumberFormat="1" applyFont="1" applyFill="1" applyBorder="1" applyAlignment="1">
      <alignment horizontal="center" vertical="center"/>
    </xf>
    <xf numFmtId="179" fontId="8" fillId="8" borderId="17" xfId="1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4" zoomScaleNormal="10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C36" sqref="C36"/>
    </sheetView>
  </sheetViews>
  <sheetFormatPr defaultRowHeight="16.5"/>
  <cols>
    <col min="1" max="1" width="11.5703125" style="4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41" bestFit="1" customWidth="1"/>
    <col min="7" max="7" width="9.140625" style="41" customWidth="1"/>
    <col min="8" max="8" width="28.42578125" style="41" customWidth="1"/>
    <col min="9" max="9" width="17.5703125" style="41" customWidth="1"/>
    <col min="10" max="10" width="14.85546875" style="41" customWidth="1"/>
    <col min="11" max="11" width="19" style="41" customWidth="1"/>
    <col min="12" max="16384" width="9.140625" style="41"/>
  </cols>
  <sheetData>
    <row r="2" spans="2:11" ht="19.5">
      <c r="B2" s="51" t="s">
        <v>35</v>
      </c>
      <c r="C2" s="51"/>
      <c r="D2" s="51"/>
      <c r="E2" s="51"/>
      <c r="H2" s="51" t="s">
        <v>35</v>
      </c>
      <c r="I2" s="51"/>
      <c r="J2" s="51"/>
      <c r="K2" s="51"/>
    </row>
    <row r="3" spans="2:11">
      <c r="B3" s="1"/>
      <c r="C3" s="1"/>
      <c r="D3" s="1"/>
      <c r="H3" s="1"/>
      <c r="I3" s="1"/>
      <c r="J3" s="1"/>
      <c r="K3" s="2"/>
    </row>
    <row r="4" spans="2:11" ht="19.5" thickBot="1">
      <c r="B4" s="1"/>
      <c r="C4" s="1"/>
      <c r="D4" s="1"/>
      <c r="E4" s="15" t="s">
        <v>0</v>
      </c>
      <c r="H4" s="1"/>
      <c r="I4" s="1"/>
      <c r="J4" s="1"/>
      <c r="K4" s="15" t="s">
        <v>38</v>
      </c>
    </row>
    <row r="5" spans="2:11" s="36" customFormat="1" ht="18">
      <c r="B5" s="52" t="s">
        <v>1</v>
      </c>
      <c r="C5" s="54" t="s">
        <v>42</v>
      </c>
      <c r="D5" s="55"/>
      <c r="E5" s="56" t="s">
        <v>28</v>
      </c>
      <c r="H5" s="52" t="s">
        <v>1</v>
      </c>
      <c r="I5" s="54" t="s">
        <v>42</v>
      </c>
      <c r="J5" s="55"/>
      <c r="K5" s="56" t="s">
        <v>28</v>
      </c>
    </row>
    <row r="6" spans="2:11" s="36" customFormat="1" ht="18.75" thickBot="1">
      <c r="B6" s="53"/>
      <c r="C6" s="16" t="s">
        <v>34</v>
      </c>
      <c r="D6" s="16" t="s">
        <v>2</v>
      </c>
      <c r="E6" s="57"/>
      <c r="H6" s="53"/>
      <c r="I6" s="16" t="s">
        <v>34</v>
      </c>
      <c r="J6" s="16" t="s">
        <v>2</v>
      </c>
      <c r="K6" s="57"/>
    </row>
    <row r="7" spans="2:11" s="36" customFormat="1" ht="18">
      <c r="B7" s="17" t="s">
        <v>3</v>
      </c>
      <c r="C7" s="18">
        <f>SUM(C8:C12)</f>
        <v>1147.1426353608063</v>
      </c>
      <c r="D7" s="18">
        <f>SUM(D8:D12)</f>
        <v>42.741579239060002</v>
      </c>
      <c r="E7" s="19">
        <f>C7+D7</f>
        <v>1189.8842145998663</v>
      </c>
      <c r="F7" s="37"/>
      <c r="G7" s="37"/>
      <c r="H7" s="17" t="s">
        <v>3</v>
      </c>
      <c r="I7" s="18">
        <f>SUM(I8:I12)</f>
        <v>1147142.6353608062</v>
      </c>
      <c r="J7" s="18">
        <f>SUM(J8:J12)</f>
        <v>42741.579239060004</v>
      </c>
      <c r="K7" s="19">
        <f>I7+J7</f>
        <v>1189884.2145998662</v>
      </c>
    </row>
    <row r="8" spans="2:11">
      <c r="B8" s="20" t="s">
        <v>4</v>
      </c>
      <c r="C8" s="12">
        <v>516.26880299971992</v>
      </c>
      <c r="D8" s="12">
        <v>35.225280673130001</v>
      </c>
      <c r="E8" s="29">
        <f t="shared" ref="E8:E32" si="0">C8+D8</f>
        <v>551.49408367284991</v>
      </c>
      <c r="F8" s="35"/>
      <c r="G8" s="35"/>
      <c r="H8" s="20" t="s">
        <v>4</v>
      </c>
      <c r="I8" s="14">
        <f>C8*1000</f>
        <v>516268.80299971992</v>
      </c>
      <c r="J8" s="14">
        <f>D8*1000</f>
        <v>35225.280673130001</v>
      </c>
      <c r="K8" s="21">
        <f>SUM(I8:J8)</f>
        <v>551494.08367284993</v>
      </c>
    </row>
    <row r="9" spans="2:11">
      <c r="B9" s="20" t="s">
        <v>5</v>
      </c>
      <c r="C9" s="12">
        <v>135.55274671862003</v>
      </c>
      <c r="D9" s="12">
        <v>5.7612291274</v>
      </c>
      <c r="E9" s="29">
        <f t="shared" si="0"/>
        <v>141.31397584602001</v>
      </c>
      <c r="F9" s="35"/>
      <c r="G9" s="35"/>
      <c r="H9" s="20" t="s">
        <v>5</v>
      </c>
      <c r="I9" s="14">
        <f t="shared" ref="I9:J14" si="1">C9*1000</f>
        <v>135552.74671862004</v>
      </c>
      <c r="J9" s="14">
        <f t="shared" ref="J9:J12" si="2">D9*1000</f>
        <v>5761.2291273999999</v>
      </c>
      <c r="K9" s="21">
        <f t="shared" ref="K9:K12" si="3">SUM(I9:J9)</f>
        <v>141313.97584602004</v>
      </c>
    </row>
    <row r="10" spans="2:11">
      <c r="B10" s="20" t="s">
        <v>6</v>
      </c>
      <c r="C10" s="12">
        <v>19.438317631260002</v>
      </c>
      <c r="D10" s="12">
        <v>1.7550694385300001</v>
      </c>
      <c r="E10" s="29">
        <f t="shared" si="0"/>
        <v>21.193387069790003</v>
      </c>
      <c r="F10" s="35"/>
      <c r="G10" s="35"/>
      <c r="H10" s="20" t="s">
        <v>6</v>
      </c>
      <c r="I10" s="14">
        <f t="shared" si="1"/>
        <v>19438.317631260001</v>
      </c>
      <c r="J10" s="14">
        <f t="shared" si="2"/>
        <v>1755.0694385300001</v>
      </c>
      <c r="K10" s="21">
        <f t="shared" si="3"/>
        <v>21193.387069790002</v>
      </c>
    </row>
    <row r="11" spans="2:11">
      <c r="B11" s="20" t="s">
        <v>7</v>
      </c>
      <c r="C11" s="12">
        <v>131.11791844982</v>
      </c>
      <c r="D11" s="12">
        <v>0</v>
      </c>
      <c r="E11" s="29">
        <f t="shared" si="0"/>
        <v>131.11791844982</v>
      </c>
      <c r="F11" s="35"/>
      <c r="G11" s="35"/>
      <c r="H11" s="20" t="s">
        <v>7</v>
      </c>
      <c r="I11" s="14">
        <f t="shared" si="1"/>
        <v>131117.91844981999</v>
      </c>
      <c r="J11" s="14">
        <f t="shared" si="2"/>
        <v>0</v>
      </c>
      <c r="K11" s="21">
        <f t="shared" si="3"/>
        <v>131117.91844981999</v>
      </c>
    </row>
    <row r="12" spans="2:11">
      <c r="B12" s="22" t="s">
        <v>8</v>
      </c>
      <c r="C12" s="13">
        <v>344.76484956138626</v>
      </c>
      <c r="D12" s="11">
        <v>0</v>
      </c>
      <c r="E12" s="29">
        <f t="shared" si="0"/>
        <v>344.76484956138626</v>
      </c>
      <c r="F12" s="35"/>
      <c r="G12" s="35"/>
      <c r="H12" s="22" t="s">
        <v>8</v>
      </c>
      <c r="I12" s="14">
        <f t="shared" si="1"/>
        <v>344764.84956138628</v>
      </c>
      <c r="J12" s="14">
        <f t="shared" si="2"/>
        <v>0</v>
      </c>
      <c r="K12" s="21">
        <f t="shared" si="3"/>
        <v>344764.84956138628</v>
      </c>
    </row>
    <row r="13" spans="2:11" s="36" customFormat="1" ht="18">
      <c r="B13" s="23" t="s">
        <v>9</v>
      </c>
      <c r="C13" s="7">
        <f>SUM(C14:C16)</f>
        <v>527.49412812009939</v>
      </c>
      <c r="D13" s="7">
        <f>SUM(D14:D16)</f>
        <v>32.774207100705063</v>
      </c>
      <c r="E13" s="31">
        <f t="shared" si="0"/>
        <v>560.26833522080449</v>
      </c>
      <c r="F13" s="37"/>
      <c r="G13" s="37"/>
      <c r="H13" s="23" t="s">
        <v>9</v>
      </c>
      <c r="I13" s="7">
        <f>SUM(I14:I16)</f>
        <v>527494.12812009943</v>
      </c>
      <c r="J13" s="7">
        <f>SUM(J14:J16)</f>
        <v>32774.207100705062</v>
      </c>
      <c r="K13" s="24">
        <f>I13+J13</f>
        <v>560268.33522080444</v>
      </c>
    </row>
    <row r="14" spans="2:11">
      <c r="B14" s="30" t="s">
        <v>25</v>
      </c>
      <c r="C14" s="12">
        <v>453.52692119548101</v>
      </c>
      <c r="D14" s="12">
        <v>30.394845853798</v>
      </c>
      <c r="E14" s="29">
        <f t="shared" si="0"/>
        <v>483.92176704927903</v>
      </c>
      <c r="F14" s="40"/>
      <c r="G14" s="35"/>
      <c r="H14" s="22" t="s">
        <v>25</v>
      </c>
      <c r="I14" s="14">
        <f t="shared" si="1"/>
        <v>453526.92119548103</v>
      </c>
      <c r="J14" s="14">
        <f t="shared" si="1"/>
        <v>30394.845853798</v>
      </c>
      <c r="K14" s="21">
        <f>SUM(I14:J14)</f>
        <v>483921.76704927901</v>
      </c>
    </row>
    <row r="15" spans="2:11">
      <c r="B15" s="30" t="s">
        <v>10</v>
      </c>
      <c r="C15" s="12">
        <v>9.5672144852117071</v>
      </c>
      <c r="D15" s="12">
        <v>1.2677708077686201</v>
      </c>
      <c r="E15" s="29">
        <f t="shared" si="0"/>
        <v>10.834985292980328</v>
      </c>
      <c r="F15" s="35"/>
      <c r="G15" s="35"/>
      <c r="H15" s="22" t="s">
        <v>10</v>
      </c>
      <c r="I15" s="14">
        <f t="shared" ref="I15:J20" si="4">C15*1000</f>
        <v>9567.2144852117071</v>
      </c>
      <c r="J15" s="14">
        <f t="shared" ref="J15:J16" si="5">D15*1000</f>
        <v>1267.77080776862</v>
      </c>
      <c r="K15" s="21">
        <f t="shared" ref="K15:K16" si="6">SUM(I15:J15)</f>
        <v>10834.985292980327</v>
      </c>
    </row>
    <row r="16" spans="2:11">
      <c r="B16" s="30" t="s">
        <v>26</v>
      </c>
      <c r="C16" s="12">
        <v>64.399992439406631</v>
      </c>
      <c r="D16" s="12">
        <v>1.1115904391384401</v>
      </c>
      <c r="E16" s="29">
        <f t="shared" si="0"/>
        <v>65.51158287854507</v>
      </c>
      <c r="F16" s="40"/>
      <c r="G16" s="40"/>
      <c r="H16" s="22" t="s">
        <v>26</v>
      </c>
      <c r="I16" s="14">
        <f t="shared" si="4"/>
        <v>64399.992439406633</v>
      </c>
      <c r="J16" s="14">
        <f t="shared" si="5"/>
        <v>1111.5904391384402</v>
      </c>
      <c r="K16" s="21">
        <f t="shared" si="6"/>
        <v>65511.582878545072</v>
      </c>
    </row>
    <row r="17" spans="2:11" s="36" customFormat="1" ht="18">
      <c r="B17" s="23" t="s">
        <v>11</v>
      </c>
      <c r="C17" s="7">
        <f>SUM(C18:C20)</f>
        <v>264.68398939929693</v>
      </c>
      <c r="D17" s="7">
        <f>SUM(D18:D20)</f>
        <v>1.3169320780230001</v>
      </c>
      <c r="E17" s="31">
        <f t="shared" si="0"/>
        <v>266.00092147731993</v>
      </c>
      <c r="F17" s="37"/>
      <c r="G17" s="37"/>
      <c r="H17" s="23" t="s">
        <v>11</v>
      </c>
      <c r="I17" s="7">
        <f>SUM(I18:I20)</f>
        <v>264683.98939929693</v>
      </c>
      <c r="J17" s="7">
        <f>SUM(J18:J20)</f>
        <v>1316.932078023</v>
      </c>
      <c r="K17" s="24">
        <f>I17+J17</f>
        <v>266000.92147731991</v>
      </c>
    </row>
    <row r="18" spans="2:11">
      <c r="B18" s="30" t="s">
        <v>12</v>
      </c>
      <c r="C18" s="12">
        <v>154.6012146544378</v>
      </c>
      <c r="D18" s="12">
        <v>0</v>
      </c>
      <c r="E18" s="29">
        <f t="shared" si="0"/>
        <v>154.6012146544378</v>
      </c>
      <c r="F18" s="35"/>
      <c r="G18" s="35"/>
      <c r="H18" s="22" t="s">
        <v>12</v>
      </c>
      <c r="I18" s="14">
        <f t="shared" si="4"/>
        <v>154601.21465443779</v>
      </c>
      <c r="J18" s="14">
        <f t="shared" si="4"/>
        <v>0</v>
      </c>
      <c r="K18" s="21">
        <f>SUM(I18:J18)</f>
        <v>154601.21465443779</v>
      </c>
    </row>
    <row r="19" spans="2:11">
      <c r="B19" s="30" t="s">
        <v>13</v>
      </c>
      <c r="C19" s="12">
        <v>31.553834820818572</v>
      </c>
      <c r="D19" s="12">
        <v>0</v>
      </c>
      <c r="E19" s="29">
        <f t="shared" si="0"/>
        <v>31.553834820818572</v>
      </c>
      <c r="F19" s="35"/>
      <c r="G19" s="35"/>
      <c r="H19" s="22" t="s">
        <v>13</v>
      </c>
      <c r="I19" s="14">
        <f t="shared" si="4"/>
        <v>31553.834820818571</v>
      </c>
      <c r="J19" s="14">
        <f t="shared" si="4"/>
        <v>0</v>
      </c>
      <c r="K19" s="21">
        <f t="shared" ref="K19:K20" si="7">SUM(I19:J19)</f>
        <v>31553.834820818571</v>
      </c>
    </row>
    <row r="20" spans="2:11">
      <c r="B20" s="30" t="s">
        <v>14</v>
      </c>
      <c r="C20" s="12">
        <v>78.528939924040557</v>
      </c>
      <c r="D20" s="12">
        <v>1.3169320780230001</v>
      </c>
      <c r="E20" s="29">
        <f t="shared" si="0"/>
        <v>79.845872002063558</v>
      </c>
      <c r="F20" s="35"/>
      <c r="G20" s="35"/>
      <c r="H20" s="22" t="s">
        <v>14</v>
      </c>
      <c r="I20" s="14">
        <f t="shared" si="4"/>
        <v>78528.939924040562</v>
      </c>
      <c r="J20" s="14">
        <f t="shared" si="4"/>
        <v>1316.932078023</v>
      </c>
      <c r="K20" s="21">
        <f t="shared" si="7"/>
        <v>79845.872002063566</v>
      </c>
    </row>
    <row r="21" spans="2:11" s="36" customFormat="1" ht="18">
      <c r="B21" s="23" t="s">
        <v>15</v>
      </c>
      <c r="C21" s="7">
        <f>SUM(C22:C27)</f>
        <v>189.4932584448116</v>
      </c>
      <c r="D21" s="7">
        <f>SUM(D22:D27)</f>
        <v>22.50163728836878</v>
      </c>
      <c r="E21" s="31">
        <f t="shared" si="0"/>
        <v>211.99489573318039</v>
      </c>
      <c r="F21" s="37"/>
      <c r="G21" s="37"/>
      <c r="H21" s="23" t="s">
        <v>15</v>
      </c>
      <c r="I21" s="7">
        <f>SUM(I22:I27)</f>
        <v>189493.2584448116</v>
      </c>
      <c r="J21" s="7">
        <f>SUM(J22:J27)</f>
        <v>22501.63728836878</v>
      </c>
      <c r="K21" s="24">
        <f>I21+J21</f>
        <v>211994.89573318037</v>
      </c>
    </row>
    <row r="22" spans="2:11">
      <c r="B22" s="30" t="s">
        <v>27</v>
      </c>
      <c r="C22" s="12">
        <v>96.610249163650607</v>
      </c>
      <c r="D22" s="12">
        <v>16.092517796349401</v>
      </c>
      <c r="E22" s="29">
        <f t="shared" si="0"/>
        <v>112.70276696000001</v>
      </c>
      <c r="F22" s="40"/>
      <c r="G22" s="35"/>
      <c r="H22" s="22" t="s">
        <v>27</v>
      </c>
      <c r="I22" s="14">
        <f t="shared" ref="I22" si="8">C22*1000</f>
        <v>96610.249163650602</v>
      </c>
      <c r="J22" s="14">
        <f t="shared" ref="J22" si="9">D22*1000</f>
        <v>16092.517796349401</v>
      </c>
      <c r="K22" s="21">
        <f>SUM(I22:J22)</f>
        <v>112702.76696000001</v>
      </c>
    </row>
    <row r="23" spans="2:11">
      <c r="B23" s="30" t="s">
        <v>29</v>
      </c>
      <c r="C23" s="12">
        <v>45.609707424372097</v>
      </c>
      <c r="D23" s="12">
        <v>5.2670000000000003</v>
      </c>
      <c r="E23" s="29">
        <f t="shared" si="0"/>
        <v>50.8767074243721</v>
      </c>
      <c r="F23" s="40"/>
      <c r="G23" s="35"/>
      <c r="H23" s="30" t="s">
        <v>29</v>
      </c>
      <c r="I23" s="14">
        <f t="shared" ref="I23:I27" si="10">C23*1000</f>
        <v>45609.7074243721</v>
      </c>
      <c r="J23" s="14">
        <f t="shared" ref="J23:J27" si="11">D23*1000</f>
        <v>5267</v>
      </c>
      <c r="K23" s="21">
        <f t="shared" ref="K23:K27" si="12">SUM(I23:J23)</f>
        <v>50876.7074243721</v>
      </c>
    </row>
    <row r="24" spans="2:11">
      <c r="B24" s="30" t="s">
        <v>16</v>
      </c>
      <c r="C24" s="12">
        <v>16.829396867218019</v>
      </c>
      <c r="D24" s="12">
        <v>1.14211949201938</v>
      </c>
      <c r="E24" s="29">
        <f t="shared" si="0"/>
        <v>17.971516359237398</v>
      </c>
      <c r="F24" s="40"/>
      <c r="G24" s="35"/>
      <c r="H24" s="22" t="s">
        <v>16</v>
      </c>
      <c r="I24" s="14">
        <f t="shared" si="10"/>
        <v>16829.39686721802</v>
      </c>
      <c r="J24" s="14">
        <f t="shared" si="11"/>
        <v>1142.11949201938</v>
      </c>
      <c r="K24" s="21">
        <f t="shared" si="12"/>
        <v>17971.516359237401</v>
      </c>
    </row>
    <row r="25" spans="2:11">
      <c r="B25" s="30" t="s">
        <v>17</v>
      </c>
      <c r="C25" s="12">
        <v>16.335474999999999</v>
      </c>
      <c r="D25" s="12">
        <v>0</v>
      </c>
      <c r="E25" s="29">
        <f t="shared" si="0"/>
        <v>16.335474999999999</v>
      </c>
      <c r="F25" s="35"/>
      <c r="G25" s="35"/>
      <c r="H25" s="22" t="s">
        <v>17</v>
      </c>
      <c r="I25" s="14">
        <f t="shared" si="10"/>
        <v>16335.474999999999</v>
      </c>
      <c r="J25" s="14">
        <f t="shared" si="11"/>
        <v>0</v>
      </c>
      <c r="K25" s="21">
        <f t="shared" si="12"/>
        <v>16335.474999999999</v>
      </c>
    </row>
    <row r="26" spans="2:11">
      <c r="B26" s="30" t="s">
        <v>18</v>
      </c>
      <c r="C26" s="12">
        <v>11.373523442935703</v>
      </c>
      <c r="D26" s="12">
        <v>0</v>
      </c>
      <c r="E26" s="29">
        <f t="shared" si="0"/>
        <v>11.373523442935703</v>
      </c>
      <c r="F26" s="35"/>
      <c r="G26" s="35"/>
      <c r="H26" s="22" t="s">
        <v>18</v>
      </c>
      <c r="I26" s="14">
        <f t="shared" si="10"/>
        <v>11373.523442935702</v>
      </c>
      <c r="J26" s="14">
        <f t="shared" si="11"/>
        <v>0</v>
      </c>
      <c r="K26" s="21">
        <f t="shared" si="12"/>
        <v>11373.523442935702</v>
      </c>
    </row>
    <row r="27" spans="2:11">
      <c r="B27" s="30" t="s">
        <v>19</v>
      </c>
      <c r="C27" s="12">
        <v>2.7349065466351798</v>
      </c>
      <c r="D27" s="12">
        <v>0</v>
      </c>
      <c r="E27" s="29">
        <f t="shared" si="0"/>
        <v>2.7349065466351798</v>
      </c>
      <c r="F27" s="35"/>
      <c r="G27" s="35"/>
      <c r="H27" s="22" t="s">
        <v>19</v>
      </c>
      <c r="I27" s="14">
        <f t="shared" si="10"/>
        <v>2734.9065466351799</v>
      </c>
      <c r="J27" s="14">
        <f t="shared" si="11"/>
        <v>0</v>
      </c>
      <c r="K27" s="21">
        <f t="shared" si="12"/>
        <v>2734.9065466351799</v>
      </c>
    </row>
    <row r="28" spans="2:11" s="36" customFormat="1" ht="18">
      <c r="B28" s="23" t="s">
        <v>20</v>
      </c>
      <c r="C28" s="7">
        <f>SUM(C29:C30)</f>
        <v>8.0500000000000007</v>
      </c>
      <c r="D28" s="7">
        <f>SUM(D29:D30)</f>
        <v>0</v>
      </c>
      <c r="E28" s="31">
        <f t="shared" si="0"/>
        <v>8.0500000000000007</v>
      </c>
      <c r="F28" s="37"/>
      <c r="G28" s="37"/>
      <c r="H28" s="23" t="s">
        <v>20</v>
      </c>
      <c r="I28" s="7">
        <f>SUM(I29:I30)</f>
        <v>8050</v>
      </c>
      <c r="J28" s="7">
        <f>SUM(J29:J30)</f>
        <v>0</v>
      </c>
      <c r="K28" s="24">
        <f>I28+J28</f>
        <v>8050</v>
      </c>
    </row>
    <row r="29" spans="2:11">
      <c r="B29" s="30" t="s">
        <v>21</v>
      </c>
      <c r="C29" s="12">
        <v>6.09</v>
      </c>
      <c r="D29" s="12">
        <v>0</v>
      </c>
      <c r="E29" s="29">
        <f t="shared" si="0"/>
        <v>6.09</v>
      </c>
      <c r="F29" s="35"/>
      <c r="G29" s="35"/>
      <c r="H29" s="22" t="s">
        <v>21</v>
      </c>
      <c r="I29" s="14">
        <f t="shared" ref="I29" si="13">C29*1000</f>
        <v>6090</v>
      </c>
      <c r="J29" s="14">
        <f t="shared" ref="J29" si="14">D29*1000</f>
        <v>0</v>
      </c>
      <c r="K29" s="21">
        <f>SUM(I29:J29)</f>
        <v>6090</v>
      </c>
    </row>
    <row r="30" spans="2:11">
      <c r="B30" s="30" t="s">
        <v>22</v>
      </c>
      <c r="C30" s="12">
        <v>1.96</v>
      </c>
      <c r="D30" s="12">
        <v>0</v>
      </c>
      <c r="E30" s="29">
        <f t="shared" si="0"/>
        <v>1.96</v>
      </c>
      <c r="F30" s="35"/>
      <c r="G30" s="35"/>
      <c r="H30" s="22" t="s">
        <v>22</v>
      </c>
      <c r="I30" s="14">
        <f t="shared" ref="I30" si="15">C30*1000</f>
        <v>1960</v>
      </c>
      <c r="J30" s="14">
        <f t="shared" ref="J30" si="16">D30*1000</f>
        <v>0</v>
      </c>
      <c r="K30" s="21">
        <f>SUM(I30:J30)</f>
        <v>1960</v>
      </c>
    </row>
    <row r="31" spans="2:11" ht="18">
      <c r="B31" s="25" t="s">
        <v>23</v>
      </c>
      <c r="C31" s="50">
        <v>0.33294719420995339</v>
      </c>
      <c r="D31" s="50">
        <v>0.11380156001748</v>
      </c>
      <c r="E31" s="43">
        <f t="shared" si="0"/>
        <v>0.44674875422743338</v>
      </c>
      <c r="F31" s="37"/>
      <c r="G31" s="35"/>
      <c r="H31" s="25" t="s">
        <v>23</v>
      </c>
      <c r="I31" s="32">
        <f t="shared" ref="I31" si="17">C31*1000</f>
        <v>332.94719420995341</v>
      </c>
      <c r="J31" s="32">
        <f t="shared" ref="J31" si="18">D31*1000</f>
        <v>113.80156001748</v>
      </c>
      <c r="K31" s="33">
        <f>SUM(I31:J31)</f>
        <v>446.74875422743344</v>
      </c>
    </row>
    <row r="32" spans="2:11" ht="18.75" thickBot="1">
      <c r="B32" s="26" t="s">
        <v>24</v>
      </c>
      <c r="C32" s="27">
        <f>C21+C17+C13+C7+C31+C28</f>
        <v>2137.1969585192242</v>
      </c>
      <c r="D32" s="27">
        <f>D21+D17+D13+D7+D31+D28</f>
        <v>99.44815726617432</v>
      </c>
      <c r="E32" s="28">
        <f t="shared" si="0"/>
        <v>2236.6451157853985</v>
      </c>
      <c r="F32" s="36"/>
      <c r="H32" s="26" t="s">
        <v>24</v>
      </c>
      <c r="I32" s="27">
        <f t="shared" ref="I32:J32" si="19">I21+I17+I13+I7+I31+I28</f>
        <v>2137196.9585192241</v>
      </c>
      <c r="J32" s="27">
        <f t="shared" si="19"/>
        <v>99448.157266174327</v>
      </c>
      <c r="K32" s="28">
        <f>K21+K17+K13+K7+K31+K28</f>
        <v>2236645.1157853985</v>
      </c>
    </row>
    <row r="33" spans="1:11">
      <c r="B33" s="1"/>
      <c r="C33" s="1"/>
      <c r="D33" s="1"/>
      <c r="K33" s="44"/>
    </row>
    <row r="35" spans="1:11">
      <c r="I35" s="38"/>
      <c r="J35" s="38"/>
      <c r="K35" s="38"/>
    </row>
    <row r="39" spans="1:11">
      <c r="A39" s="39"/>
      <c r="B39" s="42"/>
    </row>
    <row r="40" spans="1:11">
      <c r="A40" s="39"/>
      <c r="B40" s="42"/>
    </row>
    <row r="41" spans="1:11">
      <c r="A41" s="39"/>
      <c r="B41" s="42"/>
    </row>
    <row r="42" spans="1:11">
      <c r="A42" s="39"/>
      <c r="B42" s="42"/>
    </row>
    <row r="43" spans="1:11">
      <c r="A43" s="39"/>
      <c r="B43" s="42"/>
    </row>
    <row r="44" spans="1:11">
      <c r="A44" s="39"/>
      <c r="B44" s="34"/>
      <c r="C44" s="42"/>
      <c r="D44" s="4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tabSelected="1" zoomScaleNormal="100" workbookViewId="0">
      <selection activeCell="J14" sqref="J14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10"/>
  </cols>
  <sheetData>
    <row r="1" spans="1:87" ht="19.5">
      <c r="A1" s="51" t="s">
        <v>36</v>
      </c>
      <c r="B1" s="51"/>
      <c r="C1" s="51"/>
      <c r="D1" s="51"/>
    </row>
    <row r="2" spans="1:87" ht="19.5">
      <c r="A2" s="51" t="s">
        <v>37</v>
      </c>
      <c r="B2" s="51"/>
      <c r="C2" s="51"/>
      <c r="D2" s="51"/>
    </row>
    <row r="3" spans="1:87" ht="19.5" thickBot="1">
      <c r="A3" s="1"/>
      <c r="B3" s="1"/>
      <c r="C3" s="1"/>
      <c r="D3" s="15"/>
    </row>
    <row r="4" spans="1:87" ht="18">
      <c r="A4" s="52" t="s">
        <v>1</v>
      </c>
      <c r="B4" s="54" t="s">
        <v>42</v>
      </c>
      <c r="C4" s="55"/>
      <c r="D4" s="56" t="s">
        <v>28</v>
      </c>
    </row>
    <row r="5" spans="1:87" ht="18.75" thickBot="1">
      <c r="A5" s="53"/>
      <c r="B5" s="16" t="s">
        <v>34</v>
      </c>
      <c r="C5" s="16" t="s">
        <v>39</v>
      </c>
      <c r="D5" s="57"/>
    </row>
    <row r="6" spans="1:87" s="3" customFormat="1" ht="18.75" thickBot="1">
      <c r="A6" s="8" t="s">
        <v>3</v>
      </c>
      <c r="B6" s="47">
        <f>SUM(B7:B11)</f>
        <v>138</v>
      </c>
      <c r="C6" s="47">
        <f>SUM(C7:C11)</f>
        <v>13</v>
      </c>
      <c r="D6" s="47">
        <f t="shared" ref="D6:D11" si="0">B6+C6</f>
        <v>151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 ht="17.25" thickBot="1">
      <c r="A7" s="9" t="s">
        <v>4</v>
      </c>
      <c r="B7" s="46">
        <v>53</v>
      </c>
      <c r="C7" s="46">
        <v>7</v>
      </c>
      <c r="D7" s="45">
        <f t="shared" si="0"/>
        <v>60</v>
      </c>
    </row>
    <row r="8" spans="1:87" ht="17.25" thickBot="1">
      <c r="A8" s="5" t="s">
        <v>5</v>
      </c>
      <c r="B8" s="46">
        <v>74</v>
      </c>
      <c r="C8" s="46">
        <v>5</v>
      </c>
      <c r="D8" s="45">
        <f t="shared" si="0"/>
        <v>79</v>
      </c>
    </row>
    <row r="9" spans="1:87" ht="17.25" thickBot="1">
      <c r="A9" s="5" t="s">
        <v>6</v>
      </c>
      <c r="B9" s="46">
        <v>6</v>
      </c>
      <c r="C9" s="46">
        <v>1</v>
      </c>
      <c r="D9" s="45">
        <f t="shared" si="0"/>
        <v>7</v>
      </c>
    </row>
    <row r="10" spans="1:87" ht="17.25" thickBot="1">
      <c r="A10" s="5" t="s">
        <v>7</v>
      </c>
      <c r="B10" s="46">
        <v>3</v>
      </c>
      <c r="C10" s="46">
        <v>0</v>
      </c>
      <c r="D10" s="45">
        <f t="shared" si="0"/>
        <v>3</v>
      </c>
    </row>
    <row r="11" spans="1:87" ht="17.25" thickBot="1">
      <c r="A11" s="5" t="s">
        <v>8</v>
      </c>
      <c r="B11" s="46">
        <v>2</v>
      </c>
      <c r="C11" s="46">
        <v>0</v>
      </c>
      <c r="D11" s="45">
        <f t="shared" si="0"/>
        <v>2</v>
      </c>
    </row>
    <row r="12" spans="1:87" s="3" customFormat="1" ht="18.75" thickBot="1">
      <c r="A12" s="6" t="s">
        <v>9</v>
      </c>
      <c r="B12" s="48">
        <f>SUM(B13:B15)</f>
        <v>252</v>
      </c>
      <c r="C12" s="48">
        <f>SUM(C13:C15)</f>
        <v>7</v>
      </c>
      <c r="D12" s="47">
        <f>C12+B12</f>
        <v>259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</row>
    <row r="13" spans="1:87" ht="17.25" thickBot="1">
      <c r="A13" s="9" t="s">
        <v>25</v>
      </c>
      <c r="B13" s="45">
        <v>188</v>
      </c>
      <c r="C13" s="45">
        <v>3</v>
      </c>
      <c r="D13" s="45">
        <f>B13+C13</f>
        <v>191</v>
      </c>
    </row>
    <row r="14" spans="1:87" ht="17.25" thickBot="1">
      <c r="A14" s="9" t="s">
        <v>10</v>
      </c>
      <c r="B14" s="45">
        <v>62</v>
      </c>
      <c r="C14" s="45">
        <v>4</v>
      </c>
      <c r="D14" s="45">
        <f>B14+C14</f>
        <v>66</v>
      </c>
    </row>
    <row r="15" spans="1:87" ht="17.25" thickBot="1">
      <c r="A15" s="9" t="s">
        <v>26</v>
      </c>
      <c r="B15" s="45">
        <v>2</v>
      </c>
      <c r="C15" s="45">
        <v>0</v>
      </c>
      <c r="D15" s="45">
        <f>B15+C15</f>
        <v>2</v>
      </c>
    </row>
    <row r="16" spans="1:87" s="3" customFormat="1" ht="18.75" thickBot="1">
      <c r="A16" s="8" t="s">
        <v>11</v>
      </c>
      <c r="B16" s="47">
        <f>SUM(B17:B19)</f>
        <v>234</v>
      </c>
      <c r="C16" s="47">
        <f>SUM(C17:C19)</f>
        <v>1</v>
      </c>
      <c r="D16" s="47">
        <f>C16+B16</f>
        <v>235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</row>
    <row r="17" spans="1:87" ht="17.25" thickBot="1">
      <c r="A17" s="5" t="s">
        <v>12</v>
      </c>
      <c r="B17" s="45">
        <v>167</v>
      </c>
      <c r="C17" s="45">
        <v>0</v>
      </c>
      <c r="D17" s="45">
        <f>B17+C17</f>
        <v>167</v>
      </c>
    </row>
    <row r="18" spans="1:87" ht="17.25" thickBot="1">
      <c r="A18" s="5" t="s">
        <v>13</v>
      </c>
      <c r="B18" s="45">
        <v>44</v>
      </c>
      <c r="C18" s="45">
        <v>0</v>
      </c>
      <c r="D18" s="45">
        <f>B18+C18</f>
        <v>44</v>
      </c>
    </row>
    <row r="19" spans="1:87" ht="17.25" thickBot="1">
      <c r="A19" s="5" t="s">
        <v>14</v>
      </c>
      <c r="B19" s="45">
        <v>23</v>
      </c>
      <c r="C19" s="45">
        <v>1</v>
      </c>
      <c r="D19" s="45">
        <f>B19+C19</f>
        <v>24</v>
      </c>
    </row>
    <row r="20" spans="1:87" s="3" customFormat="1" ht="18.75" thickBot="1">
      <c r="A20" s="6" t="s">
        <v>15</v>
      </c>
      <c r="B20" s="47">
        <f>SUM(B21:B26)</f>
        <v>43</v>
      </c>
      <c r="C20" s="47">
        <f>SUM(C21:C26)</f>
        <v>4</v>
      </c>
      <c r="D20" s="47">
        <f>C20+B20</f>
        <v>47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</row>
    <row r="21" spans="1:87" ht="17.25" thickBot="1">
      <c r="A21" s="5" t="s">
        <v>27</v>
      </c>
      <c r="B21" s="45">
        <v>1</v>
      </c>
      <c r="C21" s="45">
        <v>0</v>
      </c>
      <c r="D21" s="45">
        <f t="shared" ref="D21:D31" si="1">B21+C21</f>
        <v>1</v>
      </c>
    </row>
    <row r="22" spans="1:87" ht="17.25" thickBot="1">
      <c r="A22" s="5" t="s">
        <v>29</v>
      </c>
      <c r="B22" s="45">
        <v>18</v>
      </c>
      <c r="C22" s="45">
        <v>2</v>
      </c>
      <c r="D22" s="45">
        <f t="shared" si="1"/>
        <v>20</v>
      </c>
    </row>
    <row r="23" spans="1:87" ht="17.25" thickBot="1">
      <c r="A23" s="5" t="s">
        <v>16</v>
      </c>
      <c r="B23" s="45">
        <v>21</v>
      </c>
      <c r="C23" s="45">
        <v>2</v>
      </c>
      <c r="D23" s="45">
        <f t="shared" si="1"/>
        <v>23</v>
      </c>
    </row>
    <row r="24" spans="1:87" ht="17.25" thickBot="1">
      <c r="A24" s="5" t="s">
        <v>17</v>
      </c>
      <c r="B24" s="45">
        <v>1</v>
      </c>
      <c r="C24" s="45"/>
      <c r="D24" s="45">
        <f t="shared" si="1"/>
        <v>1</v>
      </c>
    </row>
    <row r="25" spans="1:87" ht="17.25" thickBot="1">
      <c r="A25" s="5" t="s">
        <v>18</v>
      </c>
      <c r="B25" s="45">
        <v>1</v>
      </c>
      <c r="C25" s="45"/>
      <c r="D25" s="45">
        <f t="shared" si="1"/>
        <v>1</v>
      </c>
    </row>
    <row r="26" spans="1:87" ht="17.25" thickBot="1">
      <c r="A26" s="5" t="s">
        <v>19</v>
      </c>
      <c r="B26" s="45">
        <v>1</v>
      </c>
      <c r="C26" s="45"/>
      <c r="D26" s="45">
        <f t="shared" si="1"/>
        <v>1</v>
      </c>
    </row>
    <row r="27" spans="1:87" s="3" customFormat="1" ht="18.75" thickBot="1">
      <c r="A27" s="6" t="s">
        <v>30</v>
      </c>
      <c r="B27" s="47">
        <f>SUM(B28:B30)</f>
        <v>235</v>
      </c>
      <c r="C27" s="47"/>
      <c r="D27" s="47">
        <f t="shared" si="1"/>
        <v>235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</row>
    <row r="28" spans="1:87" ht="17.25" thickBot="1">
      <c r="A28" s="5" t="s">
        <v>31</v>
      </c>
      <c r="B28" s="45">
        <v>165</v>
      </c>
      <c r="C28" s="45"/>
      <c r="D28" s="45">
        <f t="shared" si="1"/>
        <v>165</v>
      </c>
    </row>
    <row r="29" spans="1:87" ht="17.25" thickBot="1">
      <c r="A29" s="5" t="s">
        <v>32</v>
      </c>
      <c r="B29" s="45">
        <v>43</v>
      </c>
      <c r="C29" s="45"/>
      <c r="D29" s="45">
        <f t="shared" si="1"/>
        <v>43</v>
      </c>
    </row>
    <row r="30" spans="1:87" ht="17.25" thickBot="1">
      <c r="A30" s="5" t="s">
        <v>33</v>
      </c>
      <c r="B30" s="45">
        <v>27</v>
      </c>
      <c r="C30" s="45"/>
      <c r="D30" s="45">
        <f t="shared" si="1"/>
        <v>27</v>
      </c>
    </row>
    <row r="31" spans="1:87" s="3" customFormat="1" ht="18.75" thickBot="1">
      <c r="A31" s="8" t="s">
        <v>23</v>
      </c>
      <c r="B31" s="47">
        <v>152</v>
      </c>
      <c r="C31" s="47">
        <v>37</v>
      </c>
      <c r="D31" s="47">
        <f t="shared" si="1"/>
        <v>189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</row>
    <row r="32" spans="1:87" ht="18.75" thickBot="1">
      <c r="A32" s="4" t="s">
        <v>24</v>
      </c>
      <c r="B32" s="49">
        <f>B20+B16+B12+B6+B31+B27</f>
        <v>1054</v>
      </c>
      <c r="C32" s="49">
        <f>C20+C16+C12+C6+C31+C27</f>
        <v>62</v>
      </c>
      <c r="D32" s="49">
        <f t="shared" ref="D32" si="2">D20+D16+D12+D6+D31+D27</f>
        <v>1116</v>
      </c>
    </row>
    <row r="34" spans="1:1">
      <c r="A34" t="s">
        <v>40</v>
      </c>
    </row>
    <row r="35" spans="1:1">
      <c r="A35" t="s">
        <v>41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AF3FBD-ED28-4469-A781-55F1962A3684}"/>
</file>

<file path=customXml/itemProps2.xml><?xml version="1.0" encoding="utf-8"?>
<ds:datastoreItem xmlns:ds="http://schemas.openxmlformats.org/officeDocument/2006/customXml" ds:itemID="{42890B87-1FC1-4492-84FA-B3B9CD069AF1}"/>
</file>

<file path=customXml/itemProps3.xml><?xml version="1.0" encoding="utf-8"?>
<ds:datastoreItem xmlns:ds="http://schemas.openxmlformats.org/officeDocument/2006/customXml" ds:itemID="{07B6B874-3C22-48D9-AAC2-2410994AB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2018-04-27T02:39:01Z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