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UBLIKASI\_PUBLIKASI IKNB\1BULANAN\_PUBLIKASI WEBSITE\PW 2018\02. PW Februari 2018\08. IKNB\"/>
    </mc:Choice>
  </mc:AlternateContent>
  <bookViews>
    <workbookView xWindow="0" yWindow="0" windowWidth="20730" windowHeight="11760"/>
  </bookViews>
  <sheets>
    <sheet name="data aset IKNB" sheetId="2" r:id="rId1"/>
    <sheet name="Pelaku IKNB" sheetId="3" r:id="rId2"/>
  </sheets>
  <definedNames>
    <definedName name="_xlnm.Print_Area" localSheetId="0">'data aset IKNB'!$B$1:$K$49</definedName>
    <definedName name="_xlnm.Print_Area" localSheetId="1">'Pelaku IKNB'!$B$1:$E$34</definedName>
  </definedNames>
  <calcPr calcId="152511"/>
</workbook>
</file>

<file path=xl/calcChain.xml><?xml version="1.0" encoding="utf-8"?>
<calcChain xmlns="http://schemas.openxmlformats.org/spreadsheetml/2006/main">
  <c r="E27" i="2" l="1"/>
  <c r="E26" i="2"/>
  <c r="E25" i="2"/>
  <c r="E24" i="2"/>
  <c r="D16" i="3"/>
  <c r="E31" i="2" l="1"/>
  <c r="C20" i="3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I15" i="2"/>
  <c r="J15" i="2"/>
  <c r="J16" i="2"/>
  <c r="J14" i="2"/>
  <c r="I9" i="2"/>
  <c r="J9" i="2"/>
  <c r="I10" i="2"/>
  <c r="J10" i="2"/>
  <c r="I11" i="2"/>
  <c r="J11" i="2"/>
  <c r="I12" i="2"/>
  <c r="J12" i="2"/>
  <c r="J8" i="2"/>
  <c r="I8" i="2"/>
  <c r="K12" i="2" l="1"/>
  <c r="K11" i="2"/>
  <c r="K10" i="2"/>
  <c r="K9" i="2"/>
  <c r="K8" i="2"/>
  <c r="J7" i="2"/>
  <c r="I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K15" i="2"/>
  <c r="J13" i="2"/>
  <c r="E30" i="2" l="1"/>
  <c r="E29" i="2"/>
  <c r="E20" i="2"/>
  <c r="E19" i="2"/>
  <c r="E18" i="2"/>
  <c r="E15" i="2"/>
  <c r="E12" i="2"/>
  <c r="E11" i="2"/>
  <c r="E10" i="2"/>
  <c r="E9" i="2"/>
  <c r="E8" i="2"/>
  <c r="D28" i="2"/>
  <c r="C28" i="2"/>
  <c r="D21" i="2"/>
  <c r="D17" i="2"/>
  <c r="C17" i="2"/>
  <c r="D13" i="2"/>
  <c r="D7" i="2"/>
  <c r="C7" i="2"/>
  <c r="E28" i="2" l="1"/>
  <c r="E17" i="2"/>
  <c r="E7" i="2"/>
  <c r="D32" i="2"/>
  <c r="J21" i="2" l="1"/>
  <c r="J32" i="2" s="1"/>
  <c r="K17" i="2" l="1"/>
  <c r="K7" i="2"/>
  <c r="K28" i="2"/>
  <c r="E31" i="3"/>
  <c r="E29" i="3"/>
  <c r="E30" i="3"/>
  <c r="E28" i="3"/>
  <c r="C27" i="3"/>
  <c r="E27" i="3" s="1"/>
  <c r="E22" i="3"/>
  <c r="E23" i="3"/>
  <c r="E24" i="3"/>
  <c r="E25" i="3"/>
  <c r="E26" i="3"/>
  <c r="E21" i="3"/>
  <c r="D20" i="3"/>
  <c r="E18" i="3"/>
  <c r="E19" i="3"/>
  <c r="E17" i="3"/>
  <c r="C16" i="3"/>
  <c r="E16" i="3" s="1"/>
  <c r="E14" i="3"/>
  <c r="E15" i="3"/>
  <c r="E13" i="3"/>
  <c r="D12" i="3"/>
  <c r="C12" i="3"/>
  <c r="E8" i="3"/>
  <c r="E9" i="3"/>
  <c r="E10" i="3"/>
  <c r="E11" i="3"/>
  <c r="E7" i="3"/>
  <c r="D6" i="3"/>
  <c r="C6" i="3"/>
  <c r="E6" i="3" l="1"/>
  <c r="E20" i="3"/>
  <c r="E12" i="3"/>
  <c r="D32" i="3" l="1"/>
  <c r="E32" i="3"/>
  <c r="C32" i="3" l="1"/>
  <c r="I16" i="2"/>
  <c r="K16" i="2" s="1"/>
  <c r="I14" i="2"/>
  <c r="K14" i="2" s="1"/>
  <c r="E16" i="2"/>
  <c r="E14" i="2"/>
  <c r="C13" i="2"/>
  <c r="E13" i="2" s="1"/>
  <c r="I13" i="2" l="1"/>
  <c r="K13" i="2" l="1"/>
  <c r="C21" i="2"/>
  <c r="E21" i="2" s="1"/>
  <c r="E23" i="2"/>
  <c r="I23" i="2"/>
  <c r="K23" i="2" s="1"/>
  <c r="E22" i="2"/>
  <c r="I22" i="2"/>
  <c r="C32" i="2" l="1"/>
  <c r="E32" i="2" s="1"/>
  <c r="I21" i="2"/>
  <c r="K21" i="2" s="1"/>
  <c r="K32" i="2" s="1"/>
  <c r="K22" i="2"/>
  <c r="I32" i="2" l="1"/>
</calcChain>
</file>

<file path=xl/sharedStrings.xml><?xml version="1.0" encoding="utf-8"?>
<sst xmlns="http://schemas.openxmlformats.org/spreadsheetml/2006/main" count="107" uniqueCount="48">
  <si>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</si>
  <si>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</si>
  <si>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</si>
  <si>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</si>
  <si>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</si>
  <si>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</si>
  <si>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</si>
  <si>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</si>
  <si>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</si>
  <si>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</si>
  <si>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</si>
  <si>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</si>
  <si>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</si>
  <si>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</si>
  <si>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</si>
  <si>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</si>
  <si>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</si>
  <si>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</si>
  <si>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</si>
  <si>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</si>
  <si>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</si>
  <si>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</si>
  <si>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</si>
  <si>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</si>
  <si>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</si>
  <si>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</si>
  <si>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</si>
  <si>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</si>
  <si>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</si>
  <si>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</si>
  <si>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</si>
  <si>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</si>
  <si>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</si>
  <si>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</si>
  <si>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</si>
  <si>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</si>
  <si>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</si>
  <si>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Februari 2018</t>
  </si>
  <si>
    <t>Jasa Penunjang*</t>
  </si>
  <si>
    <t>Pialang Asuransi*</t>
  </si>
  <si>
    <t>Pialang Reasuransi*</t>
  </si>
  <si>
    <t>2. Pergadaian*</t>
  </si>
  <si>
    <t>LKM*</t>
  </si>
  <si>
    <t>*Revisi</t>
  </si>
  <si>
    <t>Data Full Syariah</t>
  </si>
  <si>
    <t>Keterangan :</t>
  </si>
  <si>
    <t>Data aset LKM menggunakan data Kuartal 3 2017.</t>
  </si>
  <si>
    <t>Data aset Jasa Penunjang menggunakan data Semester 2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</si>
</sst>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mmm\ yyyy"/>
    <numFmt numFmtId="168" formatCode="0.00\ ;\(0.00\)"/>
    <numFmt numFmtId="169" formatCode="#,##0;[Red]\(#,##0\)"/>
    <numFmt numFmtId="170" formatCode="###\ ###\ ####"/>
    <numFmt numFmtId="171" formatCode="_([$€-2]* #,##0.00_);_([$€-2]* \(#,##0.00\);_([$€-2]* &quot;-&quot;??_)"/>
    <numFmt numFmtId="172" formatCode="0.00_)"/>
    <numFmt numFmtId="173" formatCode="#,##0.00;\(#,##0\)"/>
    <numFmt numFmtId="174" formatCode="##,###,##0.00"/>
    <numFmt numFmtId="175" formatCode="_-&quot;\&quot;* #,##0_-;\-&quot;\&quot;* #,##0_-;_-&quot;\&quot;* &quot;-&quot;_-;_-@_-"/>
    <numFmt numFmtId="176" formatCode="_-&quot;\&quot;* #,##0.00_-;\-&quot;\&quot;* #,##0.00_-;_-&quot;\&quot;* &quot;-&quot;??_-;_-@_-"/>
    <numFmt numFmtId="177" formatCode="[$-10409]dd\ mmm\ yyyy"/>
    <numFmt numFmtId="178" formatCode="[$-421]mmm\ yyyy;@"/>
    <numFmt numFmtId="179" formatCode="[$-F800]dddd\,\ mmmm\ dd\,\ yyyy"/>
    <numFmt numFmtId="180" formatCode="_(* #,##0.00_);_(* \(#,##0.00\);_(* &quot;-&quot;_);_(@_)"/>
    <numFmt numFmtId="181" formatCode="&quot;Rp&quot;#,##0.00;[Red]\-&quot;Rp&quot;#,##0.00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5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sz val="11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sz val="11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11"/>
      <name val="Comic Sans MS"/>
      <family val="4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omic Sans MS"/>
      <family val="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u/>
      <sz val="11"/>
      <color theme="10"/>
      <name val="Comic Sans MS"/>
      <family val="4"/>
    </font>
    <font>
      <sz val="9"/>
      <color rgb="FF000000"/>
      <name val="Comic Sans MS"/>
      <family val="4"/>
    </font>
    <font>
      <sz val="9"/>
      <color theme="1"/>
      <name val="Comic Sans MS"/>
      <family val="4"/>
    </font>
    <font>
      <sz val="9"/>
      <name val="Comic Sans MS"/>
      <family val="4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2">
      <alignment horizontal="center"/>
    </xf>
    <xf numFmtId="0" fontId="15" fillId="0" borderId="1">
      <alignment horizontal="left" wrapText="1" indent="2"/>
    </xf>
    <xf numFmtId="0" fontId="16" fillId="0" borderId="0">
      <alignment wrapText="1"/>
    </xf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7" fillId="0" borderId="0">
      <alignment horizontal="center"/>
    </xf>
    <xf numFmtId="0" fontId="17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4">
      <alignment horizontal="left" wrapText="1" inden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5">
      <alignment vertical="center" wrapText="1"/>
    </xf>
    <xf numFmtId="0" fontId="22" fillId="0" borderId="6">
      <alignment horizontal="center"/>
    </xf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11" fillId="0" borderId="0" applyFill="0" applyBorder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1" fillId="0" borderId="10" applyFont="0" applyFill="0" applyAlignment="0">
      <protection locked="0"/>
    </xf>
    <xf numFmtId="168" fontId="11" fillId="0" borderId="11" applyFill="0" applyAlignment="0">
      <protection locked="0"/>
    </xf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42" fontId="30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6" borderId="2" applyNumberFormat="0" applyBorder="0" applyAlignment="0" applyProtection="0"/>
    <xf numFmtId="10" fontId="34" fillId="6" borderId="2" applyNumberFormat="0" applyBorder="0" applyAlignment="0" applyProtection="0"/>
    <xf numFmtId="37" fontId="37" fillId="0" borderId="0"/>
    <xf numFmtId="172" fontId="38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/>
    <xf numFmtId="0" fontId="3" fillId="0" borderId="0"/>
    <xf numFmtId="0" fontId="26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2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39" fillId="0" borderId="0"/>
    <xf numFmtId="0" fontId="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10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0" fontId="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40" fillId="0" borderId="2">
      <alignment horizontal="center"/>
    </xf>
    <xf numFmtId="0" fontId="24" fillId="0" borderId="0">
      <alignment vertical="top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0">
      <alignment horizontal="center" vertical="center"/>
    </xf>
    <xf numFmtId="0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0"/>
    <xf numFmtId="41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177" fontId="3" fillId="0" borderId="0"/>
    <xf numFmtId="178" fontId="3" fillId="3" borderId="0" applyNumberFormat="0" applyBorder="0" applyAlignment="0" applyProtection="0"/>
    <xf numFmtId="178" fontId="7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78" fontId="11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2" borderId="21" applyNumberFormat="0" applyFont="0" applyAlignment="0" applyProtection="0"/>
    <xf numFmtId="41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11" fillId="0" borderId="10" applyFont="0" applyFill="0" applyAlignment="0">
      <protection locked="0"/>
    </xf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9" fillId="0" borderId="0"/>
    <xf numFmtId="0" fontId="1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4" fontId="34" fillId="0" borderId="0"/>
    <xf numFmtId="187" fontId="51" fillId="0" borderId="0">
      <protection locked="0"/>
    </xf>
    <xf numFmtId="187" fontId="52" fillId="0" borderId="0">
      <protection locked="0"/>
    </xf>
    <xf numFmtId="187" fontId="52" fillId="0" borderId="0">
      <protection locked="0"/>
    </xf>
    <xf numFmtId="187" fontId="52" fillId="0" borderId="0">
      <protection locked="0"/>
    </xf>
    <xf numFmtId="187" fontId="51" fillId="0" borderId="0">
      <protection locked="0"/>
    </xf>
    <xf numFmtId="187" fontId="51" fillId="0" borderId="0">
      <protection locked="0"/>
    </xf>
    <xf numFmtId="187" fontId="53" fillId="0" borderId="0">
      <protection locked="0"/>
    </xf>
    <xf numFmtId="10" fontId="34" fillId="17" borderId="2" applyNumberFormat="0" applyBorder="0" applyAlignment="0" applyProtection="0"/>
    <xf numFmtId="187" fontId="29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11" fillId="0" borderId="0"/>
    <xf numFmtId="187" fontId="1" fillId="0" borderId="0"/>
    <xf numFmtId="187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8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8" fontId="11" fillId="0" borderId="0"/>
    <xf numFmtId="187" fontId="11" fillId="0" borderId="0"/>
    <xf numFmtId="187" fontId="1" fillId="0" borderId="0"/>
    <xf numFmtId="187" fontId="1" fillId="0" borderId="0"/>
    <xf numFmtId="165" fontId="1" fillId="0" borderId="0"/>
    <xf numFmtId="187" fontId="11" fillId="0" borderId="0"/>
    <xf numFmtId="187" fontId="11" fillId="0" borderId="0"/>
    <xf numFmtId="188" fontId="1" fillId="0" borderId="0"/>
    <xf numFmtId="187" fontId="1" fillId="0" borderId="0"/>
    <xf numFmtId="187" fontId="1" fillId="0" borderId="0"/>
    <xf numFmtId="9" fontId="11" fillId="0" borderId="0" applyFont="0" applyFill="0" applyBorder="0" applyAlignment="0" applyProtection="0"/>
    <xf numFmtId="187" fontId="40" fillId="0" borderId="2">
      <alignment horizontal="center"/>
    </xf>
    <xf numFmtId="187" fontId="40" fillId="0" borderId="0">
      <alignment horizontal="center" vertical="center"/>
    </xf>
    <xf numFmtId="187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54" fillId="0" borderId="0">
      <alignment vertical="center"/>
    </xf>
    <xf numFmtId="0" fontId="2" fillId="0" borderId="0"/>
    <xf numFmtId="0" fontId="31" fillId="0" borderId="0"/>
    <xf numFmtId="0" fontId="1" fillId="0" borderId="0"/>
    <xf numFmtId="165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/>
    <xf numFmtId="164" fontId="54" fillId="0" borderId="0" applyFont="0" applyFill="0" applyBorder="0" applyAlignment="0" applyProtection="0"/>
    <xf numFmtId="0" fontId="54" fillId="0" borderId="0">
      <alignment vertical="center"/>
    </xf>
    <xf numFmtId="165" fontId="54" fillId="0" borderId="0" applyFont="0" applyFill="0" applyBorder="0" applyAlignment="0" applyProtection="0"/>
    <xf numFmtId="9" fontId="54" fillId="0" borderId="0" applyFont="0" applyFill="0" applyBorder="0" applyAlignment="0" applyProtection="0"/>
  </cellStyleXfs>
  <cellXfs count="62">
    <xf numFmtId="0" fontId="0" fillId="0" borderId="0" xfId="0"/>
    <xf numFmtId="43" fontId="4" fillId="0" borderId="0" xfId="1" applyFont="1"/>
    <xf numFmtId="0" fontId="4" fillId="0" borderId="0" xfId="0" applyFont="1"/>
    <xf numFmtId="0" fontId="0" fillId="9" borderId="0" xfId="0" applyFill="1"/>
    <xf numFmtId="43" fontId="48" fillId="9" borderId="2" xfId="2" applyNumberFormat="1" applyFont="1" applyFill="1" applyBorder="1"/>
    <xf numFmtId="0" fontId="0" fillId="0" borderId="0" xfId="0" applyFill="1"/>
    <xf numFmtId="180" fontId="6" fillId="0" borderId="2" xfId="845" applyNumberFormat="1" applyFont="1" applyFill="1" applyBorder="1"/>
    <xf numFmtId="180" fontId="4" fillId="0" borderId="2" xfId="845" applyNumberFormat="1" applyFont="1" applyFill="1" applyBorder="1"/>
    <xf numFmtId="180" fontId="4" fillId="0" borderId="2" xfId="845" applyNumberFormat="1" applyFont="1" applyFill="1" applyBorder="1" applyAlignment="1">
      <alignment horizontal="right" vertical="center"/>
    </xf>
    <xf numFmtId="43" fontId="4" fillId="0" borderId="2" xfId="0" applyNumberFormat="1" applyFont="1" applyFill="1" applyBorder="1"/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 indent="2"/>
    </xf>
    <xf numFmtId="180" fontId="6" fillId="0" borderId="20" xfId="845" applyNumberFormat="1" applyFont="1" applyBorder="1" applyAlignment="1">
      <alignment horizontal="right"/>
    </xf>
    <xf numFmtId="0" fontId="6" fillId="0" borderId="13" xfId="0" applyFont="1" applyFill="1" applyBorder="1" applyAlignment="1">
      <alignment horizontal="left" indent="2"/>
    </xf>
    <xf numFmtId="0" fontId="48" fillId="9" borderId="13" xfId="0" applyFont="1" applyFill="1" applyBorder="1"/>
    <xf numFmtId="180" fontId="48" fillId="9" borderId="20" xfId="845" applyNumberFormat="1" applyFont="1" applyFill="1" applyBorder="1" applyAlignment="1">
      <alignment horizontal="right"/>
    </xf>
    <xf numFmtId="0" fontId="48" fillId="9" borderId="13" xfId="0" applyFont="1" applyFill="1" applyBorder="1" applyAlignment="1">
      <alignment vertical="top"/>
    </xf>
    <xf numFmtId="0" fontId="8" fillId="4" borderId="16" xfId="0" applyFont="1" applyFill="1" applyBorder="1"/>
    <xf numFmtId="4" fontId="8" fillId="4" borderId="17" xfId="0" applyNumberFormat="1" applyFont="1" applyFill="1" applyBorder="1" applyAlignment="1">
      <alignment horizontal="right"/>
    </xf>
    <xf numFmtId="4" fontId="8" fillId="4" borderId="18" xfId="0" applyNumberFormat="1" applyFont="1" applyFill="1" applyBorder="1" applyAlignment="1">
      <alignment horizontal="right"/>
    </xf>
    <xf numFmtId="2" fontId="6" fillId="0" borderId="20" xfId="2" applyNumberFormat="1" applyFont="1" applyBorder="1" applyAlignment="1">
      <alignment horizontal="right"/>
    </xf>
    <xf numFmtId="2" fontId="48" fillId="9" borderId="20" xfId="2" applyNumberFormat="1" applyFont="1" applyFill="1" applyBorder="1" applyAlignment="1">
      <alignment horizontal="right"/>
    </xf>
    <xf numFmtId="43" fontId="8" fillId="11" borderId="2" xfId="0" applyNumberFormat="1" applyFont="1" applyFill="1" applyBorder="1"/>
    <xf numFmtId="180" fontId="48" fillId="11" borderId="20" xfId="845" applyNumberFormat="1" applyFont="1" applyFill="1" applyBorder="1" applyAlignment="1">
      <alignment horizontal="right"/>
    </xf>
    <xf numFmtId="0" fontId="55" fillId="0" borderId="0" xfId="846" applyFont="1" applyFill="1"/>
    <xf numFmtId="0" fontId="6" fillId="0" borderId="0" xfId="0" applyFont="1" applyFill="1"/>
    <xf numFmtId="0" fontId="8" fillId="0" borderId="0" xfId="0" applyFont="1" applyFill="1"/>
    <xf numFmtId="0" fontId="48" fillId="0" borderId="0" xfId="0" applyFont="1" applyFill="1"/>
    <xf numFmtId="180" fontId="4" fillId="0" borderId="0" xfId="845" applyNumberFormat="1" applyFont="1" applyFill="1"/>
    <xf numFmtId="0" fontId="4" fillId="0" borderId="0" xfId="0" applyFont="1" applyFill="1" applyAlignment="1">
      <alignment horizontal="right"/>
    </xf>
    <xf numFmtId="43" fontId="6" fillId="0" borderId="0" xfId="0" applyNumberFormat="1" applyFont="1" applyFill="1"/>
    <xf numFmtId="0" fontId="4" fillId="0" borderId="0" xfId="0" applyFont="1" applyFill="1"/>
    <xf numFmtId="0" fontId="55" fillId="0" borderId="0" xfId="846" applyFont="1"/>
    <xf numFmtId="2" fontId="48" fillId="11" borderId="20" xfId="2" applyNumberFormat="1" applyFont="1" applyFill="1" applyBorder="1" applyAlignment="1">
      <alignment horizontal="right"/>
    </xf>
    <xf numFmtId="43" fontId="4" fillId="0" borderId="0" xfId="1" applyFont="1" applyFill="1"/>
    <xf numFmtId="180" fontId="8" fillId="9" borderId="2" xfId="0" applyNumberFormat="1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/>
    <xf numFmtId="43" fontId="8" fillId="8" borderId="2" xfId="1" applyFont="1" applyFill="1" applyBorder="1" applyAlignment="1">
      <alignment horizontal="center" vertical="center"/>
    </xf>
    <xf numFmtId="41" fontId="47" fillId="9" borderId="2" xfId="845" applyFont="1" applyFill="1" applyBorder="1" applyAlignment="1">
      <alignment horizontal="right" vertical="center"/>
    </xf>
    <xf numFmtId="41" fontId="46" fillId="0" borderId="2" xfId="845" applyNumberFormat="1" applyFont="1" applyBorder="1" applyAlignment="1">
      <alignment horizontal="right" vertical="center"/>
    </xf>
    <xf numFmtId="41" fontId="46" fillId="0" borderId="2" xfId="845" applyFont="1" applyBorder="1" applyAlignment="1">
      <alignment horizontal="right" vertical="center"/>
    </xf>
    <xf numFmtId="41" fontId="8" fillId="9" borderId="2" xfId="845" applyFont="1" applyFill="1" applyBorder="1" applyAlignment="1">
      <alignment horizontal="right" vertical="center"/>
    </xf>
    <xf numFmtId="41" fontId="6" fillId="0" borderId="2" xfId="845" applyFont="1" applyBorder="1" applyAlignment="1">
      <alignment horizontal="right" vertical="center"/>
    </xf>
    <xf numFmtId="41" fontId="48" fillId="9" borderId="2" xfId="845" applyFont="1" applyFill="1" applyBorder="1" applyAlignment="1">
      <alignment horizontal="right" vertical="center"/>
    </xf>
    <xf numFmtId="0" fontId="47" fillId="9" borderId="13" xfId="0" applyFont="1" applyFill="1" applyBorder="1" applyAlignment="1">
      <alignment vertical="center"/>
    </xf>
    <xf numFmtId="41" fontId="47" fillId="9" borderId="20" xfId="845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41" fontId="46" fillId="0" borderId="20" xfId="845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8" fillId="9" borderId="13" xfId="0" applyFont="1" applyFill="1" applyBorder="1" applyAlignment="1">
      <alignment vertical="center"/>
    </xf>
    <xf numFmtId="0" fontId="47" fillId="4" borderId="16" xfId="0" applyFont="1" applyFill="1" applyBorder="1" applyAlignment="1">
      <alignment vertical="center"/>
    </xf>
    <xf numFmtId="41" fontId="47" fillId="4" borderId="17" xfId="845" applyFont="1" applyFill="1" applyBorder="1" applyAlignment="1">
      <alignment vertical="center"/>
    </xf>
    <xf numFmtId="41" fontId="47" fillId="4" borderId="18" xfId="845" applyFont="1" applyFill="1" applyBorder="1" applyAlignment="1">
      <alignment vertical="center"/>
    </xf>
    <xf numFmtId="0" fontId="50" fillId="10" borderId="0" xfId="0" applyFont="1" applyFill="1" applyAlignment="1">
      <alignment horizontal="center"/>
    </xf>
    <xf numFmtId="43" fontId="8" fillId="8" borderId="14" xfId="1" applyFont="1" applyFill="1" applyBorder="1" applyAlignment="1">
      <alignment horizontal="center" vertical="center"/>
    </xf>
    <xf numFmtId="43" fontId="8" fillId="8" borderId="13" xfId="1" applyFont="1" applyFill="1" applyBorder="1" applyAlignment="1">
      <alignment horizontal="center" vertical="center"/>
    </xf>
    <xf numFmtId="179" fontId="8" fillId="8" borderId="19" xfId="1" quotePrefix="1" applyNumberFormat="1" applyFont="1" applyFill="1" applyBorder="1" applyAlignment="1">
      <alignment horizontal="center" vertical="center"/>
    </xf>
    <xf numFmtId="179" fontId="8" fillId="8" borderId="19" xfId="1" applyNumberFormat="1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58" fillId="0" borderId="0" xfId="0" applyFont="1" applyFill="1" applyBorder="1"/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tabSelected="1" zoomScaleNormal="100" workbookViewId="0">
      <selection activeCell="C39" sqref="C39"/>
    </sheetView>
  </sheetViews>
  <sheetFormatPr defaultRowHeight="16.5"/>
  <cols>
    <col min="1" max="1" width="11.5703125" style="3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31" bestFit="1" customWidth="1"/>
    <col min="7" max="7" width="9.140625" style="31" customWidth="1"/>
    <col min="8" max="8" width="28.42578125" style="31" customWidth="1"/>
    <col min="9" max="9" width="17.5703125" style="31" customWidth="1"/>
    <col min="10" max="10" width="14.85546875" style="31" customWidth="1"/>
    <col min="11" max="11" width="19" style="31" customWidth="1"/>
    <col min="12" max="16384" width="9.140625" style="31"/>
  </cols>
  <sheetData>
    <row r="2" spans="2:11" ht="19.5">
      <c r="B2" s="54" t="s">
        <v>32</v>
      </c>
      <c r="C2" s="54"/>
      <c r="D2" s="54"/>
      <c r="E2" s="54"/>
      <c r="H2" s="54" t="s">
        <v>32</v>
      </c>
      <c r="I2" s="54"/>
      <c r="J2" s="54"/>
      <c r="K2" s="54"/>
    </row>
    <row r="3" spans="2:11">
      <c r="B3" s="1"/>
      <c r="C3" s="1"/>
      <c r="D3" s="1"/>
      <c r="H3" s="1"/>
      <c r="I3" s="1"/>
      <c r="J3" s="1"/>
      <c r="K3" s="2"/>
    </row>
    <row r="4" spans="2:11" ht="19.5" thickBot="1">
      <c r="B4" s="1"/>
      <c r="C4" s="1"/>
      <c r="D4" s="1"/>
      <c r="E4" s="10" t="s">
        <v>0</v>
      </c>
      <c r="H4" s="1"/>
      <c r="I4" s="1"/>
      <c r="J4" s="1"/>
      <c r="K4" s="10" t="s">
        <v>35</v>
      </c>
    </row>
    <row r="5" spans="2:11" s="26" customFormat="1" ht="18">
      <c r="B5" s="55" t="s">
        <v>1</v>
      </c>
      <c r="C5" s="57" t="s">
        <v>37</v>
      </c>
      <c r="D5" s="58"/>
      <c r="E5" s="59" t="s">
        <v>25</v>
      </c>
      <c r="H5" s="55" t="s">
        <v>1</v>
      </c>
      <c r="I5" s="57" t="s">
        <v>37</v>
      </c>
      <c r="J5" s="58"/>
      <c r="K5" s="59" t="s">
        <v>25</v>
      </c>
    </row>
    <row r="6" spans="2:11" s="26" customFormat="1" ht="18">
      <c r="B6" s="56"/>
      <c r="C6" s="38" t="s">
        <v>31</v>
      </c>
      <c r="D6" s="38" t="s">
        <v>2</v>
      </c>
      <c r="E6" s="60"/>
      <c r="H6" s="56"/>
      <c r="I6" s="38" t="s">
        <v>31</v>
      </c>
      <c r="J6" s="38" t="s">
        <v>2</v>
      </c>
      <c r="K6" s="60"/>
    </row>
    <row r="7" spans="2:11" s="26" customFormat="1" ht="18">
      <c r="B7" s="14" t="s">
        <v>3</v>
      </c>
      <c r="C7" s="4">
        <f>SUM(C8:C12)</f>
        <v>1158.2331911238798</v>
      </c>
      <c r="D7" s="4">
        <f>SUM(D8:D12)</f>
        <v>42.175566835669997</v>
      </c>
      <c r="E7" s="15">
        <f>C7+D7</f>
        <v>1200.4087579595498</v>
      </c>
      <c r="F7" s="27"/>
      <c r="G7" s="27"/>
      <c r="H7" s="14" t="s">
        <v>3</v>
      </c>
      <c r="I7" s="4">
        <f>SUM(I8:I12)</f>
        <v>1158233.19112388</v>
      </c>
      <c r="J7" s="4">
        <f>SUM(J8:J12)</f>
        <v>42175.56683566999</v>
      </c>
      <c r="K7" s="15">
        <f>I7+J7</f>
        <v>1200408.75795955</v>
      </c>
    </row>
    <row r="8" spans="2:11">
      <c r="B8" s="11" t="s">
        <v>4</v>
      </c>
      <c r="C8" s="7">
        <v>522.81952796685994</v>
      </c>
      <c r="D8" s="7">
        <v>34.733913663659997</v>
      </c>
      <c r="E8" s="20">
        <f t="shared" ref="E8:E32" si="0">C8+D8</f>
        <v>557.55344163051996</v>
      </c>
      <c r="F8" s="25"/>
      <c r="G8" s="25"/>
      <c r="H8" s="11" t="s">
        <v>4</v>
      </c>
      <c r="I8" s="9">
        <f>C8*1000</f>
        <v>522819.52796685993</v>
      </c>
      <c r="J8" s="9">
        <f>D8*1000</f>
        <v>34733.913663659994</v>
      </c>
      <c r="K8" s="12">
        <f>SUM(I8:J8)</f>
        <v>557553.44163051993</v>
      </c>
    </row>
    <row r="9" spans="2:11">
      <c r="B9" s="11" t="s">
        <v>5</v>
      </c>
      <c r="C9" s="7">
        <v>132.74293955633007</v>
      </c>
      <c r="D9" s="7">
        <v>5.7423572490100003</v>
      </c>
      <c r="E9" s="20">
        <f t="shared" si="0"/>
        <v>138.48529680534008</v>
      </c>
      <c r="F9" s="25"/>
      <c r="G9" s="25"/>
      <c r="H9" s="11" t="s">
        <v>5</v>
      </c>
      <c r="I9" s="9">
        <f t="shared" ref="I9:J14" si="1">C9*1000</f>
        <v>132742.93955633006</v>
      </c>
      <c r="J9" s="9">
        <f t="shared" ref="J9:J12" si="2">D9*1000</f>
        <v>5742.3572490100005</v>
      </c>
      <c r="K9" s="12">
        <f t="shared" ref="K9:K12" si="3">SUM(I9:J9)</f>
        <v>138485.29680534007</v>
      </c>
    </row>
    <row r="10" spans="2:11">
      <c r="B10" s="11" t="s">
        <v>6</v>
      </c>
      <c r="C10" s="7">
        <v>19.544928819390002</v>
      </c>
      <c r="D10" s="7">
        <v>1.699295923</v>
      </c>
      <c r="E10" s="20">
        <f t="shared" si="0"/>
        <v>21.244224742390003</v>
      </c>
      <c r="F10" s="25"/>
      <c r="G10" s="25"/>
      <c r="H10" s="11" t="s">
        <v>6</v>
      </c>
      <c r="I10" s="9">
        <f t="shared" si="1"/>
        <v>19544.928819390003</v>
      </c>
      <c r="J10" s="9">
        <f t="shared" si="2"/>
        <v>1699.2959229999999</v>
      </c>
      <c r="K10" s="12">
        <f t="shared" si="3"/>
        <v>21244.224742390004</v>
      </c>
    </row>
    <row r="11" spans="2:11">
      <c r="B11" s="11" t="s">
        <v>7</v>
      </c>
      <c r="C11" s="7">
        <v>132.87729811629998</v>
      </c>
      <c r="D11" s="7">
        <v>0</v>
      </c>
      <c r="E11" s="20">
        <f t="shared" si="0"/>
        <v>132.87729811629998</v>
      </c>
      <c r="F11" s="25"/>
      <c r="G11" s="25"/>
      <c r="H11" s="11" t="s">
        <v>7</v>
      </c>
      <c r="I11" s="9">
        <f t="shared" si="1"/>
        <v>132877.29811629999</v>
      </c>
      <c r="J11" s="9">
        <f t="shared" si="2"/>
        <v>0</v>
      </c>
      <c r="K11" s="12">
        <f t="shared" si="3"/>
        <v>132877.29811629999</v>
      </c>
    </row>
    <row r="12" spans="2:11">
      <c r="B12" s="13" t="s">
        <v>8</v>
      </c>
      <c r="C12" s="8">
        <v>350.24849666499995</v>
      </c>
      <c r="D12" s="6">
        <v>0</v>
      </c>
      <c r="E12" s="20">
        <f t="shared" si="0"/>
        <v>350.24849666499995</v>
      </c>
      <c r="F12" s="25"/>
      <c r="G12" s="25"/>
      <c r="H12" s="13" t="s">
        <v>8</v>
      </c>
      <c r="I12" s="9">
        <f t="shared" si="1"/>
        <v>350248.49666499993</v>
      </c>
      <c r="J12" s="9">
        <f t="shared" si="2"/>
        <v>0</v>
      </c>
      <c r="K12" s="12">
        <f t="shared" si="3"/>
        <v>350248.49666499993</v>
      </c>
    </row>
    <row r="13" spans="2:11" s="26" customFormat="1" ht="18">
      <c r="B13" s="14" t="s">
        <v>9</v>
      </c>
      <c r="C13" s="4">
        <f>SUM(C14:C16)</f>
        <v>529.12889717975384</v>
      </c>
      <c r="D13" s="4">
        <f>SUM(D14:D16)</f>
        <v>33.036676715871209</v>
      </c>
      <c r="E13" s="21">
        <f t="shared" si="0"/>
        <v>562.16557389562502</v>
      </c>
      <c r="F13" s="27"/>
      <c r="G13" s="27"/>
      <c r="H13" s="14" t="s">
        <v>9</v>
      </c>
      <c r="I13" s="4">
        <f>SUM(I14:I16)</f>
        <v>529128.89717975387</v>
      </c>
      <c r="J13" s="4">
        <f>SUM(J14:J16)</f>
        <v>33036.67671587121</v>
      </c>
      <c r="K13" s="15">
        <f>I13+J13</f>
        <v>562165.57389562507</v>
      </c>
    </row>
    <row r="14" spans="2:11">
      <c r="B14" s="13" t="s">
        <v>22</v>
      </c>
      <c r="C14" s="7">
        <v>451.10826588799398</v>
      </c>
      <c r="D14" s="7">
        <v>30.643599970067999</v>
      </c>
      <c r="E14" s="20">
        <f t="shared" si="0"/>
        <v>481.75186585806199</v>
      </c>
      <c r="F14" s="30"/>
      <c r="G14" s="25"/>
      <c r="H14" s="13" t="s">
        <v>22</v>
      </c>
      <c r="I14" s="9">
        <f t="shared" si="1"/>
        <v>451108.26588799397</v>
      </c>
      <c r="J14" s="9">
        <f t="shared" si="1"/>
        <v>30643.599970068</v>
      </c>
      <c r="K14" s="12">
        <f>SUM(I14:J14)</f>
        <v>481751.865858062</v>
      </c>
    </row>
    <row r="15" spans="2:11">
      <c r="B15" s="13" t="s">
        <v>10</v>
      </c>
      <c r="C15" s="7">
        <v>10.214689608250659</v>
      </c>
      <c r="D15" s="7">
        <v>1.2813995938032099</v>
      </c>
      <c r="E15" s="20">
        <f t="shared" si="0"/>
        <v>11.496089202053868</v>
      </c>
      <c r="F15" s="25"/>
      <c r="G15" s="25"/>
      <c r="H15" s="13" t="s">
        <v>10</v>
      </c>
      <c r="I15" s="9">
        <f t="shared" ref="I15:J20" si="4">C15*1000</f>
        <v>10214.689608250659</v>
      </c>
      <c r="J15" s="9">
        <f t="shared" ref="J15:J16" si="5">D15*1000</f>
        <v>1281.3995938032099</v>
      </c>
      <c r="K15" s="12">
        <f t="shared" ref="K15:K16" si="6">SUM(I15:J15)</f>
        <v>11496.089202053869</v>
      </c>
    </row>
    <row r="16" spans="2:11">
      <c r="B16" s="13" t="s">
        <v>23</v>
      </c>
      <c r="C16" s="7">
        <v>67.805941683509204</v>
      </c>
      <c r="D16" s="7">
        <v>1.1116771519999999</v>
      </c>
      <c r="E16" s="20">
        <f t="shared" si="0"/>
        <v>68.917618835509202</v>
      </c>
      <c r="F16" s="30"/>
      <c r="G16" s="30"/>
      <c r="H16" s="13" t="s">
        <v>23</v>
      </c>
      <c r="I16" s="9">
        <f t="shared" si="4"/>
        <v>67805.941683509198</v>
      </c>
      <c r="J16" s="9">
        <f t="shared" si="5"/>
        <v>1111.677152</v>
      </c>
      <c r="K16" s="12">
        <f t="shared" si="6"/>
        <v>68917.618835509202</v>
      </c>
    </row>
    <row r="17" spans="2:11" s="26" customFormat="1" ht="18">
      <c r="B17" s="14" t="s">
        <v>11</v>
      </c>
      <c r="C17" s="4">
        <f>SUM(C18:C20)</f>
        <v>266.21003693686652</v>
      </c>
      <c r="D17" s="4">
        <f>SUM(D18:D20)</f>
        <v>1.317403969006</v>
      </c>
      <c r="E17" s="21">
        <f t="shared" si="0"/>
        <v>267.52744090587254</v>
      </c>
      <c r="F17" s="27"/>
      <c r="G17" s="27"/>
      <c r="H17" s="14" t="s">
        <v>11</v>
      </c>
      <c r="I17" s="4">
        <f>SUM(I18:I20)</f>
        <v>266210.03693686653</v>
      </c>
      <c r="J17" s="4">
        <f>SUM(J18:J20)</f>
        <v>1317.4039690059999</v>
      </c>
      <c r="K17" s="15">
        <f>I17+J17</f>
        <v>267527.4409058725</v>
      </c>
    </row>
    <row r="18" spans="2:11">
      <c r="B18" s="13" t="s">
        <v>12</v>
      </c>
      <c r="C18" s="7">
        <v>156.69626342779199</v>
      </c>
      <c r="D18" s="7">
        <v>0</v>
      </c>
      <c r="E18" s="20">
        <f t="shared" si="0"/>
        <v>156.69626342779199</v>
      </c>
      <c r="F18" s="25"/>
      <c r="G18" s="25"/>
      <c r="H18" s="13" t="s">
        <v>12</v>
      </c>
      <c r="I18" s="9">
        <f t="shared" si="4"/>
        <v>156696.263427792</v>
      </c>
      <c r="J18" s="9">
        <f t="shared" si="4"/>
        <v>0</v>
      </c>
      <c r="K18" s="12">
        <f>SUM(I18:J18)</f>
        <v>156696.263427792</v>
      </c>
    </row>
    <row r="19" spans="2:11">
      <c r="B19" s="13" t="s">
        <v>13</v>
      </c>
      <c r="C19" s="7">
        <v>31.890127608711499</v>
      </c>
      <c r="D19" s="7">
        <v>0</v>
      </c>
      <c r="E19" s="20">
        <f t="shared" si="0"/>
        <v>31.890127608711499</v>
      </c>
      <c r="F19" s="25"/>
      <c r="G19" s="25"/>
      <c r="H19" s="13" t="s">
        <v>13</v>
      </c>
      <c r="I19" s="9">
        <f t="shared" si="4"/>
        <v>31890.1276087115</v>
      </c>
      <c r="J19" s="9">
        <f t="shared" si="4"/>
        <v>0</v>
      </c>
      <c r="K19" s="12">
        <f t="shared" ref="K19:K20" si="7">SUM(I19:J19)</f>
        <v>31890.1276087115</v>
      </c>
    </row>
    <row r="20" spans="2:11">
      <c r="B20" s="13" t="s">
        <v>14</v>
      </c>
      <c r="C20" s="7">
        <v>77.623645900363002</v>
      </c>
      <c r="D20" s="7">
        <v>1.317403969006</v>
      </c>
      <c r="E20" s="20">
        <f t="shared" si="0"/>
        <v>78.941049869368996</v>
      </c>
      <c r="F20" s="25"/>
      <c r="G20" s="25"/>
      <c r="H20" s="13" t="s">
        <v>14</v>
      </c>
      <c r="I20" s="9">
        <f t="shared" si="4"/>
        <v>77623.645900363001</v>
      </c>
      <c r="J20" s="9">
        <f t="shared" si="4"/>
        <v>1317.4039690059999</v>
      </c>
      <c r="K20" s="12">
        <f t="shared" si="7"/>
        <v>78941.049869369002</v>
      </c>
    </row>
    <row r="21" spans="2:11" s="26" customFormat="1" ht="18">
      <c r="B21" s="14" t="s">
        <v>15</v>
      </c>
      <c r="C21" s="4">
        <f>SUM(C22:C27)</f>
        <v>190.60238418813134</v>
      </c>
      <c r="D21" s="4">
        <f>SUM(D22:D27)</f>
        <v>22.665874806255211</v>
      </c>
      <c r="E21" s="21">
        <f t="shared" si="0"/>
        <v>213.26825899438654</v>
      </c>
      <c r="F21" s="27"/>
      <c r="G21" s="27"/>
      <c r="H21" s="14" t="s">
        <v>15</v>
      </c>
      <c r="I21" s="4">
        <f>SUM(I22:I27)</f>
        <v>190602.38418813134</v>
      </c>
      <c r="J21" s="4">
        <f>SUM(J22:J27)</f>
        <v>22665.874806255211</v>
      </c>
      <c r="K21" s="15">
        <f>I21+J21</f>
        <v>213268.25899438656</v>
      </c>
    </row>
    <row r="22" spans="2:11">
      <c r="B22" s="13" t="s">
        <v>24</v>
      </c>
      <c r="C22" s="7">
        <v>97.862154940350578</v>
      </c>
      <c r="D22" s="7">
        <v>16.158544156633301</v>
      </c>
      <c r="E22" s="20">
        <f t="shared" si="0"/>
        <v>114.02069909698388</v>
      </c>
      <c r="F22" s="30"/>
      <c r="G22" s="25"/>
      <c r="H22" s="13" t="s">
        <v>24</v>
      </c>
      <c r="I22" s="9">
        <f t="shared" ref="I22" si="8">C22*1000</f>
        <v>97862.154940350578</v>
      </c>
      <c r="J22" s="9">
        <f t="shared" ref="J22" si="9">D22*1000</f>
        <v>16158.544156633301</v>
      </c>
      <c r="K22" s="12">
        <f>SUM(I22:J22)</f>
        <v>114020.69909698388</v>
      </c>
    </row>
    <row r="23" spans="2:11">
      <c r="B23" s="13" t="s">
        <v>26</v>
      </c>
      <c r="C23" s="7">
        <v>44.819377635504161</v>
      </c>
      <c r="D23" s="7">
        <v>5.4023322584000004</v>
      </c>
      <c r="E23" s="20">
        <f t="shared" si="0"/>
        <v>50.221709893904162</v>
      </c>
      <c r="F23" s="30"/>
      <c r="G23" s="25"/>
      <c r="H23" s="13" t="s">
        <v>26</v>
      </c>
      <c r="I23" s="9">
        <f t="shared" ref="I23:I27" si="10">C23*1000</f>
        <v>44819.377635504163</v>
      </c>
      <c r="J23" s="9">
        <f t="shared" ref="J23:J27" si="11">D23*1000</f>
        <v>5402.3322584000007</v>
      </c>
      <c r="K23" s="12">
        <f t="shared" ref="K23:K27" si="12">SUM(I23:J23)</f>
        <v>50221.709893904161</v>
      </c>
    </row>
    <row r="24" spans="2:11">
      <c r="B24" s="13" t="s">
        <v>16</v>
      </c>
      <c r="C24" s="7">
        <v>16.79649588042032</v>
      </c>
      <c r="D24" s="7">
        <v>1.1049983912219099</v>
      </c>
      <c r="E24" s="20">
        <f t="shared" si="0"/>
        <v>17.901494271642228</v>
      </c>
      <c r="F24" s="30"/>
      <c r="G24" s="25"/>
      <c r="H24" s="13" t="s">
        <v>16</v>
      </c>
      <c r="I24" s="9">
        <f t="shared" si="10"/>
        <v>16796.49588042032</v>
      </c>
      <c r="J24" s="9">
        <f t="shared" si="11"/>
        <v>1104.99839122191</v>
      </c>
      <c r="K24" s="12">
        <f t="shared" si="12"/>
        <v>17901.49427164223</v>
      </c>
    </row>
    <row r="25" spans="2:11">
      <c r="B25" s="13" t="s">
        <v>17</v>
      </c>
      <c r="C25" s="7">
        <v>17.308071999999999</v>
      </c>
      <c r="D25" s="7">
        <v>0</v>
      </c>
      <c r="E25" s="20">
        <f t="shared" si="0"/>
        <v>17.308071999999999</v>
      </c>
      <c r="F25" s="25"/>
      <c r="G25" s="25"/>
      <c r="H25" s="13" t="s">
        <v>17</v>
      </c>
      <c r="I25" s="9">
        <f t="shared" si="10"/>
        <v>17308.072</v>
      </c>
      <c r="J25" s="9">
        <f t="shared" si="11"/>
        <v>0</v>
      </c>
      <c r="K25" s="12">
        <f t="shared" si="12"/>
        <v>17308.072</v>
      </c>
    </row>
    <row r="26" spans="2:11">
      <c r="B26" s="13" t="s">
        <v>18</v>
      </c>
      <c r="C26" s="7">
        <v>11.373523442935703</v>
      </c>
      <c r="D26" s="7">
        <v>0</v>
      </c>
      <c r="E26" s="20">
        <f t="shared" si="0"/>
        <v>11.373523442935703</v>
      </c>
      <c r="F26" s="25"/>
      <c r="G26" s="25"/>
      <c r="H26" s="13" t="s">
        <v>18</v>
      </c>
      <c r="I26" s="9">
        <f t="shared" si="10"/>
        <v>11373.523442935702</v>
      </c>
      <c r="J26" s="9">
        <f t="shared" si="11"/>
        <v>0</v>
      </c>
      <c r="K26" s="12">
        <f t="shared" si="12"/>
        <v>11373.523442935702</v>
      </c>
    </row>
    <row r="27" spans="2:11">
      <c r="B27" s="13" t="s">
        <v>19</v>
      </c>
      <c r="C27" s="7">
        <v>2.4427602889206046</v>
      </c>
      <c r="D27" s="7">
        <v>0</v>
      </c>
      <c r="E27" s="20">
        <f t="shared" si="0"/>
        <v>2.4427602889206046</v>
      </c>
      <c r="F27" s="25"/>
      <c r="G27" s="25"/>
      <c r="H27" s="13" t="s">
        <v>19</v>
      </c>
      <c r="I27" s="9">
        <f t="shared" si="10"/>
        <v>2442.7602889206046</v>
      </c>
      <c r="J27" s="9">
        <f t="shared" si="11"/>
        <v>0</v>
      </c>
      <c r="K27" s="12">
        <f t="shared" si="12"/>
        <v>2442.7602889206046</v>
      </c>
    </row>
    <row r="28" spans="2:11" s="26" customFormat="1" ht="18">
      <c r="B28" s="14" t="s">
        <v>38</v>
      </c>
      <c r="C28" s="4">
        <f>SUM(C29:C30)</f>
        <v>8.0500000000000007</v>
      </c>
      <c r="D28" s="4">
        <f>SUM(D29:D30)</f>
        <v>0</v>
      </c>
      <c r="E28" s="21">
        <f t="shared" si="0"/>
        <v>8.0500000000000007</v>
      </c>
      <c r="F28" s="27"/>
      <c r="G28" s="27"/>
      <c r="H28" s="14" t="s">
        <v>38</v>
      </c>
      <c r="I28" s="4">
        <f>SUM(I29:I30)</f>
        <v>8050</v>
      </c>
      <c r="J28" s="4">
        <f>SUM(J29:J30)</f>
        <v>0</v>
      </c>
      <c r="K28" s="15">
        <f>I28+J28</f>
        <v>8050</v>
      </c>
    </row>
    <row r="29" spans="2:11">
      <c r="B29" s="13" t="s">
        <v>39</v>
      </c>
      <c r="C29" s="7">
        <v>6.09</v>
      </c>
      <c r="D29" s="7">
        <v>0</v>
      </c>
      <c r="E29" s="20">
        <f t="shared" si="0"/>
        <v>6.09</v>
      </c>
      <c r="F29" s="25"/>
      <c r="G29" s="25"/>
      <c r="H29" s="13" t="s">
        <v>39</v>
      </c>
      <c r="I29" s="9">
        <f t="shared" ref="I29" si="13">C29*1000</f>
        <v>6090</v>
      </c>
      <c r="J29" s="9">
        <f t="shared" ref="J29" si="14">D29*1000</f>
        <v>0</v>
      </c>
      <c r="K29" s="12">
        <f>SUM(I29:J29)</f>
        <v>6090</v>
      </c>
    </row>
    <row r="30" spans="2:11">
      <c r="B30" s="13" t="s">
        <v>40</v>
      </c>
      <c r="C30" s="7">
        <v>1.96</v>
      </c>
      <c r="D30" s="7">
        <v>0</v>
      </c>
      <c r="E30" s="20">
        <f t="shared" si="0"/>
        <v>1.96</v>
      </c>
      <c r="F30" s="25"/>
      <c r="G30" s="25"/>
      <c r="H30" s="13" t="s">
        <v>40</v>
      </c>
      <c r="I30" s="9">
        <f t="shared" ref="I30" si="15">C30*1000</f>
        <v>1960</v>
      </c>
      <c r="J30" s="9">
        <f t="shared" ref="J30" si="16">D30*1000</f>
        <v>0</v>
      </c>
      <c r="K30" s="12">
        <f>SUM(I30:J30)</f>
        <v>1960</v>
      </c>
    </row>
    <row r="31" spans="2:11" ht="18">
      <c r="B31" s="16" t="s">
        <v>20</v>
      </c>
      <c r="C31" s="35">
        <v>0.33294719420995339</v>
      </c>
      <c r="D31" s="35">
        <v>0.11380156001748</v>
      </c>
      <c r="E31" s="33">
        <f t="shared" si="0"/>
        <v>0.44674875422743338</v>
      </c>
      <c r="F31" s="27"/>
      <c r="G31" s="25"/>
      <c r="H31" s="16" t="s">
        <v>20</v>
      </c>
      <c r="I31" s="22">
        <f t="shared" ref="I31" si="17">C31*1000</f>
        <v>332.94719420995341</v>
      </c>
      <c r="J31" s="22">
        <f t="shared" ref="J31" si="18">D31*1000</f>
        <v>113.80156001748</v>
      </c>
      <c r="K31" s="23">
        <f>SUM(I31:J31)</f>
        <v>446.74875422743344</v>
      </c>
    </row>
    <row r="32" spans="2:11" ht="18.75" thickBot="1">
      <c r="B32" s="17" t="s">
        <v>21</v>
      </c>
      <c r="C32" s="18">
        <f>C21+C17+C13+C7+C31+C28</f>
        <v>2152.5574566228415</v>
      </c>
      <c r="D32" s="18">
        <f>D21+D17+D13+D7+D31+D28</f>
        <v>99.309323886819897</v>
      </c>
      <c r="E32" s="19">
        <f t="shared" si="0"/>
        <v>2251.8667805096616</v>
      </c>
      <c r="F32" s="26"/>
      <c r="H32" s="17" t="s">
        <v>21</v>
      </c>
      <c r="I32" s="18">
        <f t="shared" ref="I32:J32" si="19">I21+I17+I13+I7+I31+I28</f>
        <v>2152557.4566228413</v>
      </c>
      <c r="J32" s="18">
        <f t="shared" si="19"/>
        <v>99309.323886819897</v>
      </c>
      <c r="K32" s="19">
        <f>K21+K17+K13+K7+K31+K28</f>
        <v>2251866.7805096619</v>
      </c>
    </row>
    <row r="33" spans="1:11">
      <c r="B33" s="1"/>
      <c r="C33" s="1"/>
      <c r="D33" s="1"/>
      <c r="K33" s="34"/>
    </row>
    <row r="34" spans="1:11">
      <c r="B34" s="37"/>
    </row>
    <row r="35" spans="1:11">
      <c r="B35" s="61" t="s">
        <v>45</v>
      </c>
      <c r="I35" s="28"/>
      <c r="J35" s="28"/>
      <c r="K35" s="28"/>
    </row>
    <row r="36" spans="1:11">
      <c r="B36" s="61" t="s">
        <v>43</v>
      </c>
    </row>
    <row r="37" spans="1:11">
      <c r="B37" s="61" t="s">
        <v>46</v>
      </c>
    </row>
    <row r="38" spans="1:11">
      <c r="B38" s="61" t="s">
        <v>47</v>
      </c>
    </row>
    <row r="39" spans="1:11">
      <c r="A39" s="29"/>
      <c r="B39" s="32"/>
    </row>
    <row r="40" spans="1:11">
      <c r="A40" s="29"/>
      <c r="B40" s="32"/>
    </row>
    <row r="41" spans="1:11">
      <c r="A41" s="29"/>
      <c r="B41" s="32"/>
    </row>
    <row r="42" spans="1:11">
      <c r="A42" s="29"/>
      <c r="B42" s="32"/>
    </row>
    <row r="43" spans="1:11">
      <c r="A43" s="29"/>
      <c r="B43" s="32"/>
    </row>
    <row r="44" spans="1:11">
      <c r="A44" s="29"/>
      <c r="B44" s="24"/>
      <c r="C44" s="32"/>
      <c r="D44" s="32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"/>
  <sheetViews>
    <sheetView showGridLines="0" topLeftCell="A10" zoomScaleNormal="100" workbookViewId="0">
      <selection activeCell="B40" sqref="B40"/>
    </sheetView>
  </sheetViews>
  <sheetFormatPr defaultRowHeight="15"/>
  <cols>
    <col min="1" max="1" width="9.140625" style="5"/>
    <col min="2" max="2" width="45" customWidth="1"/>
    <col min="3" max="3" width="15.5703125" bestFit="1" customWidth="1"/>
    <col min="4" max="5" width="10.7109375" bestFit="1" customWidth="1"/>
    <col min="6" max="88" width="9.140625" style="5"/>
  </cols>
  <sheetData>
    <row r="1" spans="1:88" ht="19.5">
      <c r="B1" s="54" t="s">
        <v>33</v>
      </c>
      <c r="C1" s="54"/>
      <c r="D1" s="54"/>
      <c r="E1" s="54"/>
    </row>
    <row r="2" spans="1:88" ht="19.5">
      <c r="B2" s="54" t="s">
        <v>34</v>
      </c>
      <c r="C2" s="54"/>
      <c r="D2" s="54"/>
      <c r="E2" s="54"/>
    </row>
    <row r="3" spans="1:88" ht="19.5" thickBot="1">
      <c r="B3" s="1"/>
      <c r="C3" s="1"/>
      <c r="D3" s="1"/>
      <c r="E3" s="10"/>
    </row>
    <row r="4" spans="1:88" ht="18">
      <c r="B4" s="55" t="s">
        <v>1</v>
      </c>
      <c r="C4" s="57" t="s">
        <v>37</v>
      </c>
      <c r="D4" s="58"/>
      <c r="E4" s="59" t="s">
        <v>25</v>
      </c>
    </row>
    <row r="5" spans="1:88" ht="18">
      <c r="B5" s="56"/>
      <c r="C5" s="38" t="s">
        <v>31</v>
      </c>
      <c r="D5" s="38" t="s">
        <v>36</v>
      </c>
      <c r="E5" s="60"/>
    </row>
    <row r="6" spans="1:88" s="3" customFormat="1" ht="18">
      <c r="A6" s="5"/>
      <c r="B6" s="45" t="s">
        <v>3</v>
      </c>
      <c r="C6" s="39">
        <f>SUM(C7:C11)</f>
        <v>138</v>
      </c>
      <c r="D6" s="39">
        <f>SUM(D7:D11)</f>
        <v>13</v>
      </c>
      <c r="E6" s="46">
        <f t="shared" ref="E6:E11" si="0">C6+D6</f>
        <v>151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16.5">
      <c r="B7" s="47" t="s">
        <v>4</v>
      </c>
      <c r="C7" s="40">
        <v>53</v>
      </c>
      <c r="D7" s="40">
        <v>7</v>
      </c>
      <c r="E7" s="48">
        <f t="shared" si="0"/>
        <v>60</v>
      </c>
    </row>
    <row r="8" spans="1:88" ht="16.5">
      <c r="B8" s="49" t="s">
        <v>5</v>
      </c>
      <c r="C8" s="40">
        <v>74</v>
      </c>
      <c r="D8" s="40">
        <v>5</v>
      </c>
      <c r="E8" s="48">
        <f t="shared" si="0"/>
        <v>79</v>
      </c>
    </row>
    <row r="9" spans="1:88" ht="16.5">
      <c r="B9" s="49" t="s">
        <v>6</v>
      </c>
      <c r="C9" s="40">
        <v>6</v>
      </c>
      <c r="D9" s="40">
        <v>1</v>
      </c>
      <c r="E9" s="48">
        <f t="shared" si="0"/>
        <v>7</v>
      </c>
    </row>
    <row r="10" spans="1:88" ht="16.5">
      <c r="B10" s="49" t="s">
        <v>7</v>
      </c>
      <c r="C10" s="40">
        <v>3</v>
      </c>
      <c r="D10" s="40">
        <v>0</v>
      </c>
      <c r="E10" s="48">
        <f t="shared" si="0"/>
        <v>3</v>
      </c>
    </row>
    <row r="11" spans="1:88" ht="16.5">
      <c r="B11" s="49" t="s">
        <v>8</v>
      </c>
      <c r="C11" s="40">
        <v>2</v>
      </c>
      <c r="D11" s="40">
        <v>0</v>
      </c>
      <c r="E11" s="48">
        <f t="shared" si="0"/>
        <v>2</v>
      </c>
    </row>
    <row r="12" spans="1:88" s="3" customFormat="1" ht="18">
      <c r="A12" s="5"/>
      <c r="B12" s="50" t="s">
        <v>9</v>
      </c>
      <c r="C12" s="42">
        <f>SUM(C13:C15)</f>
        <v>253</v>
      </c>
      <c r="D12" s="42">
        <f>SUM(D13:D15)</f>
        <v>7</v>
      </c>
      <c r="E12" s="46">
        <f>D12+C12</f>
        <v>260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:88" ht="16.5">
      <c r="B13" s="47" t="s">
        <v>22</v>
      </c>
      <c r="C13" s="41">
        <v>188</v>
      </c>
      <c r="D13" s="41">
        <v>3</v>
      </c>
      <c r="E13" s="48">
        <f>C13+D13</f>
        <v>191</v>
      </c>
    </row>
    <row r="14" spans="1:88" ht="16.5">
      <c r="B14" s="47" t="s">
        <v>10</v>
      </c>
      <c r="C14" s="41">
        <v>63</v>
      </c>
      <c r="D14" s="41">
        <v>4</v>
      </c>
      <c r="E14" s="48">
        <f>C14+D14</f>
        <v>67</v>
      </c>
    </row>
    <row r="15" spans="1:88" ht="16.5">
      <c r="B15" s="47" t="s">
        <v>23</v>
      </c>
      <c r="C15" s="41">
        <v>2</v>
      </c>
      <c r="D15" s="41">
        <v>0</v>
      </c>
      <c r="E15" s="48">
        <f>C15+D15</f>
        <v>2</v>
      </c>
    </row>
    <row r="16" spans="1:88" s="3" customFormat="1" ht="18">
      <c r="A16" s="5"/>
      <c r="B16" s="45" t="s">
        <v>11</v>
      </c>
      <c r="C16" s="39">
        <f>SUM(C17:C19)</f>
        <v>235</v>
      </c>
      <c r="D16" s="39">
        <f>SUM(D17:D19)</f>
        <v>1</v>
      </c>
      <c r="E16" s="46">
        <f>D16+C16</f>
        <v>236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ht="16.5">
      <c r="B17" s="49" t="s">
        <v>12</v>
      </c>
      <c r="C17" s="41">
        <v>168</v>
      </c>
      <c r="D17" s="41">
        <v>0</v>
      </c>
      <c r="E17" s="48">
        <f>C17+D17</f>
        <v>168</v>
      </c>
    </row>
    <row r="18" spans="1:88" ht="16.5">
      <c r="B18" s="49" t="s">
        <v>13</v>
      </c>
      <c r="C18" s="41">
        <v>44</v>
      </c>
      <c r="D18" s="41">
        <v>0</v>
      </c>
      <c r="E18" s="48">
        <f>C18+D18</f>
        <v>44</v>
      </c>
    </row>
    <row r="19" spans="1:88" ht="16.5">
      <c r="B19" s="49" t="s">
        <v>14</v>
      </c>
      <c r="C19" s="41">
        <v>23</v>
      </c>
      <c r="D19" s="41">
        <v>1</v>
      </c>
      <c r="E19" s="48">
        <f>C19+D19</f>
        <v>24</v>
      </c>
    </row>
    <row r="20" spans="1:88" s="3" customFormat="1" ht="18">
      <c r="A20" s="5"/>
      <c r="B20" s="50" t="s">
        <v>15</v>
      </c>
      <c r="C20" s="39">
        <f>SUM(C21:C26)</f>
        <v>43</v>
      </c>
      <c r="D20" s="39">
        <f>SUM(D21:D26)</f>
        <v>4</v>
      </c>
      <c r="E20" s="46">
        <f>D20+C20</f>
        <v>47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spans="1:88" ht="16.5">
      <c r="B21" s="49" t="s">
        <v>24</v>
      </c>
      <c r="C21" s="41">
        <v>1</v>
      </c>
      <c r="D21" s="41">
        <v>0</v>
      </c>
      <c r="E21" s="48">
        <f t="shared" ref="E21:E31" si="1">C21+D21</f>
        <v>1</v>
      </c>
    </row>
    <row r="22" spans="1:88" ht="16.5">
      <c r="B22" s="49" t="s">
        <v>41</v>
      </c>
      <c r="C22" s="43">
        <v>18</v>
      </c>
      <c r="D22" s="41">
        <v>2</v>
      </c>
      <c r="E22" s="48">
        <f t="shared" si="1"/>
        <v>20</v>
      </c>
    </row>
    <row r="23" spans="1:88" ht="16.5">
      <c r="B23" s="49" t="s">
        <v>16</v>
      </c>
      <c r="C23" s="41">
        <v>21</v>
      </c>
      <c r="D23" s="41">
        <v>2</v>
      </c>
      <c r="E23" s="48">
        <f t="shared" si="1"/>
        <v>23</v>
      </c>
    </row>
    <row r="24" spans="1:88" ht="16.5">
      <c r="B24" s="49" t="s">
        <v>17</v>
      </c>
      <c r="C24" s="41">
        <v>1</v>
      </c>
      <c r="D24" s="41"/>
      <c r="E24" s="48">
        <f t="shared" si="1"/>
        <v>1</v>
      </c>
    </row>
    <row r="25" spans="1:88" ht="16.5">
      <c r="B25" s="49" t="s">
        <v>18</v>
      </c>
      <c r="C25" s="41">
        <v>1</v>
      </c>
      <c r="D25" s="41"/>
      <c r="E25" s="48">
        <f t="shared" si="1"/>
        <v>1</v>
      </c>
    </row>
    <row r="26" spans="1:88" ht="16.5">
      <c r="B26" s="49" t="s">
        <v>19</v>
      </c>
      <c r="C26" s="41">
        <v>1</v>
      </c>
      <c r="D26" s="41"/>
      <c r="E26" s="48">
        <f t="shared" si="1"/>
        <v>1</v>
      </c>
    </row>
    <row r="27" spans="1:88" s="3" customFormat="1" ht="18">
      <c r="A27" s="5"/>
      <c r="B27" s="50" t="s">
        <v>27</v>
      </c>
      <c r="C27" s="39">
        <f>SUM(C28:C30)</f>
        <v>235</v>
      </c>
      <c r="D27" s="39"/>
      <c r="E27" s="46">
        <f t="shared" si="1"/>
        <v>235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</row>
    <row r="28" spans="1:88" ht="16.5">
      <c r="B28" s="49" t="s">
        <v>28</v>
      </c>
      <c r="C28" s="41">
        <v>165</v>
      </c>
      <c r="D28" s="41"/>
      <c r="E28" s="48">
        <f t="shared" si="1"/>
        <v>165</v>
      </c>
    </row>
    <row r="29" spans="1:88" ht="16.5">
      <c r="B29" s="49" t="s">
        <v>29</v>
      </c>
      <c r="C29" s="41">
        <v>43</v>
      </c>
      <c r="D29" s="41"/>
      <c r="E29" s="48">
        <f t="shared" si="1"/>
        <v>43</v>
      </c>
    </row>
    <row r="30" spans="1:88" ht="16.5">
      <c r="B30" s="49" t="s">
        <v>30</v>
      </c>
      <c r="C30" s="41">
        <v>27</v>
      </c>
      <c r="D30" s="41"/>
      <c r="E30" s="48">
        <f t="shared" si="1"/>
        <v>27</v>
      </c>
    </row>
    <row r="31" spans="1:88" s="3" customFormat="1" ht="18">
      <c r="A31" s="5"/>
      <c r="B31" s="45" t="s">
        <v>42</v>
      </c>
      <c r="C31" s="44">
        <v>151</v>
      </c>
      <c r="D31" s="44">
        <v>37</v>
      </c>
      <c r="E31" s="46">
        <f t="shared" si="1"/>
        <v>188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</row>
    <row r="32" spans="1:88" ht="18.75" thickBot="1">
      <c r="B32" s="51" t="s">
        <v>21</v>
      </c>
      <c r="C32" s="52">
        <f>C20+C16+C12+C6+C31+C27</f>
        <v>1055</v>
      </c>
      <c r="D32" s="52">
        <f>D20+D16+D12+D6+D31+D27</f>
        <v>62</v>
      </c>
      <c r="E32" s="53">
        <f t="shared" ref="E32" si="2">E20+E16+E12+E6+E31+E27</f>
        <v>1117</v>
      </c>
    </row>
    <row r="34" spans="2:2">
      <c r="B34" s="36" t="s">
        <v>45</v>
      </c>
    </row>
    <row r="35" spans="2:2">
      <c r="B35" s="36" t="s">
        <v>44</v>
      </c>
    </row>
    <row r="36" spans="2:2">
      <c r="B36" s="36" t="s">
        <v>43</v>
      </c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F4F613-0B6D-45C3-AEBD-C2A19327D6C8}"/>
</file>

<file path=customXml/itemProps2.xml><?xml version="1.0" encoding="utf-8"?>
<ds:datastoreItem xmlns:ds="http://schemas.openxmlformats.org/officeDocument/2006/customXml" ds:itemID="{C48A877A-8D89-485D-9B66-92A2F1D7AB62}"/>
</file>

<file path=customXml/itemProps3.xml><?xml version="1.0" encoding="utf-8"?>
<ds:datastoreItem xmlns:ds="http://schemas.openxmlformats.org/officeDocument/2006/customXml" ds:itemID="{EF424823-60B9-4803-A122-EECC18CEC3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Wahyu</dc:creator>
  <cp:lastModifiedBy>Indira Rully Widhawati (PCS)</cp:lastModifiedBy>
  <cp:lastPrinted>2017-05-02T04:19:23Z</cp:lastPrinted>
  <dcterms:created xsi:type="dcterms:W3CDTF">2017-03-23T02:42:21Z</dcterms:created>
  <dcterms:modified xsi:type="dcterms:W3CDTF">2018-04-27T02:51:13Z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