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3\revisi\"/>
    </mc:Choice>
  </mc:AlternateContent>
  <xr:revisionPtr revIDLastSave="0" documentId="8_{B663146F-320D-4019-B20A-FDA95193135C}" xr6:coauthVersionLast="36" xr6:coauthVersionMax="36" xr10:uidLastSave="{00000000-0000-0000-0000-000000000000}"/>
  <bookViews>
    <workbookView xWindow="0" yWindow="0" windowWidth="19200" windowHeight="7040" tabRatio="907" firstSheet="9" activeTab="15"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D11" i="13" l="1"/>
  <c r="O9" i="13"/>
  <c r="N9" i="13"/>
  <c r="M9" i="13"/>
  <c r="L9" i="13"/>
  <c r="K9" i="13"/>
  <c r="J9" i="13"/>
  <c r="I9" i="13"/>
  <c r="H9" i="13"/>
  <c r="G9" i="13"/>
  <c r="F9" i="13"/>
  <c r="E9" i="13"/>
  <c r="D9" i="13"/>
  <c r="O7" i="13"/>
  <c r="N7" i="13"/>
  <c r="M7" i="13"/>
  <c r="L7" i="13"/>
  <c r="K7" i="13"/>
  <c r="J7" i="13"/>
  <c r="I7" i="13"/>
  <c r="H7" i="13"/>
  <c r="G7" i="13"/>
  <c r="F7" i="13"/>
  <c r="E7" i="13"/>
  <c r="D7" i="13"/>
  <c r="O5" i="13"/>
  <c r="N5" i="13"/>
  <c r="M5" i="13"/>
  <c r="L5" i="13"/>
  <c r="K5" i="13"/>
  <c r="J5" i="13"/>
  <c r="I5" i="13"/>
  <c r="H5" i="13"/>
  <c r="G5" i="13"/>
  <c r="F5" i="13"/>
  <c r="E5" i="13"/>
  <c r="D5" i="13"/>
  <c r="O4" i="13"/>
  <c r="N4" i="13"/>
  <c r="M4" i="13"/>
  <c r="L4" i="13"/>
  <c r="K4" i="13"/>
  <c r="J4" i="13"/>
  <c r="I4" i="13"/>
  <c r="H4" i="13"/>
  <c r="G4" i="13"/>
  <c r="F4" i="13"/>
  <c r="E4" i="13"/>
  <c r="D4" i="13"/>
  <c r="O3" i="13"/>
  <c r="N3" i="13"/>
  <c r="M3" i="13"/>
  <c r="L3" i="13"/>
  <c r="K3" i="13"/>
  <c r="J3" i="13"/>
  <c r="I3" i="13"/>
  <c r="H3" i="13"/>
  <c r="G3" i="13"/>
  <c r="F3" i="13"/>
  <c r="E3" i="13"/>
  <c r="D3" i="13"/>
  <c r="D8" i="13"/>
  <c r="E8" i="13"/>
  <c r="F8" i="13"/>
  <c r="G8" i="13"/>
  <c r="H8" i="13"/>
  <c r="I8" i="13"/>
  <c r="J8" i="13"/>
  <c r="K8" i="13"/>
  <c r="L8" i="13"/>
  <c r="M8" i="13"/>
  <c r="N8" i="13"/>
  <c r="O8" i="13"/>
  <c r="E11" i="13"/>
  <c r="F11" i="13"/>
  <c r="G11" i="13"/>
  <c r="H11" i="13"/>
  <c r="I11" i="13"/>
  <c r="J11" i="13"/>
  <c r="K11" i="13"/>
  <c r="L11" i="13"/>
  <c r="M11" i="13"/>
  <c r="N11" i="13"/>
  <c r="O11" i="13"/>
  <c r="D12" i="13"/>
  <c r="E12" i="13"/>
  <c r="F12" i="13"/>
  <c r="G12" i="13"/>
  <c r="H12" i="13"/>
  <c r="I12" i="13"/>
  <c r="J12" i="13"/>
  <c r="K12" i="13"/>
  <c r="L12" i="13"/>
  <c r="M12" i="13"/>
  <c r="N12" i="13"/>
  <c r="O12"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<sst xmlns="http://schemas.openxmlformats.org/spreadsheetml/2006/main" count="1042" uniqueCount="450">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</sst>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6" zoomScaleNormal="100" zoomScaleSheetLayoutView="100" workbookViewId="0">
      <selection activeCell="I19" sqref="I19:J19"/>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D3" activePane="bottomRight" state="frozen"/>
      <selection pane="topRight"/>
      <selection pane="bottomLeft"/>
      <selection pane="bottomRight" activeCell="E3" sqref="E3"/>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0</v>
      </c>
      <c r="F3" s="13">
        <f>'FP-Life Insurance'!E27+'FP-General Insurance'!E27+'FP- Reinsurance'!E27+'FP- Social Insurance'!E22+'FP- CSAFPPTPTA Insurance'!E21</f>
        <v>0</v>
      </c>
      <c r="G3" s="13">
        <f>'FP-Life Insurance'!F27+'FP-General Insurance'!F27+'FP- Reinsurance'!F27+'FP- Social Insurance'!F22+'FP- CSAFPPTPTA Insurance'!F21</f>
        <v>0</v>
      </c>
      <c r="H3" s="13">
        <f>'FP-Life Insurance'!G27+'FP-General Insurance'!G27+'FP- Reinsurance'!G27+'FP- Social Insurance'!G22+'FP- CSAFPPTPTA Insurance'!G21</f>
        <v>0</v>
      </c>
      <c r="I3" s="13">
        <f>'FP-Life Insurance'!H27+'FP-General Insurance'!H27+'FP- Reinsurance'!H27+'FP- Social Insurance'!H22+'FP- CSAFPPTPTA Insurance'!H21</f>
        <v>0</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0</v>
      </c>
      <c r="F4" s="13">
        <f>'FP-Life Insurance'!E40+'FP-General Insurance'!E40+'FP- Reinsurance'!E40+'FP- Social Insurance'!E23+'FP- CSAFPPTPTA Insurance'!E22</f>
        <v>0</v>
      </c>
      <c r="G4" s="13">
        <f>'FP-Life Insurance'!F40+'FP-General Insurance'!F40+'FP- Reinsurance'!F40+'FP- Social Insurance'!F23+'FP- CSAFPPTPTA Insurance'!F22</f>
        <v>0</v>
      </c>
      <c r="H4" s="13">
        <f>'FP-Life Insurance'!G40+'FP-General Insurance'!G40+'FP- Reinsurance'!G40+'FP- Social Insurance'!G23+'FP- CSAFPPTPTA Insurance'!G22</f>
        <v>0</v>
      </c>
      <c r="I4" s="13">
        <f>'FP-Life Insurance'!H40+'FP-General Insurance'!H40+'FP- Reinsurance'!H40+'FP- Social Insurance'!H23+'FP- CSAFPPTPTA Insurance'!H22</f>
        <v>0</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0</v>
      </c>
      <c r="F5" s="13">
        <f>'FP-Life Insurance'!E41+'FP-General Insurance'!E41+'FP- Reinsurance'!E41+'FP- Social Insurance'!E24+'FP- CSAFPPTPTA Insurance'!E23</f>
        <v>0</v>
      </c>
      <c r="G5" s="13">
        <f>'FP-Life Insurance'!F41+'FP-General Insurance'!F41+'FP- Reinsurance'!F41+'FP- Social Insurance'!F24+'FP- CSAFPPTPTA Insurance'!F23</f>
        <v>0</v>
      </c>
      <c r="H5" s="13">
        <f>'FP-Life Insurance'!G41+'FP-General Insurance'!G41+'FP- Reinsurance'!G41+'FP- Social Insurance'!G24+'FP- CSAFPPTPTA Insurance'!G23</f>
        <v>0</v>
      </c>
      <c r="I5" s="13">
        <f>'FP-Life Insurance'!H41+'FP-General Insurance'!H41+'FP- Reinsurance'!H41+'FP- Social Insurance'!H24+'FP- CSAFPPTPTA Insurance'!H23</f>
        <v>0</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0</v>
      </c>
      <c r="F7" s="13">
        <f>'FP-Life Insurance'!E55+'FP-General Insurance'!E55+'FP- Reinsurance'!E55+'FP- Social Insurance'!E25+'FP- CSAFPPTPTA Insurance'!E24</f>
        <v>0</v>
      </c>
      <c r="G7" s="13">
        <f>'FP-Life Insurance'!F55+'FP-General Insurance'!F55+'FP- Reinsurance'!F55+'FP- Social Insurance'!F25+'FP- CSAFPPTPTA Insurance'!F24</f>
        <v>0</v>
      </c>
      <c r="H7" s="13">
        <f>'FP-Life Insurance'!G55+'FP-General Insurance'!G55+'FP- Reinsurance'!G55+'FP- Social Insurance'!G25+'FP- CSAFPPTPTA Insurance'!G24</f>
        <v>0</v>
      </c>
      <c r="I7" s="13">
        <f>'FP-Life Insurance'!H55+'FP-General Insurance'!H55+'FP- Reinsurance'!H55+'FP- Social Insurance'!H25+'FP- CSAFPPTPTA Insurance'!H24</f>
        <v>0</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3009438.9318599999</v>
      </c>
      <c r="E8" s="13">
        <f>'FP-Life Insurance'!D56+'FP-General Insurance'!D56+'FP- Reinsurance'!D56</f>
        <v>0</v>
      </c>
      <c r="F8" s="13">
        <f>'FP-Life Insurance'!E56+'FP-General Insurance'!E56+'FP- Reinsurance'!E56</f>
        <v>0</v>
      </c>
      <c r="G8" s="13">
        <f>'FP-Life Insurance'!F56+'FP-General Insurance'!F56+'FP- Reinsurance'!F56</f>
        <v>0</v>
      </c>
      <c r="H8" s="13">
        <f>'FP-Life Insurance'!G56+'FP-General Insurance'!G56+'FP- Reinsurance'!G56</f>
        <v>0</v>
      </c>
      <c r="I8" s="13">
        <f>'FP-Life Insurance'!H56+'FP-General Insurance'!H56+'FP- Reinsurance'!H56</f>
        <v>0</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0</v>
      </c>
      <c r="F9" s="13">
        <f>'FP-Life Insurance'!E61+'FP-General Insurance'!E61+'FP- Reinsurance'!E61+'FP- Social Insurance'!E26+'FP- CSAFPPTPTA Insurance'!E25</f>
        <v>0</v>
      </c>
      <c r="G9" s="13">
        <f>'FP-Life Insurance'!F61+'FP-General Insurance'!F61+'FP- Reinsurance'!F61+'FP- Social Insurance'!F26+'FP- CSAFPPTPTA Insurance'!F25</f>
        <v>0</v>
      </c>
      <c r="H9" s="13">
        <f>'FP-Life Insurance'!G61+'FP-General Insurance'!G61+'FP- Reinsurance'!G61+'FP- Social Insurance'!G26+'FP- CSAFPPTPTA Insurance'!G25</f>
        <v>0</v>
      </c>
      <c r="I9" s="13">
        <f>'FP-Life Insurance'!H61+'FP-General Insurance'!H61+'FP- Reinsurance'!H61+'FP- Social Insurance'!H26+'FP- CSAFPPTPTA Insurance'!H25</f>
        <v>0</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0</v>
      </c>
      <c r="F11" s="25">
        <f>'IS-Life Insurance'!E5+'IS-General Insurance'!E7+'IS-Reinsurance'!E7+'IS-Social Insurance'!E5+'IS-CSAFPPTPTA Insurance'!E5</f>
        <v>0</v>
      </c>
      <c r="G11" s="25">
        <f>'IS-Life Insurance'!F5+'IS-General Insurance'!F7+'IS-Reinsurance'!F7+'IS-Social Insurance'!F5+'IS-CSAFPPTPTA Insurance'!F5</f>
        <v>0</v>
      </c>
      <c r="H11" s="25">
        <f>'IS-Life Insurance'!G5+'IS-General Insurance'!G7+'IS-Reinsurance'!G7+'IS-Social Insurance'!G5+'IS-CSAFPPTPTA Insurance'!G5</f>
        <v>0</v>
      </c>
      <c r="I11" s="25">
        <f>'IS-Life Insurance'!H5+'IS-General Insurance'!H7+'IS-Reinsurance'!H7+'IS-Social Insurance'!H5+'IS-CSAFPPTPTA Insurance'!H5</f>
        <v>0</v>
      </c>
      <c r="J11" s="25">
        <f>'IS-Life Insurance'!I5+'IS-General Insurance'!I7+'IS-Reinsurance'!I7+'IS-Social Insurance'!I5+'IS-CSAFPPTPTA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0</v>
      </c>
      <c r="F12" s="25">
        <f>'IS-Life Insurance'!E13+'IS-Life Insurance'!E14+'IS-General Insurance'!E21+'IS-Reinsurance'!E21+'IS-CSAFPPTPTA Insurance'!E6+'IS-Social Insurance'!E6</f>
        <v>0</v>
      </c>
      <c r="G12" s="25">
        <f>'IS-Life Insurance'!F13+'IS-Life Insurance'!F14+'IS-General Insurance'!F21+'IS-Reinsurance'!F21+'IS-CSAFPPTPTA Insurance'!F6+'IS-Social Insurance'!F6</f>
        <v>0</v>
      </c>
      <c r="H12" s="25">
        <f>'IS-Life Insurance'!G13+'IS-Life Insurance'!G14+'IS-General Insurance'!G21+'IS-Reinsurance'!G21+'IS-CSAFPPTPTA Insurance'!G6+'IS-Social Insurance'!G6</f>
        <v>0</v>
      </c>
      <c r="I12" s="25">
        <f>'IS-Life Insurance'!H13+'IS-Life Insurance'!H14+'IS-General Insurance'!H21+'IS-Reinsurance'!H21+'IS-CSAFPPTPTA Insurance'!H6+'IS-Social Insurance'!H6</f>
        <v>0</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a7U7Wp6SZpUwnt1Jl7jNbPjHPkr083lTrea0pFV93R6hxCU632N6zaChVBOmB1xI7NDYxmFHhEut34knPbuHgw==" saltValue="b5oMIcpBB62i81aIq1C1Og=="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D3" activePane="bottomRight" state="frozen"/>
      <selection pane="topRight"/>
      <selection pane="bottomLeft"/>
      <selection pane="bottomRight" activeCell="G28" sqref="G28:G32"/>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1.2073130173918738</v>
      </c>
      <c r="E4" s="59" t="str">
        <f>IFERROR('IS-Life Insurance'!D5/('IS-Life Insurance'!D13+'IS-Life Insurance'!D14),"-")</f>
        <v>-</v>
      </c>
      <c r="F4" s="59" t="str">
        <f>IFERROR('IS-Life Insurance'!E5/('IS-Life Insurance'!E13+'IS-Life Insurance'!E14),"-")</f>
        <v>-</v>
      </c>
      <c r="G4" s="59" t="str">
        <f>IFERROR('IS-Life Insurance'!F5/('IS-Life Insurance'!F13+'IS-Life Insurance'!F14),"-")</f>
        <v>-</v>
      </c>
      <c r="H4" s="59" t="str">
        <f>IFERROR('IS-Life Insurance'!G5/('IS-Life Insurance'!G13+'IS-Life Insurance'!G14),"-")</f>
        <v>-</v>
      </c>
      <c r="I4" s="59" t="str">
        <f>IFERROR('IS-Life Insurance'!H5/('IS-Life Insurance'!H13+'IS-Life Insurance'!H14),"-")</f>
        <v>-</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1.0519958945134187</v>
      </c>
      <c r="E5" s="59" t="str">
        <f>IFERROR('IS-Life Insurance'!D5/('IS-Life Insurance'!D13+'IS-Life Insurance'!D14+'IS-Life Insurance'!D26+'IS-Life Insurance'!D27+'IS-Life Insurance'!D28+'IS-Life Insurance'!D29),"-")</f>
        <v>-</v>
      </c>
      <c r="F5" s="59" t="str">
        <f>IFERROR('IS-Life Insurance'!E5/('IS-Life Insurance'!E13+'IS-Life Insurance'!E14+'IS-Life Insurance'!E26+'IS-Life Insurance'!E27+'IS-Life Insurance'!E28+'IS-Life Insurance'!E29),"-")</f>
        <v>-</v>
      </c>
      <c r="G5" s="59" t="str">
        <f>IFERROR('IS-Life Insurance'!F5/('IS-Life Insurance'!F13+'IS-Life Insurance'!F14+'IS-Life Insurance'!F26+'IS-Life Insurance'!F27+'IS-Life Insurance'!F28+'IS-Life Insurance'!F29),"-")</f>
        <v>-</v>
      </c>
      <c r="H5" s="59" t="str">
        <f>IFERROR('IS-Life Insurance'!G5/('IS-Life Insurance'!G13+'IS-Life Insurance'!G14+'IS-Life Insurance'!G26+'IS-Life Insurance'!G27+'IS-Life Insurance'!G28+'IS-Life Insurance'!G29),"-")</f>
        <v>-</v>
      </c>
      <c r="I5" s="59" t="str">
        <f>IFERROR('IS-Life Insurance'!H5/('IS-Life Insurance'!H13+'IS-Life Insurance'!H14+'IS-Life Insurance'!H26+'IS-Life Insurance'!H27+'IS-Life Insurance'!H28+'IS-Life Insurance'!H29),"-")</f>
        <v>-</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1.3933163037237111</v>
      </c>
      <c r="E6" s="59" t="str">
        <f>IFERROR(('IS-Life Insurance'!D5+'IS-Life Insurance'!D9)/('IS-Life Insurance'!D13+'IS-Life Insurance'!D14),"-")</f>
        <v>-</v>
      </c>
      <c r="F6" s="59" t="str">
        <f>IFERROR(('IS-Life Insurance'!E5+'IS-Life Insurance'!E9)/('IS-Life Insurance'!E13+'IS-Life Insurance'!E14),"-")</f>
        <v>-</v>
      </c>
      <c r="G6" s="59" t="str">
        <f>IFERROR(('IS-Life Insurance'!F5+'IS-Life Insurance'!F9)/('IS-Life Insurance'!F13+'IS-Life Insurance'!F14),"-")</f>
        <v>-</v>
      </c>
      <c r="H6" s="59" t="str">
        <f>IFERROR(('IS-Life Insurance'!G5+'IS-Life Insurance'!G9)/('IS-Life Insurance'!G13+'IS-Life Insurance'!G14),"-")</f>
        <v>-</v>
      </c>
      <c r="I6" s="59" t="str">
        <f>IFERROR(('IS-Life Insurance'!H5+'IS-Life Insurance'!H9)/('IS-Life Insurance'!H13+'IS-Life Insurance'!H14),"-")</f>
        <v>-</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1.2140704276032774</v>
      </c>
      <c r="E7" s="59" t="str">
        <f>IFERROR(('IS-Life Insurance'!D5+'IS-Life Insurance'!D9)/('IS-Life Insurance'!D13+'IS-Life Insurance'!D14+'IS-Life Insurance'!D26+'IS-Life Insurance'!D27+'IS-Life Insurance'!D28+'IS-Life Insurance'!D29),"-")</f>
        <v>-</v>
      </c>
      <c r="F7" s="59" t="str">
        <f>IFERROR(('IS-Life Insurance'!E5+'IS-Life Insurance'!E9)/('IS-Life Insurance'!E13+'IS-Life Insurance'!E14+'IS-Life Insurance'!E26+'IS-Life Insurance'!E27+'IS-Life Insurance'!E28+'IS-Life Insurance'!E29),"-")</f>
        <v>-</v>
      </c>
      <c r="G7" s="59" t="str">
        <f>IFERROR(('IS-Life Insurance'!F5+'IS-Life Insurance'!F9)/('IS-Life Insurance'!F13+'IS-Life Insurance'!F14+'IS-Life Insurance'!F26+'IS-Life Insurance'!F27+'IS-Life Insurance'!F28+'IS-Life Insurance'!F29),"-")</f>
        <v>-</v>
      </c>
      <c r="H7" s="59" t="str">
        <f>IFERROR(('IS-Life Insurance'!G5+'IS-Life Insurance'!G9)/('IS-Life Insurance'!G13+'IS-Life Insurance'!G14+'IS-Life Insurance'!G26+'IS-Life Insurance'!G27+'IS-Life Insurance'!G28+'IS-Life Insurance'!G29),"-")</f>
        <v>-</v>
      </c>
      <c r="I7" s="59" t="str">
        <f>IFERROR(('IS-Life Insurance'!H5+'IS-Life Insurance'!H9)/('IS-Life Insurance'!H13+'IS-Life Insurance'!H14+'IS-Life Insurance'!H26+'IS-Life Insurance'!H27+'IS-Life Insurance'!H28+'IS-Life Insurance'!H29),"-")</f>
        <v>-</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5.7331254491224233E-2</v>
      </c>
      <c r="E8" s="59" t="str">
        <f>IFERROR('IS-Life Insurance'!D6/'IS-Life Insurance'!D5,"-")</f>
        <v>-</v>
      </c>
      <c r="F8" s="59" t="str">
        <f>IFERROR('IS-Life Insurance'!E6/'IS-Life Insurance'!E5,"-")</f>
        <v>-</v>
      </c>
      <c r="G8" s="59" t="str">
        <f>IFERROR('IS-Life Insurance'!F6/'IS-Life Insurance'!F5,"-")</f>
        <v>-</v>
      </c>
      <c r="H8" s="59" t="str">
        <f>IFERROR('IS-Life Insurance'!G6/'IS-Life Insurance'!G5,"-")</f>
        <v>-</v>
      </c>
      <c r="I8" s="59" t="str">
        <f>IFERROR('IS-Life Insurance'!H6/'IS-Life Insurance'!H5,"-")</f>
        <v>-</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1.1827859300039332</v>
      </c>
      <c r="E9" s="59" t="str">
        <f>IFERROR('FP-Life Insurance'!D27/'FP-Life Insurance'!D54,"-")</f>
        <v>-</v>
      </c>
      <c r="F9" s="59" t="str">
        <f>IFERROR('FP-Life Insurance'!E27/'FP-Life Insurance'!E54,"-")</f>
        <v>-</v>
      </c>
      <c r="G9" s="59" t="str">
        <f>IFERROR('FP-Life Insurance'!F27/'FP-Life Insurance'!F54,"-")</f>
        <v>-</v>
      </c>
      <c r="H9" s="59" t="str">
        <f>IFERROR('FP-Life Insurance'!G27/'FP-Life Insurance'!G54,"-")</f>
        <v>-</v>
      </c>
      <c r="I9" s="59" t="str">
        <f>IFERROR('FP-Life Insurance'!H27/'FP-Life Insurance'!H54,"-")</f>
        <v>-</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3.3171792856750644</v>
      </c>
      <c r="E16" s="78" t="str">
        <f>IFERROR(('IS-General Insurance'!D5+'IS-General Insurance'!D6)/('IS-General Insurance'!D21),"-")</f>
        <v>-</v>
      </c>
      <c r="F16" s="78" t="str">
        <f>IFERROR(('IS-General Insurance'!E5+'IS-General Insurance'!E6)/('IS-General Insurance'!E21),"-")</f>
        <v>-</v>
      </c>
      <c r="G16" s="78" t="str">
        <f>IFERROR(('IS-General Insurance'!F5+'IS-General Insurance'!F6)/('IS-General Insurance'!F21),"-")</f>
        <v>-</v>
      </c>
      <c r="H16" s="78" t="str">
        <f>IFERROR(('IS-General Insurance'!G5+'IS-General Insurance'!G6)/('IS-General Insurance'!G21),"-")</f>
        <v>-</v>
      </c>
      <c r="I16" s="78" t="str">
        <f>IFERROR(('IS-General Insurance'!H5+'IS-General Insurance'!H6)/('IS-General Insurance'!H21),"-")</f>
        <v>-</v>
      </c>
      <c r="J16" s="78" t="str">
        <f>IFERROR(('IS-General Insurance'!I5+'IS-General Insurance'!I6)/('IS-General Insurance'!I21),"-")</f>
        <v>-</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2.4577483992329516</v>
      </c>
      <c r="E17" s="78" t="str">
        <f>IFERROR(('IS-General Insurance'!D5+'IS-General Insurance'!D6)/('IS-General Insurance'!D21+'IS-General Insurance'!D29+'IS-General Insurance'!D30+'IS-General Insurance'!D31+'IS-General Insurance'!D32),"-")</f>
        <v>-</v>
      </c>
      <c r="F17" s="78" t="str">
        <f>IFERROR(('IS-General Insurance'!E5+'IS-General Insurance'!E6)/('IS-General Insurance'!E21+'IS-General Insurance'!E29+'IS-General Insurance'!E30+'IS-General Insurance'!E31+'IS-General Insurance'!E32),"-")</f>
        <v>-</v>
      </c>
      <c r="G17" s="78" t="str">
        <f>IFERROR(('IS-General Insurance'!F5+'IS-General Insurance'!F6)/('IS-General Insurance'!F21+'IS-General Insurance'!F29+'IS-General Insurance'!F30+'IS-General Insurance'!F31+'IS-General Insurance'!F32),"-")</f>
        <v>-</v>
      </c>
      <c r="H17" s="78" t="str">
        <f>IFERROR(('IS-General Insurance'!G5+'IS-General Insurance'!G6)/('IS-General Insurance'!G21+'IS-General Insurance'!G29+'IS-General Insurance'!G30+'IS-General Insurance'!G31+'IS-General Insurance'!G32),"-")</f>
        <v>-</v>
      </c>
      <c r="I17" s="78" t="str">
        <f>IFERROR(('IS-General Insurance'!H5+'IS-General Insurance'!H6)/('IS-General Insurance'!H21+'IS-General Insurance'!H29+'IS-General Insurance'!H30+'IS-General Insurance'!H31+'IS-General Insurance'!H32),"-")</f>
        <v>-</v>
      </c>
      <c r="J17" s="78" t="str">
        <f>IFERROR(('IS-General Insurance'!I5+'IS-General Insurance'!I6)/('IS-General Insurance'!I21+'IS-General Insurance'!I29+'IS-General Insurance'!I30+'IS-General Insurance'!I31+'IS-General Insurance'!I32),"-")</f>
        <v>-</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3.4126553377723283</v>
      </c>
      <c r="E18" s="78" t="str">
        <f>IFERROR(('IS-General Insurance'!D5+'IS-General Insurance'!D6+'IS-General Insurance'!D28)/'IS-General Insurance'!D21,"-")</f>
        <v>-</v>
      </c>
      <c r="F18" s="78" t="str">
        <f>IFERROR(('IS-General Insurance'!E5+'IS-General Insurance'!E6+'IS-General Insurance'!E28)/'IS-General Insurance'!E21,"-")</f>
        <v>-</v>
      </c>
      <c r="G18" s="78" t="str">
        <f>IFERROR(('IS-General Insurance'!F5+'IS-General Insurance'!F6+'IS-General Insurance'!F28)/'IS-General Insurance'!F21,"-")</f>
        <v>-</v>
      </c>
      <c r="H18" s="78" t="str">
        <f>IFERROR(('IS-General Insurance'!G5+'IS-General Insurance'!G6+'IS-General Insurance'!G28)/'IS-General Insurance'!G21,"-")</f>
        <v>-</v>
      </c>
      <c r="I18" s="78" t="str">
        <f>IFERROR(('IS-General Insurance'!H5+'IS-General Insurance'!H6+'IS-General Insurance'!H28)/'IS-General Insurance'!H21,"-")</f>
        <v>-</v>
      </c>
      <c r="J18" s="78" t="str">
        <f>IFERROR(('IS-General Insurance'!I5+'IS-General Insurance'!I6+'IS-General Insurance'!I28)/'IS-General Insurance'!I21,"-")</f>
        <v>-</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2.5284880530166571</v>
      </c>
      <c r="E19" s="78" t="str">
        <f>IFERROR(('IS-General Insurance'!D5+'IS-General Insurance'!D6+'IS-General Insurance'!D28)/('IS-General Insurance'!D21+'IS-General Insurance'!D29+'IS-General Insurance'!D30+'IS-General Insurance'!D31+'IS-General Insurance'!D32),"-")</f>
        <v>-</v>
      </c>
      <c r="F19" s="78" t="str">
        <f>IFERROR(('IS-General Insurance'!E5+'IS-General Insurance'!E6+'IS-General Insurance'!E28)/('IS-General Insurance'!E21+'IS-General Insurance'!E29+'IS-General Insurance'!E30+'IS-General Insurance'!E31+'IS-General Insurance'!E32),"-")</f>
        <v>-</v>
      </c>
      <c r="G19" s="78" t="str">
        <f>IFERROR(('IS-General Insurance'!F5+'IS-General Insurance'!F6+'IS-General Insurance'!F28)/('IS-General Insurance'!F21+'IS-General Insurance'!F29+'IS-General Insurance'!F30+'IS-General Insurance'!F31+'IS-General Insurance'!F32),"-")</f>
        <v>-</v>
      </c>
      <c r="H19" s="78" t="str">
        <f>IFERROR(('IS-General Insurance'!G5+'IS-General Insurance'!G6+'IS-General Insurance'!G28)/('IS-General Insurance'!G21+'IS-General Insurance'!G29+'IS-General Insurance'!G30+'IS-General Insurance'!G31+'IS-General Insurance'!G32),"-")</f>
        <v>-</v>
      </c>
      <c r="I19" s="78" t="str">
        <f>IFERROR(('IS-General Insurance'!H5+'IS-General Insurance'!H6+'IS-General Insurance'!H28)/('IS-General Insurance'!H21+'IS-General Insurance'!H29+'IS-General Insurance'!H30+'IS-General Insurance'!H31+'IS-General Insurance'!H32),"-")</f>
        <v>-</v>
      </c>
      <c r="J19" s="78" t="str">
        <f>IFERROR(('IS-General Insurance'!I5+'IS-General Insurance'!I6+'IS-General Insurance'!I28)/('IS-General Insurance'!I21+'IS-General Insurance'!I29+'IS-General Insurance'!I30+'IS-General Insurance'!I31+'IS-General Insurance'!I32),"-")</f>
        <v>-</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0.42734487295708695</v>
      </c>
      <c r="E20" s="78" t="str">
        <f>IFERROR('IS-General Insurance'!D10/('IS-General Insurance'!D5+'IS-General Insurance'!D6),"-")</f>
        <v>-</v>
      </c>
      <c r="F20" s="78" t="str">
        <f>IFERROR('IS-General Insurance'!E10/('IS-General Insurance'!E5+'IS-General Insurance'!E6),"-")</f>
        <v>-</v>
      </c>
      <c r="G20" s="78" t="str">
        <f>IFERROR('IS-General Insurance'!F10/('IS-General Insurance'!F5+'IS-General Insurance'!F6),"-")</f>
        <v>-</v>
      </c>
      <c r="H20" s="78" t="str">
        <f>IFERROR('IS-General Insurance'!G10/('IS-General Insurance'!G5+'IS-General Insurance'!G6),"-")</f>
        <v>-</v>
      </c>
      <c r="I20" s="78" t="str">
        <f>IFERROR('IS-General Insurance'!H10/('IS-General Insurance'!H5+'IS-General Insurance'!H6),"-")</f>
        <v>-</v>
      </c>
      <c r="J20" s="78" t="str">
        <f>IFERROR('IS-General Insurance'!I10/('IS-General Insurance'!I5+'IS-General Insurance'!I6),"-")</f>
        <v>-</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1.0315233418940675</v>
      </c>
      <c r="E21" s="78" t="str">
        <f>IFERROR('FP-General Insurance'!D27/'FP-General Insurance'!D54,"-")</f>
        <v>-</v>
      </c>
      <c r="F21" s="78" t="str">
        <f>IFERROR('FP-General Insurance'!E27/'FP-General Insurance'!E54,"-")</f>
        <v>-</v>
      </c>
      <c r="G21" s="78" t="str">
        <f>IFERROR('FP-General Insurance'!F27/'FP-General Insurance'!F54,"-")</f>
        <v>-</v>
      </c>
      <c r="H21" s="78" t="str">
        <f>IFERROR('FP-General Insurance'!G27/'FP-General Insurance'!G54,"-")</f>
        <v>-</v>
      </c>
      <c r="I21" s="78" t="str">
        <f>IFERROR('FP-General Insurance'!H27/'FP-General Insurance'!H54,"-")</f>
        <v>-</v>
      </c>
      <c r="J21" s="78" t="str">
        <f>IFERROR('FP-General Insurance'!I27/'FP-General Insurance'!I54,"-")</f>
        <v>-</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2.9663598016901913</v>
      </c>
      <c r="E28" s="78" t="str">
        <f>IFERROR('IS-Reinsurance'!D6/'IS-Reinsurance'!D21,"-")</f>
        <v>-</v>
      </c>
      <c r="F28" s="78" t="str">
        <f>IFERROR('IS-Reinsurance'!E6/'IS-Reinsurance'!E21,"-")</f>
        <v>-</v>
      </c>
      <c r="G28" s="78" t="str">
        <f>IFERROR('IS-Reinsurance'!F6/'IS-Reinsurance'!F21,"-")</f>
        <v>-</v>
      </c>
      <c r="H28" s="78" t="str">
        <f>IFERROR('IS-Reinsurance'!G6/'IS-Reinsurance'!G21,"-")</f>
        <v>-</v>
      </c>
      <c r="I28" s="78" t="str">
        <f>IFERROR('IS-Reinsurance'!H6/'IS-Reinsurance'!H21,"-")</f>
        <v>-</v>
      </c>
      <c r="J28" s="78" t="str">
        <f>IFERROR('IS-Reinsurance'!I6/'IS-Reinsurance'!I21,"-")</f>
        <v>-</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2.8439323721714413</v>
      </c>
      <c r="E29" s="78" t="str">
        <f>IFERROR('IS-Reinsurance'!D6/('IS-Reinsurance'!D21+'IS-Reinsurance'!D29+'IS-Reinsurance'!D30+'IS-Reinsurance'!D31+'IS-Reinsurance'!D32),"-")</f>
        <v>-</v>
      </c>
      <c r="F29" s="78" t="str">
        <f>IFERROR('IS-Reinsurance'!E6/('IS-Reinsurance'!E21+'IS-Reinsurance'!E29+'IS-Reinsurance'!E30+'IS-Reinsurance'!E31+'IS-Reinsurance'!E32),"-")</f>
        <v>-</v>
      </c>
      <c r="G29" s="78" t="str">
        <f>IFERROR('IS-Reinsurance'!F6/('IS-Reinsurance'!F21+'IS-Reinsurance'!F29+'IS-Reinsurance'!F30+'IS-Reinsurance'!F31+'IS-Reinsurance'!F32),"-")</f>
        <v>-</v>
      </c>
      <c r="H29" s="78" t="str">
        <f>IFERROR('IS-Reinsurance'!G6/('IS-Reinsurance'!G21+'IS-Reinsurance'!G29+'IS-Reinsurance'!G30+'IS-Reinsurance'!G31+'IS-Reinsurance'!G32),"-")</f>
        <v>-</v>
      </c>
      <c r="I29" s="78" t="str">
        <f>IFERROR('IS-Reinsurance'!H6/('IS-Reinsurance'!H21+'IS-Reinsurance'!H29+'IS-Reinsurance'!H30+'IS-Reinsurance'!H31+'IS-Reinsurance'!H32),"-")</f>
        <v>-</v>
      </c>
      <c r="J29" s="78" t="str">
        <f>IFERROR('IS-Reinsurance'!I6/('IS-Reinsurance'!I21+'IS-Reinsurance'!I29+'IS-Reinsurance'!I30+'IS-Reinsurance'!I31+'IS-Reinsurance'!I32),"-")</f>
        <v>-</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2.9954035147338938</v>
      </c>
      <c r="E30" s="78" t="str">
        <f>IFERROR(('IS-Reinsurance'!D6+'IS-Reinsurance'!D28)/('IS-Reinsurance'!D21),"-")</f>
        <v>-</v>
      </c>
      <c r="F30" s="78" t="str">
        <f>IFERROR(('IS-Reinsurance'!E6+'IS-Reinsurance'!E28)/('IS-Reinsurance'!E21),"-")</f>
        <v>-</v>
      </c>
      <c r="G30" s="78" t="str">
        <f>IFERROR(('IS-Reinsurance'!F6+'IS-Reinsurance'!F28)/('IS-Reinsurance'!F21),"-")</f>
        <v>-</v>
      </c>
      <c r="H30" s="78" t="str">
        <f>IFERROR(('IS-Reinsurance'!G6+'IS-Reinsurance'!G28)/('IS-Reinsurance'!G21),"-")</f>
        <v>-</v>
      </c>
      <c r="I30" s="78" t="str">
        <f>IFERROR(('IS-Reinsurance'!H6+'IS-Reinsurance'!H28)/('IS-Reinsurance'!H21),"-")</f>
        <v>-</v>
      </c>
      <c r="J30" s="78" t="str">
        <f>IFERROR(('IS-Reinsurance'!I6+'IS-Reinsurance'!I28)/('IS-Reinsurance'!I21),"-")</f>
        <v>-</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2.8717773947765819</v>
      </c>
      <c r="E31" s="78" t="str">
        <f>IFERROR(('IS-Reinsurance'!D6+'IS-Reinsurance'!D28)/('IS-Reinsurance'!D21+'IS-Reinsurance'!D29+'IS-Reinsurance'!D30+'IS-Reinsurance'!D31+'IS-Reinsurance'!D32),"-")</f>
        <v>-</v>
      </c>
      <c r="F31" s="78" t="str">
        <f>IFERROR(('IS-Reinsurance'!E6+'IS-Reinsurance'!E28)/('IS-Reinsurance'!E21+'IS-Reinsurance'!E29+'IS-Reinsurance'!E30+'IS-Reinsurance'!E31+'IS-Reinsurance'!E32),"-")</f>
        <v>-</v>
      </c>
      <c r="G31" s="78" t="str">
        <f>IFERROR(('IS-Reinsurance'!F6+'IS-Reinsurance'!F28)/('IS-Reinsurance'!F21+'IS-Reinsurance'!F29+'IS-Reinsurance'!F30+'IS-Reinsurance'!F31+'IS-Reinsurance'!F32),"-")</f>
        <v>-</v>
      </c>
      <c r="H31" s="78" t="str">
        <f>IFERROR(('IS-Reinsurance'!G6+'IS-Reinsurance'!G28)/('IS-Reinsurance'!G21+'IS-Reinsurance'!G29+'IS-Reinsurance'!G30+'IS-Reinsurance'!G31+'IS-Reinsurance'!G32),"-")</f>
        <v>-</v>
      </c>
      <c r="I31" s="78" t="str">
        <f>IFERROR(('IS-Reinsurance'!H6+'IS-Reinsurance'!H28)/('IS-Reinsurance'!H21+'IS-Reinsurance'!H29+'IS-Reinsurance'!H30+'IS-Reinsurance'!H31+'IS-Reinsurance'!H32),"-")</f>
        <v>-</v>
      </c>
      <c r="J31" s="78" t="str">
        <f>IFERROR(('IS-Reinsurance'!I6+'IS-Reinsurance'!I28)/('IS-Reinsurance'!I21+'IS-Reinsurance'!I29+'IS-Reinsurance'!I30+'IS-Reinsurance'!I31+'IS-Reinsurance'!I32),"-")</f>
        <v>-</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0.69524385187542381</v>
      </c>
      <c r="E32" s="78" t="str">
        <f>IFERROR('IS-Reinsurance'!D10/'IS-Reinsurance'!D6,"-")</f>
        <v>-</v>
      </c>
      <c r="F32" s="78" t="str">
        <f>IFERROR('IS-Reinsurance'!E10/'IS-Reinsurance'!E6,"-")</f>
        <v>-</v>
      </c>
      <c r="G32" s="78" t="str">
        <f>IFERROR('IS-Reinsurance'!F10/'IS-Reinsurance'!F6,"-")</f>
        <v>-</v>
      </c>
      <c r="H32" s="78" t="str">
        <f>IFERROR('IS-Reinsurance'!G10/'IS-Reinsurance'!G6,"-")</f>
        <v>-</v>
      </c>
      <c r="I32" s="78" t="str">
        <f>IFERROR('IS-Reinsurance'!H10/'IS-Reinsurance'!H6,"-")</f>
        <v>-</v>
      </c>
      <c r="J32" s="78" t="str">
        <f>IFERROR('IS-Reinsurance'!I10/'IS-Reinsurance'!I6,"-")</f>
        <v>-</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0.82838943870928972</v>
      </c>
      <c r="E33" s="78" t="str">
        <f>IFERROR('FP- Reinsurance'!D27/'FP- Reinsurance'!D54,"-")</f>
        <v>-</v>
      </c>
      <c r="F33" s="78" t="str">
        <f>IFERROR('FP- Reinsurance'!E27/'FP- Reinsurance'!E54,"-")</f>
        <v>-</v>
      </c>
      <c r="G33" s="78" t="str">
        <f>IFERROR('FP- Reinsurance'!F27/'FP- Reinsurance'!F54,"-")</f>
        <v>-</v>
      </c>
      <c r="H33" s="78" t="str">
        <f>IFERROR('FP- Reinsurance'!G27/'FP- Reinsurance'!G54,"-")</f>
        <v>-</v>
      </c>
      <c r="I33" s="78" t="str">
        <f>IFERROR('FP- Reinsurance'!H27/'FP- Reinsurance'!H54,"-")</f>
        <v>-</v>
      </c>
      <c r="J33" s="78" t="str">
        <f>IFERROR('FP- Reinsurance'!I27/'FP- Reinsurance'!I54,"-")</f>
        <v>-</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C5" activePane="bottomRight" state="frozen"/>
      <selection pane="topRight"/>
      <selection pane="bottomLeft"/>
      <selection pane="bottomRight" activeCell="C5" sqref="C5"/>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38276020.049610004</v>
      </c>
      <c r="D5" s="104"/>
      <c r="E5" s="104"/>
      <c r="F5" s="119"/>
      <c r="G5" s="104"/>
      <c r="H5" s="104"/>
      <c r="I5" s="130"/>
      <c r="J5" s="104"/>
      <c r="K5" s="104"/>
      <c r="L5" s="119"/>
      <c r="M5" s="104"/>
      <c r="N5" s="119"/>
      <c r="O5" s="81" t="s">
        <v>393</v>
      </c>
    </row>
    <row r="6" spans="1:49">
      <c r="A6" s="8">
        <f t="shared" ref="A6:A62" si="0">A5+1</f>
        <v>2</v>
      </c>
      <c r="B6" s="37" t="s">
        <v>369</v>
      </c>
      <c r="C6" s="110">
        <v>2926.5112600000002</v>
      </c>
      <c r="D6" s="104"/>
      <c r="E6" s="104"/>
      <c r="F6" s="119"/>
      <c r="G6" s="104"/>
      <c r="H6" s="104"/>
      <c r="I6" s="130"/>
      <c r="J6" s="104"/>
      <c r="K6" s="104"/>
      <c r="L6" s="119"/>
      <c r="M6" s="104"/>
      <c r="N6" s="119"/>
      <c r="O6" s="81" t="s">
        <v>392</v>
      </c>
    </row>
    <row r="7" spans="1:49">
      <c r="A7" s="8">
        <f t="shared" si="0"/>
        <v>3</v>
      </c>
      <c r="B7" s="37" t="s">
        <v>26</v>
      </c>
      <c r="C7" s="110">
        <v>151823758.84990996</v>
      </c>
      <c r="D7" s="104"/>
      <c r="E7" s="104"/>
      <c r="F7" s="119"/>
      <c r="G7" s="104"/>
      <c r="H7" s="104"/>
      <c r="I7" s="130"/>
      <c r="J7" s="104"/>
      <c r="K7" s="104"/>
      <c r="L7" s="119"/>
      <c r="M7" s="104"/>
      <c r="N7" s="119"/>
      <c r="O7" s="81" t="s">
        <v>27</v>
      </c>
    </row>
    <row r="8" spans="1:49">
      <c r="A8" s="8">
        <f t="shared" si="0"/>
        <v>4</v>
      </c>
      <c r="B8" s="37" t="s">
        <v>371</v>
      </c>
      <c r="C8" s="110">
        <v>34599729.241549991</v>
      </c>
      <c r="D8" s="104"/>
      <c r="E8" s="104"/>
      <c r="F8" s="119"/>
      <c r="G8" s="104"/>
      <c r="H8" s="104"/>
      <c r="I8" s="130"/>
      <c r="J8" s="104"/>
      <c r="K8" s="104"/>
      <c r="L8" s="119"/>
      <c r="M8" s="104"/>
      <c r="N8" s="119"/>
      <c r="O8" s="81" t="s">
        <v>28</v>
      </c>
    </row>
    <row r="9" spans="1:49">
      <c r="A9" s="8">
        <f t="shared" si="0"/>
        <v>5</v>
      </c>
      <c r="B9" s="37" t="s">
        <v>372</v>
      </c>
      <c r="C9" s="110">
        <v>7057714.2660100004</v>
      </c>
      <c r="D9" s="104"/>
      <c r="E9" s="104"/>
      <c r="F9" s="119"/>
      <c r="G9" s="104"/>
      <c r="H9" s="104"/>
      <c r="I9" s="130"/>
      <c r="J9" s="104"/>
      <c r="K9" s="104"/>
      <c r="L9" s="119"/>
      <c r="M9" s="104"/>
      <c r="N9" s="119"/>
      <c r="O9" s="81" t="s">
        <v>394</v>
      </c>
    </row>
    <row r="10" spans="1:49">
      <c r="A10" s="8">
        <f t="shared" si="0"/>
        <v>6</v>
      </c>
      <c r="B10" s="37" t="s">
        <v>29</v>
      </c>
      <c r="C10" s="110">
        <v>139366538.20248991</v>
      </c>
      <c r="D10" s="104"/>
      <c r="E10" s="104"/>
      <c r="F10" s="119"/>
      <c r="G10" s="104"/>
      <c r="H10" s="104"/>
      <c r="I10" s="130"/>
      <c r="J10" s="104"/>
      <c r="K10" s="104"/>
      <c r="L10" s="119"/>
      <c r="M10" s="104"/>
      <c r="N10" s="119"/>
      <c r="O10" s="81" t="s">
        <v>30</v>
      </c>
    </row>
    <row r="11" spans="1:49" ht="29">
      <c r="A11" s="8">
        <f t="shared" si="0"/>
        <v>7</v>
      </c>
      <c r="B11" s="37" t="s">
        <v>32</v>
      </c>
      <c r="C11" s="110">
        <v>633385.63511999999</v>
      </c>
      <c r="D11" s="104"/>
      <c r="E11" s="104"/>
      <c r="F11" s="119"/>
      <c r="G11" s="104"/>
      <c r="H11" s="104"/>
      <c r="I11" s="130"/>
      <c r="J11" s="104"/>
      <c r="K11" s="104"/>
      <c r="L11" s="119"/>
      <c r="M11" s="104"/>
      <c r="N11" s="119"/>
      <c r="O11" s="81" t="s">
        <v>33</v>
      </c>
    </row>
    <row r="12" spans="1:49" ht="29">
      <c r="A12" s="8">
        <f t="shared" si="0"/>
        <v>8</v>
      </c>
      <c r="B12" s="37" t="s">
        <v>34</v>
      </c>
      <c r="C12" s="110">
        <v>0</v>
      </c>
      <c r="D12" s="104"/>
      <c r="E12" s="104"/>
      <c r="F12" s="119"/>
      <c r="G12" s="104"/>
      <c r="H12" s="104"/>
      <c r="I12" s="132"/>
      <c r="J12" s="104"/>
      <c r="K12" s="104"/>
      <c r="L12" s="119"/>
      <c r="M12" s="104"/>
      <c r="N12" s="119"/>
      <c r="O12" s="81" t="s">
        <v>35</v>
      </c>
    </row>
    <row r="13" spans="1:49" ht="29">
      <c r="A13" s="8">
        <f t="shared" si="0"/>
        <v>9</v>
      </c>
      <c r="B13" s="37" t="s">
        <v>36</v>
      </c>
      <c r="C13" s="110">
        <v>0</v>
      </c>
      <c r="D13" s="104"/>
      <c r="E13" s="104"/>
      <c r="F13" s="119"/>
      <c r="G13" s="104"/>
      <c r="H13" s="104"/>
      <c r="I13" s="132"/>
      <c r="J13" s="104"/>
      <c r="K13" s="104"/>
      <c r="L13" s="119"/>
      <c r="M13" s="104"/>
      <c r="N13" s="119"/>
      <c r="O13" s="81" t="s">
        <v>37</v>
      </c>
    </row>
    <row r="14" spans="1:49">
      <c r="A14" s="8">
        <f t="shared" si="0"/>
        <v>10</v>
      </c>
      <c r="B14" s="37" t="s">
        <v>38</v>
      </c>
      <c r="C14" s="110">
        <v>101483443.08576995</v>
      </c>
      <c r="D14" s="104"/>
      <c r="E14" s="104"/>
      <c r="F14" s="119"/>
      <c r="G14" s="104"/>
      <c r="H14" s="104"/>
      <c r="I14" s="130"/>
      <c r="J14" s="104"/>
      <c r="K14" s="104"/>
      <c r="L14" s="119"/>
      <c r="M14" s="104"/>
      <c r="N14" s="119"/>
      <c r="O14" s="81" t="s">
        <v>39</v>
      </c>
    </row>
    <row r="15" spans="1:49">
      <c r="A15" s="8">
        <f t="shared" si="0"/>
        <v>11</v>
      </c>
      <c r="B15" s="37" t="s">
        <v>155</v>
      </c>
      <c r="C15" s="110">
        <v>218327.78475999998</v>
      </c>
      <c r="D15" s="104"/>
      <c r="E15" s="104"/>
      <c r="F15" s="119"/>
      <c r="G15" s="104"/>
      <c r="H15" s="104"/>
      <c r="I15" s="130"/>
      <c r="J15" s="104"/>
      <c r="K15" s="104"/>
      <c r="L15" s="119"/>
      <c r="M15" s="104"/>
      <c r="N15" s="119"/>
      <c r="O15" s="81" t="s">
        <v>40</v>
      </c>
    </row>
    <row r="16" spans="1:49">
      <c r="A16" s="8">
        <f t="shared" si="0"/>
        <v>12</v>
      </c>
      <c r="B16" s="37" t="s">
        <v>41</v>
      </c>
      <c r="C16" s="110">
        <v>12489.87586</v>
      </c>
      <c r="D16" s="104"/>
      <c r="E16" s="104"/>
      <c r="F16" s="119"/>
      <c r="G16" s="104"/>
      <c r="H16" s="104"/>
      <c r="I16" s="130"/>
      <c r="J16" s="104"/>
      <c r="K16" s="104"/>
      <c r="L16" s="119"/>
      <c r="M16" s="104"/>
      <c r="N16" s="119"/>
      <c r="O16" s="81" t="s">
        <v>42</v>
      </c>
    </row>
    <row r="17" spans="1:15">
      <c r="A17" s="8">
        <f t="shared" si="0"/>
        <v>13</v>
      </c>
      <c r="B17" s="37" t="s">
        <v>373</v>
      </c>
      <c r="C17" s="110">
        <v>0</v>
      </c>
      <c r="D17" s="104"/>
      <c r="E17" s="104"/>
      <c r="F17" s="119"/>
      <c r="G17" s="104"/>
      <c r="H17" s="104"/>
      <c r="I17" s="130"/>
      <c r="J17" s="104"/>
      <c r="K17" s="104"/>
      <c r="L17" s="119"/>
      <c r="M17" s="104"/>
      <c r="N17" s="119"/>
      <c r="O17" s="81" t="s">
        <v>395</v>
      </c>
    </row>
    <row r="18" spans="1:15">
      <c r="A18" s="8">
        <f t="shared" si="0"/>
        <v>14</v>
      </c>
      <c r="B18" s="37" t="s">
        <v>43</v>
      </c>
      <c r="C18" s="110">
        <v>23728882.776120003</v>
      </c>
      <c r="D18" s="104"/>
      <c r="E18" s="104"/>
      <c r="F18" s="119"/>
      <c r="G18" s="104"/>
      <c r="H18" s="104"/>
      <c r="I18" s="130"/>
      <c r="J18" s="104"/>
      <c r="K18" s="104"/>
      <c r="L18" s="119"/>
      <c r="M18" s="104"/>
      <c r="N18" s="119"/>
      <c r="O18" s="81" t="s">
        <v>44</v>
      </c>
    </row>
    <row r="19" spans="1:15">
      <c r="A19" s="93">
        <f t="shared" si="0"/>
        <v>15</v>
      </c>
      <c r="B19" s="94" t="s">
        <v>374</v>
      </c>
      <c r="C19" s="110">
        <v>16446833.984200003</v>
      </c>
      <c r="D19" s="104"/>
      <c r="E19" s="104"/>
      <c r="F19" s="119"/>
      <c r="G19" s="104"/>
      <c r="H19" s="104"/>
      <c r="I19" s="130"/>
      <c r="J19" s="104"/>
      <c r="K19" s="104"/>
      <c r="L19" s="119"/>
      <c r="M19" s="104"/>
      <c r="N19" s="119"/>
      <c r="O19" s="102" t="s">
        <v>45</v>
      </c>
    </row>
    <row r="20" spans="1:15" ht="29">
      <c r="A20" s="8">
        <f t="shared" si="0"/>
        <v>16</v>
      </c>
      <c r="B20" s="37" t="s">
        <v>375</v>
      </c>
      <c r="C20" s="110">
        <v>351100.82</v>
      </c>
      <c r="D20" s="104"/>
      <c r="E20" s="104"/>
      <c r="F20" s="119"/>
      <c r="G20" s="104"/>
      <c r="H20" s="104"/>
      <c r="I20" s="130"/>
      <c r="J20" s="104"/>
      <c r="K20" s="104"/>
      <c r="L20" s="119"/>
      <c r="M20" s="104"/>
      <c r="N20" s="119"/>
      <c r="O20" s="81" t="s">
        <v>396</v>
      </c>
    </row>
    <row r="21" spans="1:15">
      <c r="A21" s="8">
        <f t="shared" si="0"/>
        <v>17</v>
      </c>
      <c r="B21" s="37" t="s">
        <v>47</v>
      </c>
      <c r="C21" s="110">
        <v>0</v>
      </c>
      <c r="D21" s="104"/>
      <c r="E21" s="104"/>
      <c r="F21" s="119"/>
      <c r="G21" s="104"/>
      <c r="H21" s="104"/>
      <c r="I21" s="130"/>
      <c r="J21" s="104"/>
      <c r="K21" s="104"/>
      <c r="L21" s="119"/>
      <c r="M21" s="104"/>
      <c r="N21" s="119"/>
      <c r="O21" s="81" t="s">
        <v>48</v>
      </c>
    </row>
    <row r="22" spans="1:15">
      <c r="A22" s="8">
        <f t="shared" si="0"/>
        <v>18</v>
      </c>
      <c r="B22" s="37" t="s">
        <v>49</v>
      </c>
      <c r="C22" s="110">
        <v>117249.38744999999</v>
      </c>
      <c r="D22" s="104"/>
      <c r="E22" s="104"/>
      <c r="F22" s="119"/>
      <c r="G22" s="104"/>
      <c r="H22" s="104"/>
      <c r="I22" s="130"/>
      <c r="J22" s="104"/>
      <c r="K22" s="104"/>
      <c r="L22" s="119"/>
      <c r="M22" s="104"/>
      <c r="N22" s="119"/>
      <c r="O22" s="81" t="s">
        <v>50</v>
      </c>
    </row>
    <row r="23" spans="1:15">
      <c r="A23" s="8">
        <f t="shared" si="0"/>
        <v>19</v>
      </c>
      <c r="B23" s="37" t="s">
        <v>439</v>
      </c>
      <c r="C23" s="110">
        <v>2218909.0595999993</v>
      </c>
      <c r="D23" s="104"/>
      <c r="E23" s="104"/>
      <c r="F23" s="119"/>
      <c r="G23" s="104"/>
      <c r="H23" s="104"/>
      <c r="I23" s="130"/>
      <c r="J23" s="104"/>
      <c r="K23" s="104"/>
      <c r="L23" s="119"/>
      <c r="M23" s="104"/>
      <c r="N23" s="119"/>
      <c r="O23" s="81" t="s">
        <v>84</v>
      </c>
    </row>
    <row r="24" spans="1:15">
      <c r="A24" s="8">
        <f t="shared" si="0"/>
        <v>20</v>
      </c>
      <c r="B24" s="37" t="s">
        <v>437</v>
      </c>
      <c r="C24" s="110">
        <v>0</v>
      </c>
      <c r="D24" s="104"/>
      <c r="E24" s="104"/>
      <c r="F24" s="119"/>
      <c r="G24" s="104"/>
      <c r="H24" s="104"/>
      <c r="I24" s="130"/>
      <c r="J24" s="104"/>
      <c r="K24" s="104"/>
      <c r="L24" s="119"/>
      <c r="M24" s="104"/>
      <c r="N24" s="119"/>
      <c r="O24" s="81"/>
    </row>
    <row r="25" spans="1:15" ht="29">
      <c r="A25" s="8">
        <f t="shared" si="0"/>
        <v>21</v>
      </c>
      <c r="B25" s="37" t="s">
        <v>438</v>
      </c>
      <c r="C25" s="110">
        <v>233173.4</v>
      </c>
      <c r="D25" s="104"/>
      <c r="E25" s="104"/>
      <c r="F25" s="119"/>
      <c r="G25" s="104"/>
      <c r="H25" s="104"/>
      <c r="I25" s="130"/>
      <c r="J25" s="104"/>
      <c r="K25" s="104"/>
      <c r="L25" s="119"/>
      <c r="M25" s="104"/>
      <c r="N25" s="119"/>
      <c r="O25" s="81"/>
    </row>
    <row r="26" spans="1:15">
      <c r="A26" s="8">
        <f t="shared" si="0"/>
        <v>22</v>
      </c>
      <c r="B26" s="37" t="s">
        <v>51</v>
      </c>
      <c r="C26" s="110">
        <v>1569994.6205200001</v>
      </c>
      <c r="D26" s="104"/>
      <c r="E26" s="104"/>
      <c r="F26" s="119"/>
      <c r="G26" s="104"/>
      <c r="H26" s="104"/>
      <c r="I26" s="130"/>
      <c r="J26" s="104"/>
      <c r="K26" s="104"/>
      <c r="L26" s="119"/>
      <c r="M26" s="104"/>
      <c r="N26" s="119"/>
      <c r="O26" s="81" t="s">
        <v>52</v>
      </c>
    </row>
    <row r="27" spans="1:15" s="63" customFormat="1">
      <c r="A27" s="62">
        <f t="shared" si="0"/>
        <v>23</v>
      </c>
      <c r="B27" s="61" t="s">
        <v>53</v>
      </c>
      <c r="C27" s="113">
        <v>518140477.55103016</v>
      </c>
      <c r="D27" s="114"/>
      <c r="E27" s="114"/>
      <c r="F27" s="121"/>
      <c r="G27" s="114"/>
      <c r="H27" s="114"/>
      <c r="I27" s="131"/>
      <c r="J27" s="114"/>
      <c r="K27" s="114"/>
      <c r="L27" s="121"/>
      <c r="M27" s="114"/>
      <c r="N27" s="121"/>
      <c r="O27" s="86" t="s">
        <v>54</v>
      </c>
    </row>
    <row r="28" spans="1:15">
      <c r="A28" s="8">
        <f t="shared" si="0"/>
        <v>24</v>
      </c>
      <c r="B28" s="37" t="s">
        <v>55</v>
      </c>
      <c r="C28" s="110">
        <v>11782568.591390006</v>
      </c>
      <c r="D28" s="104"/>
      <c r="E28" s="104"/>
      <c r="F28" s="119"/>
      <c r="G28" s="104"/>
      <c r="H28" s="104"/>
      <c r="I28" s="130"/>
      <c r="J28" s="104"/>
      <c r="K28" s="104"/>
      <c r="L28" s="119"/>
      <c r="M28" s="104"/>
      <c r="N28" s="119"/>
      <c r="O28" s="81" t="s">
        <v>79</v>
      </c>
    </row>
    <row r="29" spans="1:15">
      <c r="A29" s="8">
        <f t="shared" si="0"/>
        <v>25</v>
      </c>
      <c r="B29" s="37" t="s">
        <v>56</v>
      </c>
      <c r="C29" s="110">
        <v>5063229.2982999999</v>
      </c>
      <c r="D29" s="104"/>
      <c r="E29" s="104"/>
      <c r="F29" s="119"/>
      <c r="G29" s="104"/>
      <c r="H29" s="104"/>
      <c r="I29" s="130"/>
      <c r="J29" s="104"/>
      <c r="K29" s="104"/>
      <c r="L29" s="119"/>
      <c r="M29" s="104"/>
      <c r="N29" s="119"/>
      <c r="O29" s="81" t="s">
        <v>80</v>
      </c>
    </row>
    <row r="30" spans="1:15">
      <c r="A30" s="8">
        <f t="shared" si="0"/>
        <v>26</v>
      </c>
      <c r="B30" s="37" t="s">
        <v>376</v>
      </c>
      <c r="C30" s="110">
        <v>522.20079999999996</v>
      </c>
      <c r="D30" s="104"/>
      <c r="E30" s="104"/>
      <c r="F30" s="119"/>
      <c r="G30" s="104"/>
      <c r="H30" s="104"/>
      <c r="I30" s="130"/>
      <c r="J30" s="104"/>
      <c r="K30" s="104"/>
      <c r="L30" s="119"/>
      <c r="M30" s="104"/>
      <c r="N30" s="119"/>
      <c r="O30" s="81" t="s">
        <v>397</v>
      </c>
    </row>
    <row r="31" spans="1:15">
      <c r="A31" s="8">
        <f t="shared" si="0"/>
        <v>27</v>
      </c>
      <c r="B31" s="37" t="s">
        <v>377</v>
      </c>
      <c r="C31" s="110">
        <v>3989082.298549999</v>
      </c>
      <c r="D31" s="104"/>
      <c r="E31" s="104"/>
      <c r="F31" s="119"/>
      <c r="G31" s="104"/>
      <c r="H31" s="104"/>
      <c r="I31" s="130"/>
      <c r="J31" s="104"/>
      <c r="K31" s="104"/>
      <c r="L31" s="119"/>
      <c r="M31" s="104"/>
      <c r="N31" s="119"/>
      <c r="O31" s="81" t="s">
        <v>398</v>
      </c>
    </row>
    <row r="32" spans="1:15">
      <c r="A32" s="8">
        <f t="shared" si="0"/>
        <v>28</v>
      </c>
      <c r="B32" s="37" t="s">
        <v>57</v>
      </c>
      <c r="C32" s="110">
        <v>103611.35879999999</v>
      </c>
      <c r="D32" s="104"/>
      <c r="E32" s="104"/>
      <c r="F32" s="119"/>
      <c r="G32" s="104"/>
      <c r="H32" s="104"/>
      <c r="I32" s="130"/>
      <c r="J32" s="104"/>
      <c r="K32" s="104"/>
      <c r="L32" s="119"/>
      <c r="M32" s="104"/>
      <c r="N32" s="119"/>
      <c r="O32" s="81" t="s">
        <v>81</v>
      </c>
    </row>
    <row r="33" spans="1:15">
      <c r="A33" s="8">
        <f t="shared" si="0"/>
        <v>29</v>
      </c>
      <c r="B33" s="37" t="s">
        <v>378</v>
      </c>
      <c r="C33" s="110">
        <v>4931579.775679999</v>
      </c>
      <c r="D33" s="104"/>
      <c r="E33" s="104"/>
      <c r="F33" s="119"/>
      <c r="G33" s="104"/>
      <c r="H33" s="104"/>
      <c r="I33" s="130"/>
      <c r="J33" s="104"/>
      <c r="K33" s="104"/>
      <c r="L33" s="119"/>
      <c r="M33" s="104"/>
      <c r="N33" s="119"/>
      <c r="O33" s="81" t="s">
        <v>399</v>
      </c>
    </row>
    <row r="34" spans="1:15">
      <c r="A34" s="8">
        <f t="shared" si="0"/>
        <v>30</v>
      </c>
      <c r="B34" s="37" t="s">
        <v>58</v>
      </c>
      <c r="C34" s="110">
        <v>507384.27201999992</v>
      </c>
      <c r="D34" s="104"/>
      <c r="E34" s="104"/>
      <c r="F34" s="119"/>
      <c r="G34" s="104"/>
      <c r="H34" s="104"/>
      <c r="I34" s="130"/>
      <c r="J34" s="104"/>
      <c r="K34" s="104"/>
      <c r="L34" s="119"/>
      <c r="M34" s="104"/>
      <c r="N34" s="119"/>
      <c r="O34" s="81" t="s">
        <v>82</v>
      </c>
    </row>
    <row r="35" spans="1:15">
      <c r="A35" s="8">
        <f t="shared" si="0"/>
        <v>31</v>
      </c>
      <c r="B35" s="37" t="s">
        <v>59</v>
      </c>
      <c r="C35" s="110">
        <v>3777634.4674100005</v>
      </c>
      <c r="D35" s="104"/>
      <c r="E35" s="104"/>
      <c r="F35" s="119"/>
      <c r="G35" s="104"/>
      <c r="H35" s="104"/>
      <c r="I35" s="130"/>
      <c r="J35" s="104"/>
      <c r="K35" s="104"/>
      <c r="L35" s="119"/>
      <c r="M35" s="104"/>
      <c r="N35" s="119"/>
      <c r="O35" s="81" t="s">
        <v>83</v>
      </c>
    </row>
    <row r="36" spans="1:15" ht="29">
      <c r="A36" s="8">
        <f t="shared" si="0"/>
        <v>32</v>
      </c>
      <c r="B36" s="37" t="s">
        <v>60</v>
      </c>
      <c r="C36" s="110">
        <v>5823746.3108599996</v>
      </c>
      <c r="D36" s="104"/>
      <c r="E36" s="104"/>
      <c r="F36" s="119"/>
      <c r="G36" s="104"/>
      <c r="H36" s="104"/>
      <c r="I36" s="130"/>
      <c r="J36" s="104"/>
      <c r="K36" s="104"/>
      <c r="L36" s="119"/>
      <c r="M36" s="104"/>
      <c r="N36" s="119"/>
      <c r="O36" s="81" t="s">
        <v>85</v>
      </c>
    </row>
    <row r="37" spans="1:15">
      <c r="A37" s="8">
        <f t="shared" si="0"/>
        <v>33</v>
      </c>
      <c r="B37" s="37" t="s">
        <v>379</v>
      </c>
      <c r="C37" s="110">
        <v>713193.24664000003</v>
      </c>
      <c r="D37" s="104"/>
      <c r="E37" s="104"/>
      <c r="F37" s="119"/>
      <c r="G37" s="104"/>
      <c r="H37" s="104"/>
      <c r="I37" s="130"/>
      <c r="J37" s="104"/>
      <c r="K37" s="104"/>
      <c r="L37" s="119"/>
      <c r="M37" s="104"/>
      <c r="N37" s="119"/>
      <c r="O37" s="81" t="s">
        <v>400</v>
      </c>
    </row>
    <row r="38" spans="1:15">
      <c r="A38" s="8">
        <f t="shared" si="0"/>
        <v>34</v>
      </c>
      <c r="B38" s="37" t="s">
        <v>61</v>
      </c>
      <c r="C38" s="110">
        <v>2847723.9607599997</v>
      </c>
      <c r="D38" s="104"/>
      <c r="E38" s="104"/>
      <c r="F38" s="119"/>
      <c r="G38" s="104"/>
      <c r="H38" s="104"/>
      <c r="I38" s="130"/>
      <c r="J38" s="104"/>
      <c r="K38" s="104"/>
      <c r="L38" s="119"/>
      <c r="M38" s="104"/>
      <c r="N38" s="119"/>
      <c r="O38" s="81" t="s">
        <v>86</v>
      </c>
    </row>
    <row r="39" spans="1:15">
      <c r="A39" s="8">
        <f t="shared" si="0"/>
        <v>35</v>
      </c>
      <c r="B39" s="37" t="s">
        <v>62</v>
      </c>
      <c r="C39" s="110">
        <v>31578407.850449998</v>
      </c>
      <c r="D39" s="104"/>
      <c r="E39" s="104"/>
      <c r="F39" s="119"/>
      <c r="G39" s="104"/>
      <c r="H39" s="104"/>
      <c r="I39" s="130"/>
      <c r="J39" s="104"/>
      <c r="K39" s="104"/>
      <c r="L39" s="119"/>
      <c r="M39" s="104"/>
      <c r="N39" s="119"/>
      <c r="O39" s="81" t="s">
        <v>87</v>
      </c>
    </row>
    <row r="40" spans="1:15" s="63" customFormat="1">
      <c r="A40" s="62">
        <f t="shared" si="0"/>
        <v>36</v>
      </c>
      <c r="B40" s="61" t="s">
        <v>63</v>
      </c>
      <c r="C40" s="113">
        <v>71118683.633079991</v>
      </c>
      <c r="D40" s="114"/>
      <c r="E40" s="114"/>
      <c r="F40" s="121"/>
      <c r="G40" s="114"/>
      <c r="H40" s="114"/>
      <c r="I40" s="131"/>
      <c r="J40" s="114"/>
      <c r="K40" s="114"/>
      <c r="L40" s="121"/>
      <c r="M40" s="114"/>
      <c r="N40" s="121"/>
      <c r="O40" s="86" t="s">
        <v>88</v>
      </c>
    </row>
    <row r="41" spans="1:15" s="63" customFormat="1">
      <c r="A41" s="62">
        <f t="shared" si="0"/>
        <v>37</v>
      </c>
      <c r="B41" s="61" t="s">
        <v>64</v>
      </c>
      <c r="C41" s="113">
        <v>589259161.1843102</v>
      </c>
      <c r="D41" s="114"/>
      <c r="E41" s="114"/>
      <c r="F41" s="129"/>
      <c r="G41" s="114"/>
      <c r="H41" s="114"/>
      <c r="I41" s="131"/>
      <c r="J41" s="114"/>
      <c r="K41" s="114"/>
      <c r="L41" s="121"/>
      <c r="M41" s="114"/>
      <c r="N41" s="121"/>
      <c r="O41" s="86" t="s">
        <v>89</v>
      </c>
    </row>
    <row r="42" spans="1:15">
      <c r="A42" s="8">
        <f t="shared" si="0"/>
        <v>38</v>
      </c>
      <c r="B42" s="37" t="s">
        <v>65</v>
      </c>
      <c r="C42" s="110">
        <v>16933198.120350003</v>
      </c>
      <c r="D42" s="104"/>
      <c r="E42" s="104"/>
      <c r="F42" s="119"/>
      <c r="G42" s="35"/>
      <c r="H42" s="104"/>
      <c r="I42" s="130"/>
      <c r="J42" s="104"/>
      <c r="K42" s="35"/>
      <c r="L42" s="119"/>
      <c r="M42" s="104"/>
      <c r="N42" s="119"/>
      <c r="O42" s="81" t="s">
        <v>90</v>
      </c>
    </row>
    <row r="43" spans="1:15">
      <c r="A43" s="8">
        <f t="shared" si="0"/>
        <v>39</v>
      </c>
      <c r="B43" s="37" t="s">
        <v>66</v>
      </c>
      <c r="C43" s="110">
        <v>49494.69902</v>
      </c>
      <c r="D43" s="104"/>
      <c r="E43" s="104"/>
      <c r="F43" s="119"/>
      <c r="G43" s="104"/>
      <c r="H43" s="104"/>
      <c r="I43" s="130"/>
      <c r="J43" s="104"/>
      <c r="K43" s="104"/>
      <c r="L43" s="119"/>
      <c r="M43" s="104"/>
      <c r="N43" s="119"/>
      <c r="O43" s="81" t="s">
        <v>91</v>
      </c>
    </row>
    <row r="44" spans="1:15">
      <c r="A44" s="8">
        <f t="shared" si="0"/>
        <v>40</v>
      </c>
      <c r="B44" s="37" t="s">
        <v>67</v>
      </c>
      <c r="C44" s="110">
        <v>3906549.2440200006</v>
      </c>
      <c r="D44" s="104"/>
      <c r="E44" s="104"/>
      <c r="F44" s="119"/>
      <c r="G44" s="104"/>
      <c r="H44" s="104"/>
      <c r="I44" s="130"/>
      <c r="J44" s="104"/>
      <c r="K44" s="104"/>
      <c r="L44" s="119"/>
      <c r="M44" s="104"/>
      <c r="N44" s="119"/>
      <c r="O44" s="81" t="s">
        <v>92</v>
      </c>
    </row>
    <row r="45" spans="1:15">
      <c r="A45" s="8">
        <f t="shared" si="0"/>
        <v>41</v>
      </c>
      <c r="B45" s="37" t="s">
        <v>68</v>
      </c>
      <c r="C45" s="110">
        <v>1986623.5844100006</v>
      </c>
      <c r="D45" s="104"/>
      <c r="E45" s="104"/>
      <c r="F45" s="119"/>
      <c r="G45" s="104"/>
      <c r="H45" s="104"/>
      <c r="I45" s="130"/>
      <c r="J45" s="104"/>
      <c r="K45" s="104"/>
      <c r="L45" s="119"/>
      <c r="M45" s="104"/>
      <c r="N45" s="119"/>
      <c r="O45" s="81" t="s">
        <v>93</v>
      </c>
    </row>
    <row r="46" spans="1:15">
      <c r="A46" s="8">
        <f t="shared" si="0"/>
        <v>42</v>
      </c>
      <c r="B46" s="37" t="s">
        <v>69</v>
      </c>
      <c r="C46" s="110">
        <v>1117162.2274900002</v>
      </c>
      <c r="D46" s="104"/>
      <c r="E46" s="104"/>
      <c r="F46" s="119"/>
      <c r="G46" s="104"/>
      <c r="H46" s="104"/>
      <c r="I46" s="130"/>
      <c r="J46" s="104"/>
      <c r="K46" s="104"/>
      <c r="L46" s="119"/>
      <c r="M46" s="104"/>
      <c r="N46" s="119"/>
      <c r="O46" s="81" t="s">
        <v>94</v>
      </c>
    </row>
    <row r="47" spans="1:15">
      <c r="A47" s="8">
        <f t="shared" si="0"/>
        <v>43</v>
      </c>
      <c r="B47" s="37" t="s">
        <v>100</v>
      </c>
      <c r="C47" s="110">
        <v>5349258.2711700005</v>
      </c>
      <c r="D47" s="104"/>
      <c r="E47" s="104"/>
      <c r="F47" s="119"/>
      <c r="G47" s="104"/>
      <c r="H47" s="104"/>
      <c r="I47" s="130"/>
      <c r="J47" s="104"/>
      <c r="K47" s="104"/>
      <c r="L47" s="119"/>
      <c r="M47" s="104"/>
      <c r="N47" s="119"/>
      <c r="O47" s="81" t="s">
        <v>70</v>
      </c>
    </row>
    <row r="48" spans="1:15">
      <c r="A48" s="8">
        <f t="shared" si="0"/>
        <v>44</v>
      </c>
      <c r="B48" s="37" t="s">
        <v>71</v>
      </c>
      <c r="C48" s="110">
        <v>16793954.257670004</v>
      </c>
      <c r="D48" s="104"/>
      <c r="E48" s="104"/>
      <c r="F48" s="119"/>
      <c r="G48" s="104"/>
      <c r="H48" s="104"/>
      <c r="I48" s="130"/>
      <c r="J48" s="104"/>
      <c r="K48" s="104"/>
      <c r="L48" s="119"/>
      <c r="M48" s="104"/>
      <c r="N48" s="119"/>
      <c r="O48" s="81" t="s">
        <v>95</v>
      </c>
    </row>
    <row r="49" spans="1:15" s="63" customFormat="1">
      <c r="A49" s="62">
        <f t="shared" si="0"/>
        <v>45</v>
      </c>
      <c r="B49" s="61" t="s">
        <v>72</v>
      </c>
      <c r="C49" s="113">
        <v>46136240.405049995</v>
      </c>
      <c r="D49" s="114"/>
      <c r="E49" s="114"/>
      <c r="F49" s="121"/>
      <c r="G49" s="114"/>
      <c r="H49" s="114"/>
      <c r="I49" s="131"/>
      <c r="J49" s="114"/>
      <c r="K49" s="114"/>
      <c r="L49" s="121"/>
      <c r="M49" s="114"/>
      <c r="N49" s="121"/>
      <c r="O49" s="86" t="s">
        <v>96</v>
      </c>
    </row>
    <row r="50" spans="1:15">
      <c r="A50" s="8">
        <f t="shared" si="0"/>
        <v>46</v>
      </c>
      <c r="B50" s="37" t="s">
        <v>73</v>
      </c>
      <c r="C50" s="110">
        <v>424919642.98226994</v>
      </c>
      <c r="D50" s="104"/>
      <c r="E50" s="104"/>
      <c r="F50" s="119"/>
      <c r="G50" s="104"/>
      <c r="H50" s="104"/>
      <c r="I50" s="130"/>
      <c r="J50" s="104"/>
      <c r="K50" s="104"/>
      <c r="L50" s="119"/>
      <c r="M50" s="104"/>
      <c r="N50" s="119"/>
      <c r="O50" s="81" t="s">
        <v>97</v>
      </c>
    </row>
    <row r="51" spans="1:15" ht="29">
      <c r="A51" s="8">
        <f t="shared" si="0"/>
        <v>47</v>
      </c>
      <c r="B51" s="37" t="s">
        <v>101</v>
      </c>
      <c r="C51" s="110">
        <v>5458514.0844799979</v>
      </c>
      <c r="D51" s="104"/>
      <c r="E51" s="104"/>
      <c r="F51" s="119"/>
      <c r="G51" s="104"/>
      <c r="H51" s="104"/>
      <c r="I51" s="130"/>
      <c r="J51" s="104"/>
      <c r="K51" s="104"/>
      <c r="L51" s="119"/>
      <c r="M51" s="104"/>
      <c r="N51" s="119"/>
      <c r="O51" s="81" t="s">
        <v>74</v>
      </c>
    </row>
    <row r="52" spans="1:15">
      <c r="A52" s="8">
        <f t="shared" si="0"/>
        <v>48</v>
      </c>
      <c r="B52" s="37" t="s">
        <v>102</v>
      </c>
      <c r="C52" s="110">
        <v>7576369.2287700009</v>
      </c>
      <c r="D52" s="104"/>
      <c r="E52" s="104"/>
      <c r="F52" s="119"/>
      <c r="G52" s="104"/>
      <c r="H52" s="104"/>
      <c r="I52" s="130"/>
      <c r="J52" s="104"/>
      <c r="K52" s="104"/>
      <c r="L52" s="119"/>
      <c r="M52" s="104"/>
      <c r="N52" s="119"/>
      <c r="O52" s="81" t="s">
        <v>75</v>
      </c>
    </row>
    <row r="53" spans="1:15">
      <c r="A53" s="8">
        <f t="shared" si="0"/>
        <v>49</v>
      </c>
      <c r="B53" s="37" t="s">
        <v>380</v>
      </c>
      <c r="C53" s="110">
        <v>113313.71401000003</v>
      </c>
      <c r="D53" s="104"/>
      <c r="E53" s="104"/>
      <c r="F53" s="119"/>
      <c r="G53" s="104"/>
      <c r="H53" s="104"/>
      <c r="I53" s="130"/>
      <c r="J53" s="104"/>
      <c r="K53" s="104"/>
      <c r="L53" s="119"/>
      <c r="M53" s="104"/>
      <c r="N53" s="119"/>
      <c r="O53" s="81" t="s">
        <v>401</v>
      </c>
    </row>
    <row r="54" spans="1:15" s="63" customFormat="1">
      <c r="A54" s="62">
        <f t="shared" si="0"/>
        <v>50</v>
      </c>
      <c r="B54" s="61" t="s">
        <v>76</v>
      </c>
      <c r="C54" s="113">
        <v>438067840.00998992</v>
      </c>
      <c r="D54" s="114"/>
      <c r="E54" s="114"/>
      <c r="F54" s="121"/>
      <c r="G54" s="114"/>
      <c r="H54" s="114"/>
      <c r="I54" s="131"/>
      <c r="J54" s="114"/>
      <c r="K54" s="114"/>
      <c r="L54" s="121"/>
      <c r="M54" s="114"/>
      <c r="N54" s="121"/>
      <c r="O54" s="86" t="s">
        <v>98</v>
      </c>
    </row>
    <row r="55" spans="1:15" s="63" customFormat="1">
      <c r="A55" s="62">
        <f t="shared" si="0"/>
        <v>51</v>
      </c>
      <c r="B55" s="61" t="s">
        <v>77</v>
      </c>
      <c r="C55" s="113">
        <v>484204080.41528004</v>
      </c>
      <c r="D55" s="114"/>
      <c r="E55" s="114"/>
      <c r="F55" s="121"/>
      <c r="G55" s="114"/>
      <c r="H55" s="114"/>
      <c r="I55" s="131"/>
      <c r="J55" s="114"/>
      <c r="K55" s="114"/>
      <c r="L55" s="121"/>
      <c r="M55" s="114"/>
      <c r="N55" s="121"/>
      <c r="O55" s="86" t="s">
        <v>99</v>
      </c>
    </row>
    <row r="56" spans="1:15">
      <c r="A56" s="8">
        <f t="shared" si="0"/>
        <v>52</v>
      </c>
      <c r="B56" s="37" t="s">
        <v>22</v>
      </c>
      <c r="C56" s="110">
        <v>501385.1</v>
      </c>
      <c r="D56" s="104"/>
      <c r="E56" s="104"/>
      <c r="F56" s="119"/>
      <c r="G56" s="104"/>
      <c r="H56" s="104"/>
      <c r="I56" s="130"/>
      <c r="J56" s="104"/>
      <c r="K56" s="104"/>
      <c r="L56" s="119"/>
      <c r="M56" s="104"/>
      <c r="N56" s="119"/>
      <c r="O56" s="81" t="s">
        <v>78</v>
      </c>
    </row>
    <row r="57" spans="1:15">
      <c r="A57" s="8">
        <f t="shared" si="0"/>
        <v>53</v>
      </c>
      <c r="B57" s="37" t="s">
        <v>103</v>
      </c>
      <c r="C57" s="110">
        <v>68190189.192970008</v>
      </c>
      <c r="D57" s="104"/>
      <c r="E57" s="104"/>
      <c r="F57" s="119"/>
      <c r="G57" s="104"/>
      <c r="H57" s="104"/>
      <c r="I57" s="130"/>
      <c r="J57" s="104"/>
      <c r="K57" s="104"/>
      <c r="L57" s="119"/>
      <c r="M57" s="104"/>
      <c r="N57" s="119"/>
      <c r="O57" s="81" t="s">
        <v>111</v>
      </c>
    </row>
    <row r="58" spans="1:15">
      <c r="A58" s="8">
        <f t="shared" si="0"/>
        <v>54</v>
      </c>
      <c r="B58" s="37" t="s">
        <v>104</v>
      </c>
      <c r="C58" s="110">
        <v>24447223.854590002</v>
      </c>
      <c r="D58" s="104"/>
      <c r="E58" s="104"/>
      <c r="F58" s="119"/>
      <c r="G58" s="104"/>
      <c r="H58" s="104"/>
      <c r="I58" s="130"/>
      <c r="J58" s="104"/>
      <c r="K58" s="104"/>
      <c r="L58" s="119"/>
      <c r="M58" s="104"/>
      <c r="N58" s="119"/>
      <c r="O58" s="81" t="s">
        <v>113</v>
      </c>
    </row>
    <row r="59" spans="1:15">
      <c r="A59" s="8">
        <f t="shared" si="0"/>
        <v>55</v>
      </c>
      <c r="B59" s="37" t="s">
        <v>107</v>
      </c>
      <c r="C59" s="110">
        <v>12795089.174200002</v>
      </c>
      <c r="D59" s="104"/>
      <c r="E59" s="104"/>
      <c r="F59" s="119"/>
      <c r="G59" s="104"/>
      <c r="H59" s="114"/>
      <c r="I59" s="130"/>
      <c r="J59" s="104"/>
      <c r="K59" s="104"/>
      <c r="L59" s="119"/>
      <c r="M59" s="104"/>
      <c r="N59" s="119"/>
      <c r="O59" s="81" t="s">
        <v>108</v>
      </c>
    </row>
    <row r="60" spans="1:15">
      <c r="A60" s="8">
        <f t="shared" si="0"/>
        <v>56</v>
      </c>
      <c r="B60" s="37" t="s">
        <v>3</v>
      </c>
      <c r="C60" s="110">
        <v>-878806.56223999884</v>
      </c>
      <c r="D60" s="104"/>
      <c r="E60" s="104"/>
      <c r="F60" s="119"/>
      <c r="G60" s="104"/>
      <c r="H60" s="114"/>
      <c r="I60" s="130"/>
      <c r="J60" s="104"/>
      <c r="K60" s="104"/>
      <c r="L60" s="119"/>
      <c r="M60" s="104"/>
      <c r="N60" s="119"/>
      <c r="O60" s="81" t="s">
        <v>112</v>
      </c>
    </row>
    <row r="61" spans="1:15" s="63" customFormat="1">
      <c r="A61" s="62">
        <f t="shared" si="0"/>
        <v>57</v>
      </c>
      <c r="B61" s="61" t="s">
        <v>105</v>
      </c>
      <c r="C61" s="113">
        <v>104553695.65941001</v>
      </c>
      <c r="D61" s="114"/>
      <c r="E61" s="114"/>
      <c r="F61" s="121"/>
      <c r="G61" s="114"/>
      <c r="H61" s="114"/>
      <c r="I61" s="131"/>
      <c r="J61" s="114"/>
      <c r="K61" s="114"/>
      <c r="L61" s="121"/>
      <c r="M61" s="114"/>
      <c r="N61" s="121"/>
      <c r="O61" s="86" t="s">
        <v>106</v>
      </c>
    </row>
    <row r="62" spans="1:15" s="63" customFormat="1">
      <c r="A62" s="62">
        <f t="shared" si="0"/>
        <v>58</v>
      </c>
      <c r="B62" s="61" t="s">
        <v>109</v>
      </c>
      <c r="C62" s="113">
        <v>589259161.17479014</v>
      </c>
      <c r="D62" s="114"/>
      <c r="E62" s="114"/>
      <c r="F62" s="121"/>
      <c r="G62" s="114"/>
      <c r="H62" s="114"/>
      <c r="I62" s="131"/>
      <c r="J62" s="114"/>
      <c r="K62" s="114"/>
      <c r="L62" s="12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C5" activePane="bottomRight" state="frozen"/>
      <selection pane="topRight"/>
      <selection pane="bottomLeft"/>
      <selection pane="bottomRight" activeCell="C5" sqref="C5"/>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23213674.823289994</v>
      </c>
      <c r="D5" s="110"/>
      <c r="E5" s="110"/>
      <c r="F5" s="112"/>
      <c r="G5" s="109"/>
      <c r="H5" s="109"/>
      <c r="I5" s="112"/>
      <c r="J5" s="109"/>
      <c r="K5" s="109"/>
      <c r="L5" s="109"/>
      <c r="M5" s="109"/>
      <c r="N5" s="110"/>
      <c r="O5" s="81" t="s">
        <v>393</v>
      </c>
    </row>
    <row r="6" spans="1:15">
      <c r="A6" s="8">
        <f t="shared" ref="A6:A62" si="0">A5+1</f>
        <v>2</v>
      </c>
      <c r="B6" s="37" t="s">
        <v>369</v>
      </c>
      <c r="C6" s="123">
        <v>77470.927530000001</v>
      </c>
      <c r="D6" s="110"/>
      <c r="E6" s="110"/>
      <c r="F6" s="112"/>
      <c r="G6" s="109"/>
      <c r="H6" s="109"/>
      <c r="I6" s="112"/>
      <c r="J6" s="109"/>
      <c r="K6" s="110"/>
      <c r="L6" s="110"/>
      <c r="M6" s="109"/>
      <c r="N6" s="110"/>
      <c r="O6" s="81" t="s">
        <v>392</v>
      </c>
    </row>
    <row r="7" spans="1:15">
      <c r="A7" s="8">
        <f t="shared" si="0"/>
        <v>3</v>
      </c>
      <c r="B7" s="37" t="s">
        <v>26</v>
      </c>
      <c r="C7" s="123">
        <v>5335280.6957400003</v>
      </c>
      <c r="D7" s="110"/>
      <c r="E7" s="110"/>
      <c r="F7" s="112"/>
      <c r="G7" s="109"/>
      <c r="H7" s="109"/>
      <c r="I7" s="112"/>
      <c r="J7" s="109"/>
      <c r="K7" s="110"/>
      <c r="L7" s="110"/>
      <c r="M7" s="109"/>
      <c r="N7" s="110"/>
      <c r="O7" s="81" t="s">
        <v>27</v>
      </c>
    </row>
    <row r="8" spans="1:15">
      <c r="A8" s="8">
        <f t="shared" si="0"/>
        <v>4</v>
      </c>
      <c r="B8" s="37" t="s">
        <v>371</v>
      </c>
      <c r="C8" s="123">
        <v>9853449.9161199983</v>
      </c>
      <c r="D8" s="110"/>
      <c r="E8" s="110"/>
      <c r="F8" s="112"/>
      <c r="G8" s="109"/>
      <c r="H8" s="109"/>
      <c r="I8" s="112"/>
      <c r="J8" s="109"/>
      <c r="K8" s="110"/>
      <c r="L8" s="110"/>
      <c r="M8" s="109"/>
      <c r="N8" s="110"/>
      <c r="O8" s="81" t="s">
        <v>28</v>
      </c>
    </row>
    <row r="9" spans="1:15">
      <c r="A9" s="8">
        <f t="shared" si="0"/>
        <v>5</v>
      </c>
      <c r="B9" s="37" t="s">
        <v>372</v>
      </c>
      <c r="C9" s="123">
        <v>323221.37307999999</v>
      </c>
      <c r="D9" s="110"/>
      <c r="E9" s="110"/>
      <c r="F9" s="112"/>
      <c r="G9" s="109"/>
      <c r="H9" s="109"/>
      <c r="I9" s="112"/>
      <c r="J9" s="109"/>
      <c r="K9" s="110"/>
      <c r="L9" s="110"/>
      <c r="M9" s="109"/>
      <c r="N9" s="110"/>
      <c r="O9" s="81" t="s">
        <v>394</v>
      </c>
    </row>
    <row r="10" spans="1:15">
      <c r="A10" s="8">
        <f t="shared" si="0"/>
        <v>6</v>
      </c>
      <c r="B10" s="37" t="s">
        <v>29</v>
      </c>
      <c r="C10" s="123">
        <v>28031561.821049999</v>
      </c>
      <c r="D10" s="110"/>
      <c r="E10" s="110"/>
      <c r="F10" s="112"/>
      <c r="G10" s="109"/>
      <c r="H10" s="109"/>
      <c r="I10" s="112"/>
      <c r="J10" s="109"/>
      <c r="K10" s="110"/>
      <c r="L10" s="110"/>
      <c r="M10" s="109"/>
      <c r="N10" s="110"/>
      <c r="O10" s="81" t="s">
        <v>30</v>
      </c>
    </row>
    <row r="11" spans="1:15" s="94" customFormat="1">
      <c r="A11" s="93">
        <f t="shared" si="0"/>
        <v>7</v>
      </c>
      <c r="B11" s="94" t="s">
        <v>32</v>
      </c>
      <c r="C11" s="123">
        <v>0</v>
      </c>
      <c r="D11" s="110"/>
      <c r="E11" s="110"/>
      <c r="F11" s="112"/>
      <c r="G11" s="109"/>
      <c r="H11" s="109"/>
      <c r="I11" s="112"/>
      <c r="J11" s="109"/>
      <c r="K11" s="110"/>
      <c r="L11" s="110"/>
      <c r="M11" s="109"/>
      <c r="N11" s="110"/>
      <c r="O11" s="102" t="s">
        <v>422</v>
      </c>
    </row>
    <row r="12" spans="1:15">
      <c r="A12" s="8">
        <f t="shared" si="0"/>
        <v>8</v>
      </c>
      <c r="B12" s="37" t="s">
        <v>115</v>
      </c>
      <c r="C12" s="123">
        <v>0</v>
      </c>
      <c r="D12" s="110"/>
      <c r="E12" s="110"/>
      <c r="F12" s="112"/>
      <c r="G12" s="109"/>
      <c r="H12" s="109"/>
      <c r="I12" s="112"/>
      <c r="J12" s="109"/>
      <c r="K12" s="110"/>
      <c r="L12" s="110"/>
      <c r="M12" s="109"/>
      <c r="N12" s="110"/>
      <c r="O12" s="81" t="s">
        <v>35</v>
      </c>
    </row>
    <row r="13" spans="1:15">
      <c r="A13" s="8">
        <f t="shared" si="0"/>
        <v>9</v>
      </c>
      <c r="B13" s="37" t="s">
        <v>36</v>
      </c>
      <c r="C13" s="123">
        <v>0</v>
      </c>
      <c r="D13" s="110"/>
      <c r="E13" s="110"/>
      <c r="F13" s="112"/>
      <c r="G13" s="109"/>
      <c r="H13" s="109"/>
      <c r="I13" s="112"/>
      <c r="J13" s="109"/>
      <c r="K13" s="110"/>
      <c r="L13" s="110"/>
      <c r="M13" s="109"/>
      <c r="N13" s="110"/>
      <c r="O13" s="81" t="s">
        <v>37</v>
      </c>
    </row>
    <row r="14" spans="1:15">
      <c r="A14" s="8">
        <f t="shared" si="0"/>
        <v>10</v>
      </c>
      <c r="B14" s="37" t="s">
        <v>116</v>
      </c>
      <c r="C14" s="123">
        <v>16136758.386360003</v>
      </c>
      <c r="D14" s="110"/>
      <c r="E14" s="110"/>
      <c r="F14" s="112"/>
      <c r="G14" s="109"/>
      <c r="H14" s="109"/>
      <c r="I14" s="112"/>
      <c r="J14" s="109"/>
      <c r="K14" s="110"/>
      <c r="L14" s="110"/>
      <c r="M14" s="109"/>
      <c r="N14" s="110"/>
      <c r="O14" s="81" t="s">
        <v>39</v>
      </c>
    </row>
    <row r="15" spans="1:15">
      <c r="A15" s="8">
        <f t="shared" si="0"/>
        <v>11</v>
      </c>
      <c r="B15" s="37" t="s">
        <v>155</v>
      </c>
      <c r="C15" s="123">
        <v>40765.436410000002</v>
      </c>
      <c r="D15" s="110"/>
      <c r="E15" s="110"/>
      <c r="F15" s="112"/>
      <c r="G15" s="109"/>
      <c r="H15" s="109"/>
      <c r="I15" s="112"/>
      <c r="J15" s="109"/>
      <c r="K15" s="110"/>
      <c r="L15" s="110"/>
      <c r="M15" s="109"/>
      <c r="N15" s="110"/>
      <c r="O15" s="81" t="s">
        <v>40</v>
      </c>
    </row>
    <row r="16" spans="1:15">
      <c r="A16" s="8">
        <f t="shared" si="0"/>
        <v>12</v>
      </c>
      <c r="B16" s="37" t="s">
        <v>117</v>
      </c>
      <c r="C16" s="123">
        <v>0</v>
      </c>
      <c r="D16" s="110"/>
      <c r="E16" s="110"/>
      <c r="F16" s="112"/>
      <c r="G16" s="109"/>
      <c r="H16" s="109"/>
      <c r="I16" s="112"/>
      <c r="J16" s="109"/>
      <c r="K16" s="110"/>
      <c r="L16" s="110"/>
      <c r="M16" s="109"/>
      <c r="N16" s="110"/>
      <c r="O16" s="81" t="s">
        <v>42</v>
      </c>
    </row>
    <row r="17" spans="1:15">
      <c r="A17" s="8">
        <f t="shared" si="0"/>
        <v>13</v>
      </c>
      <c r="B17" s="37" t="s">
        <v>373</v>
      </c>
      <c r="C17" s="123">
        <v>0</v>
      </c>
      <c r="D17" s="110"/>
      <c r="E17" s="110"/>
      <c r="F17" s="112"/>
      <c r="G17" s="109"/>
      <c r="H17" s="109"/>
      <c r="I17" s="112"/>
      <c r="J17" s="109"/>
      <c r="K17" s="110"/>
      <c r="L17" s="110"/>
      <c r="M17" s="109"/>
      <c r="N17" s="110"/>
      <c r="O17" s="81" t="s">
        <v>395</v>
      </c>
    </row>
    <row r="18" spans="1:15">
      <c r="A18" s="8">
        <f t="shared" si="0"/>
        <v>14</v>
      </c>
      <c r="B18" s="37" t="s">
        <v>118</v>
      </c>
      <c r="C18" s="123">
        <v>9009873.5759299994</v>
      </c>
      <c r="D18" s="110"/>
      <c r="E18" s="110"/>
      <c r="F18" s="112"/>
      <c r="G18" s="109"/>
      <c r="H18" s="109"/>
      <c r="I18" s="112"/>
      <c r="J18" s="109"/>
      <c r="K18" s="110"/>
      <c r="L18" s="110"/>
      <c r="M18" s="109"/>
      <c r="N18" s="110"/>
      <c r="O18" s="81" t="s">
        <v>44</v>
      </c>
    </row>
    <row r="19" spans="1:15">
      <c r="A19" s="93">
        <f t="shared" si="0"/>
        <v>15</v>
      </c>
      <c r="B19" s="94" t="s">
        <v>374</v>
      </c>
      <c r="C19" s="123">
        <v>1053994.05146</v>
      </c>
      <c r="D19" s="110"/>
      <c r="E19" s="110"/>
      <c r="F19" s="112"/>
      <c r="G19" s="109"/>
      <c r="H19" s="109"/>
      <c r="I19" s="112"/>
      <c r="J19" s="109"/>
      <c r="K19" s="110"/>
      <c r="L19" s="110"/>
      <c r="M19" s="109"/>
      <c r="N19" s="110"/>
      <c r="O19" s="102" t="s">
        <v>45</v>
      </c>
    </row>
    <row r="20" spans="1:15">
      <c r="A20" s="8">
        <f t="shared" si="0"/>
        <v>16</v>
      </c>
      <c r="B20" s="37" t="s">
        <v>375</v>
      </c>
      <c r="C20" s="123">
        <v>212500</v>
      </c>
      <c r="D20" s="110"/>
      <c r="E20" s="110"/>
      <c r="F20" s="112"/>
      <c r="G20" s="109"/>
      <c r="H20" s="109"/>
      <c r="I20" s="112"/>
      <c r="J20" s="109"/>
      <c r="K20" s="110"/>
      <c r="L20" s="110"/>
      <c r="M20" s="109"/>
      <c r="N20" s="110"/>
      <c r="O20" s="81" t="s">
        <v>396</v>
      </c>
    </row>
    <row r="21" spans="1:15">
      <c r="A21" s="8">
        <f t="shared" si="0"/>
        <v>17</v>
      </c>
      <c r="B21" s="37" t="s">
        <v>119</v>
      </c>
      <c r="C21" s="123">
        <v>138.62</v>
      </c>
      <c r="D21" s="110"/>
      <c r="E21" s="110"/>
      <c r="F21" s="112"/>
      <c r="G21" s="109"/>
      <c r="H21" s="109"/>
      <c r="I21" s="112"/>
      <c r="J21" s="109"/>
      <c r="K21" s="110"/>
      <c r="L21" s="110"/>
      <c r="M21" s="109"/>
      <c r="N21" s="110"/>
      <c r="O21" s="81" t="s">
        <v>48</v>
      </c>
    </row>
    <row r="22" spans="1:15">
      <c r="A22" s="8">
        <f t="shared" si="0"/>
        <v>18</v>
      </c>
      <c r="B22" s="37" t="s">
        <v>120</v>
      </c>
      <c r="C22" s="123">
        <v>46019.703440000005</v>
      </c>
      <c r="D22" s="110"/>
      <c r="E22" s="110"/>
      <c r="F22" s="112"/>
      <c r="G22" s="109"/>
      <c r="H22" s="109"/>
      <c r="I22" s="112"/>
      <c r="J22" s="109"/>
      <c r="K22" s="109"/>
      <c r="L22" s="109"/>
      <c r="M22" s="109"/>
      <c r="N22" s="110"/>
      <c r="O22" s="81" t="s">
        <v>50</v>
      </c>
    </row>
    <row r="23" spans="1:15">
      <c r="A23" s="8">
        <f t="shared" si="0"/>
        <v>19</v>
      </c>
      <c r="B23" s="37" t="s">
        <v>439</v>
      </c>
      <c r="C23" s="123">
        <v>0</v>
      </c>
      <c r="D23" s="110"/>
      <c r="E23" s="110"/>
      <c r="F23" s="112"/>
      <c r="G23" s="109"/>
      <c r="H23" s="109"/>
      <c r="I23" s="112"/>
      <c r="J23" s="109"/>
      <c r="K23" s="109"/>
      <c r="L23" s="109"/>
      <c r="M23" s="109"/>
      <c r="N23" s="110"/>
      <c r="O23" s="81" t="s">
        <v>84</v>
      </c>
    </row>
    <row r="24" spans="1:15">
      <c r="A24" s="8">
        <f t="shared" si="0"/>
        <v>20</v>
      </c>
      <c r="B24" s="37" t="s">
        <v>437</v>
      </c>
      <c r="C24" s="123">
        <v>0</v>
      </c>
      <c r="D24" s="110"/>
      <c r="E24" s="110"/>
      <c r="F24" s="112"/>
      <c r="G24" s="109"/>
      <c r="H24" s="109"/>
      <c r="I24" s="112"/>
      <c r="J24" s="109"/>
      <c r="K24" s="109"/>
      <c r="L24" s="109"/>
      <c r="M24" s="109"/>
      <c r="N24" s="110"/>
      <c r="O24" s="81"/>
    </row>
    <row r="25" spans="1:15">
      <c r="A25" s="8">
        <f t="shared" si="0"/>
        <v>21</v>
      </c>
      <c r="B25" s="37" t="s">
        <v>438</v>
      </c>
      <c r="C25" s="123">
        <v>0</v>
      </c>
      <c r="D25" s="110"/>
      <c r="E25" s="110"/>
      <c r="F25" s="112"/>
      <c r="G25" s="109"/>
      <c r="H25" s="109"/>
      <c r="I25" s="112"/>
      <c r="J25" s="109"/>
      <c r="K25" s="109"/>
      <c r="L25" s="109"/>
      <c r="M25" s="109"/>
      <c r="N25" s="110"/>
      <c r="O25" s="81"/>
    </row>
    <row r="26" spans="1:15">
      <c r="A26" s="8">
        <f t="shared" si="0"/>
        <v>22</v>
      </c>
      <c r="B26" s="37" t="s">
        <v>121</v>
      </c>
      <c r="C26" s="123">
        <v>391256.21791000001</v>
      </c>
      <c r="D26" s="110"/>
      <c r="E26" s="110"/>
      <c r="F26" s="112"/>
      <c r="G26" s="109"/>
      <c r="H26" s="109"/>
      <c r="I26" s="112"/>
      <c r="J26" s="109"/>
      <c r="K26" s="109"/>
      <c r="L26" s="109"/>
      <c r="M26" s="109"/>
      <c r="N26" s="110"/>
      <c r="O26" s="81" t="s">
        <v>52</v>
      </c>
    </row>
    <row r="27" spans="1:15" s="63" customFormat="1">
      <c r="A27" s="62">
        <f t="shared" si="0"/>
        <v>23</v>
      </c>
      <c r="B27" s="61" t="s">
        <v>122</v>
      </c>
      <c r="C27" s="124">
        <v>93725965.548830017</v>
      </c>
      <c r="D27" s="113"/>
      <c r="E27" s="113"/>
      <c r="F27" s="116"/>
      <c r="G27" s="115"/>
      <c r="H27" s="115"/>
      <c r="I27" s="116"/>
      <c r="J27" s="115"/>
      <c r="K27" s="115"/>
      <c r="L27" s="115"/>
      <c r="M27" s="115"/>
      <c r="N27" s="113"/>
      <c r="O27" s="82" t="s">
        <v>54</v>
      </c>
    </row>
    <row r="28" spans="1:15">
      <c r="A28" s="8">
        <f t="shared" si="0"/>
        <v>24</v>
      </c>
      <c r="B28" s="37" t="s">
        <v>55</v>
      </c>
      <c r="C28" s="123">
        <v>6766260.4800200006</v>
      </c>
      <c r="D28" s="110"/>
      <c r="E28" s="110"/>
      <c r="F28" s="112"/>
      <c r="G28" s="109"/>
      <c r="H28" s="109"/>
      <c r="I28" s="133"/>
      <c r="J28" s="109"/>
      <c r="K28" s="109"/>
      <c r="L28" s="109"/>
      <c r="M28" s="109"/>
      <c r="N28" s="110"/>
      <c r="O28" s="83" t="s">
        <v>79</v>
      </c>
    </row>
    <row r="29" spans="1:15">
      <c r="A29" s="8">
        <f t="shared" si="0"/>
        <v>25</v>
      </c>
      <c r="B29" s="37" t="s">
        <v>56</v>
      </c>
      <c r="C29" s="123">
        <v>22235250.877620012</v>
      </c>
      <c r="D29" s="110"/>
      <c r="E29" s="110"/>
      <c r="F29" s="112"/>
      <c r="G29" s="109"/>
      <c r="H29" s="109"/>
      <c r="I29" s="133"/>
      <c r="J29" s="109"/>
      <c r="K29" s="109"/>
      <c r="L29" s="109"/>
      <c r="M29" s="109"/>
      <c r="N29" s="110"/>
      <c r="O29" s="83" t="s">
        <v>80</v>
      </c>
    </row>
    <row r="30" spans="1:15">
      <c r="A30" s="8">
        <f t="shared" si="0"/>
        <v>26</v>
      </c>
      <c r="B30" s="37" t="s">
        <v>376</v>
      </c>
      <c r="C30" s="123">
        <v>3100267.4085600008</v>
      </c>
      <c r="D30" s="110"/>
      <c r="E30" s="110"/>
      <c r="F30" s="112"/>
      <c r="G30" s="109"/>
      <c r="H30" s="109"/>
      <c r="I30" s="133"/>
      <c r="J30" s="109"/>
      <c r="K30" s="109"/>
      <c r="L30" s="109"/>
      <c r="M30" s="109"/>
      <c r="N30" s="110"/>
      <c r="O30" s="81" t="s">
        <v>397</v>
      </c>
    </row>
    <row r="31" spans="1:15">
      <c r="A31" s="8">
        <f t="shared" si="0"/>
        <v>27</v>
      </c>
      <c r="B31" s="37" t="s">
        <v>377</v>
      </c>
      <c r="C31" s="123">
        <v>50985255.641120017</v>
      </c>
      <c r="D31" s="110"/>
      <c r="E31" s="110"/>
      <c r="F31" s="112"/>
      <c r="G31" s="109"/>
      <c r="H31" s="109"/>
      <c r="I31" s="133"/>
      <c r="J31" s="109"/>
      <c r="K31" s="109"/>
      <c r="L31" s="109"/>
      <c r="M31" s="109"/>
      <c r="N31" s="110"/>
      <c r="O31" s="81" t="s">
        <v>398</v>
      </c>
    </row>
    <row r="32" spans="1:15">
      <c r="A32" s="8">
        <f t="shared" si="0"/>
        <v>28</v>
      </c>
      <c r="B32" s="37" t="s">
        <v>123</v>
      </c>
      <c r="C32" s="123">
        <v>842650.22681000002</v>
      </c>
      <c r="D32" s="110"/>
      <c r="E32" s="110"/>
      <c r="F32" s="112"/>
      <c r="G32" s="109"/>
      <c r="H32" s="109"/>
      <c r="I32" s="133"/>
      <c r="J32" s="109"/>
      <c r="K32" s="109"/>
      <c r="L32" s="109"/>
      <c r="M32" s="109"/>
      <c r="N32" s="110"/>
      <c r="O32" s="83" t="s">
        <v>81</v>
      </c>
    </row>
    <row r="33" spans="1:15">
      <c r="A33" s="8">
        <f t="shared" si="0"/>
        <v>29</v>
      </c>
      <c r="B33" s="37" t="s">
        <v>378</v>
      </c>
      <c r="C33" s="123">
        <v>5362904.13399</v>
      </c>
      <c r="D33" s="110"/>
      <c r="E33" s="110"/>
      <c r="F33" s="112"/>
      <c r="G33" s="109"/>
      <c r="H33" s="109"/>
      <c r="I33" s="133"/>
      <c r="J33" s="109"/>
      <c r="K33" s="109"/>
      <c r="L33" s="109"/>
      <c r="M33" s="109"/>
      <c r="N33" s="110"/>
      <c r="O33" s="81" t="s">
        <v>399</v>
      </c>
    </row>
    <row r="34" spans="1:15">
      <c r="A34" s="8">
        <f t="shared" si="0"/>
        <v>30</v>
      </c>
      <c r="B34" s="37" t="s">
        <v>124</v>
      </c>
      <c r="C34" s="123">
        <v>5204.8359299999993</v>
      </c>
      <c r="D34" s="110"/>
      <c r="E34" s="110"/>
      <c r="F34" s="112"/>
      <c r="G34" s="109"/>
      <c r="H34" s="109"/>
      <c r="I34" s="133"/>
      <c r="J34" s="109"/>
      <c r="K34" s="109"/>
      <c r="L34" s="109"/>
      <c r="M34" s="109"/>
      <c r="N34" s="110"/>
      <c r="O34" s="83" t="s">
        <v>82</v>
      </c>
    </row>
    <row r="35" spans="1:15">
      <c r="A35" s="8">
        <f t="shared" si="0"/>
        <v>31</v>
      </c>
      <c r="B35" s="37" t="s">
        <v>125</v>
      </c>
      <c r="C35" s="123">
        <v>559344.37584000011</v>
      </c>
      <c r="D35" s="110"/>
      <c r="E35" s="110"/>
      <c r="F35" s="112"/>
      <c r="G35" s="109"/>
      <c r="H35" s="109"/>
      <c r="I35" s="133"/>
      <c r="J35" s="109"/>
      <c r="K35" s="109"/>
      <c r="L35" s="109"/>
      <c r="M35" s="109"/>
      <c r="N35" s="110"/>
      <c r="O35" s="83" t="s">
        <v>83</v>
      </c>
    </row>
    <row r="36" spans="1:15" ht="29">
      <c r="A36" s="8">
        <f t="shared" si="0"/>
        <v>32</v>
      </c>
      <c r="B36" s="37" t="s">
        <v>126</v>
      </c>
      <c r="C36" s="123">
        <v>3694829.3827799992</v>
      </c>
      <c r="D36" s="110"/>
      <c r="E36" s="110"/>
      <c r="F36" s="112"/>
      <c r="G36" s="109"/>
      <c r="H36" s="109"/>
      <c r="I36" s="133"/>
      <c r="J36" s="109"/>
      <c r="K36" s="109"/>
      <c r="L36" s="109"/>
      <c r="M36" s="109"/>
      <c r="N36" s="110"/>
      <c r="O36" s="83" t="s">
        <v>85</v>
      </c>
    </row>
    <row r="37" spans="1:15">
      <c r="A37" s="8">
        <f t="shared" si="0"/>
        <v>33</v>
      </c>
      <c r="B37" s="37" t="s">
        <v>379</v>
      </c>
      <c r="C37" s="123">
        <v>38801.529640000001</v>
      </c>
      <c r="D37" s="110"/>
      <c r="E37" s="110"/>
      <c r="F37" s="112"/>
      <c r="G37" s="109"/>
      <c r="H37" s="109"/>
      <c r="I37" s="133"/>
      <c r="J37" s="109"/>
      <c r="K37" s="109"/>
      <c r="L37" s="109"/>
      <c r="M37" s="109"/>
      <c r="N37" s="110"/>
      <c r="O37" s="81" t="s">
        <v>400</v>
      </c>
    </row>
    <row r="38" spans="1:15">
      <c r="A38" s="8">
        <f t="shared" si="0"/>
        <v>34</v>
      </c>
      <c r="B38" s="37" t="s">
        <v>127</v>
      </c>
      <c r="C38" s="123">
        <v>1294196.3175300001</v>
      </c>
      <c r="D38" s="110"/>
      <c r="E38" s="110"/>
      <c r="F38" s="112"/>
      <c r="G38" s="109"/>
      <c r="H38" s="109"/>
      <c r="I38" s="133"/>
      <c r="J38" s="109"/>
      <c r="K38" s="109"/>
      <c r="L38" s="109"/>
      <c r="M38" s="109"/>
      <c r="N38" s="110"/>
      <c r="O38" s="83" t="s">
        <v>86</v>
      </c>
    </row>
    <row r="39" spans="1:15">
      <c r="A39" s="8">
        <f t="shared" si="0"/>
        <v>35</v>
      </c>
      <c r="B39" s="37" t="s">
        <v>128</v>
      </c>
      <c r="C39" s="123">
        <v>11852031.687229998</v>
      </c>
      <c r="D39" s="110"/>
      <c r="E39" s="110"/>
      <c r="F39" s="112"/>
      <c r="G39" s="109"/>
      <c r="H39" s="109"/>
      <c r="I39" s="133"/>
      <c r="J39" s="109"/>
      <c r="K39" s="109"/>
      <c r="L39" s="109"/>
      <c r="M39" s="109"/>
      <c r="N39" s="110"/>
      <c r="O39" s="83" t="s">
        <v>87</v>
      </c>
    </row>
    <row r="40" spans="1:15" s="63" customFormat="1">
      <c r="A40" s="62">
        <f t="shared" si="0"/>
        <v>36</v>
      </c>
      <c r="B40" s="61" t="s">
        <v>129</v>
      </c>
      <c r="C40" s="124">
        <v>106736996.89937</v>
      </c>
      <c r="D40" s="113"/>
      <c r="E40" s="113"/>
      <c r="F40" s="116"/>
      <c r="G40" s="115"/>
      <c r="H40" s="115"/>
      <c r="I40" s="134"/>
      <c r="J40" s="115"/>
      <c r="K40" s="115"/>
      <c r="L40" s="115"/>
      <c r="M40" s="115"/>
      <c r="N40" s="113"/>
      <c r="O40" s="82" t="s">
        <v>88</v>
      </c>
    </row>
    <row r="41" spans="1:15" s="63" customFormat="1">
      <c r="A41" s="62">
        <f t="shared" si="0"/>
        <v>37</v>
      </c>
      <c r="B41" s="61" t="s">
        <v>130</v>
      </c>
      <c r="C41" s="124">
        <v>200462962.44851989</v>
      </c>
      <c r="D41" s="113"/>
      <c r="E41" s="113"/>
      <c r="F41" s="116"/>
      <c r="G41" s="115"/>
      <c r="H41" s="115"/>
      <c r="I41" s="134"/>
      <c r="J41" s="115"/>
      <c r="K41" s="115"/>
      <c r="L41" s="115"/>
      <c r="M41" s="115"/>
      <c r="N41" s="113"/>
      <c r="O41" s="82" t="s">
        <v>89</v>
      </c>
    </row>
    <row r="42" spans="1:15">
      <c r="A42" s="8">
        <f t="shared" si="0"/>
        <v>38</v>
      </c>
      <c r="B42" s="37" t="s">
        <v>65</v>
      </c>
      <c r="C42" s="123">
        <v>2279479.6530300011</v>
      </c>
      <c r="D42" s="110"/>
      <c r="E42" s="110"/>
      <c r="F42" s="112"/>
      <c r="G42" s="109"/>
      <c r="H42" s="109"/>
      <c r="I42" s="133"/>
      <c r="J42" s="109"/>
      <c r="K42" s="109"/>
      <c r="L42" s="109"/>
      <c r="M42" s="109"/>
      <c r="N42" s="110"/>
      <c r="O42" s="83" t="s">
        <v>90</v>
      </c>
    </row>
    <row r="43" spans="1:15">
      <c r="A43" s="8">
        <f t="shared" si="0"/>
        <v>39</v>
      </c>
      <c r="B43" s="37" t="s">
        <v>131</v>
      </c>
      <c r="C43" s="123">
        <v>1033158.6549200001</v>
      </c>
      <c r="D43" s="110"/>
      <c r="E43" s="110"/>
      <c r="F43" s="112"/>
      <c r="G43" s="109"/>
      <c r="H43" s="109"/>
      <c r="I43" s="133"/>
      <c r="J43" s="109"/>
      <c r="K43" s="109"/>
      <c r="L43" s="109"/>
      <c r="M43" s="109"/>
      <c r="N43" s="110"/>
      <c r="O43" s="83" t="s">
        <v>91</v>
      </c>
    </row>
    <row r="44" spans="1:15">
      <c r="A44" s="8">
        <f t="shared" si="0"/>
        <v>40</v>
      </c>
      <c r="B44" s="37" t="s">
        <v>132</v>
      </c>
      <c r="C44" s="123">
        <v>11576703.533790002</v>
      </c>
      <c r="D44" s="110"/>
      <c r="E44" s="110"/>
      <c r="F44" s="112"/>
      <c r="G44" s="109"/>
      <c r="H44" s="109"/>
      <c r="I44" s="133"/>
      <c r="J44" s="109"/>
      <c r="K44" s="109"/>
      <c r="L44" s="109"/>
      <c r="M44" s="109"/>
      <c r="N44" s="110"/>
      <c r="O44" s="83" t="s">
        <v>92</v>
      </c>
    </row>
    <row r="45" spans="1:15">
      <c r="A45" s="8">
        <f t="shared" si="0"/>
        <v>41</v>
      </c>
      <c r="B45" s="37" t="s">
        <v>133</v>
      </c>
      <c r="C45" s="123">
        <v>2192041.6397600006</v>
      </c>
      <c r="D45" s="110"/>
      <c r="E45" s="110"/>
      <c r="F45" s="112"/>
      <c r="G45" s="109"/>
      <c r="H45" s="109"/>
      <c r="I45" s="133"/>
      <c r="J45" s="109"/>
      <c r="K45" s="109"/>
      <c r="L45" s="109"/>
      <c r="M45" s="109"/>
      <c r="N45" s="110"/>
      <c r="O45" s="83" t="s">
        <v>93</v>
      </c>
    </row>
    <row r="46" spans="1:15">
      <c r="A46" s="8">
        <f t="shared" si="0"/>
        <v>42</v>
      </c>
      <c r="B46" s="37" t="s">
        <v>134</v>
      </c>
      <c r="C46" s="123">
        <v>1064707.5258899999</v>
      </c>
      <c r="D46" s="110"/>
      <c r="E46" s="110"/>
      <c r="F46" s="112"/>
      <c r="G46" s="109"/>
      <c r="H46" s="109"/>
      <c r="I46" s="133"/>
      <c r="J46" s="109"/>
      <c r="K46" s="109"/>
      <c r="L46" s="109"/>
      <c r="M46" s="109"/>
      <c r="N46" s="110"/>
      <c r="O46" s="83" t="s">
        <v>94</v>
      </c>
    </row>
    <row r="47" spans="1:15">
      <c r="A47" s="8">
        <f t="shared" si="0"/>
        <v>43</v>
      </c>
      <c r="B47" s="37" t="s">
        <v>135</v>
      </c>
      <c r="C47" s="123">
        <v>3203471.3354599997</v>
      </c>
      <c r="D47" s="110"/>
      <c r="E47" s="110"/>
      <c r="F47" s="112"/>
      <c r="G47" s="109"/>
      <c r="H47" s="109"/>
      <c r="I47" s="133"/>
      <c r="J47" s="109"/>
      <c r="K47" s="109"/>
      <c r="L47" s="109"/>
      <c r="M47" s="109"/>
      <c r="N47" s="110"/>
      <c r="O47" s="83" t="s">
        <v>70</v>
      </c>
    </row>
    <row r="48" spans="1:15">
      <c r="A48" s="8">
        <f t="shared" si="0"/>
        <v>44</v>
      </c>
      <c r="B48" s="37" t="s">
        <v>136</v>
      </c>
      <c r="C48" s="123">
        <v>13295540.394010002</v>
      </c>
      <c r="D48" s="110"/>
      <c r="E48" s="110"/>
      <c r="F48" s="112"/>
      <c r="G48" s="109"/>
      <c r="H48" s="109"/>
      <c r="I48" s="133"/>
      <c r="J48" s="109"/>
      <c r="K48" s="109"/>
      <c r="L48" s="109"/>
      <c r="M48" s="109"/>
      <c r="N48" s="110"/>
      <c r="O48" s="83" t="s">
        <v>95</v>
      </c>
    </row>
    <row r="49" spans="1:15" s="63" customFormat="1">
      <c r="A49" s="62">
        <f t="shared" si="0"/>
        <v>45</v>
      </c>
      <c r="B49" s="61" t="s">
        <v>72</v>
      </c>
      <c r="C49" s="124">
        <v>34645102.73825001</v>
      </c>
      <c r="D49" s="113"/>
      <c r="E49" s="113"/>
      <c r="F49" s="116"/>
      <c r="G49" s="115"/>
      <c r="H49" s="115"/>
      <c r="I49" s="134"/>
      <c r="J49" s="115"/>
      <c r="K49" s="115"/>
      <c r="L49" s="115"/>
      <c r="M49" s="115"/>
      <c r="N49" s="113"/>
      <c r="O49" s="82" t="s">
        <v>96</v>
      </c>
    </row>
    <row r="50" spans="1:15">
      <c r="A50" s="8">
        <f t="shared" si="0"/>
        <v>46</v>
      </c>
      <c r="B50" s="37" t="s">
        <v>137</v>
      </c>
      <c r="C50" s="123">
        <v>21695599.746619996</v>
      </c>
      <c r="D50" s="110"/>
      <c r="E50" s="110"/>
      <c r="F50" s="112"/>
      <c r="G50" s="109"/>
      <c r="H50" s="109"/>
      <c r="I50" s="133"/>
      <c r="J50" s="109"/>
      <c r="K50" s="109"/>
      <c r="L50" s="109"/>
      <c r="M50" s="109"/>
      <c r="N50" s="110"/>
      <c r="O50" s="83" t="s">
        <v>97</v>
      </c>
    </row>
    <row r="51" spans="1:15">
      <c r="A51" s="8">
        <f t="shared" si="0"/>
        <v>47</v>
      </c>
      <c r="B51" s="37" t="s">
        <v>101</v>
      </c>
      <c r="C51" s="123">
        <v>23353386.50767</v>
      </c>
      <c r="D51" s="110"/>
      <c r="E51" s="110"/>
      <c r="F51" s="112"/>
      <c r="G51" s="109"/>
      <c r="H51" s="109"/>
      <c r="I51" s="133"/>
      <c r="J51" s="109"/>
      <c r="K51" s="109"/>
      <c r="L51" s="109"/>
      <c r="M51" s="109"/>
      <c r="N51" s="110"/>
      <c r="O51" s="83" t="s">
        <v>74</v>
      </c>
    </row>
    <row r="52" spans="1:15">
      <c r="A52" s="8">
        <f t="shared" si="0"/>
        <v>48</v>
      </c>
      <c r="B52" s="37" t="s">
        <v>138</v>
      </c>
      <c r="C52" s="123">
        <v>45720331.105980001</v>
      </c>
      <c r="D52" s="110"/>
      <c r="E52" s="110"/>
      <c r="F52" s="112"/>
      <c r="G52" s="109"/>
      <c r="H52" s="109"/>
      <c r="I52" s="133"/>
      <c r="J52" s="109"/>
      <c r="K52" s="109"/>
      <c r="L52" s="109"/>
      <c r="M52" s="109"/>
      <c r="N52" s="110"/>
      <c r="O52" s="83" t="s">
        <v>403</v>
      </c>
    </row>
    <row r="53" spans="1:15">
      <c r="A53" s="8">
        <f t="shared" si="0"/>
        <v>49</v>
      </c>
      <c r="B53" s="37" t="s">
        <v>380</v>
      </c>
      <c r="C53" s="123">
        <v>92383.719769999982</v>
      </c>
      <c r="D53" s="110"/>
      <c r="E53" s="110"/>
      <c r="F53" s="112"/>
      <c r="G53" s="109"/>
      <c r="H53" s="109"/>
      <c r="I53" s="133"/>
      <c r="J53" s="109"/>
      <c r="K53" s="109"/>
      <c r="L53" s="109"/>
      <c r="M53" s="109"/>
      <c r="N53" s="110"/>
      <c r="O53" s="81" t="s">
        <v>401</v>
      </c>
    </row>
    <row r="54" spans="1:15" s="63" customFormat="1">
      <c r="A54" s="62">
        <f t="shared" si="0"/>
        <v>50</v>
      </c>
      <c r="B54" s="61" t="s">
        <v>24</v>
      </c>
      <c r="C54" s="124">
        <v>90861701.08059001</v>
      </c>
      <c r="D54" s="113"/>
      <c r="E54" s="113"/>
      <c r="F54" s="116"/>
      <c r="G54" s="115"/>
      <c r="H54" s="115"/>
      <c r="I54" s="134"/>
      <c r="J54" s="115"/>
      <c r="K54" s="115"/>
      <c r="L54" s="115"/>
      <c r="M54" s="115"/>
      <c r="N54" s="113"/>
      <c r="O54" s="82" t="s">
        <v>98</v>
      </c>
    </row>
    <row r="55" spans="1:15" s="63" customFormat="1">
      <c r="A55" s="62">
        <f t="shared" si="0"/>
        <v>51</v>
      </c>
      <c r="B55" s="61" t="s">
        <v>23</v>
      </c>
      <c r="C55" s="124">
        <v>125506803.81910996</v>
      </c>
      <c r="D55" s="113"/>
      <c r="E55" s="113"/>
      <c r="F55" s="116"/>
      <c r="G55" s="115"/>
      <c r="H55" s="115"/>
      <c r="I55" s="134"/>
      <c r="J55" s="115"/>
      <c r="K55" s="115"/>
      <c r="L55" s="115"/>
      <c r="M55" s="115"/>
      <c r="N55" s="113"/>
      <c r="O55" s="82" t="s">
        <v>99</v>
      </c>
    </row>
    <row r="56" spans="1:15">
      <c r="A56" s="8">
        <f t="shared" si="0"/>
        <v>52</v>
      </c>
      <c r="B56" s="37" t="s">
        <v>22</v>
      </c>
      <c r="C56" s="123">
        <v>1030583.6144900002</v>
      </c>
      <c r="D56" s="110"/>
      <c r="E56" s="110"/>
      <c r="F56" s="112"/>
      <c r="G56" s="109"/>
      <c r="H56" s="109"/>
      <c r="I56" s="133"/>
      <c r="J56" s="109"/>
      <c r="K56" s="109"/>
      <c r="L56" s="109"/>
      <c r="M56" s="109"/>
      <c r="N56" s="110"/>
      <c r="O56" s="83" t="s">
        <v>78</v>
      </c>
    </row>
    <row r="57" spans="1:15">
      <c r="A57" s="8">
        <f t="shared" si="0"/>
        <v>53</v>
      </c>
      <c r="B57" s="37" t="s">
        <v>139</v>
      </c>
      <c r="C57" s="123">
        <v>26044200.405340001</v>
      </c>
      <c r="D57" s="110"/>
      <c r="E57" s="110"/>
      <c r="F57" s="112"/>
      <c r="G57" s="109"/>
      <c r="H57" s="109"/>
      <c r="I57" s="133"/>
      <c r="J57" s="109"/>
      <c r="K57" s="109"/>
      <c r="L57" s="109"/>
      <c r="M57" s="109"/>
      <c r="N57" s="110"/>
      <c r="O57" s="83" t="s">
        <v>111</v>
      </c>
    </row>
    <row r="58" spans="1:15">
      <c r="A58" s="8">
        <f t="shared" si="0"/>
        <v>54</v>
      </c>
      <c r="B58" s="37" t="s">
        <v>104</v>
      </c>
      <c r="C58" s="123">
        <v>1680567.21297</v>
      </c>
      <c r="D58" s="110"/>
      <c r="E58" s="110"/>
      <c r="F58" s="112"/>
      <c r="G58" s="109"/>
      <c r="H58" s="109"/>
      <c r="I58" s="133"/>
      <c r="J58" s="109"/>
      <c r="K58" s="109"/>
      <c r="L58" s="109"/>
      <c r="M58" s="109"/>
      <c r="N58" s="110"/>
      <c r="O58" s="83" t="s">
        <v>113</v>
      </c>
    </row>
    <row r="59" spans="1:15">
      <c r="A59" s="8">
        <f t="shared" si="0"/>
        <v>55</v>
      </c>
      <c r="B59" s="37" t="s">
        <v>140</v>
      </c>
      <c r="C59" s="123">
        <v>36743000.600030005</v>
      </c>
      <c r="D59" s="110"/>
      <c r="E59" s="110"/>
      <c r="F59" s="112"/>
      <c r="G59" s="109"/>
      <c r="H59" s="109"/>
      <c r="I59" s="133"/>
      <c r="J59" s="109"/>
      <c r="K59" s="109"/>
      <c r="L59" s="109"/>
      <c r="M59" s="109"/>
      <c r="N59" s="110"/>
      <c r="O59" s="83" t="s">
        <v>108</v>
      </c>
    </row>
    <row r="60" spans="1:15">
      <c r="A60" s="8">
        <f t="shared" si="0"/>
        <v>56</v>
      </c>
      <c r="B60" s="37" t="s">
        <v>141</v>
      </c>
      <c r="C60" s="123">
        <v>9457806.8124299962</v>
      </c>
      <c r="D60" s="110"/>
      <c r="E60" s="110"/>
      <c r="F60" s="112"/>
      <c r="G60" s="109"/>
      <c r="H60" s="109"/>
      <c r="I60" s="133"/>
      <c r="J60" s="109"/>
      <c r="K60" s="109"/>
      <c r="L60" s="109"/>
      <c r="M60" s="109"/>
      <c r="N60" s="110"/>
      <c r="O60" s="83" t="s">
        <v>112</v>
      </c>
    </row>
    <row r="61" spans="1:15" s="63" customFormat="1">
      <c r="A61" s="62">
        <f t="shared" si="0"/>
        <v>57</v>
      </c>
      <c r="B61" s="61" t="s">
        <v>142</v>
      </c>
      <c r="C61" s="124">
        <v>73925575.030760005</v>
      </c>
      <c r="D61" s="124"/>
      <c r="E61" s="124"/>
      <c r="F61" s="116"/>
      <c r="G61" s="115"/>
      <c r="H61" s="115"/>
      <c r="I61" s="134"/>
      <c r="J61" s="115"/>
      <c r="K61" s="115"/>
      <c r="L61" s="115"/>
      <c r="M61" s="122"/>
      <c r="N61" s="64"/>
      <c r="O61" s="82" t="s">
        <v>106</v>
      </c>
    </row>
    <row r="62" spans="1:15" s="63" customFormat="1">
      <c r="A62" s="62">
        <f t="shared" si="0"/>
        <v>58</v>
      </c>
      <c r="B62" s="61" t="s">
        <v>109</v>
      </c>
      <c r="C62" s="124">
        <v>200462962.46468997</v>
      </c>
      <c r="D62" s="124"/>
      <c r="E62" s="124"/>
      <c r="F62" s="116"/>
      <c r="G62" s="115"/>
      <c r="H62" s="115"/>
      <c r="I62" s="134"/>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C47" activePane="bottomRight" state="frozen"/>
      <selection pane="topRight"/>
      <selection pane="bottomLeft"/>
      <selection pane="bottomRight" activeCell="C4" sqref="C4"/>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5314513.9054599991</v>
      </c>
      <c r="D5" s="110"/>
      <c r="E5" s="110"/>
      <c r="F5" s="123"/>
      <c r="G5" s="112"/>
      <c r="H5" s="109"/>
      <c r="I5" s="133"/>
      <c r="J5" s="109"/>
      <c r="K5" s="112"/>
      <c r="L5" s="109"/>
      <c r="M5" s="109"/>
      <c r="N5" s="110"/>
      <c r="O5" s="81" t="s">
        <v>393</v>
      </c>
    </row>
    <row r="6" spans="1:15">
      <c r="A6" s="8">
        <v>2</v>
      </c>
      <c r="B6" s="37" t="s">
        <v>369</v>
      </c>
      <c r="C6" s="123">
        <v>0</v>
      </c>
      <c r="D6" s="110"/>
      <c r="E6" s="110"/>
      <c r="F6" s="123"/>
      <c r="G6" s="112"/>
      <c r="H6" s="109"/>
      <c r="I6" s="133"/>
      <c r="J6" s="109"/>
      <c r="K6" s="112"/>
      <c r="L6" s="109"/>
      <c r="M6" s="109"/>
      <c r="N6" s="110"/>
      <c r="O6" s="81" t="s">
        <v>392</v>
      </c>
    </row>
    <row r="7" spans="1:15" ht="15" customHeight="1">
      <c r="A7" s="8">
        <v>3</v>
      </c>
      <c r="B7" s="37" t="s">
        <v>146</v>
      </c>
      <c r="C7" s="123">
        <v>463485.12985000003</v>
      </c>
      <c r="D7" s="110"/>
      <c r="E7" s="110"/>
      <c r="F7" s="123"/>
      <c r="G7" s="112"/>
      <c r="H7" s="109"/>
      <c r="I7" s="133"/>
      <c r="J7" s="109"/>
      <c r="K7" s="112"/>
      <c r="L7" s="109"/>
      <c r="M7" s="109"/>
      <c r="N7" s="110"/>
      <c r="O7" s="81" t="s">
        <v>27</v>
      </c>
    </row>
    <row r="8" spans="1:15" ht="15" customHeight="1">
      <c r="A8" s="8">
        <v>4</v>
      </c>
      <c r="B8" s="37" t="s">
        <v>371</v>
      </c>
      <c r="C8" s="123">
        <v>2581169.8570099999</v>
      </c>
      <c r="D8" s="110"/>
      <c r="E8" s="110"/>
      <c r="F8" s="123"/>
      <c r="G8" s="112"/>
      <c r="H8" s="109"/>
      <c r="I8" s="133"/>
      <c r="J8" s="109"/>
      <c r="K8" s="112"/>
      <c r="L8" s="109"/>
      <c r="M8" s="109"/>
      <c r="N8" s="110"/>
      <c r="O8" s="81" t="s">
        <v>28</v>
      </c>
    </row>
    <row r="9" spans="1:15" ht="15" customHeight="1">
      <c r="A9" s="8">
        <v>5</v>
      </c>
      <c r="B9" s="37" t="s">
        <v>372</v>
      </c>
      <c r="C9" s="123">
        <v>64734.700000000004</v>
      </c>
      <c r="D9" s="110"/>
      <c r="E9" s="110"/>
      <c r="F9" s="123"/>
      <c r="G9" s="112"/>
      <c r="H9" s="109"/>
      <c r="I9" s="133"/>
      <c r="J9" s="109"/>
      <c r="K9" s="112"/>
      <c r="L9" s="109"/>
      <c r="M9" s="109"/>
      <c r="N9" s="110"/>
      <c r="O9" s="81" t="s">
        <v>394</v>
      </c>
    </row>
    <row r="10" spans="1:15" ht="15" customHeight="1">
      <c r="A10" s="8">
        <v>6</v>
      </c>
      <c r="B10" s="37" t="s">
        <v>29</v>
      </c>
      <c r="C10" s="123">
        <v>6152185.9576599998</v>
      </c>
      <c r="D10" s="110"/>
      <c r="E10" s="110"/>
      <c r="F10" s="123"/>
      <c r="G10" s="112"/>
      <c r="H10" s="109"/>
      <c r="I10" s="133"/>
      <c r="J10" s="109"/>
      <c r="K10" s="112"/>
      <c r="L10" s="109"/>
      <c r="M10" s="109"/>
      <c r="N10" s="110"/>
      <c r="O10" s="81" t="s">
        <v>30</v>
      </c>
    </row>
    <row r="11" spans="1:15" ht="15" customHeight="1">
      <c r="A11" s="8">
        <v>7</v>
      </c>
      <c r="B11" s="37" t="s">
        <v>32</v>
      </c>
      <c r="C11" s="123">
        <v>0</v>
      </c>
      <c r="D11" s="110"/>
      <c r="E11" s="110"/>
      <c r="F11" s="123"/>
      <c r="G11" s="112"/>
      <c r="H11" s="109"/>
      <c r="I11" s="133"/>
      <c r="J11" s="109"/>
      <c r="K11" s="112"/>
      <c r="L11" s="109"/>
      <c r="M11" s="109"/>
      <c r="N11" s="110"/>
      <c r="O11" s="81" t="s">
        <v>33</v>
      </c>
    </row>
    <row r="12" spans="1:15" ht="15" customHeight="1">
      <c r="A12" s="8">
        <v>8</v>
      </c>
      <c r="B12" s="37" t="s">
        <v>115</v>
      </c>
      <c r="C12" s="123">
        <v>0</v>
      </c>
      <c r="D12" s="110"/>
      <c r="E12" s="110"/>
      <c r="F12" s="123"/>
      <c r="G12" s="112"/>
      <c r="H12" s="109"/>
      <c r="I12" s="133"/>
      <c r="J12" s="109"/>
      <c r="K12" s="112"/>
      <c r="L12" s="109"/>
      <c r="M12" s="109"/>
      <c r="N12" s="110"/>
      <c r="O12" s="81" t="s">
        <v>35</v>
      </c>
    </row>
    <row r="13" spans="1:15" ht="15" customHeight="1">
      <c r="A13" s="8">
        <v>9</v>
      </c>
      <c r="B13" s="37" t="s">
        <v>36</v>
      </c>
      <c r="C13" s="123">
        <v>0</v>
      </c>
      <c r="D13" s="110"/>
      <c r="E13" s="110"/>
      <c r="F13" s="123"/>
      <c r="G13" s="112"/>
      <c r="H13" s="109"/>
      <c r="I13" s="133"/>
      <c r="J13" s="109"/>
      <c r="K13" s="112"/>
      <c r="L13" s="109"/>
      <c r="M13" s="109"/>
      <c r="N13" s="110"/>
      <c r="O13" s="81" t="s">
        <v>37</v>
      </c>
    </row>
    <row r="14" spans="1:15" ht="15" customHeight="1">
      <c r="A14" s="8">
        <v>10</v>
      </c>
      <c r="B14" s="37" t="s">
        <v>116</v>
      </c>
      <c r="C14" s="123">
        <v>2534618.7124999999</v>
      </c>
      <c r="D14" s="110"/>
      <c r="E14" s="110"/>
      <c r="F14" s="123"/>
      <c r="G14" s="112"/>
      <c r="H14" s="109"/>
      <c r="I14" s="133"/>
      <c r="J14" s="109"/>
      <c r="K14" s="112"/>
      <c r="L14" s="109"/>
      <c r="M14" s="109"/>
      <c r="N14" s="110"/>
      <c r="O14" s="81" t="s">
        <v>39</v>
      </c>
    </row>
    <row r="15" spans="1:15" ht="15" customHeight="1">
      <c r="A15" s="8">
        <v>11</v>
      </c>
      <c r="B15" s="37" t="s">
        <v>155</v>
      </c>
      <c r="C15" s="123">
        <v>10129.500899999999</v>
      </c>
      <c r="D15" s="110"/>
      <c r="E15" s="110"/>
      <c r="F15" s="123"/>
      <c r="G15" s="112"/>
      <c r="H15" s="109"/>
      <c r="I15" s="133"/>
      <c r="J15" s="109"/>
      <c r="K15" s="112"/>
      <c r="L15" s="109"/>
      <c r="M15" s="109"/>
      <c r="N15" s="110"/>
      <c r="O15" s="81" t="s">
        <v>40</v>
      </c>
    </row>
    <row r="16" spans="1:15" ht="15" customHeight="1">
      <c r="A16" s="8">
        <v>12</v>
      </c>
      <c r="B16" s="37" t="s">
        <v>117</v>
      </c>
      <c r="C16" s="123">
        <v>0</v>
      </c>
      <c r="D16" s="110"/>
      <c r="E16" s="110"/>
      <c r="F16" s="123"/>
      <c r="G16" s="112"/>
      <c r="H16" s="109"/>
      <c r="I16" s="133"/>
      <c r="J16" s="109"/>
      <c r="K16" s="112"/>
      <c r="L16" s="109"/>
      <c r="M16" s="109"/>
      <c r="N16" s="110"/>
      <c r="O16" s="81" t="s">
        <v>42</v>
      </c>
    </row>
    <row r="17" spans="1:15" ht="15" customHeight="1">
      <c r="A17" s="8">
        <v>13</v>
      </c>
      <c r="B17" s="37" t="s">
        <v>373</v>
      </c>
      <c r="C17" s="123">
        <v>0</v>
      </c>
      <c r="D17" s="110"/>
      <c r="E17" s="110"/>
      <c r="F17" s="123"/>
      <c r="G17" s="112"/>
      <c r="H17" s="109"/>
      <c r="I17" s="133"/>
      <c r="J17" s="109"/>
      <c r="K17" s="112"/>
      <c r="L17" s="109"/>
      <c r="M17" s="109"/>
      <c r="N17" s="110"/>
      <c r="O17" s="81" t="s">
        <v>395</v>
      </c>
    </row>
    <row r="18" spans="1:15" ht="15" customHeight="1">
      <c r="A18" s="8">
        <v>14</v>
      </c>
      <c r="B18" s="37" t="s">
        <v>118</v>
      </c>
      <c r="C18" s="123">
        <v>952483.55207999994</v>
      </c>
      <c r="D18" s="110"/>
      <c r="E18" s="110"/>
      <c r="F18" s="123"/>
      <c r="G18" s="112"/>
      <c r="H18" s="109"/>
      <c r="I18" s="133"/>
      <c r="J18" s="109"/>
      <c r="K18" s="112"/>
      <c r="L18" s="109"/>
      <c r="M18" s="109"/>
      <c r="N18" s="110"/>
      <c r="O18" s="81" t="s">
        <v>44</v>
      </c>
    </row>
    <row r="19" spans="1:15" ht="15" customHeight="1">
      <c r="A19" s="8">
        <v>15</v>
      </c>
      <c r="B19" s="37" t="s">
        <v>374</v>
      </c>
      <c r="C19" s="123">
        <v>210252.01247999998</v>
      </c>
      <c r="D19" s="110"/>
      <c r="E19" s="110"/>
      <c r="F19" s="123"/>
      <c r="G19" s="112"/>
      <c r="H19" s="109"/>
      <c r="I19" s="133"/>
      <c r="J19" s="109"/>
      <c r="K19" s="112"/>
      <c r="L19" s="109"/>
      <c r="M19" s="109"/>
      <c r="N19" s="110"/>
      <c r="O19" s="81" t="s">
        <v>45</v>
      </c>
    </row>
    <row r="20" spans="1:15" ht="15" customHeight="1">
      <c r="A20" s="8">
        <v>17</v>
      </c>
      <c r="B20" s="37" t="s">
        <v>375</v>
      </c>
      <c r="C20" s="123">
        <v>0</v>
      </c>
      <c r="D20" s="110"/>
      <c r="E20" s="110"/>
      <c r="F20" s="123"/>
      <c r="G20" s="112"/>
      <c r="H20" s="109"/>
      <c r="I20" s="133"/>
      <c r="J20" s="109"/>
      <c r="K20" s="112"/>
      <c r="L20" s="109"/>
      <c r="M20" s="109"/>
      <c r="N20" s="110"/>
      <c r="O20" s="81" t="s">
        <v>396</v>
      </c>
    </row>
    <row r="21" spans="1:15" ht="15" customHeight="1">
      <c r="A21" s="8">
        <v>18</v>
      </c>
      <c r="B21" s="37" t="s">
        <v>119</v>
      </c>
      <c r="C21" s="123">
        <v>0</v>
      </c>
      <c r="D21" s="110"/>
      <c r="E21" s="110"/>
      <c r="F21" s="123"/>
      <c r="G21" s="112"/>
      <c r="H21" s="109"/>
      <c r="I21" s="133"/>
      <c r="J21" s="109"/>
      <c r="K21" s="112"/>
      <c r="L21" s="109"/>
      <c r="M21" s="109"/>
      <c r="N21" s="110"/>
      <c r="O21" s="81" t="s">
        <v>48</v>
      </c>
    </row>
    <row r="22" spans="1:15" ht="15" customHeight="1">
      <c r="A22" s="8">
        <v>19</v>
      </c>
      <c r="B22" s="37" t="s">
        <v>120</v>
      </c>
      <c r="C22" s="123">
        <v>291.32402999999999</v>
      </c>
      <c r="D22" s="110"/>
      <c r="E22" s="110"/>
      <c r="F22" s="123"/>
      <c r="G22" s="112"/>
      <c r="H22" s="109"/>
      <c r="I22" s="133"/>
      <c r="J22" s="109"/>
      <c r="K22" s="112"/>
      <c r="L22" s="109"/>
      <c r="M22" s="109"/>
      <c r="N22" s="110"/>
      <c r="O22" s="81" t="s">
        <v>50</v>
      </c>
    </row>
    <row r="23" spans="1:15" ht="15" customHeight="1">
      <c r="A23" s="8">
        <v>20</v>
      </c>
      <c r="B23" s="37" t="s">
        <v>439</v>
      </c>
      <c r="C23" s="123">
        <v>0</v>
      </c>
      <c r="D23" s="110"/>
      <c r="E23" s="110"/>
      <c r="F23" s="123"/>
      <c r="G23" s="112"/>
      <c r="H23" s="109"/>
      <c r="I23" s="133"/>
      <c r="J23" s="109"/>
      <c r="K23" s="112"/>
      <c r="L23" s="109"/>
      <c r="M23" s="109"/>
      <c r="N23" s="110"/>
      <c r="O23" s="81" t="s">
        <v>84</v>
      </c>
    </row>
    <row r="24" spans="1:15" ht="15" customHeight="1">
      <c r="A24" s="8">
        <f>A23+1</f>
        <v>21</v>
      </c>
      <c r="B24" s="37" t="s">
        <v>437</v>
      </c>
      <c r="C24" s="123">
        <v>0</v>
      </c>
      <c r="D24" s="110"/>
      <c r="E24" s="110"/>
      <c r="F24" s="123"/>
      <c r="G24" s="112"/>
      <c r="H24" s="109"/>
      <c r="I24" s="133"/>
      <c r="J24" s="109"/>
      <c r="K24" s="112"/>
      <c r="L24" s="109"/>
      <c r="M24" s="109"/>
      <c r="N24" s="110"/>
      <c r="O24" s="81"/>
    </row>
    <row r="25" spans="1:15" ht="15" customHeight="1">
      <c r="A25" s="8">
        <f>A24+1</f>
        <v>22</v>
      </c>
      <c r="B25" s="37" t="s">
        <v>438</v>
      </c>
      <c r="C25" s="123">
        <v>0</v>
      </c>
      <c r="D25" s="110"/>
      <c r="E25" s="110"/>
      <c r="F25" s="123"/>
      <c r="G25" s="112"/>
      <c r="H25" s="109"/>
      <c r="I25" s="133"/>
      <c r="J25" s="109"/>
      <c r="K25" s="112"/>
      <c r="L25" s="109"/>
      <c r="M25" s="109"/>
      <c r="N25" s="110"/>
      <c r="O25" s="81"/>
    </row>
    <row r="26" spans="1:15" ht="15" customHeight="1">
      <c r="A26" s="8">
        <f t="shared" ref="A26:A62" si="0">A25+1</f>
        <v>23</v>
      </c>
      <c r="B26" s="37" t="s">
        <v>121</v>
      </c>
      <c r="C26" s="123">
        <v>40821.573239999998</v>
      </c>
      <c r="D26" s="110"/>
      <c r="E26" s="110"/>
      <c r="F26" s="123"/>
      <c r="G26" s="112"/>
      <c r="H26" s="109"/>
      <c r="I26" s="133"/>
      <c r="J26" s="109"/>
      <c r="K26" s="112"/>
      <c r="L26" s="109"/>
      <c r="M26" s="109"/>
      <c r="N26" s="110"/>
      <c r="O26" s="81" t="s">
        <v>52</v>
      </c>
    </row>
    <row r="27" spans="1:15" ht="15" customHeight="1">
      <c r="A27" s="62">
        <f t="shared" si="0"/>
        <v>24</v>
      </c>
      <c r="B27" s="61" t="s">
        <v>122</v>
      </c>
      <c r="C27" s="124">
        <v>18324686.225299999</v>
      </c>
      <c r="D27" s="113"/>
      <c r="E27" s="113"/>
      <c r="F27" s="124"/>
      <c r="G27" s="116"/>
      <c r="H27" s="115"/>
      <c r="I27" s="134"/>
      <c r="J27" s="115"/>
      <c r="K27" s="116"/>
      <c r="L27" s="115"/>
      <c r="M27" s="115"/>
      <c r="N27" s="113"/>
      <c r="O27" s="82" t="s">
        <v>54</v>
      </c>
    </row>
    <row r="28" spans="1:15" ht="15" customHeight="1">
      <c r="A28" s="8">
        <f t="shared" si="0"/>
        <v>25</v>
      </c>
      <c r="B28" s="37" t="s">
        <v>55</v>
      </c>
      <c r="C28" s="123">
        <v>59866.18161</v>
      </c>
      <c r="D28" s="110"/>
      <c r="E28" s="110"/>
      <c r="F28" s="123"/>
      <c r="G28" s="112"/>
      <c r="H28" s="109"/>
      <c r="I28" s="133"/>
      <c r="J28" s="109"/>
      <c r="K28" s="112"/>
      <c r="L28" s="109"/>
      <c r="M28" s="109"/>
      <c r="N28" s="110"/>
      <c r="O28" s="83" t="s">
        <v>79</v>
      </c>
    </row>
    <row r="29" spans="1:15" ht="15" customHeight="1">
      <c r="A29" s="8">
        <f t="shared" si="0"/>
        <v>26</v>
      </c>
      <c r="B29" s="37" t="s">
        <v>56</v>
      </c>
      <c r="C29" s="123">
        <v>752170.53922000004</v>
      </c>
      <c r="D29" s="110"/>
      <c r="E29" s="110"/>
      <c r="F29" s="123"/>
      <c r="G29" s="112"/>
      <c r="H29" s="109"/>
      <c r="I29" s="133"/>
      <c r="J29" s="109"/>
      <c r="K29" s="112"/>
      <c r="L29" s="109"/>
      <c r="M29" s="109"/>
      <c r="N29" s="110"/>
      <c r="O29" s="83" t="s">
        <v>80</v>
      </c>
    </row>
    <row r="30" spans="1:15" ht="15" customHeight="1">
      <c r="A30" s="8">
        <f t="shared" si="0"/>
        <v>27</v>
      </c>
      <c r="B30" s="37" t="s">
        <v>376</v>
      </c>
      <c r="C30" s="123">
        <v>3191567.6151099997</v>
      </c>
      <c r="D30" s="110"/>
      <c r="E30" s="110"/>
      <c r="F30" s="123"/>
      <c r="G30" s="112"/>
      <c r="H30" s="109"/>
      <c r="I30" s="133"/>
      <c r="J30" s="109"/>
      <c r="K30" s="112"/>
      <c r="L30" s="109"/>
      <c r="M30" s="109"/>
      <c r="N30" s="110"/>
      <c r="O30" s="81" t="s">
        <v>397</v>
      </c>
    </row>
    <row r="31" spans="1:15" ht="15" customHeight="1">
      <c r="A31" s="8">
        <f t="shared" si="0"/>
        <v>28</v>
      </c>
      <c r="B31" s="37" t="s">
        <v>377</v>
      </c>
      <c r="C31" s="123">
        <v>8763871.5660399999</v>
      </c>
      <c r="D31" s="110"/>
      <c r="E31" s="110"/>
      <c r="F31" s="123"/>
      <c r="G31" s="112"/>
      <c r="H31" s="109"/>
      <c r="I31" s="133"/>
      <c r="J31" s="109"/>
      <c r="K31" s="112"/>
      <c r="L31" s="109"/>
      <c r="M31" s="109"/>
      <c r="N31" s="110"/>
      <c r="O31" s="81" t="s">
        <v>398</v>
      </c>
    </row>
    <row r="32" spans="1:15" ht="15" customHeight="1">
      <c r="A32" s="8">
        <f t="shared" si="0"/>
        <v>29</v>
      </c>
      <c r="B32" s="37" t="s">
        <v>123</v>
      </c>
      <c r="C32" s="123">
        <v>0</v>
      </c>
      <c r="D32" s="110"/>
      <c r="E32" s="110"/>
      <c r="F32" s="123"/>
      <c r="G32" s="112"/>
      <c r="H32" s="109"/>
      <c r="I32" s="133"/>
      <c r="J32" s="109"/>
      <c r="K32" s="112"/>
      <c r="L32" s="109"/>
      <c r="M32" s="109"/>
      <c r="N32" s="110"/>
      <c r="O32" s="83" t="s">
        <v>81</v>
      </c>
    </row>
    <row r="33" spans="1:15" ht="15" customHeight="1">
      <c r="A33" s="8">
        <f t="shared" si="0"/>
        <v>30</v>
      </c>
      <c r="B33" s="37" t="s">
        <v>378</v>
      </c>
      <c r="C33" s="123">
        <v>705900.51724000007</v>
      </c>
      <c r="D33" s="110"/>
      <c r="E33" s="110"/>
      <c r="F33" s="123"/>
      <c r="G33" s="112"/>
      <c r="H33" s="109"/>
      <c r="I33" s="133"/>
      <c r="J33" s="109"/>
      <c r="K33" s="112"/>
      <c r="L33" s="109"/>
      <c r="M33" s="109"/>
      <c r="N33" s="110"/>
      <c r="O33" s="81" t="s">
        <v>399</v>
      </c>
    </row>
    <row r="34" spans="1:15" ht="15" customHeight="1">
      <c r="A34" s="8">
        <f t="shared" si="0"/>
        <v>31</v>
      </c>
      <c r="B34" s="37" t="s">
        <v>124</v>
      </c>
      <c r="C34" s="123">
        <v>21562.924999999999</v>
      </c>
      <c r="D34" s="110"/>
      <c r="E34" s="110"/>
      <c r="F34" s="123"/>
      <c r="G34" s="112"/>
      <c r="H34" s="109"/>
      <c r="I34" s="133"/>
      <c r="J34" s="109"/>
      <c r="K34" s="112"/>
      <c r="L34" s="109"/>
      <c r="M34" s="109"/>
      <c r="N34" s="110"/>
      <c r="O34" s="83" t="s">
        <v>82</v>
      </c>
    </row>
    <row r="35" spans="1:15" ht="15" customHeight="1">
      <c r="A35" s="8">
        <f t="shared" si="0"/>
        <v>32</v>
      </c>
      <c r="B35" s="37" t="s">
        <v>125</v>
      </c>
      <c r="C35" s="123">
        <v>143608.13574</v>
      </c>
      <c r="D35" s="110"/>
      <c r="E35" s="110"/>
      <c r="F35" s="123"/>
      <c r="G35" s="112"/>
      <c r="H35" s="109"/>
      <c r="I35" s="133"/>
      <c r="J35" s="109"/>
      <c r="K35" s="112"/>
      <c r="L35" s="109"/>
      <c r="M35" s="109"/>
      <c r="N35" s="110"/>
      <c r="O35" s="83" t="s">
        <v>83</v>
      </c>
    </row>
    <row r="36" spans="1:15" ht="15" customHeight="1">
      <c r="A36" s="8">
        <f t="shared" si="0"/>
        <v>33</v>
      </c>
      <c r="B36" s="37" t="s">
        <v>126</v>
      </c>
      <c r="C36" s="123">
        <v>840533.07617000001</v>
      </c>
      <c r="D36" s="110"/>
      <c r="E36" s="110"/>
      <c r="F36" s="123"/>
      <c r="G36" s="112"/>
      <c r="H36" s="109"/>
      <c r="I36" s="133"/>
      <c r="J36" s="109"/>
      <c r="K36" s="112"/>
      <c r="L36" s="109"/>
      <c r="M36" s="109"/>
      <c r="N36" s="110"/>
      <c r="O36" s="83" t="s">
        <v>85</v>
      </c>
    </row>
    <row r="37" spans="1:15" ht="15" customHeight="1">
      <c r="A37" s="8">
        <f t="shared" si="0"/>
        <v>34</v>
      </c>
      <c r="B37" s="37" t="s">
        <v>379</v>
      </c>
      <c r="C37" s="123">
        <v>0</v>
      </c>
      <c r="D37" s="110"/>
      <c r="E37" s="110"/>
      <c r="F37" s="123"/>
      <c r="G37" s="112"/>
      <c r="H37" s="109"/>
      <c r="I37" s="133"/>
      <c r="J37" s="109"/>
      <c r="K37" s="112"/>
      <c r="L37" s="109"/>
      <c r="M37" s="109"/>
      <c r="N37" s="110"/>
      <c r="O37" s="81" t="s">
        <v>400</v>
      </c>
    </row>
    <row r="38" spans="1:15" ht="15" customHeight="1">
      <c r="A38" s="8">
        <f t="shared" si="0"/>
        <v>35</v>
      </c>
      <c r="B38" s="37" t="s">
        <v>127</v>
      </c>
      <c r="C38" s="123">
        <v>51130.365720000009</v>
      </c>
      <c r="D38" s="110"/>
      <c r="E38" s="110"/>
      <c r="F38" s="123"/>
      <c r="G38" s="112"/>
      <c r="H38" s="109"/>
      <c r="I38" s="133"/>
      <c r="J38" s="109"/>
      <c r="K38" s="112"/>
      <c r="L38" s="109"/>
      <c r="M38" s="109"/>
      <c r="N38" s="110"/>
      <c r="O38" s="83" t="s">
        <v>86</v>
      </c>
    </row>
    <row r="39" spans="1:15" ht="15" customHeight="1">
      <c r="A39" s="8">
        <f t="shared" si="0"/>
        <v>36</v>
      </c>
      <c r="B39" s="37" t="s">
        <v>128</v>
      </c>
      <c r="C39" s="123">
        <v>1587282.8303800002</v>
      </c>
      <c r="D39" s="110"/>
      <c r="E39" s="110"/>
      <c r="F39" s="123"/>
      <c r="G39" s="112"/>
      <c r="H39" s="109"/>
      <c r="I39" s="133"/>
      <c r="J39" s="109"/>
      <c r="K39" s="112"/>
      <c r="L39" s="109"/>
      <c r="M39" s="109"/>
      <c r="N39" s="110"/>
      <c r="O39" s="83" t="s">
        <v>87</v>
      </c>
    </row>
    <row r="40" spans="1:15" ht="15" customHeight="1">
      <c r="A40" s="62">
        <f t="shared" si="0"/>
        <v>37</v>
      </c>
      <c r="B40" s="61" t="s">
        <v>63</v>
      </c>
      <c r="C40" s="124">
        <v>16117493.752349999</v>
      </c>
      <c r="D40" s="113"/>
      <c r="E40" s="113"/>
      <c r="F40" s="124"/>
      <c r="G40" s="116"/>
      <c r="H40" s="115"/>
      <c r="I40" s="134"/>
      <c r="J40" s="115"/>
      <c r="K40" s="116"/>
      <c r="L40" s="115"/>
      <c r="M40" s="115"/>
      <c r="N40" s="113"/>
      <c r="O40" s="82" t="s">
        <v>88</v>
      </c>
    </row>
    <row r="41" spans="1:15" ht="15" customHeight="1">
      <c r="A41" s="62">
        <f t="shared" si="0"/>
        <v>38</v>
      </c>
      <c r="B41" s="61" t="s">
        <v>130</v>
      </c>
      <c r="C41" s="124">
        <v>34442179.977689996</v>
      </c>
      <c r="D41" s="113"/>
      <c r="E41" s="113"/>
      <c r="F41" s="124"/>
      <c r="G41" s="116"/>
      <c r="H41" s="115"/>
      <c r="I41" s="134"/>
      <c r="J41" s="115"/>
      <c r="K41" s="116"/>
      <c r="L41" s="115"/>
      <c r="M41" s="115"/>
      <c r="N41" s="113"/>
      <c r="O41" s="82" t="s">
        <v>89</v>
      </c>
    </row>
    <row r="42" spans="1:15" ht="15" customHeight="1">
      <c r="A42" s="8">
        <f t="shared" si="0"/>
        <v>39</v>
      </c>
      <c r="B42" s="37" t="s">
        <v>147</v>
      </c>
      <c r="C42" s="123">
        <v>971921.97447000002</v>
      </c>
      <c r="D42" s="110"/>
      <c r="E42" s="110"/>
      <c r="F42" s="123"/>
      <c r="G42" s="112"/>
      <c r="H42" s="109"/>
      <c r="I42" s="133"/>
      <c r="J42" s="109"/>
      <c r="K42" s="112"/>
      <c r="L42" s="109"/>
      <c r="M42" s="109"/>
      <c r="N42" s="110"/>
      <c r="O42" s="83" t="s">
        <v>90</v>
      </c>
    </row>
    <row r="43" spans="1:15" ht="15" customHeight="1">
      <c r="A43" s="8">
        <f t="shared" si="0"/>
        <v>40</v>
      </c>
      <c r="B43" s="37" t="s">
        <v>131</v>
      </c>
      <c r="C43" s="123">
        <v>0</v>
      </c>
      <c r="D43" s="110"/>
      <c r="E43" s="110"/>
      <c r="F43" s="123"/>
      <c r="G43" s="112"/>
      <c r="H43" s="109"/>
      <c r="I43" s="133"/>
      <c r="J43" s="109"/>
      <c r="K43" s="112"/>
      <c r="L43" s="109"/>
      <c r="M43" s="109"/>
      <c r="N43" s="110"/>
      <c r="O43" s="83" t="s">
        <v>91</v>
      </c>
    </row>
    <row r="44" spans="1:15" ht="15" customHeight="1">
      <c r="A44" s="8">
        <f t="shared" si="0"/>
        <v>41</v>
      </c>
      <c r="B44" s="37" t="s">
        <v>67</v>
      </c>
      <c r="C44" s="123">
        <v>2189536.6793300002</v>
      </c>
      <c r="D44" s="110"/>
      <c r="E44" s="110"/>
      <c r="F44" s="123"/>
      <c r="G44" s="112"/>
      <c r="H44" s="109"/>
      <c r="I44" s="133"/>
      <c r="J44" s="109"/>
      <c r="K44" s="112"/>
      <c r="L44" s="109"/>
      <c r="M44" s="109"/>
      <c r="N44" s="110"/>
      <c r="O44" s="83" t="s">
        <v>92</v>
      </c>
    </row>
    <row r="45" spans="1:15" ht="15" customHeight="1">
      <c r="A45" s="8">
        <f t="shared" si="0"/>
        <v>42</v>
      </c>
      <c r="B45" s="37" t="s">
        <v>133</v>
      </c>
      <c r="C45" s="123">
        <v>8917.31</v>
      </c>
      <c r="D45" s="110"/>
      <c r="E45" s="110"/>
      <c r="F45" s="123"/>
      <c r="G45" s="112"/>
      <c r="H45" s="109"/>
      <c r="I45" s="133"/>
      <c r="J45" s="109"/>
      <c r="K45" s="112"/>
      <c r="L45" s="109"/>
      <c r="M45" s="109"/>
      <c r="N45" s="110"/>
      <c r="O45" s="83" t="s">
        <v>93</v>
      </c>
    </row>
    <row r="46" spans="1:15" ht="15" customHeight="1">
      <c r="A46" s="8">
        <f t="shared" si="0"/>
        <v>43</v>
      </c>
      <c r="B46" s="37" t="s">
        <v>134</v>
      </c>
      <c r="C46" s="123">
        <v>5594.29522</v>
      </c>
      <c r="D46" s="110"/>
      <c r="E46" s="110"/>
      <c r="F46" s="123"/>
      <c r="G46" s="112"/>
      <c r="H46" s="109"/>
      <c r="I46" s="133"/>
      <c r="J46" s="109"/>
      <c r="K46" s="112"/>
      <c r="L46" s="109"/>
      <c r="M46" s="109"/>
      <c r="N46" s="110"/>
      <c r="O46" s="83" t="s">
        <v>94</v>
      </c>
    </row>
    <row r="47" spans="1:15" ht="15" customHeight="1">
      <c r="A47" s="8">
        <f t="shared" si="0"/>
        <v>44</v>
      </c>
      <c r="B47" s="37" t="s">
        <v>100</v>
      </c>
      <c r="C47" s="123">
        <v>83215.737519999995</v>
      </c>
      <c r="D47" s="110"/>
      <c r="E47" s="110"/>
      <c r="F47" s="123"/>
      <c r="G47" s="112"/>
      <c r="H47" s="109"/>
      <c r="I47" s="133"/>
      <c r="J47" s="109"/>
      <c r="K47" s="112"/>
      <c r="L47" s="109"/>
      <c r="M47" s="109"/>
      <c r="N47" s="110"/>
      <c r="O47" s="83" t="s">
        <v>70</v>
      </c>
    </row>
    <row r="48" spans="1:15" ht="15" customHeight="1">
      <c r="A48" s="8">
        <f t="shared" si="0"/>
        <v>45</v>
      </c>
      <c r="B48" s="37" t="s">
        <v>136</v>
      </c>
      <c r="C48" s="123">
        <v>732056.9857800001</v>
      </c>
      <c r="D48" s="110"/>
      <c r="E48" s="110"/>
      <c r="F48" s="123"/>
      <c r="G48" s="112"/>
      <c r="H48" s="109"/>
      <c r="I48" s="133"/>
      <c r="J48" s="109"/>
      <c r="K48" s="112"/>
      <c r="L48" s="109"/>
      <c r="M48" s="109"/>
      <c r="N48" s="110"/>
      <c r="O48" s="83" t="s">
        <v>95</v>
      </c>
    </row>
    <row r="49" spans="1:15" ht="15" customHeight="1">
      <c r="A49" s="62">
        <f t="shared" si="0"/>
        <v>46</v>
      </c>
      <c r="B49" s="61" t="s">
        <v>148</v>
      </c>
      <c r="C49" s="124">
        <v>3991242.98239</v>
      </c>
      <c r="D49" s="113"/>
      <c r="E49" s="113"/>
      <c r="F49" s="124"/>
      <c r="G49" s="116"/>
      <c r="H49" s="115"/>
      <c r="I49" s="134"/>
      <c r="J49" s="115"/>
      <c r="K49" s="116"/>
      <c r="L49" s="115"/>
      <c r="M49" s="115"/>
      <c r="N49" s="113"/>
      <c r="O49" s="82" t="s">
        <v>96</v>
      </c>
    </row>
    <row r="50" spans="1:15" ht="15" customHeight="1">
      <c r="A50" s="8">
        <f t="shared" si="0"/>
        <v>47</v>
      </c>
      <c r="B50" s="37" t="s">
        <v>137</v>
      </c>
      <c r="C50" s="123">
        <v>3013844.1459800005</v>
      </c>
      <c r="D50" s="110"/>
      <c r="E50" s="110"/>
      <c r="F50" s="123"/>
      <c r="G50" s="112"/>
      <c r="H50" s="109"/>
      <c r="I50" s="133"/>
      <c r="J50" s="109"/>
      <c r="K50" s="112"/>
      <c r="L50" s="109"/>
      <c r="M50" s="109"/>
      <c r="N50" s="110"/>
      <c r="O50" s="83" t="s">
        <v>97</v>
      </c>
    </row>
    <row r="51" spans="1:15" ht="15" customHeight="1">
      <c r="A51" s="8">
        <f t="shared" si="0"/>
        <v>48</v>
      </c>
      <c r="B51" s="37" t="s">
        <v>101</v>
      </c>
      <c r="C51" s="123">
        <v>4085257.7449699999</v>
      </c>
      <c r="D51" s="110"/>
      <c r="E51" s="110"/>
      <c r="F51" s="123"/>
      <c r="G51" s="112"/>
      <c r="H51" s="109"/>
      <c r="I51" s="133"/>
      <c r="J51" s="109"/>
      <c r="K51" s="112"/>
      <c r="L51" s="109"/>
      <c r="M51" s="109"/>
      <c r="N51" s="110"/>
      <c r="O51" s="83" t="s">
        <v>74</v>
      </c>
    </row>
    <row r="52" spans="1:15" ht="15" customHeight="1">
      <c r="A52" s="8">
        <f t="shared" si="0"/>
        <v>49</v>
      </c>
      <c r="B52" s="37" t="s">
        <v>138</v>
      </c>
      <c r="C52" s="123">
        <v>14770984.657779999</v>
      </c>
      <c r="D52" s="110"/>
      <c r="E52" s="110"/>
      <c r="F52" s="123"/>
      <c r="G52" s="112"/>
      <c r="H52" s="109"/>
      <c r="I52" s="133"/>
      <c r="J52" s="109"/>
      <c r="K52" s="112"/>
      <c r="L52" s="109"/>
      <c r="M52" s="109"/>
      <c r="N52" s="110"/>
      <c r="O52" s="83" t="s">
        <v>403</v>
      </c>
    </row>
    <row r="53" spans="1:15" ht="15" customHeight="1">
      <c r="A53" s="8">
        <f t="shared" si="0"/>
        <v>50</v>
      </c>
      <c r="B53" s="37" t="s">
        <v>380</v>
      </c>
      <c r="C53" s="123">
        <v>250772.75845999998</v>
      </c>
      <c r="D53" s="110"/>
      <c r="E53" s="110"/>
      <c r="F53" s="123"/>
      <c r="G53" s="112"/>
      <c r="H53" s="109"/>
      <c r="I53" s="133"/>
      <c r="J53" s="109"/>
      <c r="K53" s="112"/>
      <c r="L53" s="109"/>
      <c r="M53" s="109"/>
      <c r="N53" s="110"/>
      <c r="O53" s="81" t="s">
        <v>401</v>
      </c>
    </row>
    <row r="54" spans="1:15" ht="15" customHeight="1">
      <c r="A54" s="62">
        <f t="shared" si="0"/>
        <v>51</v>
      </c>
      <c r="B54" s="61" t="s">
        <v>24</v>
      </c>
      <c r="C54" s="124">
        <v>22120859.307250004</v>
      </c>
      <c r="D54" s="113"/>
      <c r="E54" s="113"/>
      <c r="F54" s="124"/>
      <c r="G54" s="116"/>
      <c r="H54" s="115"/>
      <c r="I54" s="134"/>
      <c r="J54" s="115"/>
      <c r="K54" s="116"/>
      <c r="L54" s="115"/>
      <c r="M54" s="115"/>
      <c r="N54" s="113"/>
      <c r="O54" s="82" t="s">
        <v>98</v>
      </c>
    </row>
    <row r="55" spans="1:15" ht="15" customHeight="1">
      <c r="A55" s="62">
        <f t="shared" si="0"/>
        <v>52</v>
      </c>
      <c r="B55" s="61" t="s">
        <v>77</v>
      </c>
      <c r="C55" s="124">
        <v>26112102.289660003</v>
      </c>
      <c r="D55" s="113"/>
      <c r="E55" s="113"/>
      <c r="F55" s="124"/>
      <c r="G55" s="116"/>
      <c r="H55" s="115"/>
      <c r="I55" s="134"/>
      <c r="J55" s="115"/>
      <c r="K55" s="116"/>
      <c r="L55" s="115"/>
      <c r="M55" s="115"/>
      <c r="N55" s="113"/>
      <c r="O55" s="82" t="s">
        <v>99</v>
      </c>
    </row>
    <row r="56" spans="1:15" ht="15" customHeight="1">
      <c r="A56" s="8">
        <f t="shared" si="0"/>
        <v>53</v>
      </c>
      <c r="B56" s="37" t="s">
        <v>22</v>
      </c>
      <c r="C56" s="123">
        <v>1477470.21737</v>
      </c>
      <c r="D56" s="110"/>
      <c r="E56" s="110"/>
      <c r="F56" s="123"/>
      <c r="G56" s="112"/>
      <c r="H56" s="109"/>
      <c r="I56" s="133"/>
      <c r="J56" s="109"/>
      <c r="K56" s="112"/>
      <c r="L56" s="109"/>
      <c r="M56" s="109"/>
      <c r="N56" s="110"/>
      <c r="O56" s="83" t="s">
        <v>78</v>
      </c>
    </row>
    <row r="57" spans="1:15" ht="15" customHeight="1">
      <c r="A57" s="8">
        <f t="shared" si="0"/>
        <v>54</v>
      </c>
      <c r="B57" s="37" t="s">
        <v>103</v>
      </c>
      <c r="C57" s="123">
        <v>2951634.0362</v>
      </c>
      <c r="D57" s="110"/>
      <c r="E57" s="110"/>
      <c r="F57" s="123"/>
      <c r="G57" s="127"/>
      <c r="H57" s="109"/>
      <c r="I57" s="133"/>
      <c r="J57" s="109"/>
      <c r="K57" s="112"/>
      <c r="L57" s="109"/>
      <c r="M57" s="109"/>
      <c r="N57" s="110"/>
      <c r="O57" s="83" t="s">
        <v>111</v>
      </c>
    </row>
    <row r="58" spans="1:15" ht="15" customHeight="1">
      <c r="A58" s="8">
        <f t="shared" si="0"/>
        <v>55</v>
      </c>
      <c r="B58" s="37" t="s">
        <v>104</v>
      </c>
      <c r="C58" s="123">
        <v>451578.53088000003</v>
      </c>
      <c r="D58" s="110"/>
      <c r="E58" s="110"/>
      <c r="F58" s="123"/>
      <c r="G58" s="112"/>
      <c r="H58" s="109"/>
      <c r="I58" s="133"/>
      <c r="J58" s="109"/>
      <c r="K58" s="112"/>
      <c r="L58" s="109"/>
      <c r="M58" s="109"/>
      <c r="N58" s="110"/>
      <c r="O58" s="83" t="s">
        <v>113</v>
      </c>
    </row>
    <row r="59" spans="1:15" ht="15" customHeight="1">
      <c r="A59" s="8">
        <f t="shared" si="0"/>
        <v>56</v>
      </c>
      <c r="B59" s="37" t="s">
        <v>140</v>
      </c>
      <c r="C59" s="123">
        <v>3839129.7387200003</v>
      </c>
      <c r="D59" s="110"/>
      <c r="E59" s="110"/>
      <c r="F59" s="123"/>
      <c r="G59" s="112"/>
      <c r="H59" s="109"/>
      <c r="I59" s="133"/>
      <c r="J59" s="109"/>
      <c r="K59" s="112"/>
      <c r="L59" s="109"/>
      <c r="M59" s="109"/>
      <c r="N59" s="110"/>
      <c r="O59" s="83" t="s">
        <v>108</v>
      </c>
    </row>
    <row r="60" spans="1:15" ht="15" customHeight="1">
      <c r="A60" s="8">
        <f t="shared" si="0"/>
        <v>57</v>
      </c>
      <c r="B60" s="37" t="s">
        <v>141</v>
      </c>
      <c r="C60" s="123">
        <v>-389734.83551</v>
      </c>
      <c r="D60" s="110"/>
      <c r="E60" s="110"/>
      <c r="F60" s="123"/>
      <c r="G60" s="112"/>
      <c r="H60" s="109"/>
      <c r="I60" s="133"/>
      <c r="J60" s="109"/>
      <c r="K60" s="112"/>
      <c r="L60" s="109"/>
      <c r="M60" s="109"/>
      <c r="N60" s="110"/>
      <c r="O60" s="83" t="s">
        <v>112</v>
      </c>
    </row>
    <row r="61" spans="1:15" ht="15" customHeight="1">
      <c r="A61" s="62">
        <f t="shared" si="0"/>
        <v>58</v>
      </c>
      <c r="B61" s="61" t="s">
        <v>142</v>
      </c>
      <c r="C61" s="124">
        <v>6852607.4703000002</v>
      </c>
      <c r="D61" s="113"/>
      <c r="E61" s="113"/>
      <c r="F61" s="124"/>
      <c r="G61" s="116"/>
      <c r="H61" s="116"/>
      <c r="I61" s="134"/>
      <c r="J61" s="115"/>
      <c r="K61" s="116"/>
      <c r="L61" s="115"/>
      <c r="M61" s="115"/>
      <c r="N61" s="113"/>
      <c r="O61" s="82" t="s">
        <v>106</v>
      </c>
    </row>
    <row r="62" spans="1:15" ht="15" customHeight="1">
      <c r="A62" s="62">
        <f t="shared" si="0"/>
        <v>59</v>
      </c>
      <c r="B62" s="61" t="s">
        <v>149</v>
      </c>
      <c r="C62" s="124">
        <v>34442179.977389999</v>
      </c>
      <c r="D62" s="113"/>
      <c r="E62" s="113"/>
      <c r="F62" s="124"/>
      <c r="G62" s="116"/>
      <c r="H62" s="116"/>
      <c r="I62" s="134"/>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C5" activePane="bottomRight" state="frozen"/>
      <selection pane="topRight"/>
      <selection pane="bottomLeft"/>
      <selection pane="bottomRight" activeCell="C5" sqref="C5"/>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90128566.411252424</v>
      </c>
      <c r="D5" s="110"/>
      <c r="E5" s="110"/>
      <c r="F5" s="110"/>
      <c r="G5" s="109"/>
      <c r="H5" s="109"/>
      <c r="I5" s="109"/>
      <c r="J5" s="109"/>
      <c r="K5" s="109"/>
      <c r="L5" s="109"/>
      <c r="M5" s="109"/>
      <c r="N5" s="110"/>
      <c r="O5" s="80" t="s">
        <v>160</v>
      </c>
    </row>
    <row r="6" spans="1:15">
      <c r="A6" s="26">
        <v>2</v>
      </c>
      <c r="B6" s="6" t="s">
        <v>146</v>
      </c>
      <c r="C6" s="110">
        <v>65783559.678449996</v>
      </c>
      <c r="D6" s="110"/>
      <c r="E6" s="110"/>
      <c r="F6" s="110"/>
      <c r="G6" s="109"/>
      <c r="H6" s="109"/>
      <c r="I6" s="109"/>
      <c r="J6" s="109"/>
      <c r="K6" s="109"/>
      <c r="L6" s="109"/>
      <c r="M6" s="109"/>
      <c r="N6" s="110"/>
      <c r="O6" s="80" t="s">
        <v>27</v>
      </c>
    </row>
    <row r="7" spans="1:15">
      <c r="A7" s="26">
        <v>3</v>
      </c>
      <c r="B7" s="6" t="s">
        <v>151</v>
      </c>
      <c r="C7" s="110">
        <v>33550703.130342271</v>
      </c>
      <c r="D7" s="110"/>
      <c r="E7" s="110"/>
      <c r="F7" s="110"/>
      <c r="G7" s="109"/>
      <c r="H7" s="109"/>
      <c r="I7" s="109"/>
      <c r="J7" s="109"/>
      <c r="K7" s="109"/>
      <c r="L7" s="109"/>
      <c r="M7" s="109"/>
      <c r="N7" s="110"/>
      <c r="O7" s="80" t="s">
        <v>405</v>
      </c>
    </row>
    <row r="8" spans="1:15">
      <c r="A8" s="26">
        <v>4</v>
      </c>
      <c r="B8" s="6" t="s">
        <v>152</v>
      </c>
      <c r="C8" s="110">
        <v>416888020.64619136</v>
      </c>
      <c r="D8" s="110"/>
      <c r="E8" s="110"/>
      <c r="F8" s="110"/>
      <c r="G8" s="109"/>
      <c r="H8" s="109"/>
      <c r="I8" s="109"/>
      <c r="J8" s="109"/>
      <c r="K8" s="109"/>
      <c r="L8" s="109"/>
      <c r="M8" s="109"/>
      <c r="N8" s="110"/>
      <c r="O8" s="80" t="s">
        <v>30</v>
      </c>
    </row>
    <row r="9" spans="1:15">
      <c r="A9" s="26">
        <v>5</v>
      </c>
      <c r="B9" s="6" t="s">
        <v>166</v>
      </c>
      <c r="C9" s="110">
        <v>0</v>
      </c>
      <c r="D9" s="110"/>
      <c r="E9" s="110"/>
      <c r="F9" s="110"/>
      <c r="G9" s="109"/>
      <c r="H9" s="109"/>
      <c r="I9" s="109"/>
      <c r="J9" s="109"/>
      <c r="K9" s="109"/>
      <c r="L9" s="109"/>
      <c r="M9" s="109"/>
      <c r="N9" s="110"/>
      <c r="O9" s="80" t="s">
        <v>33</v>
      </c>
    </row>
    <row r="10" spans="1:15">
      <c r="A10" s="26">
        <v>6</v>
      </c>
      <c r="B10" s="6" t="s">
        <v>154</v>
      </c>
      <c r="C10" s="110">
        <v>0</v>
      </c>
      <c r="D10" s="110"/>
      <c r="E10" s="110"/>
      <c r="F10" s="110"/>
      <c r="G10" s="109"/>
      <c r="H10" s="109"/>
      <c r="I10" s="109"/>
      <c r="J10" s="109"/>
      <c r="K10" s="109"/>
      <c r="L10" s="109"/>
      <c r="M10" s="109"/>
      <c r="N10" s="110"/>
      <c r="O10" s="80" t="s">
        <v>35</v>
      </c>
    </row>
    <row r="11" spans="1:15">
      <c r="A11" s="26">
        <v>7</v>
      </c>
      <c r="B11" s="6" t="s">
        <v>36</v>
      </c>
      <c r="C11" s="110">
        <v>0</v>
      </c>
      <c r="D11" s="110"/>
      <c r="E11" s="110"/>
      <c r="F11" s="110"/>
      <c r="G11" s="109"/>
      <c r="H11" s="109"/>
      <c r="I11" s="109"/>
      <c r="J11" s="109"/>
      <c r="K11" s="109"/>
      <c r="L11" s="109"/>
      <c r="M11" s="109"/>
      <c r="N11" s="110"/>
      <c r="O11" s="80" t="s">
        <v>37</v>
      </c>
    </row>
    <row r="12" spans="1:15">
      <c r="A12" s="26">
        <v>8</v>
      </c>
      <c r="B12" s="6" t="s">
        <v>38</v>
      </c>
      <c r="C12" s="110">
        <v>39404814.079152934</v>
      </c>
      <c r="D12" s="110"/>
      <c r="E12" s="110"/>
      <c r="F12" s="110"/>
      <c r="G12" s="109"/>
      <c r="H12" s="109"/>
      <c r="I12" s="109"/>
      <c r="J12" s="109"/>
      <c r="K12" s="109"/>
      <c r="L12" s="109"/>
      <c r="M12" s="109"/>
      <c r="N12" s="110"/>
      <c r="O12" s="80" t="s">
        <v>39</v>
      </c>
    </row>
    <row r="13" spans="1:15">
      <c r="A13" s="26">
        <v>9</v>
      </c>
      <c r="B13" s="6" t="s">
        <v>155</v>
      </c>
      <c r="C13" s="110">
        <v>128755.84832300001</v>
      </c>
      <c r="D13" s="110"/>
      <c r="E13" s="110"/>
      <c r="F13" s="110"/>
      <c r="G13" s="109"/>
      <c r="H13" s="109"/>
      <c r="I13" s="109"/>
      <c r="J13" s="109"/>
      <c r="K13" s="109"/>
      <c r="L13" s="109"/>
      <c r="M13" s="109"/>
      <c r="N13" s="110"/>
      <c r="O13" s="80" t="s">
        <v>161</v>
      </c>
    </row>
    <row r="14" spans="1:15">
      <c r="A14" s="26">
        <v>10</v>
      </c>
      <c r="B14" s="6" t="s">
        <v>156</v>
      </c>
      <c r="C14" s="110">
        <v>0</v>
      </c>
      <c r="D14" s="110"/>
      <c r="E14" s="110"/>
      <c r="F14" s="110"/>
      <c r="G14" s="109"/>
      <c r="H14" s="109"/>
      <c r="I14" s="109"/>
      <c r="J14" s="109"/>
      <c r="K14" s="109"/>
      <c r="L14" s="109"/>
      <c r="M14" s="109"/>
      <c r="N14" s="110"/>
      <c r="O14" s="80" t="s">
        <v>42</v>
      </c>
    </row>
    <row r="15" spans="1:15">
      <c r="A15" s="26">
        <v>11</v>
      </c>
      <c r="B15" s="6" t="s">
        <v>118</v>
      </c>
      <c r="C15" s="110">
        <v>350320</v>
      </c>
      <c r="D15" s="110"/>
      <c r="E15" s="110"/>
      <c r="F15" s="110"/>
      <c r="G15" s="109"/>
      <c r="H15" s="109"/>
      <c r="I15" s="109"/>
      <c r="J15" s="109"/>
      <c r="K15" s="109"/>
      <c r="L15" s="109"/>
      <c r="M15" s="109"/>
      <c r="N15" s="110"/>
      <c r="O15" s="80" t="s">
        <v>44</v>
      </c>
    </row>
    <row r="16" spans="1:15">
      <c r="A16" s="26">
        <v>12</v>
      </c>
      <c r="B16" s="6" t="s">
        <v>157</v>
      </c>
      <c r="C16" s="110">
        <v>2039380.20213548</v>
      </c>
      <c r="D16" s="110"/>
      <c r="E16" s="110"/>
      <c r="F16" s="110"/>
      <c r="G16" s="109"/>
      <c r="H16" s="109"/>
      <c r="I16" s="109"/>
      <c r="J16" s="109"/>
      <c r="K16" s="109"/>
      <c r="L16" s="109"/>
      <c r="M16" s="109"/>
      <c r="N16" s="110"/>
      <c r="O16" s="80" t="s">
        <v>45</v>
      </c>
    </row>
    <row r="17" spans="1:15">
      <c r="A17" s="26">
        <v>13</v>
      </c>
      <c r="B17" s="6" t="s">
        <v>158</v>
      </c>
      <c r="C17" s="110">
        <v>0</v>
      </c>
      <c r="D17" s="110"/>
      <c r="E17" s="110"/>
      <c r="F17" s="110"/>
      <c r="G17" s="109"/>
      <c r="H17" s="109"/>
      <c r="I17" s="109"/>
      <c r="J17" s="109"/>
      <c r="K17" s="109"/>
      <c r="L17" s="109"/>
      <c r="M17" s="109"/>
      <c r="N17" s="110"/>
      <c r="O17" s="80" t="s">
        <v>46</v>
      </c>
    </row>
    <row r="18" spans="1:15">
      <c r="A18" s="26">
        <v>14</v>
      </c>
      <c r="B18" s="6" t="s">
        <v>119</v>
      </c>
      <c r="C18" s="110">
        <v>0</v>
      </c>
      <c r="D18" s="110"/>
      <c r="E18" s="110"/>
      <c r="F18" s="110"/>
      <c r="G18" s="109"/>
      <c r="H18" s="109"/>
      <c r="I18" s="109"/>
      <c r="J18" s="109"/>
      <c r="K18" s="109"/>
      <c r="L18" s="109"/>
      <c r="M18" s="109"/>
      <c r="N18" s="110"/>
      <c r="O18" s="80" t="s">
        <v>48</v>
      </c>
    </row>
    <row r="19" spans="1:15">
      <c r="A19" s="26">
        <v>15</v>
      </c>
      <c r="B19" s="6" t="s">
        <v>159</v>
      </c>
      <c r="C19" s="110">
        <v>0</v>
      </c>
      <c r="D19" s="110"/>
      <c r="E19" s="110"/>
      <c r="F19" s="110"/>
      <c r="G19" s="109"/>
      <c r="H19" s="109"/>
      <c r="I19" s="109"/>
      <c r="J19" s="109"/>
      <c r="K19" s="109"/>
      <c r="L19" s="109"/>
      <c r="M19" s="109"/>
      <c r="N19" s="110"/>
      <c r="O19" s="80" t="s">
        <v>50</v>
      </c>
    </row>
    <row r="20" spans="1:15">
      <c r="A20" s="26">
        <v>16</v>
      </c>
      <c r="B20" s="6" t="s">
        <v>446</v>
      </c>
      <c r="C20" s="110">
        <v>0</v>
      </c>
      <c r="D20" s="110"/>
      <c r="E20" s="110"/>
      <c r="F20" s="110"/>
      <c r="G20" s="109"/>
      <c r="H20" s="109"/>
      <c r="I20" s="109"/>
      <c r="J20" s="109"/>
      <c r="K20" s="109"/>
      <c r="L20" s="109"/>
      <c r="M20" s="109"/>
      <c r="N20" s="110"/>
      <c r="O20" s="80" t="s">
        <v>52</v>
      </c>
    </row>
    <row r="21" spans="1:15" s="10" customFormat="1">
      <c r="A21" s="26">
        <v>17</v>
      </c>
      <c r="B21" s="6" t="s">
        <v>121</v>
      </c>
      <c r="C21" s="113">
        <v>0</v>
      </c>
      <c r="D21" s="113"/>
      <c r="E21" s="113"/>
      <c r="F21" s="113"/>
      <c r="G21" s="115"/>
      <c r="H21" s="115"/>
      <c r="I21" s="115"/>
      <c r="J21" s="115"/>
      <c r="K21" s="115"/>
      <c r="L21" s="109"/>
      <c r="M21" s="109"/>
      <c r="N21" s="113"/>
      <c r="O21" s="79" t="s">
        <v>54</v>
      </c>
    </row>
    <row r="22" spans="1:15" s="10" customFormat="1">
      <c r="A22" s="27">
        <v>17</v>
      </c>
      <c r="B22" s="63" t="s">
        <v>192</v>
      </c>
      <c r="C22" s="113">
        <v>648274119.99584746</v>
      </c>
      <c r="D22" s="113"/>
      <c r="E22" s="113"/>
      <c r="F22" s="113"/>
      <c r="G22" s="115"/>
      <c r="H22" s="115"/>
      <c r="I22" s="115"/>
      <c r="J22" s="115"/>
      <c r="K22" s="115"/>
      <c r="L22" s="115"/>
      <c r="M22" s="115"/>
      <c r="N22" s="113"/>
      <c r="O22" s="79" t="s">
        <v>88</v>
      </c>
    </row>
    <row r="23" spans="1:15" s="10" customFormat="1">
      <c r="A23" s="27">
        <v>18</v>
      </c>
      <c r="B23" s="63" t="s">
        <v>327</v>
      </c>
      <c r="C23" s="113">
        <v>118854774.42780128</v>
      </c>
      <c r="D23" s="113"/>
      <c r="E23" s="113"/>
      <c r="F23" s="113"/>
      <c r="G23" s="115"/>
      <c r="H23" s="115"/>
      <c r="I23" s="115"/>
      <c r="J23" s="115"/>
      <c r="K23" s="115"/>
      <c r="L23" s="115"/>
      <c r="M23" s="115"/>
      <c r="N23" s="113"/>
      <c r="O23" s="79" t="s">
        <v>89</v>
      </c>
    </row>
    <row r="24" spans="1:15" s="10" customFormat="1">
      <c r="A24" s="27">
        <v>19</v>
      </c>
      <c r="B24" s="63" t="s">
        <v>21</v>
      </c>
      <c r="C24" s="113">
        <v>767128894.42364872</v>
      </c>
      <c r="D24" s="113"/>
      <c r="E24" s="113"/>
      <c r="F24" s="113"/>
      <c r="G24" s="115"/>
      <c r="H24" s="115"/>
      <c r="I24" s="115"/>
      <c r="J24" s="115"/>
      <c r="K24" s="115"/>
      <c r="L24" s="115"/>
      <c r="M24" s="115"/>
      <c r="N24" s="113"/>
      <c r="O24" s="79" t="s">
        <v>162</v>
      </c>
    </row>
    <row r="25" spans="1:15" s="10" customFormat="1">
      <c r="A25" s="27">
        <v>20</v>
      </c>
      <c r="B25" s="63" t="s">
        <v>194</v>
      </c>
      <c r="C25" s="113">
        <v>58587129.826198392</v>
      </c>
      <c r="D25" s="113"/>
      <c r="E25" s="113"/>
      <c r="F25" s="113"/>
      <c r="G25" s="115"/>
      <c r="H25" s="115"/>
      <c r="I25" s="115"/>
      <c r="J25" s="115"/>
      <c r="K25" s="115"/>
      <c r="L25" s="115"/>
      <c r="M25" s="115"/>
      <c r="N25" s="113"/>
      <c r="O25" s="79" t="s">
        <v>163</v>
      </c>
    </row>
    <row r="26" spans="1:15">
      <c r="A26" s="27">
        <v>21</v>
      </c>
      <c r="B26" s="63" t="s">
        <v>447</v>
      </c>
      <c r="C26" s="115">
        <v>708541764.59744024</v>
      </c>
      <c r="D26" s="115"/>
      <c r="E26" s="115"/>
      <c r="F26" s="113"/>
      <c r="G26" s="115"/>
      <c r="H26" s="115"/>
      <c r="I26" s="115"/>
      <c r="J26" s="115"/>
      <c r="K26" s="115"/>
      <c r="L26" s="115"/>
      <c r="M26" s="115"/>
      <c r="N26" s="115"/>
      <c r="O26" s="79" t="s">
        <v>448</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C5" activePane="bottomRight" state="frozen"/>
      <selection pane="topRight"/>
      <selection pane="bottomLeft"/>
      <selection pane="bottomRight" activeCell="C5" sqref="C5"/>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13476733</v>
      </c>
      <c r="D5" s="32"/>
      <c r="E5" s="32"/>
      <c r="F5" s="118"/>
      <c r="G5" s="32"/>
      <c r="H5" s="32"/>
      <c r="I5" s="118"/>
      <c r="J5" s="32"/>
      <c r="K5" s="118"/>
      <c r="L5" s="32"/>
      <c r="M5" s="32"/>
      <c r="N5" s="32"/>
      <c r="O5" s="80" t="s">
        <v>160</v>
      </c>
    </row>
    <row r="6" spans="1:15">
      <c r="A6" s="20">
        <v>2</v>
      </c>
      <c r="B6" s="37" t="s">
        <v>146</v>
      </c>
      <c r="C6" s="123">
        <v>9270634.3077199999</v>
      </c>
      <c r="D6" s="32"/>
      <c r="E6" s="32"/>
      <c r="F6" s="118"/>
      <c r="G6" s="32"/>
      <c r="H6" s="32"/>
      <c r="I6" s="118"/>
      <c r="J6" s="32"/>
      <c r="K6" s="118"/>
      <c r="L6" s="32"/>
      <c r="M6" s="32"/>
      <c r="N6" s="32"/>
      <c r="O6" s="80" t="s">
        <v>27</v>
      </c>
    </row>
    <row r="7" spans="1:15">
      <c r="A7" s="20">
        <v>3</v>
      </c>
      <c r="B7" s="37" t="s">
        <v>151</v>
      </c>
      <c r="C7" s="123">
        <v>19333644.391900003</v>
      </c>
      <c r="D7" s="32"/>
      <c r="E7" s="32"/>
      <c r="F7" s="118"/>
      <c r="G7" s="32"/>
      <c r="H7" s="32"/>
      <c r="I7" s="118"/>
      <c r="J7" s="32"/>
      <c r="K7" s="118"/>
      <c r="L7" s="32"/>
      <c r="M7" s="32"/>
      <c r="N7" s="32"/>
      <c r="O7" s="80" t="s">
        <v>405</v>
      </c>
    </row>
    <row r="8" spans="1:15">
      <c r="A8" s="20">
        <v>4</v>
      </c>
      <c r="B8" s="37" t="s">
        <v>152</v>
      </c>
      <c r="C8" s="123">
        <v>61010523.774729997</v>
      </c>
      <c r="D8" s="32"/>
      <c r="E8" s="32"/>
      <c r="F8" s="118"/>
      <c r="G8" s="32"/>
      <c r="H8" s="32"/>
      <c r="I8" s="118"/>
      <c r="J8" s="32"/>
      <c r="K8" s="118"/>
      <c r="L8" s="32"/>
      <c r="M8" s="32"/>
      <c r="N8" s="32"/>
      <c r="O8" s="80" t="s">
        <v>30</v>
      </c>
    </row>
    <row r="9" spans="1:15">
      <c r="A9" s="20">
        <v>5</v>
      </c>
      <c r="B9" s="37" t="s">
        <v>153</v>
      </c>
      <c r="C9" s="123">
        <v>0</v>
      </c>
      <c r="D9" s="32"/>
      <c r="E9" s="32"/>
      <c r="F9" s="32"/>
      <c r="G9" s="32"/>
      <c r="H9" s="32"/>
      <c r="I9" s="32"/>
      <c r="J9" s="32"/>
      <c r="K9" s="118"/>
      <c r="L9" s="32"/>
      <c r="M9" s="32"/>
      <c r="N9" s="32"/>
      <c r="O9" s="80" t="s">
        <v>33</v>
      </c>
    </row>
    <row r="10" spans="1:15">
      <c r="A10" s="20">
        <v>6</v>
      </c>
      <c r="B10" s="37" t="s">
        <v>154</v>
      </c>
      <c r="C10" s="123">
        <v>0</v>
      </c>
      <c r="D10" s="32"/>
      <c r="E10" s="32"/>
      <c r="F10" s="32"/>
      <c r="G10" s="32"/>
      <c r="H10" s="32"/>
      <c r="I10" s="32"/>
      <c r="J10" s="32"/>
      <c r="K10" s="118"/>
      <c r="L10" s="32"/>
      <c r="M10" s="32"/>
      <c r="N10" s="32"/>
      <c r="O10" s="80" t="s">
        <v>35</v>
      </c>
    </row>
    <row r="11" spans="1:15">
      <c r="A11" s="20">
        <v>7</v>
      </c>
      <c r="B11" s="37" t="s">
        <v>36</v>
      </c>
      <c r="C11" s="123">
        <v>0</v>
      </c>
      <c r="D11" s="32"/>
      <c r="E11" s="32"/>
      <c r="F11" s="32"/>
      <c r="G11" s="32"/>
      <c r="H11" s="32"/>
      <c r="I11" s="32"/>
      <c r="J11" s="32"/>
      <c r="K11" s="118"/>
      <c r="L11" s="32"/>
      <c r="M11" s="32"/>
      <c r="N11" s="32"/>
      <c r="O11" s="80" t="s">
        <v>37</v>
      </c>
    </row>
    <row r="12" spans="1:15">
      <c r="A12" s="20">
        <v>8</v>
      </c>
      <c r="B12" s="37" t="s">
        <v>38</v>
      </c>
      <c r="C12" s="123">
        <v>21818559.783330001</v>
      </c>
      <c r="D12" s="32"/>
      <c r="E12" s="32"/>
      <c r="F12" s="118"/>
      <c r="G12" s="32"/>
      <c r="H12" s="32"/>
      <c r="I12" s="118"/>
      <c r="J12" s="32"/>
      <c r="K12" s="118"/>
      <c r="L12" s="32"/>
      <c r="M12" s="32"/>
      <c r="N12" s="32"/>
      <c r="O12" s="80" t="s">
        <v>39</v>
      </c>
    </row>
    <row r="13" spans="1:15">
      <c r="A13" s="20">
        <v>9</v>
      </c>
      <c r="B13" s="37" t="s">
        <v>155</v>
      </c>
      <c r="C13" s="123">
        <v>733912.18625999999</v>
      </c>
      <c r="D13" s="32"/>
      <c r="E13" s="32"/>
      <c r="F13" s="118"/>
      <c r="G13" s="32"/>
      <c r="H13" s="32"/>
      <c r="I13" s="118"/>
      <c r="J13" s="32"/>
      <c r="K13" s="118"/>
      <c r="L13" s="32"/>
      <c r="M13" s="32"/>
      <c r="N13" s="32"/>
      <c r="O13" s="80" t="s">
        <v>161</v>
      </c>
    </row>
    <row r="14" spans="1:15">
      <c r="A14" s="20">
        <v>10</v>
      </c>
      <c r="B14" s="37" t="s">
        <v>156</v>
      </c>
      <c r="C14" s="123">
        <v>106110.2</v>
      </c>
      <c r="D14" s="32"/>
      <c r="E14" s="32"/>
      <c r="F14" s="118"/>
      <c r="G14" s="32"/>
      <c r="H14" s="32"/>
      <c r="I14" s="118"/>
      <c r="J14" s="32"/>
      <c r="K14" s="118"/>
      <c r="L14" s="32"/>
      <c r="M14" s="32"/>
      <c r="N14" s="32"/>
      <c r="O14" s="80" t="s">
        <v>42</v>
      </c>
    </row>
    <row r="15" spans="1:15">
      <c r="A15" s="20">
        <v>11</v>
      </c>
      <c r="B15" s="37" t="s">
        <v>118</v>
      </c>
      <c r="C15" s="123">
        <v>6249072.5430000005</v>
      </c>
      <c r="D15" s="32"/>
      <c r="E15" s="32"/>
      <c r="F15" s="118"/>
      <c r="G15" s="32"/>
      <c r="H15" s="32"/>
      <c r="I15" s="118"/>
      <c r="J15" s="32"/>
      <c r="K15" s="118"/>
      <c r="L15" s="32"/>
      <c r="M15" s="32"/>
      <c r="N15" s="32"/>
      <c r="O15" s="80" t="s">
        <v>44</v>
      </c>
    </row>
    <row r="16" spans="1:15">
      <c r="A16" s="103">
        <v>12</v>
      </c>
      <c r="B16" s="94" t="s">
        <v>157</v>
      </c>
      <c r="C16" s="123">
        <v>531909.48</v>
      </c>
      <c r="D16" s="104"/>
      <c r="E16" s="104"/>
      <c r="F16" s="119"/>
      <c r="G16" s="104"/>
      <c r="H16" s="104"/>
      <c r="I16" s="119"/>
      <c r="J16" s="104"/>
      <c r="K16" s="119"/>
      <c r="L16" s="104"/>
      <c r="M16" s="104"/>
      <c r="N16" s="104"/>
      <c r="O16" s="105" t="s">
        <v>45</v>
      </c>
    </row>
    <row r="17" spans="1:15">
      <c r="A17" s="20">
        <v>13</v>
      </c>
      <c r="B17" s="37" t="s">
        <v>158</v>
      </c>
      <c r="C17" s="123">
        <v>0</v>
      </c>
      <c r="D17" s="32"/>
      <c r="E17" s="32"/>
      <c r="F17" s="32"/>
      <c r="G17" s="32"/>
      <c r="H17" s="32"/>
      <c r="I17" s="32"/>
      <c r="J17" s="32"/>
      <c r="K17" s="118"/>
      <c r="L17" s="32"/>
      <c r="M17" s="32"/>
      <c r="N17" s="32"/>
      <c r="O17" s="80" t="s">
        <v>46</v>
      </c>
    </row>
    <row r="18" spans="1:15">
      <c r="A18" s="20">
        <v>14</v>
      </c>
      <c r="B18" s="37" t="s">
        <v>119</v>
      </c>
      <c r="C18" s="123">
        <v>0</v>
      </c>
      <c r="D18" s="32"/>
      <c r="E18" s="32"/>
      <c r="F18" s="32"/>
      <c r="G18" s="32"/>
      <c r="H18" s="32"/>
      <c r="I18" s="32"/>
      <c r="J18" s="32"/>
      <c r="K18" s="118"/>
      <c r="L18" s="32"/>
      <c r="M18" s="32"/>
      <c r="N18" s="32"/>
      <c r="O18" s="80" t="s">
        <v>48</v>
      </c>
    </row>
    <row r="19" spans="1:15">
      <c r="A19" s="20">
        <v>15</v>
      </c>
      <c r="B19" s="37" t="s">
        <v>159</v>
      </c>
      <c r="C19" s="123">
        <v>0</v>
      </c>
      <c r="D19" s="32"/>
      <c r="E19" s="32"/>
      <c r="F19" s="32"/>
      <c r="G19" s="32"/>
      <c r="H19" s="32"/>
      <c r="I19" s="32"/>
      <c r="J19" s="32"/>
      <c r="K19" s="118"/>
      <c r="L19" s="32"/>
      <c r="M19" s="32"/>
      <c r="N19" s="32"/>
      <c r="O19" s="80" t="s">
        <v>50</v>
      </c>
    </row>
    <row r="20" spans="1:15">
      <c r="A20" s="20">
        <v>16</v>
      </c>
      <c r="B20" s="37" t="s">
        <v>121</v>
      </c>
      <c r="C20" s="123">
        <v>102451.93191</v>
      </c>
      <c r="D20" s="32"/>
      <c r="E20" s="32"/>
      <c r="F20" s="118"/>
      <c r="G20" s="32"/>
      <c r="H20" s="32"/>
      <c r="I20" s="118"/>
      <c r="J20" s="32"/>
      <c r="K20" s="118"/>
      <c r="L20" s="32"/>
      <c r="M20" s="32"/>
      <c r="N20" s="32"/>
      <c r="O20" s="80" t="s">
        <v>52</v>
      </c>
    </row>
    <row r="21" spans="1:15" s="66" customFormat="1">
      <c r="A21" s="65">
        <v>17</v>
      </c>
      <c r="B21" s="61" t="s">
        <v>192</v>
      </c>
      <c r="C21" s="124">
        <v>132633551.59889001</v>
      </c>
      <c r="D21" s="64"/>
      <c r="E21" s="64"/>
      <c r="F21" s="120"/>
      <c r="G21" s="64"/>
      <c r="H21" s="64"/>
      <c r="I21" s="120"/>
      <c r="J21" s="64"/>
      <c r="K21" s="120"/>
      <c r="L21" s="64"/>
      <c r="M21" s="64"/>
      <c r="N21" s="64"/>
      <c r="O21" s="79" t="s">
        <v>54</v>
      </c>
    </row>
    <row r="22" spans="1:15" s="66" customFormat="1">
      <c r="A22" s="65">
        <v>18</v>
      </c>
      <c r="B22" s="61" t="s">
        <v>327</v>
      </c>
      <c r="C22" s="124">
        <v>30089699.96689</v>
      </c>
      <c r="D22" s="64"/>
      <c r="E22" s="64"/>
      <c r="F22" s="120"/>
      <c r="G22" s="64"/>
      <c r="H22" s="64"/>
      <c r="I22" s="120"/>
      <c r="J22" s="64"/>
      <c r="K22" s="120"/>
      <c r="L22" s="64"/>
      <c r="M22" s="64"/>
      <c r="N22" s="64"/>
      <c r="O22" s="79" t="s">
        <v>88</v>
      </c>
    </row>
    <row r="23" spans="1:15" s="66" customFormat="1">
      <c r="A23" s="65">
        <v>19</v>
      </c>
      <c r="B23" s="61" t="s">
        <v>21</v>
      </c>
      <c r="C23" s="124">
        <v>162723251.56578001</v>
      </c>
      <c r="D23" s="64"/>
      <c r="E23" s="64"/>
      <c r="F23" s="120"/>
      <c r="G23" s="64"/>
      <c r="H23" s="64"/>
      <c r="I23" s="120"/>
      <c r="J23" s="64"/>
      <c r="K23" s="120"/>
      <c r="L23" s="64"/>
      <c r="M23" s="64"/>
      <c r="N23" s="64"/>
      <c r="O23" s="79" t="s">
        <v>89</v>
      </c>
    </row>
    <row r="24" spans="1:15" s="66" customFormat="1">
      <c r="A24" s="65">
        <v>20</v>
      </c>
      <c r="B24" s="61" t="s">
        <v>194</v>
      </c>
      <c r="C24" s="124">
        <v>142219663.10229999</v>
      </c>
      <c r="D24" s="64"/>
      <c r="E24" s="64"/>
      <c r="F24" s="120"/>
      <c r="G24" s="64"/>
      <c r="H24" s="64"/>
      <c r="I24" s="120"/>
      <c r="J24" s="64"/>
      <c r="K24" s="120"/>
      <c r="L24" s="64"/>
      <c r="M24" s="64"/>
      <c r="N24" s="64"/>
      <c r="O24" s="79" t="s">
        <v>162</v>
      </c>
    </row>
    <row r="25" spans="1:15" s="66" customFormat="1">
      <c r="A25" s="65">
        <v>21</v>
      </c>
      <c r="B25" s="61" t="s">
        <v>196</v>
      </c>
      <c r="C25" s="124">
        <v>20503588.464510001</v>
      </c>
      <c r="D25" s="64"/>
      <c r="E25" s="64"/>
      <c r="F25" s="120"/>
      <c r="G25" s="64"/>
      <c r="H25" s="64"/>
      <c r="I25" s="120"/>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C5" activePane="bottomRight" state="frozen"/>
      <selection pane="topRight"/>
      <selection pane="bottomLeft"/>
      <selection pane="bottomRight" activeCell="C5" sqref="C5"/>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352</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13866592.891870001</v>
      </c>
      <c r="D5" s="110"/>
      <c r="E5" s="110"/>
      <c r="F5" s="123"/>
      <c r="G5" s="109"/>
      <c r="H5" s="109"/>
      <c r="I5" s="133"/>
      <c r="J5" s="109"/>
      <c r="K5" s="109"/>
      <c r="L5" s="133"/>
      <c r="M5" s="109"/>
      <c r="N5" s="110"/>
      <c r="O5" s="85" t="s">
        <v>244</v>
      </c>
    </row>
    <row r="6" spans="1:15" ht="15" customHeight="1">
      <c r="A6" s="26">
        <v>2</v>
      </c>
      <c r="B6" s="6" t="s">
        <v>215</v>
      </c>
      <c r="C6" s="110">
        <v>794989.16601000004</v>
      </c>
      <c r="D6" s="110"/>
      <c r="E6" s="110"/>
      <c r="F6" s="123"/>
      <c r="G6" s="109"/>
      <c r="H6" s="109"/>
      <c r="I6" s="133"/>
      <c r="J6" s="109"/>
      <c r="K6" s="109"/>
      <c r="L6" s="133"/>
      <c r="M6" s="109"/>
      <c r="N6" s="110"/>
      <c r="O6" s="85" t="s">
        <v>245</v>
      </c>
    </row>
    <row r="7" spans="1:15" ht="15" customHeight="1">
      <c r="A7" s="26">
        <v>3</v>
      </c>
      <c r="B7" s="6" t="s">
        <v>216</v>
      </c>
      <c r="C7" s="110">
        <v>-1410458.1658399997</v>
      </c>
      <c r="D7" s="110"/>
      <c r="E7" s="110"/>
      <c r="F7" s="123"/>
      <c r="G7" s="109"/>
      <c r="H7" s="109"/>
      <c r="I7" s="133"/>
      <c r="J7" s="109"/>
      <c r="K7" s="109"/>
      <c r="L7" s="133"/>
      <c r="M7" s="109"/>
      <c r="N7" s="110"/>
      <c r="O7" s="85" t="s">
        <v>247</v>
      </c>
    </row>
    <row r="8" spans="1:15" s="10" customFormat="1" ht="15" customHeight="1">
      <c r="A8" s="27">
        <v>4</v>
      </c>
      <c r="B8" s="63" t="s">
        <v>217</v>
      </c>
      <c r="C8" s="113">
        <v>11661145.559760001</v>
      </c>
      <c r="D8" s="113"/>
      <c r="E8" s="113"/>
      <c r="F8" s="124"/>
      <c r="G8" s="115"/>
      <c r="H8" s="115"/>
      <c r="I8" s="134"/>
      <c r="J8" s="115"/>
      <c r="K8" s="115"/>
      <c r="L8" s="134"/>
      <c r="M8" s="115"/>
      <c r="N8" s="113"/>
      <c r="O8" s="87" t="s">
        <v>248</v>
      </c>
    </row>
    <row r="9" spans="1:15" ht="15" customHeight="1">
      <c r="A9" s="26">
        <v>5</v>
      </c>
      <c r="B9" s="6" t="s">
        <v>218</v>
      </c>
      <c r="C9" s="110">
        <v>2136340.6266300003</v>
      </c>
      <c r="D9" s="110"/>
      <c r="E9" s="110"/>
      <c r="F9" s="123"/>
      <c r="G9" s="109"/>
      <c r="H9" s="109"/>
      <c r="I9" s="133"/>
      <c r="J9" s="109"/>
      <c r="K9" s="109"/>
      <c r="L9" s="133"/>
      <c r="M9" s="109"/>
      <c r="N9" s="110"/>
      <c r="O9" s="85" t="s">
        <v>246</v>
      </c>
    </row>
    <row r="10" spans="1:15" ht="15" customHeight="1">
      <c r="A10" s="26">
        <v>6</v>
      </c>
      <c r="B10" s="6" t="s">
        <v>219</v>
      </c>
      <c r="C10" s="110">
        <v>45932.384109999992</v>
      </c>
      <c r="D10" s="110"/>
      <c r="E10" s="110"/>
      <c r="F10" s="123"/>
      <c r="G10" s="109"/>
      <c r="H10" s="109"/>
      <c r="I10" s="133"/>
      <c r="J10" s="109"/>
      <c r="K10" s="109"/>
      <c r="L10" s="133"/>
      <c r="M10" s="109"/>
      <c r="N10" s="110"/>
      <c r="O10" s="85" t="s">
        <v>269</v>
      </c>
    </row>
    <row r="11" spans="1:15" ht="15" customHeight="1">
      <c r="A11" s="26">
        <v>7</v>
      </c>
      <c r="B11" s="6" t="s">
        <v>220</v>
      </c>
      <c r="C11" s="128">
        <v>337580.05558999983</v>
      </c>
      <c r="D11" s="110"/>
      <c r="E11" s="110"/>
      <c r="F11" s="123"/>
      <c r="G11" s="109"/>
      <c r="H11" s="109"/>
      <c r="I11" s="133"/>
      <c r="J11" s="109"/>
      <c r="K11" s="109"/>
      <c r="L11" s="133"/>
      <c r="M11" s="109"/>
      <c r="N11" s="110"/>
      <c r="O11" s="85" t="s">
        <v>250</v>
      </c>
    </row>
    <row r="12" spans="1:15" s="10" customFormat="1" ht="15" customHeight="1">
      <c r="A12" s="27">
        <v>8</v>
      </c>
      <c r="B12" s="63" t="s">
        <v>221</v>
      </c>
      <c r="C12" s="113">
        <v>14180998.626490001</v>
      </c>
      <c r="D12" s="113"/>
      <c r="E12" s="113"/>
      <c r="F12" s="124"/>
      <c r="G12" s="115"/>
      <c r="H12" s="115"/>
      <c r="I12" s="134"/>
      <c r="J12" s="115"/>
      <c r="K12" s="115"/>
      <c r="L12" s="134"/>
      <c r="M12" s="115"/>
      <c r="N12" s="113"/>
      <c r="O12" s="87" t="s">
        <v>249</v>
      </c>
    </row>
    <row r="13" spans="1:15" ht="15" customHeight="1">
      <c r="A13" s="26">
        <v>9</v>
      </c>
      <c r="B13" s="6" t="s">
        <v>222</v>
      </c>
      <c r="C13" s="110">
        <v>5269865.94948</v>
      </c>
      <c r="D13" s="110"/>
      <c r="E13" s="110"/>
      <c r="F13" s="123"/>
      <c r="G13" s="109"/>
      <c r="H13" s="109"/>
      <c r="I13" s="133"/>
      <c r="J13" s="109"/>
      <c r="K13" s="109"/>
      <c r="L13" s="133"/>
      <c r="M13" s="109"/>
      <c r="N13" s="110"/>
      <c r="O13" s="85" t="s">
        <v>257</v>
      </c>
    </row>
    <row r="14" spans="1:15" ht="15" customHeight="1">
      <c r="A14" s="26">
        <v>10</v>
      </c>
      <c r="B14" s="6" t="s">
        <v>381</v>
      </c>
      <c r="C14" s="110">
        <v>6215633.4132499993</v>
      </c>
      <c r="D14" s="110"/>
      <c r="E14" s="110"/>
      <c r="F14" s="123"/>
      <c r="G14" s="109"/>
      <c r="H14" s="109"/>
      <c r="I14" s="133"/>
      <c r="J14" s="109"/>
      <c r="K14" s="109"/>
      <c r="L14" s="133"/>
      <c r="M14" s="109"/>
      <c r="N14" s="110"/>
      <c r="O14" s="85" t="s">
        <v>406</v>
      </c>
    </row>
    <row r="15" spans="1:15" ht="15" customHeight="1">
      <c r="A15" s="26">
        <v>11</v>
      </c>
      <c r="B15" s="6" t="s">
        <v>223</v>
      </c>
      <c r="C15" s="110">
        <v>475279.15821000002</v>
      </c>
      <c r="D15" s="110"/>
      <c r="E15" s="110"/>
      <c r="F15" s="123"/>
      <c r="G15" s="109"/>
      <c r="H15" s="109"/>
      <c r="I15" s="133"/>
      <c r="J15" s="109"/>
      <c r="K15" s="109"/>
      <c r="L15" s="133"/>
      <c r="M15" s="109"/>
      <c r="N15" s="110"/>
      <c r="O15" s="85" t="s">
        <v>259</v>
      </c>
    </row>
    <row r="16" spans="1:15" ht="15" customHeight="1">
      <c r="A16" s="26">
        <v>12</v>
      </c>
      <c r="B16" s="6" t="s">
        <v>224</v>
      </c>
      <c r="C16" s="110">
        <v>-655191.96255999978</v>
      </c>
      <c r="D16" s="110"/>
      <c r="E16" s="110"/>
      <c r="F16" s="123"/>
      <c r="G16" s="109"/>
      <c r="H16" s="109"/>
      <c r="I16" s="133"/>
      <c r="J16" s="109"/>
      <c r="K16" s="109"/>
      <c r="L16" s="133"/>
      <c r="M16" s="109"/>
      <c r="N16" s="110"/>
      <c r="O16" s="85" t="s">
        <v>258</v>
      </c>
    </row>
    <row r="17" spans="1:15" ht="15" customHeight="1">
      <c r="A17" s="26">
        <v>13</v>
      </c>
      <c r="B17" s="6" t="s">
        <v>225</v>
      </c>
      <c r="C17" s="110">
        <v>183826.50605999996</v>
      </c>
      <c r="D17" s="110"/>
      <c r="E17" s="110"/>
      <c r="F17" s="123"/>
      <c r="G17" s="109"/>
      <c r="H17" s="109"/>
      <c r="I17" s="133"/>
      <c r="J17" s="109"/>
      <c r="K17" s="109"/>
      <c r="L17" s="133"/>
      <c r="M17" s="109"/>
      <c r="N17" s="110"/>
      <c r="O17" s="85" t="s">
        <v>407</v>
      </c>
    </row>
    <row r="18" spans="1:15" ht="29">
      <c r="A18" s="92">
        <v>14</v>
      </c>
      <c r="B18" s="71" t="s">
        <v>386</v>
      </c>
      <c r="C18" s="110">
        <v>-836.46125999999981</v>
      </c>
      <c r="D18" s="110"/>
      <c r="E18" s="110"/>
      <c r="F18" s="123"/>
      <c r="G18" s="109"/>
      <c r="H18" s="109"/>
      <c r="I18" s="133"/>
      <c r="J18" s="109"/>
      <c r="K18" s="109"/>
      <c r="L18" s="133"/>
      <c r="M18" s="109"/>
      <c r="N18" s="110"/>
      <c r="O18" s="88" t="s">
        <v>408</v>
      </c>
    </row>
    <row r="19" spans="1:15" s="10" customFormat="1" ht="15" customHeight="1">
      <c r="A19" s="27">
        <v>15</v>
      </c>
      <c r="B19" s="63" t="s">
        <v>226</v>
      </c>
      <c r="C19" s="113">
        <v>10538018.286830002</v>
      </c>
      <c r="D19" s="113"/>
      <c r="E19" s="113"/>
      <c r="F19" s="124"/>
      <c r="G19" s="115"/>
      <c r="H19" s="115"/>
      <c r="I19" s="134"/>
      <c r="J19" s="115"/>
      <c r="K19" s="115"/>
      <c r="L19" s="134"/>
      <c r="M19" s="115"/>
      <c r="N19" s="113"/>
      <c r="O19" s="87" t="s">
        <v>260</v>
      </c>
    </row>
    <row r="20" spans="1:15" ht="15" customHeight="1">
      <c r="A20" s="26">
        <v>16</v>
      </c>
      <c r="B20" s="6" t="s">
        <v>227</v>
      </c>
      <c r="C20" s="110">
        <v>548288.58135999995</v>
      </c>
      <c r="D20" s="110"/>
      <c r="E20" s="110"/>
      <c r="F20" s="123"/>
      <c r="G20" s="109"/>
      <c r="H20" s="109"/>
      <c r="I20" s="133"/>
      <c r="J20" s="109"/>
      <c r="K20" s="109"/>
      <c r="L20" s="133"/>
      <c r="M20" s="109"/>
      <c r="N20" s="110"/>
      <c r="O20" s="85" t="s">
        <v>261</v>
      </c>
    </row>
    <row r="21" spans="1:15" ht="15" customHeight="1">
      <c r="A21" s="26">
        <v>17</v>
      </c>
      <c r="B21" s="6" t="s">
        <v>228</v>
      </c>
      <c r="C21" s="110">
        <v>272563.42667000002</v>
      </c>
      <c r="D21" s="110"/>
      <c r="E21" s="110"/>
      <c r="F21" s="123"/>
      <c r="G21" s="109"/>
      <c r="H21" s="109"/>
      <c r="I21" s="133"/>
      <c r="J21" s="109"/>
      <c r="K21" s="109"/>
      <c r="L21" s="133"/>
      <c r="M21" s="109"/>
      <c r="N21" s="110"/>
      <c r="O21" s="85" t="s">
        <v>262</v>
      </c>
    </row>
    <row r="22" spans="1:15" ht="15" customHeight="1">
      <c r="A22" s="26">
        <v>18</v>
      </c>
      <c r="B22" s="6" t="s">
        <v>229</v>
      </c>
      <c r="C22" s="110">
        <v>291554.86129999999</v>
      </c>
      <c r="D22" s="110"/>
      <c r="E22" s="110"/>
      <c r="F22" s="123"/>
      <c r="G22" s="109"/>
      <c r="H22" s="109"/>
      <c r="I22" s="133"/>
      <c r="J22" s="109"/>
      <c r="K22" s="109"/>
      <c r="L22" s="133"/>
      <c r="M22" s="109"/>
      <c r="N22" s="110"/>
      <c r="O22" s="85" t="s">
        <v>263</v>
      </c>
    </row>
    <row r="23" spans="1:15" ht="15" customHeight="1">
      <c r="A23" s="26">
        <v>19</v>
      </c>
      <c r="B23" s="6" t="s">
        <v>230</v>
      </c>
      <c r="C23" s="110">
        <v>406393.49473000003</v>
      </c>
      <c r="D23" s="110"/>
      <c r="E23" s="110"/>
      <c r="F23" s="123"/>
      <c r="G23" s="109"/>
      <c r="H23" s="109"/>
      <c r="I23" s="133"/>
      <c r="J23" s="109"/>
      <c r="K23" s="109"/>
      <c r="L23" s="133"/>
      <c r="M23" s="109"/>
      <c r="N23" s="110"/>
      <c r="O23" s="85" t="s">
        <v>264</v>
      </c>
    </row>
    <row r="24" spans="1:15" s="10" customFormat="1" ht="15" customHeight="1">
      <c r="A24" s="27">
        <v>20</v>
      </c>
      <c r="B24" s="63" t="s">
        <v>231</v>
      </c>
      <c r="C24" s="113">
        <v>1518800.3643800011</v>
      </c>
      <c r="D24" s="113"/>
      <c r="E24" s="113"/>
      <c r="F24" s="124"/>
      <c r="G24" s="115"/>
      <c r="H24" s="115"/>
      <c r="I24" s="134"/>
      <c r="J24" s="115"/>
      <c r="K24" s="115"/>
      <c r="L24" s="134"/>
      <c r="M24" s="115"/>
      <c r="N24" s="113"/>
      <c r="O24" s="87" t="s">
        <v>265</v>
      </c>
    </row>
    <row r="25" spans="1:15" s="10" customFormat="1" ht="15" customHeight="1">
      <c r="A25" s="27">
        <v>21</v>
      </c>
      <c r="B25" s="63" t="s">
        <v>232</v>
      </c>
      <c r="C25" s="113">
        <v>12056818.651419995</v>
      </c>
      <c r="D25" s="113"/>
      <c r="E25" s="113"/>
      <c r="F25" s="124"/>
      <c r="G25" s="115"/>
      <c r="H25" s="115"/>
      <c r="I25" s="134"/>
      <c r="J25" s="115"/>
      <c r="K25" s="115"/>
      <c r="L25" s="134"/>
      <c r="M25" s="115"/>
      <c r="N25" s="113"/>
      <c r="O25" s="87" t="s">
        <v>413</v>
      </c>
    </row>
    <row r="26" spans="1:15" ht="15" customHeight="1">
      <c r="A26" s="26">
        <v>22</v>
      </c>
      <c r="B26" s="6" t="s">
        <v>233</v>
      </c>
      <c r="C26" s="110">
        <v>152654.21726999999</v>
      </c>
      <c r="D26" s="110"/>
      <c r="E26" s="110"/>
      <c r="F26" s="123"/>
      <c r="G26" s="109"/>
      <c r="H26" s="109"/>
      <c r="I26" s="133"/>
      <c r="J26" s="109"/>
      <c r="K26" s="109"/>
      <c r="L26" s="133"/>
      <c r="M26" s="109"/>
      <c r="N26" s="110"/>
      <c r="O26" s="85" t="s">
        <v>256</v>
      </c>
    </row>
    <row r="27" spans="1:15" ht="15" customHeight="1">
      <c r="A27" s="26">
        <v>23</v>
      </c>
      <c r="B27" s="6" t="s">
        <v>234</v>
      </c>
      <c r="C27" s="110">
        <v>695792.19395999995</v>
      </c>
      <c r="D27" s="110"/>
      <c r="E27" s="110"/>
      <c r="F27" s="123"/>
      <c r="G27" s="109"/>
      <c r="H27" s="109"/>
      <c r="I27" s="133"/>
      <c r="J27" s="109"/>
      <c r="K27" s="109"/>
      <c r="L27" s="133"/>
      <c r="M27" s="109"/>
      <c r="N27" s="110"/>
      <c r="O27" s="85" t="s">
        <v>267</v>
      </c>
    </row>
    <row r="28" spans="1:15" ht="15" customHeight="1">
      <c r="A28" s="26">
        <v>24</v>
      </c>
      <c r="B28" s="6" t="s">
        <v>235</v>
      </c>
      <c r="C28" s="110">
        <v>11363.160909999997</v>
      </c>
      <c r="D28" s="110"/>
      <c r="E28" s="110"/>
      <c r="F28" s="123"/>
      <c r="G28" s="109"/>
      <c r="H28" s="109"/>
      <c r="I28" s="133"/>
      <c r="J28" s="109"/>
      <c r="K28" s="109"/>
      <c r="L28" s="133"/>
      <c r="M28" s="109"/>
      <c r="N28" s="110"/>
      <c r="O28" s="85" t="s">
        <v>266</v>
      </c>
    </row>
    <row r="29" spans="1:15" ht="15" customHeight="1">
      <c r="A29" s="26">
        <v>25</v>
      </c>
      <c r="B29" s="6" t="s">
        <v>236</v>
      </c>
      <c r="C29" s="110">
        <v>835914.45600999962</v>
      </c>
      <c r="D29" s="110"/>
      <c r="E29" s="110"/>
      <c r="F29" s="123"/>
      <c r="G29" s="109"/>
      <c r="H29" s="109"/>
      <c r="I29" s="133"/>
      <c r="J29" s="109"/>
      <c r="K29" s="109"/>
      <c r="L29" s="133"/>
      <c r="M29" s="109"/>
      <c r="N29" s="110"/>
      <c r="O29" s="85" t="s">
        <v>268</v>
      </c>
    </row>
    <row r="30" spans="1:15" ht="15" customHeight="1">
      <c r="A30" s="26">
        <v>26</v>
      </c>
      <c r="B30" s="6" t="s">
        <v>382</v>
      </c>
      <c r="C30" s="110">
        <v>14803.385060000002</v>
      </c>
      <c r="D30" s="110"/>
      <c r="E30" s="110"/>
      <c r="F30" s="123"/>
      <c r="G30" s="109"/>
      <c r="H30" s="109"/>
      <c r="I30" s="133"/>
      <c r="J30" s="109"/>
      <c r="K30" s="109"/>
      <c r="L30" s="133"/>
      <c r="M30" s="109"/>
      <c r="N30" s="110"/>
      <c r="O30" s="85" t="s">
        <v>409</v>
      </c>
    </row>
    <row r="31" spans="1:15" ht="15" customHeight="1">
      <c r="A31" s="26">
        <v>27</v>
      </c>
      <c r="B31" s="6" t="s">
        <v>387</v>
      </c>
      <c r="C31" s="110">
        <v>42000.698130000004</v>
      </c>
      <c r="D31" s="110"/>
      <c r="E31" s="110"/>
      <c r="F31" s="123"/>
      <c r="G31" s="109"/>
      <c r="H31" s="109"/>
      <c r="I31" s="133"/>
      <c r="J31" s="109"/>
      <c r="K31" s="109"/>
      <c r="L31" s="133"/>
      <c r="M31" s="109"/>
      <c r="N31" s="110"/>
      <c r="O31" s="85" t="s">
        <v>410</v>
      </c>
    </row>
    <row r="32" spans="1:15" ht="15" customHeight="1">
      <c r="A32" s="26">
        <v>28</v>
      </c>
      <c r="B32" s="6" t="s">
        <v>383</v>
      </c>
      <c r="C32" s="110">
        <v>344441.91390000004</v>
      </c>
      <c r="D32" s="110"/>
      <c r="E32" s="110"/>
      <c r="F32" s="123"/>
      <c r="G32" s="109"/>
      <c r="H32" s="109"/>
      <c r="I32" s="133"/>
      <c r="J32" s="109"/>
      <c r="K32" s="109"/>
      <c r="L32" s="133"/>
      <c r="M32" s="109"/>
      <c r="N32" s="110"/>
      <c r="O32" s="85" t="s">
        <v>411</v>
      </c>
    </row>
    <row r="33" spans="1:15" ht="15" customHeight="1">
      <c r="A33" s="27">
        <v>29</v>
      </c>
      <c r="B33" s="63" t="s">
        <v>330</v>
      </c>
      <c r="C33" s="113">
        <v>2096970.0258600006</v>
      </c>
      <c r="D33" s="113"/>
      <c r="E33" s="113"/>
      <c r="F33" s="124"/>
      <c r="G33" s="115"/>
      <c r="H33" s="115"/>
      <c r="I33" s="134"/>
      <c r="J33" s="115"/>
      <c r="K33" s="115"/>
      <c r="L33" s="134"/>
      <c r="M33" s="115"/>
      <c r="N33" s="113"/>
      <c r="O33" s="87" t="s">
        <v>412</v>
      </c>
    </row>
    <row r="34" spans="1:15" s="10" customFormat="1" ht="15" customHeight="1">
      <c r="A34" s="27">
        <v>30</v>
      </c>
      <c r="B34" s="63" t="s">
        <v>238</v>
      </c>
      <c r="C34" s="113">
        <v>14153788.677459998</v>
      </c>
      <c r="D34" s="113"/>
      <c r="E34" s="113"/>
      <c r="F34" s="124"/>
      <c r="G34" s="115"/>
      <c r="H34" s="115"/>
      <c r="I34" s="134"/>
      <c r="J34" s="115"/>
      <c r="K34" s="115"/>
      <c r="L34" s="134"/>
      <c r="M34" s="115"/>
      <c r="N34" s="113"/>
      <c r="O34" s="87" t="s">
        <v>255</v>
      </c>
    </row>
    <row r="35" spans="1:15" s="10" customFormat="1" ht="15" customHeight="1">
      <c r="A35" s="26">
        <v>31</v>
      </c>
      <c r="B35" s="6" t="s">
        <v>384</v>
      </c>
      <c r="C35" s="110">
        <v>-833729.1699900002</v>
      </c>
      <c r="D35" s="110"/>
      <c r="E35" s="110"/>
      <c r="F35" s="123"/>
      <c r="G35" s="109"/>
      <c r="H35" s="109"/>
      <c r="I35" s="133"/>
      <c r="J35" s="109"/>
      <c r="K35" s="109"/>
      <c r="L35" s="133"/>
      <c r="M35" s="109"/>
      <c r="N35" s="110"/>
      <c r="O35" s="85" t="s">
        <v>414</v>
      </c>
    </row>
    <row r="36" spans="1:15" ht="15" customHeight="1">
      <c r="A36" s="26">
        <v>32</v>
      </c>
      <c r="B36" s="6" t="s">
        <v>239</v>
      </c>
      <c r="C36" s="110">
        <v>860939.11910000013</v>
      </c>
      <c r="D36" s="110"/>
      <c r="E36" s="110"/>
      <c r="F36" s="123"/>
      <c r="G36" s="109"/>
      <c r="H36" s="109"/>
      <c r="I36" s="133"/>
      <c r="J36" s="109"/>
      <c r="K36" s="109"/>
      <c r="L36" s="133"/>
      <c r="M36" s="109"/>
      <c r="N36" s="110"/>
      <c r="O36" s="85" t="s">
        <v>254</v>
      </c>
    </row>
    <row r="37" spans="1:15" ht="15" customHeight="1">
      <c r="A37" s="26">
        <v>33</v>
      </c>
      <c r="B37" s="6" t="s">
        <v>240</v>
      </c>
      <c r="C37" s="110">
        <v>258070.35871999999</v>
      </c>
      <c r="D37" s="110"/>
      <c r="E37" s="110"/>
      <c r="F37" s="123"/>
      <c r="G37" s="109"/>
      <c r="H37" s="109"/>
      <c r="I37" s="133"/>
      <c r="J37" s="109"/>
      <c r="K37" s="109"/>
      <c r="L37" s="133"/>
      <c r="M37" s="109"/>
      <c r="N37" s="110"/>
      <c r="O37" s="85" t="s">
        <v>253</v>
      </c>
    </row>
    <row r="38" spans="1:15" ht="15" customHeight="1">
      <c r="A38" s="26">
        <v>34</v>
      </c>
      <c r="B38" s="6" t="s">
        <v>241</v>
      </c>
      <c r="C38" s="110">
        <v>602868.7603000002</v>
      </c>
      <c r="D38" s="110"/>
      <c r="E38" s="110"/>
      <c r="F38" s="123"/>
      <c r="G38" s="109"/>
      <c r="H38" s="109"/>
      <c r="I38" s="133"/>
      <c r="J38" s="109"/>
      <c r="K38" s="109"/>
      <c r="L38" s="133"/>
      <c r="M38" s="109"/>
      <c r="N38" s="110"/>
      <c r="O38" s="85" t="s">
        <v>252</v>
      </c>
    </row>
    <row r="39" spans="1:15" ht="15" customHeight="1">
      <c r="A39" s="26">
        <v>35</v>
      </c>
      <c r="B39" s="6" t="s">
        <v>242</v>
      </c>
      <c r="C39" s="110">
        <v>1341664.3334399997</v>
      </c>
      <c r="D39" s="110"/>
      <c r="E39" s="110"/>
      <c r="F39" s="123"/>
      <c r="G39" s="109"/>
      <c r="H39" s="109"/>
      <c r="I39" s="133"/>
      <c r="J39" s="109"/>
      <c r="K39" s="109"/>
      <c r="L39" s="133"/>
      <c r="M39" s="109"/>
      <c r="N39" s="110"/>
      <c r="O39" s="85" t="s">
        <v>251</v>
      </c>
    </row>
    <row r="40" spans="1:15" s="10" customFormat="1" ht="15" customHeight="1">
      <c r="A40" s="26">
        <v>36</v>
      </c>
      <c r="B40" s="63" t="s">
        <v>243</v>
      </c>
      <c r="C40" s="113">
        <v>1944533.0937999999</v>
      </c>
      <c r="D40" s="113"/>
      <c r="E40" s="113"/>
      <c r="F40" s="124"/>
      <c r="G40" s="115"/>
      <c r="H40" s="115"/>
      <c r="I40" s="134"/>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C5" activePane="bottomRight" state="frozen"/>
      <selection pane="topRight"/>
      <selection pane="bottomLeft"/>
      <selection pane="bottomRight" activeCell="C5" sqref="C5"/>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356</v>
      </c>
      <c r="B3" s="146"/>
      <c r="C3" s="146"/>
      <c r="D3" s="146"/>
      <c r="E3" s="146"/>
      <c r="F3" s="146"/>
      <c r="G3" s="146"/>
      <c r="H3" s="146"/>
      <c r="I3" s="146"/>
      <c r="J3" s="146"/>
      <c r="K3" s="146"/>
      <c r="L3" s="146"/>
      <c r="M3" s="146"/>
      <c r="N3" s="146"/>
      <c r="O3" s="146"/>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10617811.403909998</v>
      </c>
      <c r="D5" s="110"/>
      <c r="E5" s="110"/>
      <c r="F5" s="112"/>
      <c r="G5" s="109"/>
      <c r="H5" s="109"/>
      <c r="I5" s="133"/>
      <c r="J5" s="109"/>
      <c r="K5" s="109"/>
      <c r="L5" s="110"/>
      <c r="M5" s="109"/>
      <c r="N5" s="110"/>
      <c r="O5" s="89" t="s">
        <v>289</v>
      </c>
    </row>
    <row r="6" spans="1:15" ht="15" customHeight="1">
      <c r="A6" s="26">
        <v>2</v>
      </c>
      <c r="B6" s="37" t="s">
        <v>271</v>
      </c>
      <c r="C6" s="123">
        <v>255729.48086999991</v>
      </c>
      <c r="D6" s="110"/>
      <c r="E6" s="110"/>
      <c r="F6" s="112"/>
      <c r="G6" s="109"/>
      <c r="H6" s="109"/>
      <c r="I6" s="133"/>
      <c r="J6" s="109"/>
      <c r="K6" s="109"/>
      <c r="L6" s="110"/>
      <c r="M6" s="109"/>
      <c r="N6" s="110"/>
      <c r="O6" s="89" t="s">
        <v>415</v>
      </c>
    </row>
    <row r="7" spans="1:15" ht="15" customHeight="1">
      <c r="A7" s="27">
        <v>3</v>
      </c>
      <c r="B7" s="61" t="s">
        <v>388</v>
      </c>
      <c r="C7" s="124">
        <v>10873540.884949999</v>
      </c>
      <c r="D7" s="113"/>
      <c r="E7" s="113"/>
      <c r="F7" s="116"/>
      <c r="G7" s="115"/>
      <c r="H7" s="115"/>
      <c r="I7" s="134"/>
      <c r="J7" s="115"/>
      <c r="K7" s="115"/>
      <c r="L7" s="113"/>
      <c r="M7" s="115"/>
      <c r="N7" s="113"/>
      <c r="O7" s="90" t="s">
        <v>416</v>
      </c>
    </row>
    <row r="8" spans="1:15" ht="15" customHeight="1">
      <c r="A8" s="26">
        <v>4</v>
      </c>
      <c r="B8" s="37" t="s">
        <v>272</v>
      </c>
      <c r="C8" s="123">
        <v>1139960.0244999998</v>
      </c>
      <c r="D8" s="110"/>
      <c r="E8" s="110"/>
      <c r="F8" s="112"/>
      <c r="G8" s="109"/>
      <c r="H8" s="109"/>
      <c r="I8" s="133"/>
      <c r="J8" s="109"/>
      <c r="K8" s="109"/>
      <c r="L8" s="110"/>
      <c r="M8" s="109"/>
      <c r="N8" s="110"/>
      <c r="O8" s="89" t="s">
        <v>417</v>
      </c>
    </row>
    <row r="9" spans="1:15" s="10" customFormat="1" ht="15" customHeight="1">
      <c r="A9" s="27">
        <v>5</v>
      </c>
      <c r="B9" s="61" t="s">
        <v>273</v>
      </c>
      <c r="C9" s="124">
        <v>9733580.8601500001</v>
      </c>
      <c r="D9" s="113"/>
      <c r="E9" s="113"/>
      <c r="F9" s="116"/>
      <c r="G9" s="115"/>
      <c r="H9" s="115"/>
      <c r="I9" s="134"/>
      <c r="J9" s="115"/>
      <c r="K9" s="115"/>
      <c r="L9" s="113"/>
      <c r="M9" s="115"/>
      <c r="N9" s="113"/>
      <c r="O9" s="90" t="s">
        <v>290</v>
      </c>
    </row>
    <row r="10" spans="1:15" ht="15" customHeight="1">
      <c r="A10" s="26">
        <v>6</v>
      </c>
      <c r="B10" s="37" t="s">
        <v>274</v>
      </c>
      <c r="C10" s="123">
        <v>4646751.9479999989</v>
      </c>
      <c r="D10" s="110"/>
      <c r="E10" s="110"/>
      <c r="F10" s="112"/>
      <c r="G10" s="109"/>
      <c r="H10" s="109"/>
      <c r="I10" s="133"/>
      <c r="J10" s="109"/>
      <c r="K10" s="109"/>
      <c r="L10" s="110"/>
      <c r="M10" s="109"/>
      <c r="N10" s="110"/>
      <c r="O10" s="89" t="s">
        <v>291</v>
      </c>
    </row>
    <row r="11" spans="1:15" ht="15" customHeight="1">
      <c r="A11" s="26">
        <v>7</v>
      </c>
      <c r="B11" s="37" t="s">
        <v>275</v>
      </c>
      <c r="C11" s="123">
        <v>601580.01219999976</v>
      </c>
      <c r="D11" s="110"/>
      <c r="E11" s="110"/>
      <c r="F11" s="112"/>
      <c r="G11" s="109"/>
      <c r="H11" s="109"/>
      <c r="I11" s="133"/>
      <c r="J11" s="109"/>
      <c r="K11" s="109"/>
      <c r="L11" s="110"/>
      <c r="M11" s="109"/>
      <c r="N11" s="110"/>
      <c r="O11" s="89" t="s">
        <v>292</v>
      </c>
    </row>
    <row r="12" spans="1:15" s="67" customFormat="1" ht="15" customHeight="1">
      <c r="A12" s="26">
        <v>8</v>
      </c>
      <c r="B12" s="37" t="s">
        <v>276</v>
      </c>
      <c r="C12" s="123">
        <v>4045171.9355200008</v>
      </c>
      <c r="D12" s="110"/>
      <c r="E12" s="110"/>
      <c r="F12" s="112"/>
      <c r="G12" s="109"/>
      <c r="H12" s="109"/>
      <c r="I12" s="133"/>
      <c r="J12" s="109"/>
      <c r="K12" s="109"/>
      <c r="L12" s="110"/>
      <c r="M12" s="109"/>
      <c r="N12" s="110"/>
      <c r="O12" s="89" t="s">
        <v>293</v>
      </c>
    </row>
    <row r="13" spans="1:15" ht="15" customHeight="1">
      <c r="A13" s="26">
        <v>9</v>
      </c>
      <c r="B13" s="37" t="s">
        <v>277</v>
      </c>
      <c r="C13" s="123">
        <v>5688408.9244200001</v>
      </c>
      <c r="D13" s="110"/>
      <c r="E13" s="110"/>
      <c r="F13" s="112"/>
      <c r="G13" s="109"/>
      <c r="H13" s="109"/>
      <c r="I13" s="133"/>
      <c r="J13" s="109"/>
      <c r="K13" s="109"/>
      <c r="L13" s="110"/>
      <c r="M13" s="109"/>
      <c r="N13" s="110"/>
      <c r="O13" s="89" t="s">
        <v>294</v>
      </c>
    </row>
    <row r="14" spans="1:15" ht="15" customHeight="1">
      <c r="A14" s="26">
        <v>10</v>
      </c>
      <c r="B14" s="37" t="s">
        <v>278</v>
      </c>
      <c r="C14" s="123">
        <v>290740.56959999987</v>
      </c>
      <c r="D14" s="110"/>
      <c r="E14" s="110"/>
      <c r="F14" s="112"/>
      <c r="G14" s="109"/>
      <c r="H14" s="109"/>
      <c r="I14" s="133"/>
      <c r="J14" s="109"/>
      <c r="K14" s="109"/>
      <c r="L14" s="110"/>
      <c r="M14" s="109"/>
      <c r="N14" s="110"/>
      <c r="O14" s="89" t="s">
        <v>295</v>
      </c>
    </row>
    <row r="15" spans="1:15" ht="15" customHeight="1">
      <c r="A15" s="26">
        <v>11</v>
      </c>
      <c r="B15" s="37" t="s">
        <v>279</v>
      </c>
      <c r="C15" s="123">
        <v>-1622139.5720399995</v>
      </c>
      <c r="D15" s="110"/>
      <c r="E15" s="110"/>
      <c r="F15" s="112"/>
      <c r="G15" s="109"/>
      <c r="H15" s="109"/>
      <c r="I15" s="133"/>
      <c r="J15" s="109"/>
      <c r="K15" s="109"/>
      <c r="L15" s="110"/>
      <c r="M15" s="109"/>
      <c r="N15" s="110"/>
      <c r="O15" s="89" t="s">
        <v>296</v>
      </c>
    </row>
    <row r="16" spans="1:15" ht="15" customHeight="1">
      <c r="A16" s="26">
        <v>12</v>
      </c>
      <c r="B16" s="37" t="s">
        <v>389</v>
      </c>
      <c r="C16" s="123">
        <v>-145.64364</v>
      </c>
      <c r="D16" s="110"/>
      <c r="E16" s="110"/>
      <c r="F16" s="112"/>
      <c r="G16" s="109"/>
      <c r="H16" s="109"/>
      <c r="I16" s="133"/>
      <c r="J16" s="109"/>
      <c r="K16" s="109"/>
      <c r="L16" s="110"/>
      <c r="M16" s="109"/>
      <c r="N16" s="110"/>
      <c r="O16" s="89" t="s">
        <v>418</v>
      </c>
    </row>
    <row r="17" spans="1:15" ht="15" customHeight="1">
      <c r="A17" s="26">
        <v>13</v>
      </c>
      <c r="B17" s="71" t="s">
        <v>280</v>
      </c>
      <c r="C17" s="123">
        <v>-1331544.6460599999</v>
      </c>
      <c r="D17" s="110"/>
      <c r="E17" s="110"/>
      <c r="F17" s="112"/>
      <c r="G17" s="109"/>
      <c r="H17" s="109"/>
      <c r="I17" s="133"/>
      <c r="J17" s="109"/>
      <c r="K17" s="109"/>
      <c r="L17" s="110"/>
      <c r="M17" s="109"/>
      <c r="N17" s="110"/>
      <c r="O17" s="89" t="s">
        <v>297</v>
      </c>
    </row>
    <row r="18" spans="1:15" ht="15" customHeight="1">
      <c r="A18" s="27">
        <v>14</v>
      </c>
      <c r="B18" s="61" t="s">
        <v>217</v>
      </c>
      <c r="C18" s="124">
        <v>4356864.2781799994</v>
      </c>
      <c r="D18" s="113"/>
      <c r="E18" s="113"/>
      <c r="F18" s="116"/>
      <c r="G18" s="115"/>
      <c r="H18" s="115"/>
      <c r="I18" s="134"/>
      <c r="J18" s="115"/>
      <c r="K18" s="115"/>
      <c r="L18" s="113"/>
      <c r="M18" s="115"/>
      <c r="N18" s="113"/>
      <c r="O18" s="89" t="s">
        <v>248</v>
      </c>
    </row>
    <row r="19" spans="1:15" ht="15" customHeight="1">
      <c r="A19" s="26">
        <v>15</v>
      </c>
      <c r="B19" s="37" t="s">
        <v>281</v>
      </c>
      <c r="C19" s="123">
        <v>8344.0602099999996</v>
      </c>
      <c r="D19" s="110"/>
      <c r="E19" s="110"/>
      <c r="F19" s="112"/>
      <c r="G19" s="109"/>
      <c r="H19" s="109"/>
      <c r="I19" s="133"/>
      <c r="J19" s="109"/>
      <c r="K19" s="109"/>
      <c r="L19" s="110"/>
      <c r="M19" s="109"/>
      <c r="N19" s="110"/>
      <c r="O19" s="89" t="s">
        <v>298</v>
      </c>
    </row>
    <row r="20" spans="1:15" s="10" customFormat="1" ht="15" customHeight="1">
      <c r="A20" s="27">
        <v>16</v>
      </c>
      <c r="B20" s="61" t="s">
        <v>282</v>
      </c>
      <c r="C20" s="124">
        <v>4365208.3384300005</v>
      </c>
      <c r="D20" s="113"/>
      <c r="E20" s="113"/>
      <c r="F20" s="116"/>
      <c r="G20" s="115"/>
      <c r="H20" s="115"/>
      <c r="I20" s="134"/>
      <c r="J20" s="115"/>
      <c r="K20" s="115"/>
      <c r="L20" s="113"/>
      <c r="M20" s="115"/>
      <c r="N20" s="113"/>
      <c r="O20" s="90" t="s">
        <v>299</v>
      </c>
    </row>
    <row r="21" spans="1:15" ht="15" customHeight="1">
      <c r="A21" s="26">
        <v>17</v>
      </c>
      <c r="B21" s="37" t="s">
        <v>283</v>
      </c>
      <c r="C21" s="123">
        <v>3277947.9034299986</v>
      </c>
      <c r="D21" s="110"/>
      <c r="E21" s="110"/>
      <c r="F21" s="112"/>
      <c r="G21" s="109"/>
      <c r="H21" s="109"/>
      <c r="I21" s="133"/>
      <c r="J21" s="109"/>
      <c r="K21" s="109"/>
      <c r="L21" s="110"/>
      <c r="M21" s="109"/>
      <c r="N21" s="110"/>
      <c r="O21" s="89" t="s">
        <v>165</v>
      </c>
    </row>
    <row r="22" spans="1:15" ht="15" customHeight="1">
      <c r="A22" s="26">
        <v>18</v>
      </c>
      <c r="B22" s="37" t="s">
        <v>223</v>
      </c>
      <c r="C22" s="123">
        <v>1052323.0647400001</v>
      </c>
      <c r="D22" s="110"/>
      <c r="E22" s="110"/>
      <c r="F22" s="112"/>
      <c r="G22" s="109"/>
      <c r="H22" s="109"/>
      <c r="I22" s="133"/>
      <c r="J22" s="109"/>
      <c r="K22" s="109"/>
      <c r="L22" s="110"/>
      <c r="M22" s="109"/>
      <c r="N22" s="110"/>
      <c r="O22" s="89" t="s">
        <v>300</v>
      </c>
    </row>
    <row r="23" spans="1:15" ht="15" customHeight="1">
      <c r="A23" s="26">
        <v>19</v>
      </c>
      <c r="B23" s="37" t="s">
        <v>225</v>
      </c>
      <c r="C23" s="123">
        <v>407527.62987999967</v>
      </c>
      <c r="D23" s="110"/>
      <c r="E23" s="110"/>
      <c r="F23" s="112"/>
      <c r="G23" s="109"/>
      <c r="H23" s="109"/>
      <c r="I23" s="133"/>
      <c r="J23" s="109"/>
      <c r="K23" s="109"/>
      <c r="L23" s="110"/>
      <c r="M23" s="109"/>
      <c r="N23" s="110"/>
      <c r="O23" s="89" t="s">
        <v>301</v>
      </c>
    </row>
    <row r="24" spans="1:15" ht="15" customHeight="1">
      <c r="A24" s="26">
        <v>20</v>
      </c>
      <c r="B24" s="37" t="s">
        <v>284</v>
      </c>
      <c r="C24" s="123">
        <v>2633152.4684099997</v>
      </c>
      <c r="D24" s="110"/>
      <c r="E24" s="110"/>
      <c r="F24" s="112"/>
      <c r="G24" s="109"/>
      <c r="H24" s="109"/>
      <c r="I24" s="133"/>
      <c r="J24" s="109"/>
      <c r="K24" s="109"/>
      <c r="L24" s="110"/>
      <c r="M24" s="109"/>
      <c r="N24" s="110"/>
      <c r="O24" s="89" t="s">
        <v>310</v>
      </c>
    </row>
    <row r="25" spans="1:15" ht="15" customHeight="1">
      <c r="A25" s="26">
        <v>21</v>
      </c>
      <c r="B25" s="37" t="s">
        <v>285</v>
      </c>
      <c r="C25" s="123">
        <v>-10294.742280000019</v>
      </c>
      <c r="D25" s="110"/>
      <c r="E25" s="110"/>
      <c r="F25" s="112"/>
      <c r="G25" s="109"/>
      <c r="H25" s="109"/>
      <c r="I25" s="133"/>
      <c r="J25" s="109"/>
      <c r="K25" s="109"/>
      <c r="L25" s="110"/>
      <c r="M25" s="109"/>
      <c r="N25" s="110"/>
      <c r="O25" s="89" t="s">
        <v>311</v>
      </c>
    </row>
    <row r="26" spans="1:15" s="10" customFormat="1" ht="15" customHeight="1">
      <c r="A26" s="26">
        <v>22</v>
      </c>
      <c r="B26" s="61" t="s">
        <v>328</v>
      </c>
      <c r="C26" s="124">
        <v>2622857.7262799991</v>
      </c>
      <c r="D26" s="113"/>
      <c r="E26" s="113"/>
      <c r="F26" s="116"/>
      <c r="G26" s="115"/>
      <c r="H26" s="115"/>
      <c r="I26" s="134"/>
      <c r="J26" s="115"/>
      <c r="K26" s="115"/>
      <c r="L26" s="113"/>
      <c r="M26" s="115"/>
      <c r="N26" s="113"/>
      <c r="O26" s="90" t="s">
        <v>308</v>
      </c>
    </row>
    <row r="27" spans="1:15" ht="15" customHeight="1">
      <c r="A27" s="26">
        <v>23</v>
      </c>
      <c r="B27" s="61" t="s">
        <v>329</v>
      </c>
      <c r="C27" s="124">
        <v>1742350.6119999997</v>
      </c>
      <c r="D27" s="113"/>
      <c r="E27" s="113"/>
      <c r="F27" s="116"/>
      <c r="G27" s="115"/>
      <c r="H27" s="115"/>
      <c r="I27" s="134"/>
      <c r="J27" s="115"/>
      <c r="K27" s="115"/>
      <c r="L27" s="113"/>
      <c r="M27" s="115"/>
      <c r="N27" s="113"/>
      <c r="O27" s="90" t="s">
        <v>309</v>
      </c>
    </row>
    <row r="28" spans="1:15" ht="15" customHeight="1">
      <c r="A28" s="26">
        <v>24</v>
      </c>
      <c r="B28" s="37" t="s">
        <v>218</v>
      </c>
      <c r="C28" s="123">
        <v>312965.5247999999</v>
      </c>
      <c r="D28" s="110"/>
      <c r="E28" s="110"/>
      <c r="F28" s="112"/>
      <c r="G28" s="109"/>
      <c r="H28" s="109"/>
      <c r="I28" s="133"/>
      <c r="J28" s="109"/>
      <c r="K28" s="109"/>
      <c r="L28" s="110"/>
      <c r="M28" s="109"/>
      <c r="N28" s="110"/>
      <c r="O28" s="89" t="s">
        <v>246</v>
      </c>
    </row>
    <row r="29" spans="1:15" ht="15" customHeight="1">
      <c r="A29" s="26">
        <v>25</v>
      </c>
      <c r="B29" s="37" t="s">
        <v>233</v>
      </c>
      <c r="C29" s="125">
        <v>251440.20353999996</v>
      </c>
      <c r="D29" s="110"/>
      <c r="E29" s="110"/>
      <c r="F29" s="112"/>
      <c r="G29" s="109"/>
      <c r="H29" s="109"/>
      <c r="I29" s="133"/>
      <c r="J29" s="109"/>
      <c r="K29" s="109"/>
      <c r="L29" s="110"/>
      <c r="M29" s="109"/>
      <c r="N29" s="110"/>
      <c r="O29" s="89" t="s">
        <v>256</v>
      </c>
    </row>
    <row r="30" spans="1:15" ht="15" customHeight="1">
      <c r="A30" s="26">
        <v>26</v>
      </c>
      <c r="B30" s="37" t="s">
        <v>286</v>
      </c>
      <c r="C30" s="123">
        <v>495826.03533999989</v>
      </c>
      <c r="D30" s="110"/>
      <c r="E30" s="110"/>
      <c r="F30" s="112"/>
      <c r="G30" s="109"/>
      <c r="H30" s="109"/>
      <c r="I30" s="133"/>
      <c r="J30" s="109"/>
      <c r="K30" s="109"/>
      <c r="L30" s="110"/>
      <c r="M30" s="109"/>
      <c r="N30" s="110"/>
      <c r="O30" s="89" t="s">
        <v>267</v>
      </c>
    </row>
    <row r="31" spans="1:15" ht="15" customHeight="1">
      <c r="A31" s="26">
        <v>27</v>
      </c>
      <c r="B31" s="37" t="s">
        <v>235</v>
      </c>
      <c r="C31" s="123">
        <v>17488.607889999999</v>
      </c>
      <c r="D31" s="110"/>
      <c r="E31" s="110"/>
      <c r="F31" s="112"/>
      <c r="G31" s="109"/>
      <c r="H31" s="109"/>
      <c r="I31" s="133"/>
      <c r="J31" s="109"/>
      <c r="K31" s="109"/>
      <c r="L31" s="110"/>
      <c r="M31" s="109"/>
      <c r="N31" s="110"/>
      <c r="O31" s="89" t="s">
        <v>266</v>
      </c>
    </row>
    <row r="32" spans="1:15" ht="15" customHeight="1">
      <c r="A32" s="26">
        <v>28</v>
      </c>
      <c r="B32" s="37" t="s">
        <v>287</v>
      </c>
      <c r="C32" s="123">
        <v>381485.21313000011</v>
      </c>
      <c r="D32" s="110"/>
      <c r="E32" s="110"/>
      <c r="F32" s="112"/>
      <c r="G32" s="109"/>
      <c r="H32" s="109"/>
      <c r="I32" s="133"/>
      <c r="J32" s="109"/>
      <c r="K32" s="109"/>
      <c r="L32" s="110"/>
      <c r="M32" s="109"/>
      <c r="N32" s="110"/>
      <c r="O32" s="89" t="s">
        <v>268</v>
      </c>
    </row>
    <row r="33" spans="1:15" ht="15" customHeight="1">
      <c r="A33" s="26">
        <v>29</v>
      </c>
      <c r="B33" s="37" t="s">
        <v>390</v>
      </c>
      <c r="C33" s="123">
        <v>0</v>
      </c>
      <c r="D33" s="110"/>
      <c r="E33" s="110"/>
      <c r="F33" s="112"/>
      <c r="G33" s="60"/>
      <c r="H33" s="60"/>
      <c r="I33" s="109"/>
      <c r="J33" s="109"/>
      <c r="K33" s="109"/>
      <c r="L33" s="110"/>
      <c r="M33" s="109"/>
      <c r="N33" s="110"/>
      <c r="O33" s="89" t="s">
        <v>420</v>
      </c>
    </row>
    <row r="34" spans="1:15" ht="15" customHeight="1">
      <c r="A34" s="26">
        <v>30</v>
      </c>
      <c r="B34" s="37" t="s">
        <v>391</v>
      </c>
      <c r="C34" s="123">
        <v>91.119</v>
      </c>
      <c r="D34" s="110"/>
      <c r="E34" s="110"/>
      <c r="F34" s="112"/>
      <c r="G34" s="60"/>
      <c r="H34" s="60"/>
      <c r="I34" s="109"/>
      <c r="J34" s="109"/>
      <c r="K34" s="109"/>
      <c r="L34" s="110"/>
      <c r="M34" s="109"/>
      <c r="N34" s="110"/>
      <c r="O34" s="89" t="s">
        <v>419</v>
      </c>
    </row>
    <row r="35" spans="1:15" s="10" customFormat="1" ht="15" customHeight="1">
      <c r="A35" s="26">
        <v>31</v>
      </c>
      <c r="B35" s="61" t="s">
        <v>330</v>
      </c>
      <c r="C35" s="124">
        <v>1146331.17964</v>
      </c>
      <c r="D35" s="113"/>
      <c r="E35" s="113"/>
      <c r="F35" s="116"/>
      <c r="G35" s="115"/>
      <c r="H35" s="115"/>
      <c r="I35" s="134"/>
      <c r="J35" s="115"/>
      <c r="K35" s="115"/>
      <c r="L35" s="113"/>
      <c r="M35" s="115"/>
      <c r="N35" s="113"/>
      <c r="O35" s="90" t="s">
        <v>307</v>
      </c>
    </row>
    <row r="36" spans="1:15" ht="15" customHeight="1">
      <c r="A36" s="26">
        <v>32</v>
      </c>
      <c r="B36" s="37" t="s">
        <v>331</v>
      </c>
      <c r="C36" s="123">
        <v>908984.95721000037</v>
      </c>
      <c r="D36" s="110"/>
      <c r="E36" s="110"/>
      <c r="F36" s="112"/>
      <c r="G36" s="109"/>
      <c r="H36" s="109"/>
      <c r="I36" s="133"/>
      <c r="J36" s="109"/>
      <c r="K36" s="109"/>
      <c r="L36" s="110"/>
      <c r="M36" s="109"/>
      <c r="N36" s="110"/>
      <c r="O36" s="89" t="s">
        <v>306</v>
      </c>
    </row>
    <row r="37" spans="1:15" ht="15" customHeight="1">
      <c r="A37" s="26">
        <v>33</v>
      </c>
      <c r="B37" s="37" t="s">
        <v>237</v>
      </c>
      <c r="C37" s="123">
        <v>-135667.07708000005</v>
      </c>
      <c r="D37" s="110"/>
      <c r="E37" s="110"/>
      <c r="F37" s="112"/>
      <c r="G37" s="109"/>
      <c r="H37" s="109"/>
      <c r="I37" s="133"/>
      <c r="J37" s="109"/>
      <c r="K37" s="109"/>
      <c r="L37" s="110"/>
      <c r="M37" s="109"/>
      <c r="N37" s="110"/>
      <c r="O37" s="89" t="s">
        <v>305</v>
      </c>
    </row>
    <row r="38" spans="1:15" ht="15" customHeight="1">
      <c r="A38" s="26">
        <v>34</v>
      </c>
      <c r="B38" s="37" t="s">
        <v>239</v>
      </c>
      <c r="C38" s="123">
        <v>773317.88004000019</v>
      </c>
      <c r="D38" s="110"/>
      <c r="E38" s="110"/>
      <c r="F38" s="112"/>
      <c r="G38" s="109"/>
      <c r="H38" s="109"/>
      <c r="I38" s="133"/>
      <c r="J38" s="109"/>
      <c r="K38" s="109"/>
      <c r="L38" s="110"/>
      <c r="M38" s="109"/>
      <c r="N38" s="110"/>
      <c r="O38" s="89" t="s">
        <v>254</v>
      </c>
    </row>
    <row r="39" spans="1:15" ht="15" customHeight="1">
      <c r="A39" s="26">
        <v>35</v>
      </c>
      <c r="B39" s="37" t="s">
        <v>288</v>
      </c>
      <c r="C39" s="123">
        <v>70472.067769999994</v>
      </c>
      <c r="D39" s="110"/>
      <c r="E39" s="110"/>
      <c r="F39" s="112"/>
      <c r="G39" s="109"/>
      <c r="H39" s="109"/>
      <c r="I39" s="133"/>
      <c r="J39" s="109"/>
      <c r="K39" s="109"/>
      <c r="L39" s="110"/>
      <c r="M39" s="109"/>
      <c r="N39" s="110"/>
      <c r="O39" s="89" t="s">
        <v>253</v>
      </c>
    </row>
    <row r="40" spans="1:15" ht="15" customHeight="1">
      <c r="A40" s="26">
        <v>36</v>
      </c>
      <c r="B40" s="37" t="s">
        <v>332</v>
      </c>
      <c r="C40" s="123">
        <v>702845.81218999997</v>
      </c>
      <c r="D40" s="110"/>
      <c r="E40" s="110"/>
      <c r="F40" s="112"/>
      <c r="G40" s="109"/>
      <c r="H40" s="109"/>
      <c r="I40" s="133"/>
      <c r="J40" s="109"/>
      <c r="K40" s="109"/>
      <c r="L40" s="110"/>
      <c r="M40" s="109"/>
      <c r="N40" s="110"/>
      <c r="O40" s="89" t="s">
        <v>304</v>
      </c>
    </row>
    <row r="41" spans="1:15" ht="15" customHeight="1">
      <c r="A41" s="26">
        <v>37</v>
      </c>
      <c r="B41" s="37" t="s">
        <v>242</v>
      </c>
      <c r="C41" s="123">
        <v>286658.51437999995</v>
      </c>
      <c r="D41" s="110"/>
      <c r="E41" s="110"/>
      <c r="F41" s="112"/>
      <c r="G41" s="109"/>
      <c r="H41" s="109"/>
      <c r="I41" s="133"/>
      <c r="J41" s="109"/>
      <c r="K41" s="109"/>
      <c r="L41" s="110"/>
      <c r="M41" s="109"/>
      <c r="N41" s="110"/>
      <c r="O41" s="89" t="s">
        <v>303</v>
      </c>
    </row>
    <row r="42" spans="1:15" s="10" customFormat="1" ht="15" customHeight="1">
      <c r="A42" s="26">
        <v>38</v>
      </c>
      <c r="B42" s="61" t="s">
        <v>333</v>
      </c>
      <c r="C42" s="124">
        <v>989504.32665999979</v>
      </c>
      <c r="D42" s="113"/>
      <c r="E42" s="113"/>
      <c r="F42" s="116"/>
      <c r="G42" s="115"/>
      <c r="H42" s="115"/>
      <c r="I42" s="134"/>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C5" activePane="bottomRight" state="frozen"/>
      <selection pane="topRight"/>
      <selection pane="bottomLeft"/>
      <selection pane="bottomRight" activeCell="C5" sqref="C5"/>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354</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c r="E5" s="123"/>
      <c r="F5" s="110"/>
      <c r="G5" s="112"/>
      <c r="H5" s="109"/>
      <c r="I5" s="133"/>
      <c r="J5" s="109"/>
      <c r="K5" s="112"/>
      <c r="L5" s="109"/>
      <c r="M5" s="109"/>
      <c r="N5" s="110"/>
      <c r="O5" s="89" t="s">
        <v>289</v>
      </c>
    </row>
    <row r="6" spans="1:15" ht="15" customHeight="1">
      <c r="A6" s="26">
        <v>2</v>
      </c>
      <c r="B6" s="6" t="s">
        <v>312</v>
      </c>
      <c r="C6" s="123">
        <v>3196214.7174200001</v>
      </c>
      <c r="D6" s="110"/>
      <c r="E6" s="110"/>
      <c r="F6" s="123"/>
      <c r="G6" s="112"/>
      <c r="H6" s="109"/>
      <c r="I6" s="133"/>
      <c r="J6" s="109"/>
      <c r="K6" s="112"/>
      <c r="L6" s="110"/>
      <c r="M6" s="109"/>
      <c r="N6" s="110"/>
      <c r="O6" s="89" t="s">
        <v>415</v>
      </c>
    </row>
    <row r="7" spans="1:15" ht="15" customHeight="1">
      <c r="A7" s="27">
        <v>3</v>
      </c>
      <c r="B7" s="63" t="s">
        <v>388</v>
      </c>
      <c r="C7" s="124">
        <v>3196214.7174200001</v>
      </c>
      <c r="D7" s="113"/>
      <c r="E7" s="113"/>
      <c r="F7" s="124"/>
      <c r="G7" s="116"/>
      <c r="H7" s="115"/>
      <c r="I7" s="134"/>
      <c r="J7" s="115"/>
      <c r="K7" s="116"/>
      <c r="L7" s="113"/>
      <c r="M7" s="115"/>
      <c r="N7" s="113"/>
      <c r="O7" s="90" t="s">
        <v>416</v>
      </c>
    </row>
    <row r="8" spans="1:15" ht="15" customHeight="1">
      <c r="A8" s="26">
        <v>4</v>
      </c>
      <c r="B8" s="6" t="s">
        <v>272</v>
      </c>
      <c r="C8" s="123">
        <v>274647.33974999998</v>
      </c>
      <c r="D8" s="110"/>
      <c r="E8" s="110"/>
      <c r="F8" s="123"/>
      <c r="G8" s="112"/>
      <c r="H8" s="109"/>
      <c r="I8" s="133"/>
      <c r="J8" s="109"/>
      <c r="K8" s="112"/>
      <c r="L8" s="110"/>
      <c r="M8" s="109"/>
      <c r="N8" s="110"/>
      <c r="O8" s="89" t="s">
        <v>417</v>
      </c>
    </row>
    <row r="9" spans="1:15" s="10" customFormat="1" ht="15" customHeight="1">
      <c r="A9" s="26">
        <v>5</v>
      </c>
      <c r="B9" s="63" t="s">
        <v>273</v>
      </c>
      <c r="C9" s="124">
        <v>2921567.3776300005</v>
      </c>
      <c r="D9" s="113"/>
      <c r="E9" s="113"/>
      <c r="F9" s="124"/>
      <c r="G9" s="116"/>
      <c r="H9" s="115"/>
      <c r="I9" s="134"/>
      <c r="J9" s="115"/>
      <c r="K9" s="116"/>
      <c r="L9" s="113"/>
      <c r="M9" s="115"/>
      <c r="N9" s="113"/>
      <c r="O9" s="90" t="s">
        <v>290</v>
      </c>
    </row>
    <row r="10" spans="1:15" ht="15" customHeight="1">
      <c r="A10" s="26">
        <v>6</v>
      </c>
      <c r="B10" s="6" t="s">
        <v>313</v>
      </c>
      <c r="C10" s="123">
        <v>2222148.6315600001</v>
      </c>
      <c r="D10" s="110"/>
      <c r="E10" s="110"/>
      <c r="F10" s="123"/>
      <c r="G10" s="112"/>
      <c r="H10" s="109"/>
      <c r="I10" s="133"/>
      <c r="J10" s="109"/>
      <c r="K10" s="112"/>
      <c r="L10" s="110"/>
      <c r="M10" s="109"/>
      <c r="N10" s="110"/>
      <c r="O10" s="89" t="s">
        <v>291</v>
      </c>
    </row>
    <row r="11" spans="1:15" ht="15" customHeight="1">
      <c r="A11" s="26">
        <v>7</v>
      </c>
      <c r="B11" s="6" t="s">
        <v>275</v>
      </c>
      <c r="C11" s="123">
        <v>53344.41186</v>
      </c>
      <c r="D11" s="110"/>
      <c r="E11" s="110"/>
      <c r="F11" s="123"/>
      <c r="G11" s="112"/>
      <c r="H11" s="109"/>
      <c r="I11" s="133"/>
      <c r="J11" s="109"/>
      <c r="K11" s="112"/>
      <c r="L11" s="110"/>
      <c r="M11" s="109"/>
      <c r="N11" s="110"/>
      <c r="O11" s="89" t="s">
        <v>292</v>
      </c>
    </row>
    <row r="12" spans="1:15" s="10" customFormat="1" ht="15" customHeight="1">
      <c r="A12" s="26">
        <v>8</v>
      </c>
      <c r="B12" s="63" t="s">
        <v>276</v>
      </c>
      <c r="C12" s="124">
        <v>2168804.21967</v>
      </c>
      <c r="D12" s="113"/>
      <c r="E12" s="113"/>
      <c r="F12" s="124"/>
      <c r="G12" s="116"/>
      <c r="H12" s="115"/>
      <c r="I12" s="134"/>
      <c r="J12" s="115"/>
      <c r="K12" s="116"/>
      <c r="L12" s="113"/>
      <c r="M12" s="115"/>
      <c r="N12" s="113"/>
      <c r="O12" s="89" t="s">
        <v>293</v>
      </c>
    </row>
    <row r="13" spans="1:15" ht="15" customHeight="1">
      <c r="A13" s="26">
        <v>9</v>
      </c>
      <c r="B13" s="6" t="s">
        <v>277</v>
      </c>
      <c r="C13" s="123">
        <v>752763.15794999991</v>
      </c>
      <c r="D13" s="110"/>
      <c r="E13" s="110"/>
      <c r="F13" s="123"/>
      <c r="G13" s="112"/>
      <c r="H13" s="109"/>
      <c r="I13" s="133"/>
      <c r="J13" s="109"/>
      <c r="K13" s="112"/>
      <c r="L13" s="110"/>
      <c r="M13" s="109"/>
      <c r="N13" s="110"/>
      <c r="O13" s="89" t="s">
        <v>294</v>
      </c>
    </row>
    <row r="14" spans="1:15" ht="15" customHeight="1">
      <c r="A14" s="26">
        <v>10</v>
      </c>
      <c r="B14" s="6" t="s">
        <v>278</v>
      </c>
      <c r="C14" s="123">
        <v>-24015.00189</v>
      </c>
      <c r="D14" s="110"/>
      <c r="E14" s="110"/>
      <c r="F14" s="123"/>
      <c r="G14" s="112"/>
      <c r="H14" s="109"/>
      <c r="I14" s="133"/>
      <c r="J14" s="109"/>
      <c r="K14" s="117"/>
      <c r="L14" s="110"/>
      <c r="M14" s="109"/>
      <c r="N14" s="110"/>
      <c r="O14" s="89" t="s">
        <v>295</v>
      </c>
    </row>
    <row r="15" spans="1:15" ht="15" customHeight="1">
      <c r="A15" s="26">
        <v>11</v>
      </c>
      <c r="B15" s="6" t="s">
        <v>279</v>
      </c>
      <c r="C15" s="123">
        <v>116322.54248000002</v>
      </c>
      <c r="D15" s="110"/>
      <c r="E15" s="110"/>
      <c r="F15" s="123"/>
      <c r="G15" s="112"/>
      <c r="H15" s="109"/>
      <c r="I15" s="133"/>
      <c r="J15" s="109"/>
      <c r="K15" s="112"/>
      <c r="L15" s="110"/>
      <c r="M15" s="109"/>
      <c r="N15" s="110"/>
      <c r="O15" s="89" t="s">
        <v>296</v>
      </c>
    </row>
    <row r="16" spans="1:15" ht="15" customHeight="1">
      <c r="A16" s="26">
        <v>12</v>
      </c>
      <c r="B16" s="6" t="s">
        <v>389</v>
      </c>
      <c r="C16" s="123">
        <v>-138.06</v>
      </c>
      <c r="D16" s="110"/>
      <c r="E16" s="110"/>
      <c r="F16" s="123"/>
      <c r="G16" s="123"/>
      <c r="H16" s="69"/>
      <c r="I16" s="133"/>
      <c r="J16" s="109"/>
      <c r="K16" s="112"/>
      <c r="L16" s="110"/>
      <c r="M16" s="109"/>
      <c r="N16" s="110"/>
      <c r="O16" s="89" t="s">
        <v>418</v>
      </c>
    </row>
    <row r="17" spans="1:15" ht="15" customHeight="1">
      <c r="A17" s="26">
        <v>13</v>
      </c>
      <c r="B17" s="6" t="s">
        <v>280</v>
      </c>
      <c r="C17" s="123">
        <v>92169.480589999992</v>
      </c>
      <c r="D17" s="110"/>
      <c r="E17" s="110"/>
      <c r="F17" s="123"/>
      <c r="G17" s="112"/>
      <c r="H17" s="109"/>
      <c r="I17" s="133"/>
      <c r="J17" s="109"/>
      <c r="K17" s="112"/>
      <c r="L17" s="110"/>
      <c r="M17" s="109"/>
      <c r="N17" s="110"/>
      <c r="O17" s="89" t="s">
        <v>297</v>
      </c>
    </row>
    <row r="18" spans="1:15" ht="15" customHeight="1">
      <c r="A18" s="26">
        <v>14</v>
      </c>
      <c r="B18" s="6" t="s">
        <v>217</v>
      </c>
      <c r="C18" s="123">
        <v>844932.63853000011</v>
      </c>
      <c r="D18" s="110"/>
      <c r="E18" s="110"/>
      <c r="F18" s="123"/>
      <c r="G18" s="112"/>
      <c r="H18" s="109"/>
      <c r="I18" s="133"/>
      <c r="J18" s="109"/>
      <c r="K18" s="112"/>
      <c r="L18" s="110"/>
      <c r="M18" s="109"/>
      <c r="N18" s="110"/>
      <c r="O18" s="89" t="s">
        <v>248</v>
      </c>
    </row>
    <row r="19" spans="1:15" ht="15" customHeight="1">
      <c r="A19" s="26">
        <v>15</v>
      </c>
      <c r="B19" s="6" t="s">
        <v>281</v>
      </c>
      <c r="C19" s="123">
        <v>25.8919</v>
      </c>
      <c r="D19" s="110"/>
      <c r="E19" s="110"/>
      <c r="F19" s="123"/>
      <c r="G19" s="112"/>
      <c r="H19" s="109"/>
      <c r="I19" s="133"/>
      <c r="J19" s="109"/>
      <c r="K19" s="112"/>
      <c r="L19" s="110"/>
      <c r="M19" s="109"/>
      <c r="N19" s="110"/>
      <c r="O19" s="89" t="s">
        <v>298</v>
      </c>
    </row>
    <row r="20" spans="1:15" s="10" customFormat="1" ht="15" customHeight="1">
      <c r="A20" s="26">
        <v>16</v>
      </c>
      <c r="B20" s="63" t="s">
        <v>334</v>
      </c>
      <c r="C20" s="124">
        <v>844958.53044000012</v>
      </c>
      <c r="D20" s="113"/>
      <c r="E20" s="113"/>
      <c r="F20" s="124"/>
      <c r="G20" s="116"/>
      <c r="H20" s="115"/>
      <c r="I20" s="134"/>
      <c r="J20" s="115"/>
      <c r="K20" s="116"/>
      <c r="L20" s="113"/>
      <c r="M20" s="115"/>
      <c r="N20" s="113"/>
      <c r="O20" s="90" t="s">
        <v>299</v>
      </c>
    </row>
    <row r="21" spans="1:15" ht="15" customHeight="1">
      <c r="A21" s="26">
        <v>17</v>
      </c>
      <c r="B21" s="6" t="s">
        <v>283</v>
      </c>
      <c r="C21" s="123">
        <v>1077487.2001699999</v>
      </c>
      <c r="D21" s="110"/>
      <c r="E21" s="110"/>
      <c r="F21" s="123"/>
      <c r="G21" s="112"/>
      <c r="H21" s="109"/>
      <c r="I21" s="133"/>
      <c r="J21" s="109"/>
      <c r="K21" s="112"/>
      <c r="L21" s="110"/>
      <c r="M21" s="109"/>
      <c r="N21" s="110"/>
      <c r="O21" s="89" t="s">
        <v>165</v>
      </c>
    </row>
    <row r="22" spans="1:15" ht="15" customHeight="1">
      <c r="A22" s="26">
        <v>18</v>
      </c>
      <c r="B22" s="6" t="s">
        <v>223</v>
      </c>
      <c r="C22" s="123">
        <v>596205.75691000011</v>
      </c>
      <c r="D22" s="110"/>
      <c r="E22" s="110"/>
      <c r="F22" s="123"/>
      <c r="G22" s="112"/>
      <c r="H22" s="109"/>
      <c r="I22" s="133"/>
      <c r="J22" s="109"/>
      <c r="K22" s="112"/>
      <c r="L22" s="110"/>
      <c r="M22" s="109"/>
      <c r="N22" s="110"/>
      <c r="O22" s="89" t="s">
        <v>300</v>
      </c>
    </row>
    <row r="23" spans="1:15" ht="15" customHeight="1">
      <c r="A23" s="26">
        <v>19</v>
      </c>
      <c r="B23" s="6" t="s">
        <v>225</v>
      </c>
      <c r="C23" s="123">
        <v>165631.97228000002</v>
      </c>
      <c r="D23" s="110"/>
      <c r="E23" s="110"/>
      <c r="F23" s="123"/>
      <c r="G23" s="112"/>
      <c r="H23" s="109"/>
      <c r="I23" s="133"/>
      <c r="J23" s="109"/>
      <c r="K23" s="112"/>
      <c r="L23" s="110"/>
      <c r="M23" s="109"/>
      <c r="N23" s="110"/>
      <c r="O23" s="89" t="s">
        <v>301</v>
      </c>
    </row>
    <row r="24" spans="1:15" ht="15" customHeight="1">
      <c r="A24" s="26">
        <v>20</v>
      </c>
      <c r="B24" s="6" t="s">
        <v>314</v>
      </c>
      <c r="C24" s="123">
        <v>646913.41553999996</v>
      </c>
      <c r="D24" s="110"/>
      <c r="E24" s="110"/>
      <c r="F24" s="123"/>
      <c r="G24" s="112"/>
      <c r="H24" s="109"/>
      <c r="I24" s="133"/>
      <c r="J24" s="109"/>
      <c r="K24" s="112"/>
      <c r="L24" s="110"/>
      <c r="M24" s="109"/>
      <c r="N24" s="110"/>
      <c r="O24" s="89" t="s">
        <v>310</v>
      </c>
    </row>
    <row r="25" spans="1:15" ht="15" customHeight="1">
      <c r="A25" s="26">
        <v>21</v>
      </c>
      <c r="B25" s="6" t="s">
        <v>285</v>
      </c>
      <c r="C25" s="123">
        <v>1030.5530899999999</v>
      </c>
      <c r="D25" s="110"/>
      <c r="E25" s="110"/>
      <c r="F25" s="123"/>
      <c r="G25" s="112"/>
      <c r="H25" s="109"/>
      <c r="I25" s="133"/>
      <c r="J25" s="109"/>
      <c r="K25" s="112"/>
      <c r="L25" s="110"/>
      <c r="M25" s="109"/>
      <c r="N25" s="110"/>
      <c r="O25" s="89" t="s">
        <v>311</v>
      </c>
    </row>
    <row r="26" spans="1:15" s="10" customFormat="1" ht="15" customHeight="1">
      <c r="A26" s="26">
        <v>22</v>
      </c>
      <c r="B26" s="63" t="s">
        <v>335</v>
      </c>
      <c r="C26" s="124">
        <v>647943.96866000001</v>
      </c>
      <c r="D26" s="113"/>
      <c r="E26" s="113"/>
      <c r="F26" s="124"/>
      <c r="G26" s="116"/>
      <c r="H26" s="115"/>
      <c r="I26" s="134"/>
      <c r="J26" s="115"/>
      <c r="K26" s="116"/>
      <c r="L26" s="113"/>
      <c r="M26" s="115"/>
      <c r="N26" s="113"/>
      <c r="O26" s="90" t="s">
        <v>308</v>
      </c>
    </row>
    <row r="27" spans="1:15" ht="15" customHeight="1">
      <c r="A27" s="26">
        <v>23</v>
      </c>
      <c r="B27" s="63" t="s">
        <v>329</v>
      </c>
      <c r="C27" s="124">
        <v>197014.56174999999</v>
      </c>
      <c r="D27" s="113"/>
      <c r="E27" s="113"/>
      <c r="F27" s="124"/>
      <c r="G27" s="116"/>
      <c r="H27" s="115"/>
      <c r="I27" s="134"/>
      <c r="J27" s="115"/>
      <c r="K27" s="116"/>
      <c r="L27" s="113"/>
      <c r="M27" s="115"/>
      <c r="N27" s="113"/>
      <c r="O27" s="90" t="s">
        <v>309</v>
      </c>
    </row>
    <row r="28" spans="1:15" ht="15" customHeight="1">
      <c r="A28" s="26">
        <v>24</v>
      </c>
      <c r="B28" s="6" t="s">
        <v>315</v>
      </c>
      <c r="C28" s="123">
        <v>31294.229049999998</v>
      </c>
      <c r="D28" s="110"/>
      <c r="E28" s="110"/>
      <c r="F28" s="123"/>
      <c r="G28" s="112"/>
      <c r="H28" s="109"/>
      <c r="I28" s="133"/>
      <c r="J28" s="109"/>
      <c r="K28" s="112"/>
      <c r="L28" s="110"/>
      <c r="M28" s="109"/>
      <c r="N28" s="110"/>
      <c r="O28" s="89" t="s">
        <v>246</v>
      </c>
    </row>
    <row r="29" spans="1:15" ht="15" customHeight="1">
      <c r="A29" s="26">
        <v>25</v>
      </c>
      <c r="B29" s="6" t="s">
        <v>233</v>
      </c>
      <c r="C29" s="123">
        <v>426.79887999999994</v>
      </c>
      <c r="D29" s="110"/>
      <c r="E29" s="110"/>
      <c r="F29" s="123"/>
      <c r="G29" s="112"/>
      <c r="H29" s="109"/>
      <c r="I29" s="133"/>
      <c r="J29" s="109"/>
      <c r="K29" s="112"/>
      <c r="L29" s="110"/>
      <c r="M29" s="109"/>
      <c r="N29" s="110"/>
      <c r="O29" s="89" t="s">
        <v>256</v>
      </c>
    </row>
    <row r="30" spans="1:15" ht="15" customHeight="1">
      <c r="A30" s="26">
        <v>26</v>
      </c>
      <c r="B30" s="6" t="s">
        <v>286</v>
      </c>
      <c r="C30" s="123">
        <v>31592.768119999997</v>
      </c>
      <c r="D30" s="110"/>
      <c r="E30" s="110"/>
      <c r="F30" s="123"/>
      <c r="G30" s="112"/>
      <c r="H30" s="109"/>
      <c r="I30" s="133"/>
      <c r="J30" s="109"/>
      <c r="K30" s="112"/>
      <c r="L30" s="110"/>
      <c r="M30" s="109"/>
      <c r="N30" s="110"/>
      <c r="O30" s="89" t="s">
        <v>267</v>
      </c>
    </row>
    <row r="31" spans="1:15" ht="15" customHeight="1">
      <c r="A31" s="26">
        <v>27</v>
      </c>
      <c r="B31" s="6" t="s">
        <v>316</v>
      </c>
      <c r="C31" s="123">
        <v>396.73109999999997</v>
      </c>
      <c r="D31" s="110"/>
      <c r="E31" s="110"/>
      <c r="F31" s="123"/>
      <c r="G31" s="112"/>
      <c r="H31" s="109"/>
      <c r="I31" s="133"/>
      <c r="J31" s="109"/>
      <c r="K31" s="112"/>
      <c r="L31" s="110"/>
      <c r="M31" s="109"/>
      <c r="N31" s="110"/>
      <c r="O31" s="89" t="s">
        <v>266</v>
      </c>
    </row>
    <row r="32" spans="1:15" ht="15" customHeight="1">
      <c r="A32" s="26">
        <v>28</v>
      </c>
      <c r="B32" s="6" t="s">
        <v>287</v>
      </c>
      <c r="C32" s="123">
        <v>13968.063759999999</v>
      </c>
      <c r="D32" s="110"/>
      <c r="E32" s="110"/>
      <c r="F32" s="123"/>
      <c r="G32" s="112"/>
      <c r="H32" s="109"/>
      <c r="I32" s="133"/>
      <c r="J32" s="109"/>
      <c r="K32" s="112"/>
      <c r="L32" s="110"/>
      <c r="M32" s="109"/>
      <c r="N32" s="110"/>
      <c r="O32" s="89" t="s">
        <v>268</v>
      </c>
    </row>
    <row r="33" spans="1:15" ht="15" customHeight="1">
      <c r="A33" s="26">
        <v>29</v>
      </c>
      <c r="B33" s="6" t="s">
        <v>390</v>
      </c>
      <c r="C33" s="123">
        <v>0</v>
      </c>
      <c r="D33" s="110"/>
      <c r="E33" s="110"/>
      <c r="F33" s="123"/>
      <c r="G33" s="112"/>
      <c r="H33" s="69"/>
      <c r="I33" s="133"/>
      <c r="J33" s="109"/>
      <c r="K33" s="109"/>
      <c r="L33" s="109"/>
      <c r="M33" s="109"/>
      <c r="N33" s="110"/>
      <c r="O33" s="89" t="s">
        <v>420</v>
      </c>
    </row>
    <row r="34" spans="1:15" ht="15" customHeight="1">
      <c r="A34" s="26">
        <v>30</v>
      </c>
      <c r="B34" s="6" t="s">
        <v>391</v>
      </c>
      <c r="C34" s="123">
        <v>0</v>
      </c>
      <c r="D34" s="110"/>
      <c r="E34" s="110"/>
      <c r="F34" s="123"/>
      <c r="G34" s="112"/>
      <c r="H34" s="69"/>
      <c r="I34" s="133"/>
      <c r="J34" s="109"/>
      <c r="K34" s="109"/>
      <c r="L34" s="109"/>
      <c r="M34" s="109"/>
      <c r="N34" s="110"/>
      <c r="O34" s="89" t="s">
        <v>419</v>
      </c>
    </row>
    <row r="35" spans="1:15" s="10" customFormat="1" ht="15" customHeight="1">
      <c r="A35" s="26">
        <v>31</v>
      </c>
      <c r="B35" s="63" t="s">
        <v>330</v>
      </c>
      <c r="C35" s="124">
        <v>46384.361930000006</v>
      </c>
      <c r="D35" s="113"/>
      <c r="E35" s="113"/>
      <c r="F35" s="124"/>
      <c r="G35" s="116"/>
      <c r="H35" s="115"/>
      <c r="I35" s="134"/>
      <c r="J35" s="115"/>
      <c r="K35" s="116"/>
      <c r="L35" s="113"/>
      <c r="M35" s="115"/>
      <c r="N35" s="113"/>
      <c r="O35" s="90" t="s">
        <v>307</v>
      </c>
    </row>
    <row r="36" spans="1:15" ht="15" customHeight="1">
      <c r="A36" s="26">
        <v>32</v>
      </c>
      <c r="B36" s="6" t="s">
        <v>331</v>
      </c>
      <c r="C36" s="123">
        <v>181924.42885999999</v>
      </c>
      <c r="D36" s="110"/>
      <c r="E36" s="110"/>
      <c r="F36" s="123"/>
      <c r="G36" s="112"/>
      <c r="H36" s="109"/>
      <c r="I36" s="133"/>
      <c r="J36" s="109"/>
      <c r="K36" s="112"/>
      <c r="L36" s="110"/>
      <c r="M36" s="109"/>
      <c r="N36" s="110"/>
      <c r="O36" s="89" t="s">
        <v>306</v>
      </c>
    </row>
    <row r="37" spans="1:15" ht="15" customHeight="1">
      <c r="A37" s="26">
        <v>33</v>
      </c>
      <c r="B37" s="6" t="s">
        <v>237</v>
      </c>
      <c r="C37" s="123">
        <v>-42380.765009999996</v>
      </c>
      <c r="D37" s="110"/>
      <c r="E37" s="110"/>
      <c r="F37" s="123"/>
      <c r="G37" s="112"/>
      <c r="H37" s="109"/>
      <c r="I37" s="133"/>
      <c r="J37" s="109"/>
      <c r="K37" s="112"/>
      <c r="L37" s="110"/>
      <c r="M37" s="109"/>
      <c r="N37" s="110"/>
      <c r="O37" s="89" t="s">
        <v>305</v>
      </c>
    </row>
    <row r="38" spans="1:15" ht="15" customHeight="1">
      <c r="A38" s="26">
        <v>34</v>
      </c>
      <c r="B38" s="6" t="s">
        <v>239</v>
      </c>
      <c r="C38" s="123">
        <v>139543.66383999996</v>
      </c>
      <c r="D38" s="110"/>
      <c r="E38" s="110"/>
      <c r="F38" s="123"/>
      <c r="G38" s="112"/>
      <c r="H38" s="109"/>
      <c r="I38" s="133"/>
      <c r="J38" s="109"/>
      <c r="K38" s="112"/>
      <c r="L38" s="110"/>
      <c r="M38" s="109"/>
      <c r="N38" s="110"/>
      <c r="O38" s="89" t="s">
        <v>254</v>
      </c>
    </row>
    <row r="39" spans="1:15" ht="15" customHeight="1">
      <c r="A39" s="26">
        <v>35</v>
      </c>
      <c r="B39" s="6" t="s">
        <v>240</v>
      </c>
      <c r="C39" s="123">
        <v>-34104.767569999996</v>
      </c>
      <c r="D39" s="110"/>
      <c r="E39" s="110"/>
      <c r="F39" s="123"/>
      <c r="G39" s="112"/>
      <c r="H39" s="109"/>
      <c r="I39" s="133"/>
      <c r="J39" s="109"/>
      <c r="K39" s="112"/>
      <c r="L39" s="110"/>
      <c r="M39" s="109"/>
      <c r="N39" s="110"/>
      <c r="O39" s="89" t="s">
        <v>253</v>
      </c>
    </row>
    <row r="40" spans="1:15" ht="15" customHeight="1">
      <c r="A40" s="26">
        <v>36</v>
      </c>
      <c r="B40" s="6" t="s">
        <v>332</v>
      </c>
      <c r="C40" s="123">
        <v>173648.43138999998</v>
      </c>
      <c r="D40" s="110"/>
      <c r="E40" s="110"/>
      <c r="F40" s="123"/>
      <c r="G40" s="112"/>
      <c r="H40" s="109"/>
      <c r="I40" s="133"/>
      <c r="J40" s="109"/>
      <c r="K40" s="112"/>
      <c r="L40" s="110"/>
      <c r="M40" s="109"/>
      <c r="N40" s="110"/>
      <c r="O40" s="89" t="s">
        <v>304</v>
      </c>
    </row>
    <row r="41" spans="1:15" ht="15" customHeight="1">
      <c r="A41" s="26">
        <v>37</v>
      </c>
      <c r="B41" s="6" t="s">
        <v>242</v>
      </c>
      <c r="C41" s="123">
        <v>62918.555789999999</v>
      </c>
      <c r="D41" s="110"/>
      <c r="E41" s="110"/>
      <c r="F41" s="123"/>
      <c r="G41" s="112"/>
      <c r="H41" s="109"/>
      <c r="I41" s="133"/>
      <c r="J41" s="109"/>
      <c r="K41" s="112"/>
      <c r="L41" s="110"/>
      <c r="M41" s="109"/>
      <c r="N41" s="110"/>
      <c r="O41" s="89" t="s">
        <v>303</v>
      </c>
    </row>
    <row r="42" spans="1:15" s="10" customFormat="1" ht="15" customHeight="1">
      <c r="A42" s="26">
        <v>38</v>
      </c>
      <c r="B42" s="63" t="s">
        <v>333</v>
      </c>
      <c r="C42" s="124">
        <v>236566.98717999997</v>
      </c>
      <c r="D42" s="113"/>
      <c r="E42" s="113"/>
      <c r="F42" s="124"/>
      <c r="G42" s="116"/>
      <c r="H42" s="115"/>
      <c r="I42" s="134"/>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C5" activePane="bottomRight" state="frozen"/>
      <selection pane="topRight"/>
      <selection pane="bottomLeft"/>
      <selection pane="bottomRight" activeCell="C5" sqref="C5"/>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19364158.569367997</v>
      </c>
      <c r="D5" s="112"/>
      <c r="E5" s="110"/>
      <c r="F5" s="110"/>
      <c r="G5" s="109"/>
      <c r="H5" s="109"/>
      <c r="I5" s="109"/>
      <c r="J5" s="109"/>
      <c r="K5" s="109"/>
      <c r="L5" s="110"/>
      <c r="M5" s="109"/>
      <c r="N5" s="60"/>
      <c r="O5" s="85" t="s">
        <v>164</v>
      </c>
    </row>
    <row r="6" spans="1:15">
      <c r="A6">
        <v>2</v>
      </c>
      <c r="B6" s="6" t="s">
        <v>283</v>
      </c>
      <c r="C6" s="109">
        <v>15220712.613911001</v>
      </c>
      <c r="D6" s="112"/>
      <c r="E6" s="110"/>
      <c r="F6" s="110"/>
      <c r="G6" s="109"/>
      <c r="H6" s="109"/>
      <c r="I6" s="109"/>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tabSelected="1" zoomScale="90" zoomScaleNormal="90" workbookViewId="0">
      <pane xSplit="2" ySplit="4" topLeftCell="C5" activePane="bottomRight" state="frozen"/>
      <selection pane="topRight"/>
      <selection pane="bottomLeft"/>
      <selection pane="bottomRight" activeCell="C4" sqref="C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988097.67918000009</v>
      </c>
      <c r="D5" s="112"/>
      <c r="E5" s="123"/>
      <c r="F5" s="123"/>
      <c r="G5" s="109"/>
      <c r="H5" s="109"/>
      <c r="I5" s="112"/>
      <c r="J5" s="109"/>
      <c r="K5" s="112"/>
      <c r="L5" s="110"/>
      <c r="M5" s="109"/>
      <c r="N5" s="110"/>
      <c r="O5" s="85" t="s">
        <v>164</v>
      </c>
    </row>
    <row r="6" spans="1:15">
      <c r="A6" s="26">
        <v>2</v>
      </c>
      <c r="B6" s="6" t="s">
        <v>283</v>
      </c>
      <c r="C6" s="112">
        <v>2536621.2796500004</v>
      </c>
      <c r="D6" s="112"/>
      <c r="E6" s="123"/>
      <c r="F6" s="123"/>
      <c r="G6" s="109"/>
      <c r="H6" s="109"/>
      <c r="I6" s="112"/>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sharepoint/v3"/>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1DEF1854-9D35-4BBC-9B21-FE7D45BE1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2023-06-08T02:26:02Z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