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enovo\Documents\Kantor\WFH\204. WFH 22 Februari\"/>
    </mc:Choice>
  </mc:AlternateContent>
  <bookViews>
    <workbookView xWindow="0" yWindow="0" windowWidth="19560" windowHeight="8220" tabRatio="907" firstSheet="9" activeTab="15"/>
  </bookViews>
  <sheets>
    <sheet name="Notes" sheetId="12" r:id="rId1"/>
    <sheet name="Cover" sheetId="1"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1">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0">Notes!$A$1:$D$31</definedName>
    <definedName name="_xlnm.Print_Area" localSheetId="2">'Table Of Content'!$A$1:$F$39</definedName>
  </definedNames>
  <calcPr calcId="162913"/>
</workbook>
</file>

<file path=xl/calcChain.xml><?xml version="1.0" encoding="utf-8"?>
<calcChain xmlns="http://schemas.openxmlformats.org/spreadsheetml/2006/main">
  <c r="K3" i="13" l="1"/>
  <c r="L3" i="13"/>
  <c r="M3" i="13"/>
  <c r="M11" i="13"/>
  <c r="M12" i="13"/>
  <c r="L12" i="13"/>
  <c r="L11" i="13"/>
  <c r="M7" i="13"/>
  <c r="M8" i="13"/>
  <c r="M9" i="13"/>
  <c r="L7" i="13"/>
  <c r="L8" i="13"/>
  <c r="L9" i="13"/>
  <c r="M4" i="13"/>
  <c r="M5" i="13"/>
  <c r="L4" i="13"/>
  <c r="L5" i="13"/>
  <c r="M33" i="23"/>
  <c r="M32" i="23"/>
  <c r="M31" i="23"/>
  <c r="M30" i="23"/>
  <c r="M29" i="23"/>
  <c r="M28" i="23"/>
  <c r="M21" i="23"/>
  <c r="M20" i="23"/>
  <c r="M19" i="23"/>
  <c r="M18" i="23"/>
  <c r="M17" i="23"/>
  <c r="M16" i="23"/>
  <c r="M9" i="23"/>
  <c r="M8" i="23"/>
  <c r="M7" i="23"/>
  <c r="M6" i="23"/>
  <c r="M5" i="23"/>
  <c r="M4" i="23"/>
  <c r="L32" i="23"/>
  <c r="N9" i="13" l="1"/>
  <c r="O9" i="13"/>
  <c r="K9" i="13"/>
  <c r="J9" i="13"/>
  <c r="I9" i="13"/>
  <c r="D12" i="13" l="1"/>
  <c r="O11" i="13" l="1"/>
  <c r="N11" i="13"/>
  <c r="K11" i="13"/>
  <c r="J11" i="13"/>
  <c r="I11" i="13"/>
  <c r="H11" i="13"/>
  <c r="G11" i="13"/>
  <c r="F11" i="13"/>
  <c r="E11" i="13"/>
  <c r="D11" i="13"/>
  <c r="H9" i="13"/>
  <c r="G9" i="13"/>
  <c r="F9" i="13"/>
  <c r="E9" i="13"/>
  <c r="D9" i="13"/>
  <c r="O8" i="13"/>
  <c r="N8" i="13"/>
  <c r="K8" i="13"/>
  <c r="J8" i="13"/>
  <c r="I8" i="13"/>
  <c r="H8" i="13"/>
  <c r="G8" i="13"/>
  <c r="F8" i="13"/>
  <c r="E8" i="13"/>
  <c r="D8" i="13"/>
  <c r="O7" i="13"/>
  <c r="N7" i="13"/>
  <c r="K7" i="13"/>
  <c r="J7" i="13"/>
  <c r="I7" i="13"/>
  <c r="H7" i="13"/>
  <c r="G7" i="13"/>
  <c r="F7" i="13"/>
  <c r="E7" i="13"/>
  <c r="D7" i="13"/>
  <c r="O4" i="13"/>
  <c r="N4" i="13"/>
  <c r="K4" i="13"/>
  <c r="J4" i="13"/>
  <c r="I4" i="13"/>
  <c r="H4" i="13"/>
  <c r="G4" i="13"/>
  <c r="F4" i="13"/>
  <c r="E4" i="13"/>
  <c r="O5" i="13"/>
  <c r="N5" i="13"/>
  <c r="K5" i="13"/>
  <c r="J5" i="13"/>
  <c r="I5" i="13"/>
  <c r="H5" i="13"/>
  <c r="G5" i="13"/>
  <c r="F5" i="13"/>
  <c r="E5" i="13"/>
  <c r="D5" i="13"/>
  <c r="D4" i="13"/>
  <c r="O3" i="13"/>
  <c r="N3" i="13"/>
  <c r="J3" i="13"/>
  <c r="I3" i="13"/>
  <c r="H3" i="13"/>
  <c r="G3" i="13"/>
  <c r="F3" i="13"/>
  <c r="E3" i="13"/>
  <c r="D3" i="13"/>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O12" i="13" l="1"/>
  <c r="N12" i="13"/>
  <c r="K12" i="13"/>
  <c r="J12" i="13"/>
  <c r="I12" i="13"/>
  <c r="H12" i="13"/>
  <c r="G12" i="13"/>
  <c r="F12" i="13"/>
  <c r="E12" i="13"/>
  <c r="O33" i="23" l="1"/>
  <c r="N33" i="23"/>
  <c r="L33" i="23"/>
  <c r="J33" i="23"/>
  <c r="I33" i="23"/>
  <c r="H33" i="23"/>
  <c r="G33" i="23"/>
  <c r="F33" i="23"/>
  <c r="E33" i="23"/>
  <c r="O32" i="23"/>
  <c r="N32" i="23"/>
  <c r="J32" i="23"/>
  <c r="I32" i="23"/>
  <c r="H32" i="23"/>
  <c r="G32" i="23"/>
  <c r="F32" i="23"/>
  <c r="E32" i="23"/>
  <c r="O31" i="23"/>
  <c r="N31" i="23"/>
  <c r="L31" i="23"/>
  <c r="J31" i="23"/>
  <c r="I31" i="23"/>
  <c r="H31" i="23"/>
  <c r="G31" i="23"/>
  <c r="F31" i="23"/>
  <c r="E31" i="23"/>
  <c r="O30" i="23"/>
  <c r="N30" i="23"/>
  <c r="L30" i="23"/>
  <c r="J30" i="23"/>
  <c r="I30" i="23"/>
  <c r="H30" i="23"/>
  <c r="G30" i="23"/>
  <c r="F30" i="23"/>
  <c r="E30" i="23"/>
  <c r="O29" i="23"/>
  <c r="N29" i="23"/>
  <c r="L29" i="23"/>
  <c r="J29" i="23"/>
  <c r="I29" i="23"/>
  <c r="H29" i="23"/>
  <c r="G29" i="23"/>
  <c r="F29" i="23"/>
  <c r="E29" i="23"/>
  <c r="O28" i="23"/>
  <c r="N28" i="23"/>
  <c r="L28" i="23"/>
  <c r="J28" i="23"/>
  <c r="I28" i="23"/>
  <c r="H28" i="23"/>
  <c r="G28" i="23"/>
  <c r="F28" i="23"/>
  <c r="E28" i="23"/>
  <c r="D33" i="23"/>
  <c r="D32" i="23"/>
  <c r="D31" i="23"/>
  <c r="D30" i="23"/>
  <c r="D29" i="23"/>
  <c r="D28" i="23"/>
  <c r="O21" i="23"/>
  <c r="N21" i="23"/>
  <c r="L21" i="23"/>
  <c r="K21" i="23"/>
  <c r="J21" i="23"/>
  <c r="I21" i="23"/>
  <c r="H21" i="23"/>
  <c r="G21" i="23"/>
  <c r="F21" i="23"/>
  <c r="E21" i="23"/>
  <c r="O20" i="23"/>
  <c r="N20" i="23"/>
  <c r="L20" i="23"/>
  <c r="K20" i="23"/>
  <c r="J20" i="23"/>
  <c r="I20" i="23"/>
  <c r="H20" i="23"/>
  <c r="G20" i="23"/>
  <c r="F20" i="23"/>
  <c r="E20" i="23"/>
  <c r="O19" i="23"/>
  <c r="N19" i="23"/>
  <c r="L19" i="23"/>
  <c r="K19" i="23"/>
  <c r="J19" i="23"/>
  <c r="I19" i="23"/>
  <c r="H19" i="23"/>
  <c r="G19" i="23"/>
  <c r="F19" i="23"/>
  <c r="E19" i="23"/>
  <c r="O18" i="23"/>
  <c r="N18" i="23"/>
  <c r="L18" i="23"/>
  <c r="K18" i="23"/>
  <c r="J18" i="23"/>
  <c r="I18" i="23"/>
  <c r="H18" i="23"/>
  <c r="G18" i="23"/>
  <c r="F18" i="23"/>
  <c r="E18" i="23"/>
  <c r="O17" i="23"/>
  <c r="N17" i="23"/>
  <c r="L17" i="23"/>
  <c r="K17" i="23"/>
  <c r="J17" i="23"/>
  <c r="I17" i="23"/>
  <c r="H17" i="23"/>
  <c r="G17" i="23"/>
  <c r="F17" i="23"/>
  <c r="E17" i="23"/>
  <c r="O16" i="23"/>
  <c r="N16" i="23"/>
  <c r="L16" i="23"/>
  <c r="K16" i="23"/>
  <c r="J16" i="23"/>
  <c r="I16" i="23"/>
  <c r="H16" i="23"/>
  <c r="G16" i="23"/>
  <c r="F16" i="23"/>
  <c r="E16" i="23"/>
  <c r="O9" i="23"/>
  <c r="N9" i="23"/>
  <c r="L9" i="23"/>
  <c r="K9" i="23"/>
  <c r="J9" i="23"/>
  <c r="I9" i="23"/>
  <c r="H9" i="23"/>
  <c r="G9" i="23"/>
  <c r="F9" i="23"/>
  <c r="E9" i="23"/>
  <c r="O8" i="23"/>
  <c r="N8" i="23"/>
  <c r="L8" i="23"/>
  <c r="K8" i="23"/>
  <c r="J8" i="23"/>
  <c r="I8" i="23"/>
  <c r="H8" i="23"/>
  <c r="G8" i="23"/>
  <c r="F8" i="23"/>
  <c r="E8" i="23"/>
  <c r="O7" i="23"/>
  <c r="N7" i="23"/>
  <c r="L7" i="23"/>
  <c r="K7" i="23"/>
  <c r="J7" i="23"/>
  <c r="I7" i="23"/>
  <c r="H7" i="23"/>
  <c r="G7" i="23"/>
  <c r="F7" i="23"/>
  <c r="E7" i="23"/>
  <c r="O6" i="23"/>
  <c r="N6" i="23"/>
  <c r="L6" i="23"/>
  <c r="K6" i="23"/>
  <c r="J6" i="23"/>
  <c r="I6" i="23"/>
  <c r="H6" i="23"/>
  <c r="G6" i="23"/>
  <c r="F6" i="23"/>
  <c r="E6" i="23"/>
  <c r="O5" i="23"/>
  <c r="N5" i="23"/>
  <c r="L5" i="23"/>
  <c r="K5" i="23"/>
  <c r="J5" i="23"/>
  <c r="I5" i="23"/>
  <c r="H5" i="23"/>
  <c r="G5" i="23"/>
  <c r="F5" i="23"/>
  <c r="E5" i="23"/>
  <c r="O4" i="23"/>
  <c r="N4" i="23"/>
  <c r="L4" i="23"/>
  <c r="K4" i="23"/>
  <c r="J4" i="23"/>
  <c r="I4" i="23"/>
  <c r="H4" i="23"/>
  <c r="G4" i="23"/>
  <c r="F4" i="23"/>
  <c r="E4" i="23"/>
  <c r="D21" i="23"/>
  <c r="D20" i="23"/>
  <c r="D19" i="23"/>
  <c r="D18" i="23"/>
  <c r="D17" i="23"/>
  <c r="D16" i="23"/>
  <c r="D9" i="23"/>
  <c r="D8" i="23"/>
  <c r="D7" i="23"/>
  <c r="D6" i="23"/>
  <c r="D5" i="23"/>
  <c r="D4" i="23"/>
  <c r="K33" i="23" l="1"/>
  <c r="K32" i="23"/>
  <c r="K31" i="23"/>
  <c r="K30" i="23"/>
  <c r="K29" i="23"/>
  <c r="K28" i="23"/>
</calcChain>
</file>

<file path=xl/sharedStrings.xml><?xml version="1.0" encoding="utf-8"?>
<sst xmlns="http://schemas.openxmlformats.org/spreadsheetml/2006/main" count="1040" uniqueCount="451">
  <si>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</si>
  <si>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</si>
  <si>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</si>
  <si>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</si>
  <si>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</si>
  <si>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</si>
  <si>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</si>
  <si>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</si>
  <si>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</si>
  <si>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</si>
  <si>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</si>
  <si>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</si>
  <si>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</si>
  <si>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</si>
  <si>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</si>
  <si>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</si>
  <si>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</si>
  <si>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</si>
  <si>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</si>
  <si>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</si>
  <si>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</si>
  <si>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</si>
  <si>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</si>
  <si>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</si>
  <si>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</si>
  <si>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</si>
  <si>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</si>
  <si>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</si>
  <si>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</si>
  <si>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</si>
  <si>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</si>
  <si>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</si>
  <si>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</si>
  <si>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</si>
  <si>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</si>
  <si>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</si>
  <si>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</si>
  <si>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</si>
  <si>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</si>
  <si>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</si>
  <si>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</si>
  <si>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</si>
  <si>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</si>
  <si>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</si>
  <si>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</si>
  <si>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</si>
  <si>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</si>
  <si>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</si>
  <si>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</si>
  <si>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</si>
  <si>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</si>
  <si>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</si>
  <si>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</si>
  <si>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</si>
  <si>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</si>
  <si>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</si>
  <si>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</si>
  <si>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</si>
  <si>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</si>
  <si>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</si>
  <si>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</si>
  <si>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</si>
  <si>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</si>
  <si>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</si>
  <si>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</si>
  <si>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</si>
  <si>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</si>
  <si>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</si>
  <si>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</si>
  <si>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</si>
  <si>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</si>
  <si>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</si>
  <si>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</si>
  <si>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</si>
  <si>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</si>
  <si>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</si>
  <si>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</si>
  <si>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</si>
  <si>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</si>
  <si>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</si>
  <si>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</si>
  <si>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</si>
  <si>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</si>
  <si>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</si>
  <si>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</si>
  <si>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</si>
  <si>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</si>
  <si>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</si>
  <si>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</si>
  <si>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</si>
  <si>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</si>
  <si>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</si>
  <si>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</si>
  <si>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</si>
  <si>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</si>
  <si>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</si>
  <si>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</si>
  <si>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</si>
  <si>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</si>
  <si>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</si>
  <si>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</si>
  <si>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</si>
  <si>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</si>
  <si>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</si>
  <si>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</si>
  <si>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</si>
  <si>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</si>
  <si>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</si>
  <si>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</si>
  <si>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</si>
  <si>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</si>
  <si>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</si>
  <si>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</si>
  <si>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</si>
  <si>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</si>
  <si>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</si>
  <si>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</si>
  <si>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</si>
  <si>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</si>
  <si>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</si>
  <si>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</si>
  <si>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</si>
  <si>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</si>
  <si>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</si>
  <si>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</si>
  <si>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</si>
  <si>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</si>
  <si>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</si>
  <si>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</si>
  <si>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</si>
  <si>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</si>
  <si>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</si>
  <si>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</si>
  <si>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</si>
  <si>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</si>
  <si>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</si>
  <si>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</si>
  <si>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</si>
  <si>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</si>
  <si>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</si>
  <si>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</si>
  <si>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</si>
  <si>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</si>
  <si>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</si>
  <si>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</si>
  <si>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</si>
  <si>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</si>
  <si>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</si>
  <si>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</si>
  <si>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</si>
  <si>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</si>
  <si>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</si>
  <si>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</si>
  <si>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</si>
  <si>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</si>
  <si>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</si>
  <si>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</si>
  <si>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</si>
  <si>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</si>
  <si>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</si>
  <si>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</si>
  <si>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</si>
  <si>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</si>
  <si>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</si>
  <si>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</si>
  <si>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</si>
  <si>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</si>
  <si>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</si>
  <si>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</si>
  <si>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</si>
  <si>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</si>
  <si>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</si>
  <si>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</si>
  <si>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</si>
  <si>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</si>
  <si>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</si>
  <si>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</si>
  <si>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</si>
  <si>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</si>
  <si>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</si>
  <si>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</si>
  <si>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</si>
  <si>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</si>
  <si>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</si>
  <si>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</si>
  <si>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</si>
  <si>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</si>
  <si>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</si>
  <si>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</si>
  <si>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</si>
  <si>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</si>
  <si>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</si>
  <si>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</si>
  <si>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</si>
  <si>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</si>
  <si>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</si>
  <si>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</si>
  <si>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</si>
  <si>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</si>
  <si>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</si>
  <si>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</si>
  <si>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</si>
  <si>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</si>
  <si>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</si>
  <si>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</si>
  <si>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</si>
  <si>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</si>
  <si>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</si>
  <si>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</si>
  <si>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</si>
  <si>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</si>
  <si>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</si>
  <si>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</si>
  <si>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</si>
  <si>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</si>
  <si>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</si>
  <si>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</si>
  <si>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</si>
  <si>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</si>
  <si>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</si>
  <si>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</si>
  <si>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</si>
  <si>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</si>
  <si>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</si>
  <si>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</si>
  <si>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</si>
  <si>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</si>
  <si>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</si>
  <si>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</si>
  <si>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</si>
  <si>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</si>
  <si>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</si>
  <si>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</si>
  <si>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</si>
  <si>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</si>
  <si>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</si>
  <si>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</si>
  <si>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</si>
  <si>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</si>
  <si>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</si>
  <si>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</si>
  <si>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</si>
  <si>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</si>
  <si>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</si>
  <si>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</si>
  <si>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</si>
  <si>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</si>
  <si>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</si>
  <si>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</si>
  <si>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</si>
  <si>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</si>
  <si>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</si>
  <si>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</si>
  <si>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</si>
  <si>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</si>
  <si>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</si>
  <si>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</si>
  <si>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</si>
  <si>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</si>
  <si>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</si>
  <si>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</si>
  <si>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</si>
  <si>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</si>
  <si>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</si>
  <si>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</si>
  <si>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</si>
  <si>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</si>
  <si>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</si>
  <si>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</si>
  <si>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</si>
  <si>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</si>
  <si>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</si>
  <si>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</si>
  <si>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</si>
  <si>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</si>
  <si>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</si>
  <si>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</si>
  <si>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</si>
  <si>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</si>
  <si>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</si>
  <si>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</si>
  <si>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</si>
  <si>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</si>
  <si>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</si>
  <si>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</si>
  <si>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</si>
  <si>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</si>
  <si>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</si>
  <si>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</si>
  <si>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</si>
  <si>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</si>
  <si>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</si>
  <si>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</si>
  <si>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</si>
  <si>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</si>
  <si>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</si>
  <si>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</si>
  <si>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</si>
  <si>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</si>
  <si>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</si>
  <si>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</si>
  <si>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</si>
  <si>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</si>
  <si>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</si>
  <si>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</si>
  <si>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</si>
  <si>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</si>
  <si>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</si>
  <si>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</si>
  <si>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</si>
  <si>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</si>
  <si>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</si>
  <si>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</si>
  <si>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</si>
  <si>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</si>
  <si>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</si>
  <si>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</si>
  <si>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</si>
  <si>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</si>
  <si>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</si>
  <si>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</si>
  <si>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</si>
  <si>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</si>
  <si>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</si>
  <si>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</si>
  <si>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</si>
  <si>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</si>
  <si>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</si>
  <si>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</si>
  <si>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</si>
  <si>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</si>
  <si>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</si>
  <si>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</si>
  <si>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</si>
  <si>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</si>
  <si>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</si>
  <si>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</si>
  <si>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</si>
  <si>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</si>
  <si>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</si>
  <si>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</si>
  <si>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</si>
  <si>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</si>
  <si>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</si>
  <si>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</si>
  <si>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</si>
  <si>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</si>
  <si>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</si>
  <si>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</si>
  <si>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</si>
  <si>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</si>
  <si>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</si>
  <si>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</si>
  <si>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</si>
  <si>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</si>
  <si>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</si>
  <si>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</si>
  <si>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</si>
  <si>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</si>
  <si>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</si>
  <si>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</si>
  <si>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</si>
  <si>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</si>
  <si>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</si>
  <si>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</si>
  <si>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</si>
  <si>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</si>
  <si>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</si>
  <si>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</si>
  <si>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</si>
  <si>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</si>
  <si>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</si>
  <si>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</si>
  <si>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</si>
  <si>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</si>
  <si>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</si>
  <si>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</si>
  <si>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</si>
  <si>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</si>
  <si>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</si>
  <si>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</si>
  <si>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</si>
  <si>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</si>
  <si>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</si>
  <si>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</si>
  <si>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</si>
  <si>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</si>
  <si>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</si>
  <si>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</si>
  <si>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</si>
  <si>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</si>
  <si>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</si>
  <si>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</si>
  <si>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</si>
  <si>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</si>
  <si>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</si>
  <si>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</si>
  <si>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</si>
  <si>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</si>
  <si>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</si>
  <si>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</si>
  <si>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</si>
  <si>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</si>
  <si>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</si>
  <si>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</si>
  <si>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</si>
  <si>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</si>
  <si>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</si>
  <si>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</si>
  <si>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</si>
  <si>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</si>
  <si>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</si>
  <si>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</si>
  <si>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</si>
  <si>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</si>
  <si>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</si>
  <si>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</si>
  <si>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</si>
  <si>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</si>
  <si>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</si>
  <si>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</si>
  <si>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</si>
  <si>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</si>
  <si>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</si>
  <si>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</si>
  <si>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</si>
  <si>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</si>
  <si>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</si>
  <si>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</si>
  <si>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</si>
  <si>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</si>
  <si>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</si>
  <si>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</si>
  <si>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</si>
  <si>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</si>
  <si>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</si>
  <si>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</si>
  <si>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</si>
  <si>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</si>
  <si>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</si>
  <si>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</si>
  <si>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</si>
  <si>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</si>
  <si>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</si>
  <si>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</si>
  <si>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</si>
  <si>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</si>
  <si>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</si>
  <si>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</si>
  <si>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Gedung Wisma Mulia 2 Lantai 18</t>
  </si>
  <si>
    <t>Januari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</si>
</sst>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Red]\-&quot;Rp&quot;#,##0"/>
    <numFmt numFmtId="165" formatCode="&quot;Rp&quot;#,##0.00;\-&quot;Rp&quot;#,##0.00"/>
    <numFmt numFmtId="166" formatCode="&quot;Rp&quot;#,##0.00;[Red]\-&quot;Rp&quot;#,##0.00"/>
    <numFmt numFmtId="167" formatCode="_-&quot;Rp&quot;* #,##0_-;\-&quot;Rp&quot;* #,##0_-;_-&quot;Rp&quot;* &quot;-&quot;_-;_-@_-"/>
    <numFmt numFmtId="168" formatCode="_-* #,##0_-;\-* #,##0_-;_-* &quot;-&quot;_-;_-@_-"/>
    <numFmt numFmtId="169" formatCode="_-&quot;Rp&quot;* #,##0.00_-;\-&quot;Rp&quot;* #,##0.00_-;_-&quot;Rp&quot;* &quot;-&quot;??_-;_-@_-"/>
    <numFmt numFmtId="170" formatCode="_-* #,##0.00_-;\-* #,##0.00_-;_-* &quot;-&quot;??_-;_-@_-"/>
    <numFmt numFmtId="171" formatCode="&quot;Rp&quot;#,##0_);[Red]\(&quot;Rp&quot;#,##0\)"/>
    <numFmt numFmtId="172" formatCode="&quot;Rp&quot;#,##0.00_);\(&quot;Rp&quot;#,##0.00\)"/>
    <numFmt numFmtId="173" formatCode="&quot;Rp&quot;#,##0.00_);[Red]\(&quot;Rp&quot;#,##0.00\)"/>
    <numFmt numFmtId="174" formatCode="_(&quot;Rp&quot;* #,##0_);_(&quot;Rp&quot;* \(#,##0\);_(&quot;Rp&quot;* &quot;-&quot;_);_(@_)"/>
    <numFmt numFmtId="175" formatCode="_(&quot;Rp&quot;* #,##0.00_);_(&quot;Rp&quot;* \(#,##0.00\);_(&quot;Rp&quot;* &quot;-&quot;??_);_(@_)"/>
    <numFmt numFmtId="176" formatCode="_-&quot;$&quot;* #,##0.00_-;\-&quot;$&quot;* #,##0.00_-;_-&quot;$&quot;* &quot;-&quot;??_-;_-@_-"/>
    <numFmt numFmtId="177" formatCode="mmm\ yyyy"/>
    <numFmt numFmtId="178" formatCode="0.00\ ;\(0.00\)"/>
    <numFmt numFmtId="179" formatCode="#,##0;[Red]\(#,##0\)"/>
    <numFmt numFmtId="180" formatCode="###\ ###\ ####"/>
    <numFmt numFmtId="181" formatCode="_([$€-2]* #,##0.00_);_([$€-2]* \(#,##0.00\);_([$€-2]* &quot;-&quot;??_)"/>
    <numFmt numFmtId="182" formatCode="0.00_)"/>
    <numFmt numFmtId="183" formatCode="#,##0.00;\(#,##0\)"/>
    <numFmt numFmtId="184" formatCode="##,###,##0.00"/>
    <numFmt numFmtId="185" formatCode="_-&quot;\&quot;* #,##0_-;\-&quot;\&quot;* #,##0_-;_-&quot;\&quot;* &quot;-&quot;_-;_-@_-"/>
    <numFmt numFmtId="186" formatCode="[$-10409]dd\ mmm\ yyyy"/>
    <numFmt numFmtId="187" formatCode="[$-421]mmm\ yyyy;@"/>
    <numFmt numFmtId="188" formatCode="0.0%"/>
    <numFmt numFmtId="189" formatCode="_(* #,##0.0_);_(* \(#,##0.0\);_(* &quot;-&quot;??_);_(@_)"/>
    <numFmt numFmtId="190" formatCode="_(* #,##0_);_(* \(#,##0\);_(* &quot;-&quot;??_);_(@_)"/>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_(* #,##0.000_);_(* \(#,##0.000\);_(* &quot;-&quot;??_);_(@_)"/>
    <numFmt numFmtId="197" formatCode="#,##0.00\ &quot;F&quot;;[Red]\-#,##0.00\ &quot;F&quot;"/>
    <numFmt numFmtId="198" formatCode="0;[Red]0"/>
    <numFmt numFmtId="199" formatCode="0.00_);[Red]\(0.00\)"/>
    <numFmt numFmtId="200" formatCode="0.00_);\(0.00\)"/>
    <numFmt numFmtId="201" formatCode="0.00;[Red]0.00"/>
    <numFmt numFmtId="202" formatCode="0.0_);\(0.0\)"/>
    <numFmt numFmtId="203" formatCode="_(* #,##0,_);[Red]_(* \(#,##0,\);_(* &quot;&quot;&quot;&quot;&quot;&quot;&quot;&quot;\ \-\ &quot;&quot;&quot;&quot;&quot;&quot;&quot;&quot;_);_(@_)"/>
    <numFmt numFmtId="204" formatCode="#,##0.0000000"/>
    <numFmt numFmtId="205" formatCode="0.0%\ ;[Red]\(0.0%\)\ ;&quot;-  &quot;"/>
    <numFmt numFmtId="206" formatCode="0.0000000"/>
    <numFmt numFmtId="207" formatCode="_(&quot;$&quot;* #,##0_);_(&quot;$&quot;* \(#,##0\);_(&quot;$&quot;* &quot;-&quot;??_);_(@_)"/>
    <numFmt numFmtId="208" formatCode="&quot;$&quot;\ #,##0_);\(&quot;$&quot;#,##0\)"/>
    <numFmt numFmtId="209" formatCode="#,##0.000_);[Red]\(#,##0.000\)"/>
    <numFmt numFmtId="210" formatCode="&quot;          &quot;@"/>
    <numFmt numFmtId="211" formatCode="0%_);[Red]\(0%\)"/>
    <numFmt numFmtId="212" formatCode="0%;\(0%\)"/>
    <numFmt numFmtId="213" formatCode="mm/dd/yy"/>
    <numFmt numFmtId="214" formatCode="0_);\(0\)"/>
    <numFmt numFmtId="215" formatCode="0.0_);[Red]\(0.0\)"/>
    <numFmt numFmtId="216" formatCode="m\-yy"/>
    <numFmt numFmtId="217" formatCode="#,##0.00_);\(#,##0.00\);&quot;- &quot;"/>
    <numFmt numFmtId="218" formatCode="_-&quot;$&quot;* #,##0_-;\-&quot;$&quot;* #,##0_-;_-&quot;$&quot;* &quot;-&quot;_-;_-@_-"/>
    <numFmt numFmtId="219" formatCode="_(&quot;$&quot;* #,##0.00_);_(&quot;$&quot;* \(#,##0.00\);_(&quot;$&quot;* &quot;-&quot;_);_(@_)"/>
    <numFmt numFmtId="220" formatCode="#,##0&quot;F&quot;_);[Red]\(#,##0&quot;F&quot;\)"/>
    <numFmt numFmtId="221" formatCode="&quot;Rp&quot;\ #,##0_);\(&quot;Rp&quot;#,##0\)"/>
    <numFmt numFmtId="222" formatCode="_(&quot;Rp&quot;* #,##0_);_(&quot;Rp&quot;* \(#,##0\);_(&quot;Rp&quot;* &quot;-&quot;??_);_(@_)"/>
    <numFmt numFmtId="223" formatCode="#,##0.0000"/>
    <numFmt numFmtId="224" formatCode="&quot;Rp&quot;* #,##0\ ;&quot;Rp&quot;* \(#,##0\)"/>
    <numFmt numFmtId="225" formatCode="_(&quot;Rp&quot;* #,##0.000000_);_(&quot;Rp&quot;* \(#,##0.000000\);_(&quot;Rp&quot;* &quot;-&quot;??_);_(@_)"/>
    <numFmt numFmtId="226" formatCode="&quot;Rp&quot;#,##0.0_);\(&quot;Rp&quot;#,##0.0\)"/>
    <numFmt numFmtId="227" formatCode="&quot;Rp&quot;* #,##0.0\ ;&quot;Rp&quot;* \(#,##0.0\)"/>
    <numFmt numFmtId="228" formatCode="&quot;Rp&quot;* #,##0.00\ ;&quot;Rp&quot;* \(#,##0.00\)"/>
    <numFmt numFmtId="229" formatCode="mmmddyyyy"/>
    <numFmt numFmtId="230" formatCode="#,##0\ "/>
    <numFmt numFmtId="231" formatCode="#,##0\ ;\(#,##0\);\-\ "/>
    <numFmt numFmtId="232" formatCode="#,##0.00;\(#,##0.00\)"/>
    <numFmt numFmtId="233" formatCode="#,##0;\(#,##0\)"/>
    <numFmt numFmtId="234" formatCode="#,##0.0_);\(#,##0.0\)"/>
    <numFmt numFmtId="235" formatCode="\£#,##0.00;[Red]&quot;-£&quot;#,##0.00"/>
    <numFmt numFmtId="236" formatCode="\$#,##0;[Red]&quot;-$&quot;#,##0"/>
    <numFmt numFmtId="237" formatCode="_-\£* #,##0_-;&quot;-£&quot;* #,##0_-;_-\£* \-_-;_-@_-"/>
    <numFmt numFmtId="238" formatCode="_-\$* #,##0.00_-;&quot;-$&quot;* #,##0.00_-;_-\$* \-??_-;_-@_-"/>
    <numFmt numFmtId="239" formatCode="#,##0.00\ _$;\-#,##0.00\ _$"/>
    <numFmt numFmtId="240" formatCode="_-\£* #,##0.00_-;&quot;-£&quot;* #,##0.00_-;_-\£* \-??_-;_-@_-"/>
    <numFmt numFmtId="241" formatCode="#,##0.0;\(#,##0.0\)"/>
    <numFmt numFmtId="242" formatCode="General_)"/>
    <numFmt numFmtId="243" formatCode="\$#,##0.00;&quot;-$&quot;#,##0.00"/>
    <numFmt numFmtId="244" formatCode="\£#,##0.00;&quot;-£&quot;#,##0.00"/>
    <numFmt numFmtId="245" formatCode="\$#,##0.00;[Red]&quot;-$&quot;#,##0.00"/>
    <numFmt numFmtId="246" formatCode="###0;\(#,##0.0\)"/>
    <numFmt numFmtId="247" formatCode="_-\$* #,##0_-;&quot;-$&quot;* #,##0_-;_-\$* \-_-;_-@_-"/>
    <numFmt numFmtId="248" formatCode="_-* #,##0_-;\-* #,##0_-;_-* \-_-;_-@_-"/>
    <numFmt numFmtId="249" formatCode="&quot;\&quot;#,##0;[Red]&quot;\&quot;\-#,##0"/>
    <numFmt numFmtId="250" formatCode="0_)"/>
    <numFmt numFmtId="251" formatCode="_(\£* #,##0_);_(\£* \(#,##0\);_(\£* &quot;-&quot;_);_(@_)"/>
    <numFmt numFmtId="252" formatCode="_(\£* #,##0.0_);_(\£* \(#,##0.0\);_(\£* &quot;-&quot;_);_(@_)"/>
    <numFmt numFmtId="253" formatCode="_(\£* #,##0.00_);_(\£* \(#,##0.00\);_(\£* &quot;-&quot;_);_(@_)"/>
    <numFmt numFmtId="254" formatCode="_(* #,##0\p_);_(* \(#,##0\p\);_(* &quot;-&quot;\ \p_);_(@_)"/>
    <numFmt numFmtId="255" formatCode="_(* #,##0.00\p_);_(* \(#,##0.00\p\);_(* &quot;-&quot;\ \p_);_(@_)"/>
    <numFmt numFmtId="256" formatCode="\£#,##0.00"/>
    <numFmt numFmtId="257" formatCode="\¥* #,##0\ ;\¥* \(#,##0\)"/>
    <numFmt numFmtId="258" formatCode="#."/>
    <numFmt numFmtId="259" formatCode="_(* #.##0.0_);_(* \(#.##0.0\);_(* &quot;-&quot;??_);_(@_)"/>
    <numFmt numFmtId="260" formatCode="#,##0.00\ ;\-#,##0.00\ ;&quot; -&quot;#\ ;@\ "/>
    <numFmt numFmtId="261" formatCode="_ * #,##0.00_ ;_ * \-#,##0.00_ ;_ * &quot;-&quot;??_ ;_ @_ "/>
    <numFmt numFmtId="262" formatCode="_ * #,##0_ ;_ * \-#,##0_ ;_ * &quot;-&quot;_ ;_ @_ "/>
    <numFmt numFmtId="263" formatCode="&quot;\&quot;#,##0.00;[Red]&quot;\&quot;\-#,##0.00"/>
    <numFmt numFmtId="264" formatCode="0.0\ \x;\ \(0.0\ \x\)"/>
    <numFmt numFmtId="265" formatCode="#,##0;\(#,##0\);\-"/>
    <numFmt numFmtId="266" formatCode="mmm"/>
    <numFmt numFmtId="267" formatCode="0.0"/>
    <numFmt numFmtId="268" formatCode="_(* #,##0_);[Red]_(* \(#,##0\);_(* &quot;&quot;&quot;&quot;&quot;&quot;&quot;&quot;\ \-\ &quot;&quot;&quot;&quot;&quot;&quot;&quot;&quot;_);_(@_)"/>
    <numFmt numFmtId="269" formatCode="0%;\(0%\);;"/>
    <numFmt numFmtId="270" formatCode="0%;\(0%\);&quot;-&quot;"/>
    <numFmt numFmtId="271" formatCode="0.000%"/>
    <numFmt numFmtId="272" formatCode="#,##0_);[Red]\(#,##0\);&quot;-&quot;"/>
    <numFmt numFmtId="273" formatCode="&quot;CHF&quot;\ #,##0.00;&quot;CHF&quot;\ \-#,##0.00"/>
    <numFmt numFmtId="274" formatCode="#,##0_);\(#,##0\);\-\-"/>
    <numFmt numFmtId="275" formatCode="#,##0.0_);[Red]\(#,##0.0\)"/>
    <numFmt numFmtId="276" formatCode="_._.* \(#,##0\)_%;_._.* #,##0_)_%;_._.* 0_)_%;_._.@_)_%"/>
    <numFmt numFmtId="277" formatCode="\$#,##0.00;[Red]\-\$#,##0.00"/>
    <numFmt numFmtId="278" formatCode="#,##0\ &quot;FB&quot;;\-#,##0\ &quot;FB&quot;"/>
    <numFmt numFmtId="279" formatCode="&quot;Rp&quot;#,##0\ ;\(&quot;Rp&quot;#,##0\)"/>
    <numFmt numFmtId="280" formatCode="\$#,##0.00;\(\$#,##0.00\)"/>
    <numFmt numFmtId="281" formatCode="\$\ #,##0;\-\$\ #,##0"/>
    <numFmt numFmtId="282" formatCode="_-&quot;IR£&quot;* #,##0.00_-;\-&quot;IR£&quot;* #,##0.00_-;_-&quot;IR£&quot;* &quot;-&quot;??_-;_-@_-"/>
    <numFmt numFmtId="283" formatCode="\$#,##0;\(\$#,##0\)"/>
    <numFmt numFmtId="284" formatCode="_-* #,##0\ _z_l_-;\-* #,##0\ _z_l_-;_-* &quot;-&quot;\ _z_l_-;_-@_-"/>
    <numFmt numFmtId="285" formatCode="_-* #,##0.00\ _z_l_-;\-* #,##0.00\ _z_l_-;_-* &quot;-&quot;??\ _z_l_-;_-@_-"/>
    <numFmt numFmtId="286" formatCode="_([$€]* #,##0.00_);_([$€]* \(#,##0.00\);_([$€]* &quot;-&quot;??_);_(@_)"/>
    <numFmt numFmtId="287" formatCode="_(* #,##0.0,_);_(* \(#,##0.0,\);_(* &quot;-&quot;_);_(@_)"/>
    <numFmt numFmtId="288" formatCode="&quot;IR£&quot;#,##0.00;[Red]\-&quot;IR£&quot;#,##0.00"/>
    <numFmt numFmtId="289" formatCode="_-* #,##0.000_-;\-* #,##0.000_-;_-* &quot;-&quot;??_-;_-@_-"/>
    <numFmt numFmtId="290" formatCode="\$#,##0.0_);&quot;($&quot;#,##0.0\)"/>
    <numFmt numFmtId="291" formatCode="\€#,##0.0_);&quot;(€&quot;#,##0.0\)"/>
    <numFmt numFmtId="292" formatCode="\£#,##0.0_);&quot;(£&quot;#,##0.0\)"/>
    <numFmt numFmtId="293" formatCode="\¥#,##0.0_);&quot;(¥&quot;#,##0.0\)"/>
    <numFmt numFmtId="294" formatCode="#,##0\ &quot;Pts&quot;;[Red]\-#,##0\ &quot;Pts&quot;"/>
    <numFmt numFmtId="295" formatCode="#,##0\ &quot;F&quot;;[Red]\-#,##0\ &quot;F&quot;"/>
    <numFmt numFmtId="296" formatCode="0.0\x"/>
    <numFmt numFmtId="297" formatCode="0.00000000"/>
    <numFmt numFmtId="298" formatCode="0.0000%"/>
    <numFmt numFmtId="299" formatCode="&quot;IR£&quot;#,##0.00;\-&quot;IR£&quot;#,##0.00"/>
    <numFmt numFmtId="300" formatCode="mmmm\-yy"/>
    <numFmt numFmtId="301" formatCode="#,##0.0\ ;\(#,##0.0\)"/>
    <numFmt numFmtId="302" formatCode="&quot;IR£&quot;#,##0;\-&quot;IR£&quot;#,##0"/>
    <numFmt numFmtId="303" formatCode="0%_);\(0%\)"/>
    <numFmt numFmtId="304" formatCode="0.000000000"/>
    <numFmt numFmtId="305" formatCode="_-&quot;IR£&quot;* #,##0_-;\-&quot;IR£&quot;* #,##0_-;_-&quot;IR£&quot;* &quot;-&quot;_-;_-@_-"/>
    <numFmt numFmtId="306" formatCode="0.0000000000"/>
    <numFmt numFmtId="307" formatCode="#,##0.0%;\-#,##0.0%;\-\%"/>
    <numFmt numFmtId="308" formatCode="#,##0.0;\-#,##0.0;\-\ "/>
    <numFmt numFmtId="309" formatCode="#,##0.00;\-#,##0.00;\-\ "/>
    <numFmt numFmtId="310" formatCode="#,##0.0\x;\-#,##0.0\x;\-\ "/>
    <numFmt numFmtId="311" formatCode="&quot;Rp&quot;* #,##0.00_);[Red]&quot;(Rp&quot;* #,##0.00\)"/>
    <numFmt numFmtId="312" formatCode="&quot;Rp&quot;* #,##0_);[Red]&quot;(Rp&quot;* #,##0\)"/>
    <numFmt numFmtId="313" formatCode=";;;"/>
    <numFmt numFmtId="314" formatCode=";;"/>
    <numFmt numFmtId="315" formatCode="_(&quot;Rp&quot;* #,##0.00000000_);_(&quot;Rp&quot;* \(#,##0.00000000\);_(&quot;Rp&quot;* &quot;-&quot;??_);_(@_)"/>
    <numFmt numFmtId="316" formatCode="00&quot; &quot;00&quot; &quot;00&quot; &quot;00"/>
    <numFmt numFmtId="317" formatCode="*-"/>
    <numFmt numFmtId="318" formatCode="*\&quot;-&quot;"/>
    <numFmt numFmtId="319" formatCode="mmm\ dd\,\ yy"/>
    <numFmt numFmtId="320" formatCode="#,##0.00\ ;\(#,##0.00\)"/>
    <numFmt numFmtId="321" formatCode="yyyy&quot;A&quot;"/>
    <numFmt numFmtId="322" formatCode="yyyy&quot;E&quot;"/>
    <numFmt numFmtId="323" formatCode="_(#,##0.0_);_(\(#,##0.0\);\-??_);_(@_)_)"/>
    <numFmt numFmtId="324" formatCode="&quot;$&quot;* #,##0\ ;&quot;$&quot;* \(#,##0\)"/>
    <numFmt numFmtId="325" formatCode="_(&quot;$&quot;* #,##0.000000_);_(&quot;$&quot;* \(#,##0.000000\);_(&quot;$&quot;* &quot;-&quot;??_);_(@_)"/>
    <numFmt numFmtId="326" formatCode="&quot;$&quot;* #,##0.0\ ;&quot;$&quot;* \(#,##0.0\)"/>
    <numFmt numFmtId="327" formatCode="&quot;$&quot;* #,##0.00\ ;&quot;$&quot;* \(#,##0.00\)"/>
    <numFmt numFmtId="328" formatCode="&quot;$&quot;#,##0;[Red]\-&quot;$&quot;#,##0"/>
    <numFmt numFmtId="329" formatCode="&quot;$&quot;#,##0.00;\-&quot;$&quot;#,##0.00"/>
    <numFmt numFmtId="330" formatCode="&quot;$&quot;#,##0.00;[Red]\-&quot;$&quot;#,##0.00"/>
    <numFmt numFmtId="331" formatCode="&quot;$&quot;#,##0\ ;\(&quot;$&quot;#,##0\)"/>
    <numFmt numFmtId="332" formatCode="_(&quot;$&quot;* #,##0.00000000_);_(&quot;$&quot;* \(#,##0.00000000\);_(&quot;$&quot;* &quot;-&quot;??_);_(@_)"/>
    <numFmt numFmtId="333" formatCode="#,##0.0"/>
    <numFmt numFmtId="334" formatCode="&quot;Rp.&quot;\ #,##0.00_);[Red]\(&quot;Rp.&quot;\ #,##0.00\)"/>
    <numFmt numFmtId="335" formatCode="&quot;$&quot;_#\,##0_);[Red]\(&quot;$&quot;#,##0\)"/>
    <numFmt numFmtId="336" formatCode="&quot;$&quot;\-#,##0_);[Red]\(&quot;$&quot;#,##0\)"/>
    <numFmt numFmtId="337" formatCode="&quot;$&quot;__#,##0_);[Red]\(&quot;$&quot;__#,##0\)"/>
    <numFmt numFmtId="338" formatCode="&quot;$&quot;___#\,##0_);[Red]\(&quot;$&quot;___#\,##0\)"/>
    <numFmt numFmtId="339" formatCode="&quot;$&quot;___###0_);[Red]\(&quot;$&quot;___###0\)"/>
    <numFmt numFmtId="340" formatCode="&quot;$&quot;\ \ \ \ #,##0_);\(&quot;$&quot;#,##0\)"/>
    <numFmt numFmtId="341" formatCode="&quot;$&quot;#,##0_);&quot;$&quot;\ \(#,##0\)"/>
    <numFmt numFmtId="342" formatCode="#,##0&quot;£&quot;_);[Red]\(#,##0&quot;£&quot;\)"/>
    <numFmt numFmtId="343" formatCode="_ * #,##0.00_)&quot;£&quot;_ ;_ * \(#,##0.00\)&quot;£&quot;_ ;_ * &quot;-&quot;??_)&quot;£&quot;_ ;_ @_ "/>
    <numFmt numFmtId="344" formatCode="_ * #,##0.00_)_£_ ;_ * \(#,##0.00\)_£_ ;_ * &quot;-&quot;??_)_£_ ;_ @_ "/>
    <numFmt numFmtId="345" formatCode="&quot;£ &quot;#,##0.00;\-&quot;£ &quot;#,##0.00"/>
    <numFmt numFmtId="346" formatCode="_(* #,##0.0_);_(* \(#,##0.0\);_(* &quot;-&quot;?_);_(@_)"/>
    <numFmt numFmtId="347" formatCode="_(* #,##0.0_);_(* \(#,##0.0\);_(* &quot;-&quot;_);_(@_)"/>
    <numFmt numFmtId="348"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9">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41"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170"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7"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43"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41" fontId="5" fillId="0" borderId="0" applyFont="0" applyFill="0" applyBorder="0" applyAlignment="0" applyProtection="0"/>
    <xf numFmtId="41" fontId="43" fillId="0" borderId="0" applyFont="0" applyFill="0" applyBorder="0" applyAlignment="0" applyProtection="0"/>
    <xf numFmtId="41" fontId="18" fillId="0" borderId="17" applyFont="0" applyFill="0" applyAlignment="0">
      <protection locked="0"/>
    </xf>
    <xf numFmtId="178" fontId="18" fillId="0" borderId="18" applyFill="0" applyAlignment="0">
      <protection locked="0"/>
    </xf>
    <xf numFmtId="41" fontId="18" fillId="0" borderId="0" applyFont="0" applyFill="0" applyBorder="0" applyAlignment="0" applyProtection="0"/>
    <xf numFmtId="41" fontId="17" fillId="0" borderId="0" applyFont="0" applyFill="0" applyBorder="0" applyAlignment="0" applyProtection="0"/>
    <xf numFmtId="39" fontId="18" fillId="0" borderId="17" applyFont="0" applyFill="0" applyAlignment="0">
      <protection locked="0"/>
    </xf>
    <xf numFmtId="41" fontId="18" fillId="0" borderId="0" applyFont="0" applyFill="0" applyBorder="0" applyAlignment="0" applyProtection="0"/>
    <xf numFmtId="39" fontId="18" fillId="0" borderId="17" applyFont="0" applyFill="0" applyAlignment="0">
      <protection locked="0"/>
    </xf>
    <xf numFmtId="41" fontId="18" fillId="0" borderId="0" applyFont="0" applyFill="0" applyBorder="0" applyAlignment="0" applyProtection="0"/>
    <xf numFmtId="41" fontId="38" fillId="0" borderId="0" applyFont="0" applyFill="0" applyBorder="0" applyAlignment="0" applyProtection="0"/>
    <xf numFmtId="41" fontId="18" fillId="0" borderId="0" applyFont="0" applyFill="0" applyBorder="0" applyAlignment="0" applyProtection="0"/>
    <xf numFmtId="41" fontId="5" fillId="0" borderId="0" applyFont="0" applyFill="0" applyBorder="0" applyAlignment="0" applyProtection="0"/>
    <xf numFmtId="41" fontId="44" fillId="0" borderId="0" applyFont="0" applyFill="0" applyBorder="0" applyAlignment="0" applyProtection="0"/>
    <xf numFmtId="41" fontId="18" fillId="0" borderId="17" applyFont="0" applyFill="0" applyAlignment="0">
      <protection locked="0"/>
    </xf>
    <xf numFmtId="41" fontId="18"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0"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8"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46" fillId="0" borderId="0"/>
    <xf numFmtId="0" fontId="46" fillId="0" borderId="0"/>
    <xf numFmtId="42" fontId="43"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181"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2"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43"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168"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68" fontId="18" fillId="0" borderId="0" applyFont="0" applyFill="0" applyBorder="0" applyAlignment="0" applyProtection="0"/>
    <xf numFmtId="185" fontId="55" fillId="0" borderId="0" applyFont="0" applyFill="0" applyBorder="0" applyAlignment="0" applyProtection="0"/>
    <xf numFmtId="0" fontId="56" fillId="0" borderId="0"/>
    <xf numFmtId="41" fontId="44"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6" fontId="17" fillId="0" borderId="0"/>
    <xf numFmtId="187" fontId="17" fillId="4" borderId="0" applyNumberFormat="0" applyBorder="0" applyAlignment="0" applyProtection="0"/>
    <xf numFmtId="187" fontId="35" fillId="3" borderId="0" applyNumberFormat="0" applyBorder="0" applyAlignment="0" applyProtection="0"/>
    <xf numFmtId="4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58" fillId="0" borderId="0"/>
    <xf numFmtId="187" fontId="18" fillId="0" borderId="0"/>
    <xf numFmtId="187" fontId="17" fillId="0" borderId="0"/>
    <xf numFmtId="187" fontId="17" fillId="0" borderId="0"/>
    <xf numFmtId="187" fontId="17" fillId="0" borderId="0"/>
    <xf numFmtId="187"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1"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43" fontId="17" fillId="0" borderId="0" applyFont="0" applyFill="0" applyBorder="0" applyAlignment="0" applyProtection="0"/>
    <xf numFmtId="0" fontId="17" fillId="0" borderId="0"/>
    <xf numFmtId="0" fontId="13" fillId="0" borderId="0"/>
    <xf numFmtId="0" fontId="13"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1" fontId="18" fillId="0" borderId="0" applyFont="0" applyFill="0" applyBorder="0" applyAlignment="0" applyProtection="0"/>
    <xf numFmtId="41" fontId="18" fillId="0" borderId="0" applyFont="0" applyFill="0" applyBorder="0" applyAlignment="0" applyProtection="0"/>
    <xf numFmtId="43" fontId="17" fillId="0" borderId="0" applyFont="0" applyFill="0" applyBorder="0" applyAlignment="0" applyProtection="0"/>
    <xf numFmtId="0" fontId="17" fillId="0" borderId="0"/>
    <xf numFmtId="0" fontId="3"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43" fontId="2" fillId="0" borderId="0" applyFont="0" applyFill="0" applyBorder="0" applyAlignment="0" applyProtection="0"/>
    <xf numFmtId="0" fontId="2" fillId="0" borderId="0"/>
    <xf numFmtId="0" fontId="2" fillId="0" borderId="0"/>
    <xf numFmtId="0" fontId="16" fillId="0" borderId="0" applyFill="0" applyBorder="0">
      <alignment vertical="center"/>
    </xf>
    <xf numFmtId="41" fontId="16" fillId="0" borderId="17" applyFont="0" applyFill="0" applyAlignment="0">
      <protection locked="0"/>
    </xf>
    <xf numFmtId="178" fontId="16" fillId="0" borderId="18" applyFill="0" applyAlignment="0">
      <protection locked="0"/>
    </xf>
    <xf numFmtId="41" fontId="16" fillId="0" borderId="0" applyFont="0" applyFill="0" applyBorder="0" applyAlignment="0" applyProtection="0"/>
    <xf numFmtId="41" fontId="2"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41" fontId="16" fillId="0" borderId="0" applyFont="0" applyFill="0" applyBorder="0" applyAlignment="0" applyProtection="0"/>
    <xf numFmtId="41" fontId="16" fillId="0" borderId="17" applyFont="0" applyFill="0" applyAlignment="0">
      <protection locked="0"/>
    </xf>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1"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168" fontId="16"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6" fontId="2" fillId="0" borderId="0"/>
    <xf numFmtId="187" fontId="2" fillId="4"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16" fillId="0" borderId="0"/>
    <xf numFmtId="187" fontId="2" fillId="0" borderId="0"/>
    <xf numFmtId="187" fontId="2" fillId="0" borderId="0"/>
    <xf numFmtId="187" fontId="2" fillId="0" borderId="0"/>
    <xf numFmtId="187"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1" fontId="16" fillId="0" borderId="0" applyFont="0" applyFill="0" applyBorder="0" applyAlignment="0" applyProtection="0"/>
    <xf numFmtId="41" fontId="16"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6" fontId="2" fillId="0" borderId="0"/>
    <xf numFmtId="187" fontId="2" fillId="4"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xf numFmtId="187" fontId="2" fillId="0" borderId="0"/>
    <xf numFmtId="187" fontId="2" fillId="0" borderId="0"/>
    <xf numFmtId="187"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13"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41" fontId="5" fillId="0" borderId="0" applyFont="0" applyFill="0" applyBorder="0" applyAlignment="0" applyProtection="0"/>
    <xf numFmtId="43"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7" fontId="16" fillId="0" borderId="0" applyFill="0" applyBorder="0" applyAlignment="0"/>
    <xf numFmtId="197" fontId="16" fillId="0" borderId="0" applyFill="0" applyBorder="0" applyAlignment="0"/>
    <xf numFmtId="189" fontId="16" fillId="0" borderId="0" applyFill="0" applyBorder="0" applyAlignment="0"/>
    <xf numFmtId="189"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89" fontId="16" fillId="0" borderId="0" applyFill="0" applyBorder="0" applyAlignment="0"/>
    <xf numFmtId="189"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5"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37" fillId="0" borderId="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77" fillId="0" borderId="0" applyNumberFormat="0" applyAlignment="0">
      <alignment horizontal="left"/>
    </xf>
    <xf numFmtId="189" fontId="16" fillId="0" borderId="0" applyFont="0" applyFill="0" applyBorder="0" applyAlignment="0" applyProtection="0"/>
    <xf numFmtId="189" fontId="16" fillId="0" borderId="0" applyFont="0" applyFill="0" applyBorder="0" applyAlignment="0" applyProtection="0"/>
    <xf numFmtId="203" fontId="16" fillId="0" borderId="0" applyFont="0" applyFill="0" applyBorder="0" applyAlignment="0"/>
    <xf numFmtId="203" fontId="16" fillId="0" borderId="0" applyFont="0" applyFill="0" applyBorder="0" applyAlignment="0"/>
    <xf numFmtId="8" fontId="16" fillId="0" borderId="0" applyFont="0" applyFill="0" applyBorder="0" applyAlignment="0"/>
    <xf numFmtId="8" fontId="16" fillId="0" borderId="0" applyFont="0" applyFill="0" applyBorder="0" applyAlignment="0"/>
    <xf numFmtId="204" fontId="39" fillId="0" borderId="0"/>
    <xf numFmtId="15" fontId="73" fillId="0" borderId="0" applyFill="0" applyBorder="0" applyAlignment="0"/>
    <xf numFmtId="205" fontId="16" fillId="6" borderId="0" applyFont="0" applyFill="0" applyBorder="0" applyAlignment="0" applyProtection="0"/>
    <xf numFmtId="205" fontId="16" fillId="6" borderId="0" applyFont="0" applyFill="0" applyBorder="0" applyAlignment="0" applyProtection="0"/>
    <xf numFmtId="205" fontId="16" fillId="6" borderId="24" applyFont="0" applyFill="0" applyBorder="0" applyAlignment="0" applyProtection="0"/>
    <xf numFmtId="205" fontId="16" fillId="6" borderId="24" applyFont="0" applyFill="0" applyBorder="0" applyAlignment="0" applyProtection="0"/>
    <xf numFmtId="17" fontId="73" fillId="0" borderId="0" applyFill="0" applyBorder="0">
      <alignment horizontal="right"/>
    </xf>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1" fontId="16" fillId="0" borderId="0" applyFill="0" applyBorder="0" applyAlignment="0"/>
    <xf numFmtId="201" fontId="16" fillId="0" borderId="0" applyFill="0" applyBorder="0" applyAlignment="0"/>
    <xf numFmtId="189" fontId="16" fillId="0" borderId="0" applyFill="0" applyBorder="0" applyAlignment="0"/>
    <xf numFmtId="189"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89" fontId="16" fillId="0" borderId="0" applyFill="0" applyBorder="0" applyAlignment="0"/>
    <xf numFmtId="189"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6" fontId="16" fillId="6" borderId="0" applyFont="0" applyFill="0" applyBorder="0" applyAlignment="0"/>
    <xf numFmtId="206"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8" fontId="47" fillId="6" borderId="0" applyFont="0" applyBorder="0" applyAlignment="0" applyProtection="0">
      <protection locked="0"/>
    </xf>
    <xf numFmtId="15" fontId="47" fillId="6" borderId="0" applyFont="0" applyBorder="0" applyAlignment="0" applyProtection="0">
      <protection locked="0"/>
    </xf>
    <xf numFmtId="206" fontId="16" fillId="6" borderId="0" applyFont="0" applyBorder="0" applyAlignment="0">
      <protection locked="0"/>
    </xf>
    <xf numFmtId="206" fontId="16" fillId="6" borderId="0" applyFont="0" applyBorder="0" applyAlignment="0">
      <protection locked="0"/>
    </xf>
    <xf numFmtId="38" fontId="47" fillId="6" borderId="0">
      <protection locked="0"/>
    </xf>
    <xf numFmtId="168" fontId="16" fillId="6" borderId="0" applyFont="0" applyBorder="0" applyAlignment="0">
      <protection locked="0"/>
    </xf>
    <xf numFmtId="10" fontId="47" fillId="6" borderId="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207" fontId="16" fillId="6" borderId="0" applyNumberFormat="0" applyBorder="0" applyAlignment="0">
      <protection locked="0"/>
    </xf>
    <xf numFmtId="207" fontId="16" fillId="6" borderId="0" applyNumberFormat="0" applyBorder="0" applyAlignment="0">
      <protection locked="0"/>
    </xf>
    <xf numFmtId="201" fontId="16" fillId="0" borderId="0" applyFill="0" applyBorder="0" applyAlignment="0"/>
    <xf numFmtId="201" fontId="16" fillId="0" borderId="0" applyFill="0" applyBorder="0" applyAlignment="0"/>
    <xf numFmtId="189" fontId="16" fillId="0" borderId="0" applyFill="0" applyBorder="0" applyAlignment="0"/>
    <xf numFmtId="189"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89" fontId="16" fillId="0" borderId="0" applyFill="0" applyBorder="0" applyAlignment="0"/>
    <xf numFmtId="189"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8"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7" fontId="16" fillId="0" borderId="0" applyFont="0" applyFill="0" applyBorder="0" applyAlignment="0"/>
    <xf numFmtId="207" fontId="16" fillId="0" borderId="0" applyFont="0" applyFill="0" applyBorder="0" applyAlignment="0"/>
    <xf numFmtId="40" fontId="47" fillId="0" borderId="0" applyFont="0" applyFill="0" applyBorder="0" applyAlignment="0"/>
    <xf numFmtId="209"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7" fontId="16" fillId="0" borderId="0" applyNumberFormat="0" applyFill="0" applyBorder="0" applyAlignment="0" applyProtection="0"/>
    <xf numFmtId="207"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11" fontId="16" fillId="0" borderId="0"/>
    <xf numFmtId="211" fontId="16" fillId="0" borderId="0"/>
    <xf numFmtId="14" fontId="75" fillId="0" borderId="0">
      <alignment horizontal="center" wrapText="1"/>
      <protection locked="0"/>
    </xf>
    <xf numFmtId="200" fontId="16" fillId="0" borderId="0" applyFont="0" applyFill="0" applyBorder="0" applyAlignment="0" applyProtection="0"/>
    <xf numFmtId="200" fontId="16" fillId="0" borderId="0" applyFont="0" applyFill="0" applyBorder="0" applyAlignment="0" applyProtection="0"/>
    <xf numFmtId="212" fontId="16" fillId="0" borderId="0" applyFont="0" applyFill="0" applyBorder="0" applyAlignment="0" applyProtection="0"/>
    <xf numFmtId="212" fontId="16" fillId="0" borderId="0" applyFont="0" applyFill="0" applyBorder="0" applyAlignment="0" applyProtection="0"/>
    <xf numFmtId="168" fontId="16" fillId="0" borderId="0" applyFont="0" applyFill="0" applyBorder="0" applyAlignment="0"/>
    <xf numFmtId="168"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201" fontId="16" fillId="0" borderId="0" applyFill="0" applyBorder="0" applyAlignment="0"/>
    <xf numFmtId="201" fontId="16" fillId="0" borderId="0" applyFill="0" applyBorder="0" applyAlignment="0"/>
    <xf numFmtId="189" fontId="16" fillId="0" borderId="0" applyFill="0" applyBorder="0" applyAlignment="0"/>
    <xf numFmtId="189"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89" fontId="16" fillId="0" borderId="0" applyFill="0" applyBorder="0" applyAlignment="0"/>
    <xf numFmtId="189" fontId="16" fillId="0" borderId="0" applyFill="0" applyBorder="0" applyAlignment="0"/>
    <xf numFmtId="207" fontId="16" fillId="0" borderId="0" applyNumberFormat="0" applyFill="0" applyBorder="0" applyAlignment="0" applyProtection="0">
      <alignment horizontal="left"/>
    </xf>
    <xf numFmtId="207" fontId="16" fillId="0" borderId="0" applyNumberFormat="0" applyFill="0" applyBorder="0" applyAlignment="0" applyProtection="0">
      <alignment horizontal="left"/>
    </xf>
    <xf numFmtId="0" fontId="88" fillId="19" borderId="0" applyNumberFormat="0" applyFont="0" applyBorder="0" applyAlignment="0">
      <alignment horizontal="center"/>
    </xf>
    <xf numFmtId="213"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7" fontId="16" fillId="20" borderId="0" applyNumberFormat="0" applyFont="0" applyBorder="0" applyAlignment="0">
      <protection hidden="1"/>
    </xf>
    <xf numFmtId="207" fontId="16" fillId="20" borderId="0" applyNumberFormat="0" applyFont="0" applyBorder="0" applyAlignment="0">
      <protection hidden="1"/>
    </xf>
    <xf numFmtId="40" fontId="92" fillId="0" borderId="0" applyBorder="0">
      <alignment horizontal="right"/>
    </xf>
    <xf numFmtId="207" fontId="16" fillId="21" borderId="0" applyNumberFormat="0" applyFont="0" applyBorder="0" applyAlignment="0" applyProtection="0"/>
    <xf numFmtId="207" fontId="16" fillId="21" borderId="0" applyNumberFormat="0" applyFont="0" applyBorder="0" applyAlignment="0" applyProtection="0"/>
    <xf numFmtId="49" fontId="37"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xf numFmtId="215" fontId="16" fillId="0" borderId="0" applyFill="0" applyBorder="0" applyAlignment="0"/>
    <xf numFmtId="216" fontId="16" fillId="0" borderId="0" applyFill="0" applyBorder="0" applyAlignment="0" applyProtection="0">
      <alignment horizontal="right"/>
    </xf>
    <xf numFmtId="216" fontId="16" fillId="0" borderId="0" applyFill="0" applyBorder="0" applyAlignment="0" applyProtection="0">
      <alignment horizontal="right"/>
    </xf>
    <xf numFmtId="207" fontId="16" fillId="0" borderId="0" applyNumberFormat="0" applyFill="0" applyBorder="0" applyAlignment="0" applyProtection="0"/>
    <xf numFmtId="207" fontId="16" fillId="0" borderId="0" applyNumberFormat="0" applyFill="0" applyBorder="0" applyAlignment="0" applyProtection="0"/>
    <xf numFmtId="0" fontId="2" fillId="0" borderId="0"/>
    <xf numFmtId="41" fontId="16" fillId="0" borderId="0" applyFont="0" applyFill="0" applyBorder="0" applyAlignment="0" applyProtection="0"/>
    <xf numFmtId="0" fontId="5" fillId="0" borderId="0"/>
    <xf numFmtId="0" fontId="16" fillId="0" borderId="0"/>
    <xf numFmtId="0" fontId="5" fillId="0" borderId="0"/>
    <xf numFmtId="0" fontId="5" fillId="0" borderId="0"/>
    <xf numFmtId="43"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7"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8" fontId="99" fillId="0" borderId="27" applyBorder="0"/>
    <xf numFmtId="219"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20"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41" fontId="44" fillId="0" borderId="0" applyFont="0" applyFill="0" applyBorder="0" applyAlignment="0" applyProtection="0"/>
    <xf numFmtId="0" fontId="16" fillId="0" borderId="0"/>
    <xf numFmtId="43" fontId="2" fillId="0" borderId="0" applyFont="0" applyFill="0" applyBorder="0" applyAlignment="0" applyProtection="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xf numFmtId="173" fontId="16" fillId="0" borderId="0" applyFont="0" applyFill="0" applyBorder="0" applyAlignment="0"/>
    <xf numFmtId="173" fontId="47" fillId="6" borderId="0" applyFont="0" applyBorder="0" applyAlignment="0" applyProtection="0">
      <protection locked="0"/>
    </xf>
    <xf numFmtId="222" fontId="16" fillId="6" borderId="0" applyNumberFormat="0" applyBorder="0" applyAlignment="0">
      <protection locked="0"/>
    </xf>
    <xf numFmtId="222" fontId="16" fillId="6" borderId="0" applyNumberFormat="0" applyBorder="0" applyAlignment="0">
      <protection locked="0"/>
    </xf>
    <xf numFmtId="221" fontId="87" fillId="0" borderId="0"/>
    <xf numFmtId="222" fontId="16" fillId="0" borderId="0" applyFont="0" applyFill="0" applyBorder="0" applyAlignment="0"/>
    <xf numFmtId="222" fontId="16" fillId="0" borderId="0" applyFont="0" applyFill="0" applyBorder="0" applyAlignment="0"/>
    <xf numFmtId="222" fontId="16" fillId="0" borderId="0" applyNumberFormat="0" applyFill="0" applyBorder="0" applyAlignment="0" applyProtection="0"/>
    <xf numFmtId="222" fontId="16" fillId="0" borderId="0" applyNumberFormat="0" applyFill="0" applyBorder="0" applyAlignment="0" applyProtection="0"/>
    <xf numFmtId="222" fontId="16" fillId="0" borderId="0" applyNumberFormat="0" applyFill="0" applyBorder="0" applyAlignment="0" applyProtection="0">
      <alignment horizontal="left"/>
    </xf>
    <xf numFmtId="222" fontId="16" fillId="0" borderId="0" applyNumberFormat="0" applyFill="0" applyBorder="0" applyAlignment="0" applyProtection="0">
      <alignment horizontal="left"/>
    </xf>
    <xf numFmtId="222" fontId="16" fillId="20" borderId="0" applyNumberFormat="0" applyFont="0" applyBorder="0" applyAlignment="0">
      <protection hidden="1"/>
    </xf>
    <xf numFmtId="222" fontId="16" fillId="20" borderId="0" applyNumberFormat="0" applyFont="0" applyBorder="0" applyAlignment="0">
      <protection hidden="1"/>
    </xf>
    <xf numFmtId="222" fontId="16" fillId="21" borderId="0" applyNumberFormat="0" applyFont="0" applyBorder="0" applyAlignment="0" applyProtection="0"/>
    <xf numFmtId="222" fontId="16" fillId="21" borderId="0" applyNumberFormat="0" applyFont="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5" fillId="0" borderId="0"/>
    <xf numFmtId="222" fontId="16" fillId="0" borderId="0" applyNumberFormat="0" applyFill="0" applyBorder="0" applyAlignment="0" applyProtection="0"/>
    <xf numFmtId="222" fontId="16" fillId="0" borderId="0" applyNumberForma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38" fillId="0" borderId="0" applyFont="0" applyFill="0" applyBorder="0" applyAlignment="0" applyProtection="0"/>
    <xf numFmtId="204" fontId="39" fillId="0" borderId="0"/>
    <xf numFmtId="168" fontId="16" fillId="6" borderId="0" applyFont="0" applyBorder="0" applyAlignment="0">
      <protection locked="0"/>
    </xf>
    <xf numFmtId="0" fontId="39" fillId="0" borderId="0"/>
    <xf numFmtId="0" fontId="39" fillId="0" borderId="0"/>
    <xf numFmtId="168" fontId="16" fillId="6" borderId="0" applyFont="0" applyBorder="0" applyAlignment="0">
      <protection locked="0"/>
    </xf>
    <xf numFmtId="204" fontId="39" fillId="0" borderId="0"/>
    <xf numFmtId="0" fontId="16" fillId="0" borderId="0"/>
    <xf numFmtId="41"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4"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5" fontId="16" fillId="0" borderId="0" applyFont="0" applyFill="0" applyBorder="0" applyAlignment="0" applyProtection="0"/>
    <xf numFmtId="225" fontId="47" fillId="0" borderId="0" applyFont="0" applyFill="0" applyBorder="0" applyAlignment="0" applyProtection="0"/>
    <xf numFmtId="196"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0" fontId="16" fillId="0" borderId="0" applyFont="0" applyFill="0" applyBorder="0" applyAlignment="0" applyProtection="0"/>
    <xf numFmtId="226" fontId="16" fillId="0" borderId="0">
      <alignment horizontal="right"/>
    </xf>
    <xf numFmtId="172" fontId="16" fillId="0" borderId="0">
      <alignment horizontal="right"/>
    </xf>
    <xf numFmtId="0"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172" fontId="16" fillId="0" borderId="0">
      <alignment horizontal="right"/>
    </xf>
    <xf numFmtId="228" fontId="16" fillId="0" borderId="0" applyFont="0" applyFill="0" applyBorder="0" applyAlignment="0" applyProtection="0"/>
    <xf numFmtId="228"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8" fontId="16" fillId="0" borderId="0" applyFont="0" applyFill="0" applyBorder="0" applyAlignment="0" applyProtection="0"/>
    <xf numFmtId="188"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9"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30" fontId="16" fillId="0" borderId="0" applyFont="0" applyFill="0" applyBorder="0" applyAlignment="0" applyProtection="0"/>
    <xf numFmtId="38" fontId="16" fillId="0" borderId="0" applyFont="0" applyFill="0" applyBorder="0" applyAlignment="0" applyProtection="0"/>
    <xf numFmtId="0" fontId="16" fillId="0" borderId="0"/>
    <xf numFmtId="231" fontId="16" fillId="0" borderId="0" applyFill="0" applyBorder="0" applyProtection="0">
      <alignment vertical="center"/>
    </xf>
    <xf numFmtId="231" fontId="124" fillId="0" borderId="0" applyFill="0" applyBorder="0" applyProtection="0">
      <alignment vertical="center"/>
    </xf>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181"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1"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4"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234"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64"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64"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169" fontId="16" fillId="0" borderId="0" applyFont="0" applyFill="0" applyBorder="0" applyAlignment="0" applyProtection="0"/>
    <xf numFmtId="169" fontId="16" fillId="0" borderId="0" applyFont="0" applyFill="0" applyBorder="0" applyAlignment="0" applyProtection="0"/>
    <xf numFmtId="16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195" fontId="16" fillId="0" borderId="0" applyFont="0" applyFill="0" applyBorder="0" applyAlignment="0" applyProtection="0"/>
    <xf numFmtId="195"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1" fontId="16" fillId="0" borderId="0"/>
    <xf numFmtId="181" fontId="16" fillId="0" borderId="0"/>
    <xf numFmtId="241" fontId="16" fillId="0" borderId="0" applyFont="0" applyFill="0" applyAlignment="0" applyProtection="0"/>
    <xf numFmtId="241" fontId="16" fillId="0" borderId="0" applyFont="0" applyFill="0" applyAlignment="0" applyProtection="0"/>
    <xf numFmtId="241" fontId="16" fillId="0" borderId="0" applyFont="0" applyFill="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Alignment="0" applyProtection="0"/>
    <xf numFmtId="241" fontId="16" fillId="0" borderId="0" applyFont="0" applyFill="0" applyAlignment="0" applyProtection="0"/>
    <xf numFmtId="241" fontId="16" fillId="0" borderId="0" applyFont="0" applyFill="0" applyBorder="0" applyAlignment="0" applyProtection="0"/>
    <xf numFmtId="241"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1" fontId="16" fillId="0" borderId="0"/>
    <xf numFmtId="181"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alignment vertical="top"/>
    </xf>
    <xf numFmtId="181" fontId="16" fillId="0" borderId="0">
      <alignment vertical="top"/>
    </xf>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0" fontId="7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alignment vertical="top"/>
    </xf>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37" fontId="16" fillId="0" borderId="0"/>
    <xf numFmtId="0" fontId="16" fillId="0" borderId="0"/>
    <xf numFmtId="0" fontId="16" fillId="0" borderId="0"/>
    <xf numFmtId="242" fontId="16" fillId="0" borderId="0"/>
    <xf numFmtId="0"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2"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242"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2" fontId="16" fillId="0" borderId="0"/>
    <xf numFmtId="0" fontId="16" fillId="0" borderId="0"/>
    <xf numFmtId="0" fontId="16" fillId="0" borderId="0"/>
    <xf numFmtId="181" fontId="16" fillId="0" borderId="0">
      <alignment vertical="top"/>
    </xf>
    <xf numFmtId="0" fontId="16" fillId="0" borderId="0" applyNumberFormat="0" applyFill="0" applyBorder="0" applyAlignment="0" applyProtection="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alignment vertical="top"/>
    </xf>
    <xf numFmtId="181" fontId="16" fillId="0" borderId="0">
      <alignment vertical="top"/>
    </xf>
    <xf numFmtId="181"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65"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245" fontId="16" fillId="0" borderId="0" applyFont="0" applyFill="0" applyAlignment="0" applyProtection="0"/>
    <xf numFmtId="245" fontId="16" fillId="0" borderId="0" applyFont="0" applyFill="0" applyAlignment="0" applyProtection="0"/>
    <xf numFmtId="245"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166" fontId="16" fillId="0" borderId="0" applyFont="0" applyFill="0" applyBorder="0" applyAlignment="0" applyProtection="0"/>
    <xf numFmtId="245" fontId="16" fillId="0" borderId="0" applyFont="0" applyFill="0" applyAlignment="0" applyProtection="0"/>
    <xf numFmtId="245"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1" fontId="16" fillId="0" borderId="0"/>
    <xf numFmtId="181" fontId="16" fillId="0" borderId="0"/>
    <xf numFmtId="181" fontId="16" fillId="0" borderId="0"/>
    <xf numFmtId="181" fontId="16" fillId="0" borderId="0"/>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248" fontId="16" fillId="0" borderId="0" applyFont="0" applyFill="0" applyAlignment="0" applyProtection="0"/>
    <xf numFmtId="248" fontId="16" fillId="0" borderId="0" applyFont="0" applyFill="0" applyAlignment="0" applyProtection="0"/>
    <xf numFmtId="248"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48" fontId="16" fillId="0" borderId="0" applyFont="0" applyFill="0" applyAlignment="0" applyProtection="0"/>
    <xf numFmtId="248"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0" fontId="16" fillId="0" borderId="0" applyNumberFormat="0" applyFill="0" applyBorder="0" applyAlignment="0" applyProtection="0"/>
    <xf numFmtId="181" fontId="16" fillId="0" borderId="0">
      <alignment vertical="top"/>
    </xf>
    <xf numFmtId="181" fontId="16" fillId="0" borderId="0">
      <alignment vertical="top"/>
    </xf>
    <xf numFmtId="181" fontId="16" fillId="0" borderId="0">
      <alignment vertical="top"/>
    </xf>
    <xf numFmtId="164"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1" fontId="16" fillId="0" borderId="0"/>
    <xf numFmtId="181" fontId="16" fillId="0" borderId="0"/>
    <xf numFmtId="181" fontId="16" fillId="0" borderId="0"/>
    <xf numFmtId="181" fontId="16" fillId="0" borderId="0"/>
    <xf numFmtId="181" fontId="16" fillId="0" borderId="0">
      <alignment vertical="top"/>
    </xf>
    <xf numFmtId="181" fontId="16" fillId="0" borderId="0">
      <alignment vertical="top"/>
    </xf>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9"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256" fontId="16" fillId="0" borderId="0" applyFont="0" applyFill="0" applyBorder="0" applyAlignment="0" applyProtection="0"/>
    <xf numFmtId="0" fontId="16" fillId="0" borderId="0"/>
    <xf numFmtId="0" fontId="16" fillId="0" borderId="0"/>
    <xf numFmtId="41" fontId="16" fillId="0" borderId="0" applyFont="0" applyFill="0" applyBorder="0" applyAlignment="0" applyProtection="0"/>
    <xf numFmtId="43" fontId="16" fillId="0" borderId="0" applyFont="0" applyFill="0" applyBorder="0" applyAlignment="0" applyProtection="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8" fontId="16" fillId="0" borderId="0">
      <protection locked="0"/>
    </xf>
    <xf numFmtId="259"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8" fontId="132" fillId="0" borderId="0">
      <protection locked="0"/>
    </xf>
    <xf numFmtId="258" fontId="16" fillId="0" borderId="0">
      <protection locked="0"/>
    </xf>
    <xf numFmtId="258" fontId="16" fillId="0" borderId="0">
      <protection locked="0"/>
    </xf>
    <xf numFmtId="258" fontId="16" fillId="0" borderId="0">
      <protection locked="0"/>
    </xf>
    <xf numFmtId="258" fontId="16" fillId="0" borderId="0">
      <protection locked="0"/>
    </xf>
    <xf numFmtId="258" fontId="16" fillId="0" borderId="0">
      <protection locked="0"/>
    </xf>
    <xf numFmtId="259" fontId="16" fillId="0" borderId="0">
      <protection locked="0"/>
    </xf>
    <xf numFmtId="258" fontId="133" fillId="0" borderId="0">
      <protection locked="0"/>
    </xf>
    <xf numFmtId="0" fontId="16" fillId="0" borderId="0"/>
    <xf numFmtId="0" fontId="16" fillId="0" borderId="0"/>
    <xf numFmtId="0" fontId="16" fillId="0" borderId="0"/>
    <xf numFmtId="0" fontId="16" fillId="0" borderId="0"/>
    <xf numFmtId="261" fontId="16" fillId="0" borderId="0" applyFont="0" applyFill="0" applyBorder="0" applyAlignment="0" applyProtection="0"/>
    <xf numFmtId="262" fontId="16" fillId="0" borderId="0" applyFont="0" applyFill="0" applyBorder="0" applyAlignment="0" applyProtection="0"/>
    <xf numFmtId="263" fontId="16" fillId="0" borderId="0" applyFont="0" applyFill="0" applyBorder="0" applyAlignment="0" applyProtection="0"/>
    <xf numFmtId="249" fontId="16" fillId="0" borderId="0" applyFont="0" applyFill="0" applyBorder="0" applyAlignment="0" applyProtection="0"/>
    <xf numFmtId="0" fontId="16" fillId="0" borderId="0"/>
    <xf numFmtId="0" fontId="82" fillId="0" borderId="0"/>
    <xf numFmtId="264" fontId="16" fillId="0" borderId="0" applyBorder="0"/>
    <xf numFmtId="265" fontId="16" fillId="0" borderId="0">
      <alignment horizontal="center"/>
    </xf>
    <xf numFmtId="202" fontId="16" fillId="0" borderId="0" applyFont="0" applyBorder="0"/>
    <xf numFmtId="171" fontId="125" fillId="0" borderId="0" applyFont="0" applyFill="0" applyBorder="0" applyAlignment="0" applyProtection="0"/>
    <xf numFmtId="171"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5"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6"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0" fontId="16" fillId="0" borderId="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3"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0" fontId="16" fillId="0" borderId="0"/>
    <xf numFmtId="19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16" fillId="0" borderId="0" applyFont="0" applyFill="0" applyBorder="0" applyAlignment="0" applyProtection="0"/>
    <xf numFmtId="41"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182" fontId="16" fillId="0" borderId="0" applyFill="0" applyAlignment="0" applyProtection="0"/>
    <xf numFmtId="182" fontId="16" fillId="0" borderId="0" applyFill="0" applyAlignment="0" applyProtection="0"/>
    <xf numFmtId="182" fontId="16" fillId="0" borderId="0" applyFill="0" applyAlignment="0" applyProtection="0"/>
    <xf numFmtId="182" fontId="16" fillId="0" borderId="0" applyFill="0" applyAlignment="0" applyProtection="0"/>
    <xf numFmtId="182" fontId="16" fillId="0" borderId="0" applyFill="0" applyAlignment="0" applyProtection="0"/>
    <xf numFmtId="182" fontId="16" fillId="0" borderId="0" applyFill="0" applyAlignment="0" applyProtection="0"/>
    <xf numFmtId="182" fontId="16" fillId="0" borderId="0" applyFill="0" applyAlignment="0" applyProtection="0"/>
    <xf numFmtId="182" fontId="16" fillId="0" borderId="0" applyFill="0" applyAlignment="0" applyProtection="0"/>
    <xf numFmtId="182" fontId="16" fillId="0" borderId="0" applyFill="0" applyAlignment="0" applyProtection="0"/>
    <xf numFmtId="182" fontId="16" fillId="0" borderId="0" applyFill="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16" fillId="0" borderId="0" applyFont="0" applyFill="0" applyBorder="0" applyAlignment="0" applyProtection="0"/>
    <xf numFmtId="0" fontId="16" fillId="0" borderId="0"/>
    <xf numFmtId="182"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41" fontId="5"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143"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0" fontId="16" fillId="0" borderId="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0" fontId="16" fillId="0" borderId="0"/>
    <xf numFmtId="190"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38" fillId="0" borderId="0" applyFont="0" applyFill="0" applyBorder="0" applyAlignment="0" applyProtection="0"/>
    <xf numFmtId="43" fontId="1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274"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43" fontId="38" fillId="0" borderId="0" applyFont="0" applyFill="0" applyBorder="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43" fontId="38" fillId="0" borderId="0" applyFont="0" applyFill="0" applyBorder="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233" fontId="141" fillId="0" borderId="0"/>
    <xf numFmtId="275"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6"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71"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7" fontId="141" fillId="0" borderId="0">
      <alignment horizontal="center"/>
    </xf>
    <xf numFmtId="0" fontId="16" fillId="0" borderId="0"/>
    <xf numFmtId="0" fontId="16" fillId="0" borderId="0"/>
    <xf numFmtId="0" fontId="16" fillId="0" borderId="0"/>
    <xf numFmtId="173" fontId="46" fillId="0" borderId="1"/>
    <xf numFmtId="0" fontId="16" fillId="0" borderId="0"/>
    <xf numFmtId="0" fontId="16" fillId="0" borderId="0"/>
    <xf numFmtId="166" fontId="46" fillId="0" borderId="1"/>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0" fontId="16" fillId="0" borderId="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0" fontId="16" fillId="0" borderId="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5"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0" fontId="16" fillId="0" borderId="0"/>
    <xf numFmtId="0" fontId="16" fillId="0" borderId="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0" fontId="16" fillId="0" borderId="0"/>
    <xf numFmtId="280" fontId="141" fillId="0" borderId="0"/>
    <xf numFmtId="0" fontId="89" fillId="0" borderId="0" applyFill="0" applyBorder="0" applyProtection="0"/>
    <xf numFmtId="0" fontId="16" fillId="0" borderId="0"/>
    <xf numFmtId="0" fontId="42" fillId="0" borderId="0"/>
    <xf numFmtId="281" fontId="16" fillId="5" borderId="0" applyFont="0" applyBorder="0"/>
    <xf numFmtId="281" fontId="16" fillId="5" borderId="0" applyFont="0" applyBorder="0"/>
    <xf numFmtId="281"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3"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4" fontId="121" fillId="0" borderId="0" applyFont="0" applyFill="0" applyBorder="0" applyAlignment="0" applyProtection="0"/>
    <xf numFmtId="41" fontId="152" fillId="0" borderId="0" applyFont="0" applyFill="0" applyBorder="0" applyAlignment="0" applyProtection="0"/>
    <xf numFmtId="285" fontId="121" fillId="0" borderId="0" applyFont="0" applyFill="0" applyBorder="0" applyAlignment="0" applyProtection="0"/>
    <xf numFmtId="43"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0" fontId="16" fillId="0" borderId="0"/>
    <xf numFmtId="0" fontId="16" fillId="0" borderId="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4" fontId="131" fillId="0" borderId="0"/>
    <xf numFmtId="0" fontId="16" fillId="0" borderId="0"/>
    <xf numFmtId="188"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289" fontId="16" fillId="0" borderId="0">
      <protection locked="0"/>
    </xf>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8"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73"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73" fontId="125" fillId="0" borderId="0" applyFont="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293"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4" fontId="144" fillId="0" borderId="0" applyFont="0" applyFill="0" applyBorder="0" applyAlignment="0" applyProtection="0"/>
    <xf numFmtId="294" fontId="144" fillId="0" borderId="0" applyFont="0" applyFill="0" applyBorder="0" applyAlignment="0" applyProtection="0"/>
    <xf numFmtId="295" fontId="144" fillId="0" borderId="0" applyFont="0" applyFill="0" applyBorder="0" applyAlignment="0" applyProtection="0"/>
    <xf numFmtId="197"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6"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2" fontId="42" fillId="0" borderId="0"/>
    <xf numFmtId="242" fontId="178" fillId="0" borderId="0"/>
    <xf numFmtId="242" fontId="178" fillId="0" borderId="0"/>
    <xf numFmtId="242" fontId="179" fillId="0" borderId="0"/>
    <xf numFmtId="242" fontId="179" fillId="0" borderId="0"/>
    <xf numFmtId="242" fontId="179" fillId="0" borderId="0"/>
    <xf numFmtId="242" fontId="179" fillId="0" borderId="0"/>
    <xf numFmtId="242"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300" fontId="16" fillId="0" borderId="21">
      <alignment horizontal="center"/>
    </xf>
    <xf numFmtId="0" fontId="16" fillId="0" borderId="0"/>
    <xf numFmtId="0" fontId="16" fillId="0" borderId="0"/>
    <xf numFmtId="0" fontId="182" fillId="0" borderId="0"/>
    <xf numFmtId="0" fontId="16" fillId="0" borderId="0"/>
    <xf numFmtId="301"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2" fontId="190" fillId="0" borderId="2">
      <alignment vertical="center"/>
    </xf>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0" fontId="16" fillId="0" borderId="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0" fontId="16" fillId="0" borderId="0"/>
    <xf numFmtId="0" fontId="16" fillId="0" borderId="0"/>
    <xf numFmtId="212" fontId="16" fillId="0" borderId="0" applyFont="0" applyFill="0" applyBorder="0" applyAlignment="0" applyProtection="0"/>
    <xf numFmtId="0" fontId="16" fillId="0" borderId="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8"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73"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7" fontId="16" fillId="0" borderId="0" applyProtection="0">
      <alignment horizontal="right"/>
    </xf>
    <xf numFmtId="308" fontId="16" fillId="0" borderId="0" applyProtection="0">
      <alignment horizontal="right"/>
    </xf>
    <xf numFmtId="309" fontId="16" fillId="0" borderId="0" applyProtection="0">
      <alignment horizontal="right"/>
    </xf>
    <xf numFmtId="310"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1" fontId="141" fillId="0" borderId="0" applyFill="0" applyBorder="0" applyAlignment="0" applyProtection="0"/>
    <xf numFmtId="312"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41" fontId="16" fillId="0" borderId="0" applyFont="0" applyFill="0" applyBorder="0" applyAlignment="0" applyProtection="0"/>
    <xf numFmtId="43"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2" fontId="16" fillId="0" borderId="0" applyFont="0" applyFill="0" applyBorder="0" applyAlignment="0" applyProtection="0"/>
    <xf numFmtId="0" fontId="16" fillId="0" borderId="0"/>
    <xf numFmtId="313" fontId="47" fillId="0" borderId="0" applyFont="0" applyFill="0" applyBorder="0" applyAlignment="0" applyProtection="0"/>
    <xf numFmtId="314"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7" fontId="144" fillId="0" borderId="0">
      <alignment horizontal="center"/>
    </xf>
    <xf numFmtId="315"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8"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6" fontId="47" fillId="0" borderId="0" applyFont="0" applyFill="0" applyBorder="0" applyAlignment="0" applyProtection="0"/>
    <xf numFmtId="0" fontId="172" fillId="0" borderId="0"/>
    <xf numFmtId="0" fontId="172" fillId="0" borderId="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62" fontId="16" fillId="0" borderId="0" applyFont="0" applyFill="0" applyBorder="0" applyAlignment="0" applyProtection="0"/>
    <xf numFmtId="262"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319"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20"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1" fontId="144" fillId="0" borderId="0" applyFont="0" applyFill="0" applyBorder="0" applyAlignment="0" applyProtection="0"/>
    <xf numFmtId="193"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74" fontId="16" fillId="0" borderId="0" applyFont="0" applyFill="0" applyBorder="0" applyAlignment="0" applyProtection="0"/>
    <xf numFmtId="175" fontId="16" fillId="0" borderId="0" applyFont="0" applyFill="0" applyBorder="0" applyAlignment="0" applyProtection="0"/>
    <xf numFmtId="174" fontId="121" fillId="0" borderId="0" applyFont="0" applyFill="0" applyBorder="0" applyAlignment="0" applyProtection="0"/>
    <xf numFmtId="175"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1" fontId="72" fillId="0" borderId="2">
      <alignment horizontal="right"/>
    </xf>
    <xf numFmtId="322" fontId="72" fillId="0" borderId="41" applyBorder="0">
      <alignment horizontal="right"/>
    </xf>
    <xf numFmtId="0" fontId="188" fillId="0" borderId="0"/>
    <xf numFmtId="323"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43" fontId="16" fillId="0" borderId="0" applyFont="0" applyFill="0" applyBorder="0" applyAlignment="0" applyProtection="0"/>
    <xf numFmtId="0" fontId="16" fillId="0" borderId="0"/>
    <xf numFmtId="175" fontId="82" fillId="0" borderId="0" applyFont="0" applyFill="0" applyBorder="0" applyAlignment="0" applyProtection="0"/>
    <xf numFmtId="0" fontId="16" fillId="0" borderId="0"/>
    <xf numFmtId="170" fontId="23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237" fillId="0" borderId="0"/>
    <xf numFmtId="0" fontId="238"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41"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0" fontId="48" fillId="0" borderId="0"/>
    <xf numFmtId="168"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41" fontId="5" fillId="0" borderId="0" applyFont="0" applyFill="0" applyBorder="0" applyAlignment="0" applyProtection="0"/>
    <xf numFmtId="168" fontId="16" fillId="6" borderId="0" applyFont="0" applyBorder="0" applyAlignment="0">
      <protection locked="0"/>
    </xf>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204" fontId="39" fillId="0" borderId="0"/>
    <xf numFmtId="0" fontId="39" fillId="0" borderId="0"/>
    <xf numFmtId="0" fontId="48" fillId="0" borderId="0"/>
    <xf numFmtId="168" fontId="16" fillId="6" borderId="0" applyFont="0" applyBorder="0" applyAlignment="0">
      <protection locked="0"/>
    </xf>
    <xf numFmtId="204" fontId="39" fillId="0" borderId="0"/>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39" fillId="0" borderId="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48"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9" fillId="0" borderId="0"/>
    <xf numFmtId="168" fontId="16" fillId="6" borderId="0" applyFont="0" applyBorder="0" applyAlignment="0">
      <protection locked="0"/>
    </xf>
    <xf numFmtId="168" fontId="16" fillId="6" borderId="0" applyFont="0" applyBorder="0" applyAlignment="0">
      <protection locked="0"/>
    </xf>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9" fillId="0" borderId="0"/>
    <xf numFmtId="168" fontId="16" fillId="6" borderId="0" applyFont="0" applyBorder="0" applyAlignment="0">
      <protection locked="0"/>
    </xf>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41" fontId="5" fillId="0" borderId="0" applyFont="0" applyFill="0" applyBorder="0" applyAlignment="0" applyProtection="0"/>
    <xf numFmtId="0" fontId="5" fillId="0" borderId="0"/>
    <xf numFmtId="168" fontId="16" fillId="6" borderId="0" applyFont="0" applyBorder="0" applyAlignment="0">
      <protection locked="0"/>
    </xf>
    <xf numFmtId="0" fontId="48" fillId="0" borderId="0"/>
    <xf numFmtId="0" fontId="39" fillId="0" borderId="0"/>
    <xf numFmtId="204" fontId="39"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8" fontId="16" fillId="0" borderId="0" applyFont="0" applyFill="0" applyBorder="0" applyAlignment="0"/>
    <xf numFmtId="8" fontId="16" fillId="0" borderId="0" applyFont="0" applyFill="0" applyBorder="0" applyAlignment="0"/>
    <xf numFmtId="8" fontId="47" fillId="6" borderId="0" applyFont="0" applyBorder="0" applyAlignment="0" applyProtection="0">
      <protection locked="0"/>
    </xf>
    <xf numFmtId="207" fontId="16" fillId="6" borderId="0" applyNumberFormat="0" applyBorder="0" applyAlignment="0">
      <protection locked="0"/>
    </xf>
    <xf numFmtId="207" fontId="16" fillId="6" borderId="0" applyNumberFormat="0" applyBorder="0" applyAlignment="0">
      <protection locked="0"/>
    </xf>
    <xf numFmtId="208" fontId="87" fillId="0" borderId="0"/>
    <xf numFmtId="207" fontId="16" fillId="0" borderId="0" applyFont="0" applyFill="0" applyBorder="0" applyAlignment="0"/>
    <xf numFmtId="207" fontId="16" fillId="0" borderId="0" applyFont="0" applyFill="0" applyBorder="0" applyAlignment="0"/>
    <xf numFmtId="207" fontId="16" fillId="0" borderId="0" applyNumberFormat="0" applyFill="0" applyBorder="0" applyAlignment="0" applyProtection="0"/>
    <xf numFmtId="207" fontId="16" fillId="0" borderId="0" applyNumberFormat="0" applyFill="0" applyBorder="0" applyAlignment="0" applyProtection="0"/>
    <xf numFmtId="207" fontId="16" fillId="0" borderId="0" applyNumberFormat="0" applyFill="0" applyBorder="0" applyAlignment="0" applyProtection="0">
      <alignment horizontal="left"/>
    </xf>
    <xf numFmtId="207" fontId="16" fillId="0" borderId="0" applyNumberFormat="0" applyFill="0" applyBorder="0" applyAlignment="0" applyProtection="0">
      <alignment horizontal="left"/>
    </xf>
    <xf numFmtId="207" fontId="16" fillId="20" borderId="0" applyNumberFormat="0" applyFont="0" applyBorder="0" applyAlignment="0">
      <protection hidden="1"/>
    </xf>
    <xf numFmtId="207" fontId="16" fillId="20" borderId="0" applyNumberFormat="0" applyFont="0" applyBorder="0" applyAlignment="0">
      <protection hidden="1"/>
    </xf>
    <xf numFmtId="207" fontId="16" fillId="21" borderId="0" applyNumberFormat="0" applyFont="0" applyBorder="0" applyAlignment="0" applyProtection="0"/>
    <xf numFmtId="207" fontId="16" fillId="21" borderId="0" applyNumberFormat="0" applyFont="0" applyBorder="0" applyAlignment="0" applyProtection="0"/>
    <xf numFmtId="207" fontId="16" fillId="0" borderId="0" applyNumberFormat="0" applyFill="0" applyBorder="0" applyAlignment="0" applyProtection="0"/>
    <xf numFmtId="207" fontId="16" fillId="0" borderId="0" applyNumberFormat="0" applyFill="0" applyBorder="0" applyAlignment="0" applyProtection="0"/>
    <xf numFmtId="324" fontId="122" fillId="0" borderId="0" applyFont="0" applyFill="0" applyBorder="0" applyAlignment="0" applyProtection="0"/>
    <xf numFmtId="325" fontId="16" fillId="0" borderId="0" applyFont="0" applyFill="0" applyBorder="0" applyAlignment="0" applyProtection="0"/>
    <xf numFmtId="325" fontId="47" fillId="0" borderId="0" applyFont="0" applyFill="0" applyBorder="0" applyAlignment="0" applyProtection="0"/>
    <xf numFmtId="324" fontId="16"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22"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6" fontId="144" fillId="0" borderId="0" applyFont="0" applyFill="0" applyBorder="0" applyAlignment="0" applyProtection="0"/>
    <xf numFmtId="330" fontId="46" fillId="0" borderId="1"/>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44" fontId="16"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8" fontId="201" fillId="0" borderId="0" applyFill="0" applyBorder="0" applyAlignment="0" applyProtection="0"/>
    <xf numFmtId="332" fontId="47" fillId="0" borderId="0">
      <alignment horizontal="center"/>
    </xf>
    <xf numFmtId="41" fontId="16" fillId="0" borderId="0" applyFont="0" applyFill="0" applyBorder="0" applyAlignment="0" applyProtection="0"/>
    <xf numFmtId="43"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5" fillId="0" borderId="0"/>
    <xf numFmtId="0" fontId="5" fillId="0" borderId="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43"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90"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41"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5" fontId="16" fillId="0" borderId="0" applyFill="0" applyBorder="0" applyAlignment="0"/>
    <xf numFmtId="345" fontId="16" fillId="0" borderId="0" applyFill="0" applyBorder="0" applyAlignment="0"/>
    <xf numFmtId="336" fontId="16" fillId="0" borderId="0" applyFill="0" applyBorder="0" applyAlignment="0"/>
    <xf numFmtId="336" fontId="16" fillId="0" borderId="0" applyFill="0" applyBorder="0" applyAlignment="0"/>
    <xf numFmtId="337" fontId="16" fillId="0" borderId="0" applyFill="0" applyBorder="0" applyAlignment="0"/>
    <xf numFmtId="337" fontId="16" fillId="0" borderId="0" applyFill="0" applyBorder="0" applyAlignment="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43"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1" fontId="16"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335" fontId="16" fillId="0" borderId="0" applyFont="0" applyFill="0" applyBorder="0" applyAlignment="0" applyProtection="0"/>
    <xf numFmtId="335"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74" fillId="37" borderId="0" applyNumberFormat="0" applyBorder="0" applyAlignment="0" applyProtection="0"/>
    <xf numFmtId="43" fontId="16" fillId="0" borderId="0" applyFont="0" applyFill="0" applyBorder="0" applyAlignment="0" applyProtection="0"/>
    <xf numFmtId="340" fontId="16" fillId="0" borderId="0" applyFont="0" applyFill="0" applyBorder="0" applyAlignment="0"/>
    <xf numFmtId="340" fontId="16" fillId="0" borderId="0" applyFont="0" applyFill="0" applyBorder="0" applyAlignment="0"/>
    <xf numFmtId="9" fontId="16" fillId="0" borderId="0" applyFont="0" applyFill="0" applyBorder="0" applyAlignment="0" applyProtection="0"/>
    <xf numFmtId="271" fontId="16" fillId="6" borderId="0" applyFont="0" applyFill="0" applyBorder="0" applyAlignment="0" applyProtection="0"/>
    <xf numFmtId="271" fontId="16" fillId="6" borderId="0" applyFont="0" applyFill="0" applyBorder="0" applyAlignment="0" applyProtection="0"/>
    <xf numFmtId="271" fontId="16" fillId="6" borderId="24" applyFont="0" applyFill="0" applyBorder="0" applyAlignment="0" applyProtection="0"/>
    <xf numFmtId="271" fontId="16" fillId="6" borderId="24" applyFont="0" applyFill="0" applyBorder="0" applyAlignment="0" applyProtection="0"/>
    <xf numFmtId="335" fontId="16" fillId="0" borderId="0" applyFill="0" applyBorder="0" applyAlignment="0"/>
    <xf numFmtId="335"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2" fontId="16" fillId="6" borderId="0" applyFont="0" applyFill="0" applyBorder="0" applyAlignment="0"/>
    <xf numFmtId="342"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2" fontId="16" fillId="6" borderId="0" applyFont="0" applyBorder="0" applyAlignment="0">
      <protection locked="0"/>
    </xf>
    <xf numFmtId="342" fontId="16" fillId="6" borderId="0" applyFont="0" applyBorder="0" applyAlignment="0">
      <protection locked="0"/>
    </xf>
    <xf numFmtId="190" fontId="16" fillId="6" borderId="0" applyFont="0" applyBorder="0" applyAlignment="0">
      <protection locked="0"/>
    </xf>
    <xf numFmtId="0" fontId="74" fillId="37" borderId="0" applyNumberFormat="0" applyBorder="0" applyAlignment="0" applyProtection="0"/>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0" fontId="74" fillId="12" borderId="0" applyNumberFormat="0" applyBorder="0" applyAlignment="0" applyProtection="0"/>
    <xf numFmtId="335" fontId="16" fillId="0" borderId="0" applyFill="0" applyBorder="0" applyAlignment="0"/>
    <xf numFmtId="335" fontId="16" fillId="0" borderId="0" applyFill="0" applyBorder="0" applyAlignment="0"/>
    <xf numFmtId="9" fontId="16" fillId="0" borderId="0" applyFont="0" applyFill="0" applyBorder="0" applyAlignment="0" applyProtection="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3" fontId="16" fillId="5" borderId="0" applyFont="0" applyBorder="0" applyAlignment="0" applyProtection="0">
      <alignment horizontal="right"/>
      <protection hidden="1"/>
    </xf>
    <xf numFmtId="343"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41" fontId="2" fillId="0" borderId="0" applyFont="0" applyFill="0" applyBorder="0" applyAlignment="0" applyProtection="0"/>
    <xf numFmtId="220"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4" fontId="16" fillId="0" borderId="0" applyFont="0" applyFill="0" applyBorder="0" applyAlignment="0" applyProtection="0"/>
    <xf numFmtId="344"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2" fontId="16" fillId="0" borderId="0" applyFont="0" applyFill="0" applyBorder="0" applyAlignment="0" applyProtection="0"/>
    <xf numFmtId="212" fontId="16"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2" fontId="16" fillId="0" borderId="0"/>
    <xf numFmtId="182" fontId="16" fillId="0" borderId="0"/>
    <xf numFmtId="9" fontId="16" fillId="0" borderId="0" applyFont="0" applyFill="0" applyBorder="0" applyAlignment="0" applyProtection="0"/>
    <xf numFmtId="337" fontId="16" fillId="0" borderId="0" applyFont="0" applyFill="0" applyBorder="0" applyAlignment="0" applyProtection="0"/>
    <xf numFmtId="337" fontId="16" fillId="0" borderId="0" applyFont="0" applyFill="0" applyBorder="0" applyAlignment="0" applyProtection="0"/>
    <xf numFmtId="190" fontId="16" fillId="0" borderId="0" applyFont="0" applyFill="0" applyBorder="0" applyAlignment="0"/>
    <xf numFmtId="190" fontId="16" fillId="0" borderId="0" applyFont="0" applyFill="0" applyBorder="0" applyAlignment="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335" fontId="16" fillId="0" borderId="0" applyFill="0" applyBorder="0" applyAlignment="0"/>
    <xf numFmtId="335" fontId="16" fillId="0" borderId="0" applyFill="0" applyBorder="0" applyAlignment="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14" fontId="89" fillId="0" borderId="0" applyNumberFormat="0" applyFill="0" applyBorder="0" applyAlignment="0" applyProtection="0">
      <alignment horizontal="left"/>
    </xf>
    <xf numFmtId="0" fontId="16" fillId="0" borderId="0"/>
    <xf numFmtId="250" fontId="16" fillId="0" borderId="0" applyFill="0" applyBorder="0" applyAlignment="0"/>
    <xf numFmtId="250" fontId="16" fillId="0" borderId="0" applyFill="0" applyBorder="0" applyAlignment="0"/>
    <xf numFmtId="339" fontId="16" fillId="0" borderId="0" applyFill="0" applyBorder="0" applyAlignment="0"/>
    <xf numFmtId="339" fontId="16" fillId="0" borderId="0" applyFill="0" applyBorder="0" applyAlignment="0"/>
    <xf numFmtId="341" fontId="16" fillId="0" borderId="0" applyFill="0" applyBorder="0" applyAlignment="0" applyProtection="0">
      <alignment horizontal="right"/>
    </xf>
    <xf numFmtId="341"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41" fontId="5"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197"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202" fontId="16" fillId="0" borderId="0" applyFill="0" applyBorder="0" applyAlignment="0"/>
    <xf numFmtId="41" fontId="16" fillId="0" borderId="0" applyFont="0" applyFill="0" applyBorder="0" applyAlignment="0" applyProtection="0"/>
    <xf numFmtId="201" fontId="16" fillId="0" borderId="0" applyFont="0" applyFill="0" applyBorder="0" applyAlignment="0" applyProtection="0"/>
    <xf numFmtId="0" fontId="74" fillId="43" borderId="0" applyNumberFormat="0" applyBorder="0" applyAlignment="0" applyProtection="0"/>
    <xf numFmtId="203" fontId="16" fillId="0" borderId="0" applyFont="0" applyFill="0" applyBorder="0" applyAlignment="0"/>
    <xf numFmtId="205" fontId="16" fillId="6" borderId="0" applyFont="0" applyFill="0" applyBorder="0" applyAlignment="0" applyProtection="0"/>
    <xf numFmtId="205" fontId="16" fillId="6" borderId="24" applyFont="0" applyFill="0" applyBorder="0" applyAlignment="0" applyProtection="0"/>
    <xf numFmtId="201" fontId="16" fillId="0" borderId="0" applyFill="0" applyBorder="0" applyAlignment="0"/>
    <xf numFmtId="201" fontId="16" fillId="0" borderId="0" applyFill="0" applyBorder="0" applyAlignment="0"/>
    <xf numFmtId="202" fontId="16" fillId="0" borderId="0" applyFill="0" applyBorder="0" applyAlignment="0"/>
    <xf numFmtId="206" fontId="16" fillId="6" borderId="0" applyFont="0" applyFill="0" applyBorder="0" applyAlignment="0"/>
    <xf numFmtId="206" fontId="16" fillId="6" borderId="0" applyFont="0" applyBorder="0" applyAlignment="0">
      <protection locked="0"/>
    </xf>
    <xf numFmtId="201" fontId="16" fillId="0" borderId="0" applyFill="0" applyBorder="0" applyAlignment="0"/>
    <xf numFmtId="201" fontId="16" fillId="0" borderId="0" applyFill="0" applyBorder="0" applyAlignment="0"/>
    <xf numFmtId="202" fontId="16" fillId="0" borderId="0" applyFill="0" applyBorder="0" applyAlignment="0"/>
    <xf numFmtId="0" fontId="16" fillId="5" borderId="0" applyFont="0" applyBorder="0" applyAlignment="0" applyProtection="0">
      <alignment horizontal="right"/>
      <protection hidden="1"/>
    </xf>
    <xf numFmtId="209" fontId="47" fillId="0" borderId="0" applyFont="0" applyFill="0" applyBorder="0" applyAlignment="0"/>
    <xf numFmtId="0" fontId="2" fillId="0" borderId="0"/>
    <xf numFmtId="0" fontId="16" fillId="0" borderId="0" applyFont="0" applyFill="0" applyBorder="0" applyAlignment="0" applyProtection="0"/>
    <xf numFmtId="210" fontId="16" fillId="0" borderId="0" applyFont="0" applyFill="0" applyBorder="0" applyAlignment="0" applyProtection="0"/>
    <xf numFmtId="211" fontId="16" fillId="0" borderId="0"/>
    <xf numFmtId="200" fontId="16" fillId="0" borderId="0" applyFont="0" applyFill="0" applyBorder="0" applyAlignment="0" applyProtection="0"/>
    <xf numFmtId="168" fontId="16" fillId="0" borderId="0" applyFont="0" applyFill="0" applyBorder="0" applyAlignment="0"/>
    <xf numFmtId="9" fontId="16" fillId="0" borderId="0" applyFont="0" applyFill="0" applyBorder="0" applyAlignment="0" applyProtection="0"/>
    <xf numFmtId="211" fontId="16" fillId="0" borderId="0" applyFont="0" applyFill="0" applyBorder="0" applyAlignment="0" applyProtection="0"/>
    <xf numFmtId="201" fontId="16" fillId="0" borderId="0" applyFill="0" applyBorder="0" applyAlignment="0"/>
    <xf numFmtId="201" fontId="16" fillId="0" borderId="0" applyFill="0" applyBorder="0" applyAlignment="0"/>
    <xf numFmtId="202" fontId="16" fillId="0" borderId="0" applyFill="0" applyBorder="0" applyAlignment="0"/>
    <xf numFmtId="213" fontId="89" fillId="0" borderId="0" applyNumberFormat="0" applyFill="0" applyBorder="0" applyAlignment="0" applyProtection="0">
      <alignment horizontal="left"/>
    </xf>
    <xf numFmtId="214" fontId="16" fillId="0" borderId="0" applyFill="0" applyBorder="0" applyAlignment="0"/>
    <xf numFmtId="215" fontId="16" fillId="0" borderId="0" applyFill="0" applyBorder="0" applyAlignment="0"/>
    <xf numFmtId="216" fontId="16" fillId="0" borderId="0" applyFill="0" applyBorder="0" applyAlignment="0" applyProtection="0">
      <alignment horizontal="right"/>
    </xf>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43" fontId="16" fillId="0" borderId="0" applyFont="0" applyFill="0" applyBorder="0" applyAlignment="0" applyProtection="0"/>
    <xf numFmtId="43" fontId="16" fillId="0" borderId="0" applyFont="0" applyFill="0" applyBorder="0" applyAlignment="0" applyProtection="0"/>
    <xf numFmtId="0" fontId="74" fillId="43" borderId="0" applyNumberFormat="0" applyBorder="0" applyAlignment="0" applyProtection="0"/>
    <xf numFmtId="41" fontId="16" fillId="0" borderId="0" applyFont="0" applyFill="0" applyBorder="0" applyAlignment="0" applyProtection="0"/>
    <xf numFmtId="0" fontId="74" fillId="12" borderId="0" applyNumberFormat="0" applyBorder="0" applyAlignment="0" applyProtection="0"/>
    <xf numFmtId="43"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43" fontId="16" fillId="0" borderId="0" applyFont="0" applyFill="0" applyBorder="0" applyAlignment="0" applyProtection="0"/>
    <xf numFmtId="0" fontId="74" fillId="12" borderId="0" applyNumberFormat="0" applyBorder="0" applyAlignment="0" applyProtection="0"/>
    <xf numFmtId="190"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41"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41"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41" fontId="2" fillId="0" borderId="0" applyFont="0" applyFill="0" applyBorder="0" applyAlignment="0" applyProtection="0"/>
    <xf numFmtId="0" fontId="2" fillId="0" borderId="0"/>
    <xf numFmtId="0" fontId="5" fillId="0" borderId="0"/>
    <xf numFmtId="41" fontId="5" fillId="0" borderId="0" applyFont="0" applyFill="0" applyBorder="0" applyAlignment="0" applyProtection="0"/>
    <xf numFmtId="0" fontId="2"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37"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43" fontId="38" fillId="0" borderId="0" applyFont="0" applyFill="0" applyBorder="0" applyAlignment="0" applyProtection="0"/>
    <xf numFmtId="41" fontId="5" fillId="0" borderId="0" applyFont="0" applyFill="0" applyBorder="0" applyAlignment="0" applyProtection="0"/>
    <xf numFmtId="0" fontId="5" fillId="0" borderId="0"/>
    <xf numFmtId="43" fontId="16"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0" fontId="16" fillId="0" borderId="0"/>
    <xf numFmtId="41" fontId="5" fillId="0" borderId="0" applyFont="0" applyFill="0" applyBorder="0" applyAlignment="0" applyProtection="0"/>
    <xf numFmtId="43" fontId="16" fillId="0" borderId="0" applyFont="0" applyFill="0" applyBorder="0" applyAlignment="0" applyProtection="0"/>
    <xf numFmtId="0" fontId="66" fillId="0" borderId="0"/>
    <xf numFmtId="41" fontId="66" fillId="0" borderId="0" applyFont="0" applyFill="0" applyBorder="0" applyAlignment="0" applyProtection="0"/>
    <xf numFmtId="9" fontId="2" fillId="0" borderId="0" applyFont="0" applyFill="0" applyBorder="0" applyAlignment="0" applyProtection="0"/>
    <xf numFmtId="0" fontId="16" fillId="0" borderId="0"/>
    <xf numFmtId="41" fontId="1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1" fontId="5" fillId="0" borderId="0" applyFont="0" applyFill="0" applyBorder="0" applyAlignment="0" applyProtection="0"/>
    <xf numFmtId="0" fontId="240" fillId="0" borderId="0"/>
    <xf numFmtId="164" fontId="240" fillId="0" borderId="0" applyFont="0" applyFill="0" applyBorder="0" applyAlignment="0" applyProtection="0"/>
    <xf numFmtId="275" fontId="240" fillId="0" borderId="0" applyFont="0" applyFill="0" applyBorder="0" applyAlignment="0" applyProtection="0"/>
    <xf numFmtId="0" fontId="241" fillId="0" borderId="40" applyBorder="0">
      <alignment horizontal="center"/>
    </xf>
    <xf numFmtId="43" fontId="5" fillId="0" borderId="0" applyFont="0" applyFill="0" applyBorder="0" applyAlignment="0" applyProtection="0"/>
    <xf numFmtId="9" fontId="5" fillId="0" borderId="0" applyFont="0" applyFill="0" applyBorder="0" applyAlignment="0" applyProtection="0"/>
  </cellStyleXfs>
  <cellXfs count="156">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41"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41"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41"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41"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41"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41" fontId="13" fillId="0" borderId="0" xfId="3" applyNumberFormat="1" applyFont="1" applyFill="1" applyBorder="1" applyAlignment="1">
      <alignment wrapText="1"/>
    </xf>
    <xf numFmtId="0" fontId="34" fillId="0" borderId="7" xfId="3" applyFont="1" applyFill="1" applyBorder="1" applyAlignment="1">
      <alignment horizontal="center" readingOrder="1"/>
    </xf>
    <xf numFmtId="41" fontId="0" fillId="0" borderId="0" xfId="0" applyNumberFormat="1" applyAlignment="1">
      <alignment horizontal="center" readingOrder="1"/>
    </xf>
    <xf numFmtId="41" fontId="0" fillId="0" borderId="0" xfId="1" applyNumberFormat="1" applyFont="1" applyAlignment="1">
      <alignment horizontal="center" readingOrder="1"/>
    </xf>
    <xf numFmtId="41"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41"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8" fontId="0" fillId="0" borderId="0" xfId="0" applyNumberFormat="1" applyFill="1" applyAlignment="1">
      <alignment vertical="center"/>
    </xf>
    <xf numFmtId="189" fontId="13" fillId="0" borderId="0" xfId="3" applyNumberFormat="1" applyFont="1" applyFill="1" applyBorder="1" applyAlignment="1">
      <alignment horizontal="right" vertical="center"/>
    </xf>
    <xf numFmtId="0" fontId="71" fillId="0" borderId="0" xfId="3" applyFont="1" applyFill="1" applyBorder="1" applyAlignment="1">
      <alignment wrapText="1"/>
    </xf>
    <xf numFmtId="189"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0" fontId="71" fillId="0" borderId="0" xfId="3" applyFont="1" applyFill="1" applyBorder="1"/>
    <xf numFmtId="41"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6" fontId="13" fillId="0" borderId="0" xfId="3" applyNumberFormat="1" applyFont="1" applyFill="1" applyBorder="1"/>
    <xf numFmtId="347" fontId="13" fillId="0" borderId="0" xfId="3" applyNumberFormat="1" applyFont="1" applyFill="1" applyBorder="1" applyAlignment="1">
      <alignment horizontal="right" vertical="center"/>
    </xf>
    <xf numFmtId="347" fontId="71" fillId="0" borderId="0" xfId="3" applyNumberFormat="1" applyFont="1" applyFill="1" applyBorder="1" applyAlignment="1">
      <alignment horizontal="right" vertical="center"/>
    </xf>
    <xf numFmtId="347" fontId="71" fillId="0" borderId="0" xfId="1" applyNumberFormat="1" applyFont="1" applyFill="1" applyBorder="1"/>
    <xf numFmtId="0" fontId="0" fillId="0" borderId="0" xfId="0" applyAlignment="1">
      <alignment horizontal="right" vertical="top"/>
    </xf>
    <xf numFmtId="0" fontId="0" fillId="0" borderId="0" xfId="0" applyAlignment="1"/>
    <xf numFmtId="347" fontId="13" fillId="0" borderId="0" xfId="1" applyNumberFormat="1" applyFont="1" applyFill="1" applyBorder="1"/>
    <xf numFmtId="0" fontId="13" fillId="0" borderId="0" xfId="3" applyFont="1" applyFill="1" applyBorder="1" applyAlignment="1">
      <alignment horizontal="left" wrapText="1"/>
    </xf>
    <xf numFmtId="347" fontId="13" fillId="0" borderId="0" xfId="1" applyNumberFormat="1" applyFont="1" applyFill="1" applyBorder="1" applyAlignment="1">
      <alignment vertical="center"/>
    </xf>
    <xf numFmtId="347" fontId="13" fillId="0" borderId="0" xfId="3" applyNumberFormat="1" applyFont="1" applyFill="1" applyBorder="1"/>
    <xf numFmtId="0" fontId="13" fillId="78" borderId="0" xfId="3" applyFont="1" applyFill="1" applyBorder="1" applyAlignment="1">
      <alignment wrapText="1"/>
    </xf>
    <xf numFmtId="348" fontId="13" fillId="0" borderId="0" xfId="3" applyNumberFormat="1" applyFont="1" applyFill="1" applyBorder="1"/>
    <xf numFmtId="0" fontId="242" fillId="0" borderId="0" xfId="3" applyFont="1" applyFill="1" applyBorder="1"/>
    <xf numFmtId="0" fontId="1" fillId="0" borderId="0" xfId="50" applyFont="1"/>
    <xf numFmtId="0" fontId="243" fillId="0" borderId="0" xfId="0" applyFont="1"/>
    <xf numFmtId="0" fontId="243" fillId="0" borderId="0" xfId="0" applyFont="1" applyAlignment="1">
      <alignment vertical="center" wrapText="1"/>
    </xf>
    <xf numFmtId="188" fontId="0" fillId="0" borderId="0" xfId="0" applyNumberFormat="1" applyFill="1" applyAlignment="1">
      <alignment horizontal="right" vertical="center"/>
    </xf>
    <xf numFmtId="41" fontId="242" fillId="0" borderId="0" xfId="1" applyFont="1" applyFill="1" applyBorder="1"/>
    <xf numFmtId="41" fontId="245" fillId="0" borderId="0" xfId="1" applyFont="1" applyFill="1" applyBorder="1"/>
    <xf numFmtId="41" fontId="245" fillId="0" borderId="0" xfId="1" applyFont="1" applyFill="1" applyBorder="1" applyAlignment="1">
      <alignment horizontal="left" wrapText="1" indent="1"/>
    </xf>
    <xf numFmtId="41" fontId="242" fillId="0" borderId="0" xfId="1" applyFont="1" applyFill="1" applyBorder="1" applyAlignment="1">
      <alignment horizontal="left" indent="1"/>
    </xf>
    <xf numFmtId="41" fontId="245" fillId="0" borderId="0" xfId="1" applyFont="1" applyFill="1" applyBorder="1" applyAlignment="1">
      <alignment horizontal="left" indent="1"/>
    </xf>
    <xf numFmtId="0" fontId="71" fillId="0" borderId="0" xfId="3" applyFont="1" applyFill="1" applyBorder="1" applyAlignment="1">
      <alignment horizontal="right"/>
    </xf>
    <xf numFmtId="41" fontId="243" fillId="0" borderId="0" xfId="1" applyFont="1"/>
    <xf numFmtId="41" fontId="242" fillId="0" borderId="0" xfId="1" applyFont="1" applyFill="1" applyBorder="1" applyAlignment="1">
      <alignment horizontal="left" wrapText="1" indent="1"/>
    </xf>
    <xf numFmtId="41" fontId="244" fillId="0" borderId="0" xfId="1" applyFont="1"/>
    <xf numFmtId="41" fontId="243" fillId="0" borderId="0" xfId="1" applyFont="1" applyAlignment="1">
      <alignment vertical="center"/>
    </xf>
    <xf numFmtId="41" fontId="243" fillId="0" borderId="0" xfId="1" applyFont="1" applyAlignment="1">
      <alignment wrapText="1"/>
    </xf>
    <xf numFmtId="41" fontId="244" fillId="0" borderId="0" xfId="1" applyFont="1" applyAlignment="1">
      <alignment wrapText="1"/>
    </xf>
    <xf numFmtId="0" fontId="70" fillId="0" borderId="0" xfId="3" applyFont="1" applyFill="1" applyBorder="1" applyAlignment="1"/>
    <xf numFmtId="0" fontId="0" fillId="0" borderId="0" xfId="0" applyAlignment="1">
      <alignment horizontal="center"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88" fontId="0" fillId="0" borderId="0" xfId="0" applyNumberFormat="1"/>
    <xf numFmtId="41" fontId="245" fillId="0" borderId="0" xfId="1" applyFont="1" applyFill="1" applyBorder="1" applyAlignment="1">
      <alignment horizontal="left" vertical="center"/>
    </xf>
    <xf numFmtId="0" fontId="17" fillId="0" borderId="0" xfId="50" applyAlignment="1">
      <alignment horizontal="center" vertical="center"/>
    </xf>
    <xf numFmtId="41" fontId="13" fillId="0" borderId="0" xfId="1" applyFont="1" applyFill="1" applyBorder="1" applyAlignment="1">
      <alignment vertical="center"/>
    </xf>
    <xf numFmtId="41" fontId="245" fillId="0" borderId="0" xfId="1" applyFont="1" applyFill="1" applyBorder="1" applyAlignment="1">
      <alignment vertical="center"/>
    </xf>
    <xf numFmtId="43" fontId="0" fillId="0" borderId="0" xfId="21194" applyFont="1"/>
    <xf numFmtId="9" fontId="0" fillId="0" borderId="0" xfId="21195" applyFont="1"/>
    <xf numFmtId="188" fontId="0" fillId="0" borderId="0" xfId="21195" applyNumberFormat="1" applyFont="1"/>
    <xf numFmtId="41" fontId="13" fillId="0" borderId="0" xfId="3" applyNumberFormat="1" applyFont="1" applyFill="1" applyBorder="1" applyAlignment="1">
      <alignment horizontal="right" vertical="center"/>
    </xf>
    <xf numFmtId="41" fontId="13" fillId="0" borderId="0" xfId="1" applyFont="1" applyFill="1" applyBorder="1" applyAlignment="1">
      <alignment horizontal="right" vertical="center"/>
    </xf>
    <xf numFmtId="41" fontId="13" fillId="0" borderId="0" xfId="1" applyNumberFormat="1" applyFont="1" applyFill="1" applyBorder="1"/>
    <xf numFmtId="41" fontId="34" fillId="0" borderId="7" xfId="3" applyNumberFormat="1" applyFont="1" applyFill="1" applyBorder="1" applyAlignment="1">
      <alignment horizontal="center" vertical="center" wrapText="1"/>
    </xf>
    <xf numFmtId="190" fontId="13" fillId="0" borderId="0" xfId="3" applyNumberFormat="1" applyFont="1" applyFill="1" applyBorder="1" applyAlignment="1">
      <alignment horizontal="right" vertical="center"/>
    </xf>
    <xf numFmtId="41" fontId="71" fillId="0" borderId="0" xfId="1" applyFont="1" applyFill="1" applyBorder="1" applyAlignment="1">
      <alignment horizontal="right" vertical="center"/>
    </xf>
    <xf numFmtId="41" fontId="71" fillId="0" borderId="0" xfId="1" applyFont="1" applyFill="1" applyBorder="1" applyAlignment="1">
      <alignment vertical="center"/>
    </xf>
    <xf numFmtId="41" fontId="13" fillId="0" borderId="0" xfId="1" applyNumberFormat="1" applyFont="1" applyFill="1" applyBorder="1" applyAlignment="1">
      <alignment vertical="center"/>
    </xf>
    <xf numFmtId="41" fontId="71" fillId="0" borderId="0" xfId="1" applyNumberFormat="1" applyFont="1" applyFill="1" applyBorder="1" applyAlignment="1">
      <alignment vertical="center"/>
    </xf>
    <xf numFmtId="41" fontId="71" fillId="0" borderId="0" xfId="3" applyNumberFormat="1" applyFont="1" applyFill="1" applyBorder="1" applyAlignment="1">
      <alignment horizontal="right" vertical="center"/>
    </xf>
    <xf numFmtId="190" fontId="71" fillId="0" borderId="0" xfId="3" applyNumberFormat="1" applyFont="1" applyFill="1" applyBorder="1" applyAlignment="1">
      <alignment horizontal="right" vertical="center"/>
    </xf>
    <xf numFmtId="41" fontId="71" fillId="0" borderId="0" xfId="1" applyNumberFormat="1" applyFont="1" applyFill="1" applyBorder="1"/>
    <xf numFmtId="190" fontId="0" fillId="0" borderId="0" xfId="0" applyNumberFormat="1"/>
    <xf numFmtId="190" fontId="13" fillId="0" borderId="0" xfId="1" applyNumberFormat="1" applyFont="1" applyFill="1" applyBorder="1"/>
    <xf numFmtId="190" fontId="13" fillId="0" borderId="0" xfId="1" applyNumberFormat="1" applyFont="1" applyFill="1" applyBorder="1" applyAlignment="1">
      <alignment vertical="center"/>
    </xf>
    <xf numFmtId="190" fontId="71" fillId="0" borderId="0" xfId="1" applyNumberFormat="1" applyFont="1" applyFill="1" applyBorder="1"/>
    <xf numFmtId="190" fontId="71" fillId="0" borderId="0" xfId="1" applyNumberFormat="1" applyFont="1" applyFill="1" applyBorder="1" applyAlignment="1">
      <alignment vertical="center"/>
    </xf>
    <xf numFmtId="41" fontId="71" fillId="0" borderId="0" xfId="1" applyFont="1" applyFill="1" applyBorder="1" applyAlignment="1">
      <alignment horizontal="left" indent="1"/>
    </xf>
    <xf numFmtId="190" fontId="13" fillId="0" borderId="0" xfId="1" applyNumberFormat="1" applyFont="1" applyFill="1" applyBorder="1" applyAlignment="1">
      <alignment horizontal="right" vertical="center"/>
    </xf>
    <xf numFmtId="190" fontId="71" fillId="0" borderId="0" xfId="1" applyNumberFormat="1" applyFont="1" applyFill="1" applyBorder="1" applyAlignment="1">
      <alignment horizontal="right" vertical="center"/>
    </xf>
    <xf numFmtId="190" fontId="0" fillId="0" borderId="0" xfId="1" applyNumberFormat="1" applyFont="1"/>
    <xf numFmtId="0" fontId="10" fillId="0" borderId="0" xfId="0" quotePrefix="1" applyFont="1" applyAlignment="1">
      <alignment horizont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6">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xfId="21194" builtinId="3"/>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xfId="21195" builtinId="5"/>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Normal="100" zoomScaleSheetLayoutView="100" workbookViewId="0">
      <selection activeCell="D12" sqref="D12"/>
    </sheetView>
  </sheetViews>
  <sheetFormatPr defaultRowHeight="15"/>
  <cols>
    <col min="1" max="1" width="3.28515625" style="18" customWidth="1"/>
    <col min="2" max="2" width="3.28515625" style="20" customWidth="1"/>
    <col min="3" max="3" width="62.140625" bestFit="1" customWidth="1"/>
    <col min="4" max="4" width="61.7109375" customWidth="1"/>
  </cols>
  <sheetData>
    <row r="1" spans="2:5">
      <c r="B1" s="19"/>
    </row>
    <row r="2" spans="2:5">
      <c r="B2" s="19"/>
    </row>
    <row r="3" spans="2:5">
      <c r="B3" s="19"/>
    </row>
    <row r="4" spans="2:5">
      <c r="B4" s="19"/>
    </row>
    <row r="5" spans="2:5">
      <c r="B5" s="19"/>
    </row>
    <row r="6" spans="2:5">
      <c r="B6" s="19"/>
    </row>
    <row r="7" spans="2:5">
      <c r="B7" s="19"/>
    </row>
    <row r="8" spans="2:5">
      <c r="B8" s="19"/>
      <c r="C8" s="11" t="s">
        <v>16</v>
      </c>
      <c r="D8" s="11" t="s">
        <v>10</v>
      </c>
    </row>
    <row r="9" spans="2:5">
      <c r="B9" s="19"/>
      <c r="C9" t="s">
        <v>145</v>
      </c>
      <c r="D9" s="17" t="s">
        <v>15</v>
      </c>
      <c r="E9" s="17"/>
    </row>
    <row r="10" spans="2:5">
      <c r="B10" s="19"/>
    </row>
    <row r="11" spans="2:5">
      <c r="B11" s="19"/>
      <c r="C11" t="s">
        <v>11</v>
      </c>
      <c r="D11" t="s">
        <v>13</v>
      </c>
    </row>
    <row r="12" spans="2:5">
      <c r="B12" s="19"/>
      <c r="C12" t="s">
        <v>449</v>
      </c>
      <c r="D12" t="s">
        <v>449</v>
      </c>
    </row>
    <row r="13" spans="2:5">
      <c r="B13" s="19"/>
      <c r="C13" t="s">
        <v>430</v>
      </c>
      <c r="D13" t="s">
        <v>430</v>
      </c>
    </row>
    <row r="14" spans="2:5">
      <c r="B14" s="19"/>
      <c r="C14" t="s">
        <v>431</v>
      </c>
      <c r="D14" t="s">
        <v>431</v>
      </c>
    </row>
    <row r="15" spans="2:5">
      <c r="B15" s="19"/>
    </row>
    <row r="16" spans="2:5">
      <c r="B16" s="19"/>
      <c r="C16" t="s">
        <v>12</v>
      </c>
      <c r="D16" t="s">
        <v>12</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zoomScale="85" zoomScaleNormal="85" workbookViewId="0">
      <pane xSplit="2" ySplit="4" topLeftCell="C5" activePane="bottomRight" state="frozen"/>
      <selection activeCell="D6" sqref="D6"/>
      <selection pane="topRight" activeCell="D6" sqref="D6"/>
      <selection pane="bottomLeft" activeCell="D6" sqref="D6"/>
      <selection pane="bottomRight" activeCell="F14" sqref="F14"/>
    </sheetView>
  </sheetViews>
  <sheetFormatPr defaultColWidth="9.140625" defaultRowHeight="15"/>
  <cols>
    <col min="1" max="1" width="9.140625" style="22"/>
    <col min="2" max="2" width="67.28515625" style="59" customWidth="1"/>
    <col min="3" max="14" width="18.28515625" style="22" customWidth="1"/>
    <col min="15" max="15" width="56.42578125" style="22" bestFit="1" customWidth="1"/>
    <col min="16" max="16384" width="9.140625" style="22"/>
  </cols>
  <sheetData>
    <row r="1" spans="1:15">
      <c r="O1" s="98" t="s">
        <v>411</v>
      </c>
    </row>
    <row r="2" spans="1:15" ht="23.25" thickBot="1">
      <c r="A2" s="148" t="s">
        <v>115</v>
      </c>
      <c r="B2" s="149"/>
      <c r="C2" s="149"/>
      <c r="D2" s="149"/>
      <c r="E2" s="149"/>
      <c r="F2" s="149"/>
      <c r="G2" s="149"/>
      <c r="H2" s="149"/>
      <c r="I2" s="149"/>
      <c r="J2" s="149"/>
      <c r="K2" s="149"/>
      <c r="L2" s="149"/>
      <c r="M2" s="149"/>
      <c r="N2" s="149"/>
      <c r="O2" s="149"/>
    </row>
    <row r="3" spans="1:15" ht="23.25" thickBot="1">
      <c r="A3" s="154" t="s">
        <v>161</v>
      </c>
      <c r="B3" s="155"/>
      <c r="C3" s="155"/>
      <c r="D3" s="155"/>
      <c r="E3" s="155"/>
      <c r="F3" s="155"/>
      <c r="G3" s="155"/>
      <c r="H3" s="155"/>
      <c r="I3" s="155"/>
      <c r="J3" s="155"/>
      <c r="K3" s="155"/>
      <c r="L3" s="155"/>
      <c r="M3" s="155"/>
      <c r="N3" s="155"/>
      <c r="O3" s="155"/>
    </row>
    <row r="4" spans="1:15" s="53" customFormat="1" ht="32.25"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3">
        <v>1</v>
      </c>
      <c r="B5" s="41" t="s">
        <v>151</v>
      </c>
      <c r="C5" s="141">
        <v>19953450</v>
      </c>
      <c r="D5" s="36"/>
      <c r="E5" s="36"/>
      <c r="F5" s="36"/>
      <c r="G5" s="125"/>
      <c r="H5" s="125"/>
      <c r="I5" s="36"/>
      <c r="J5" s="82"/>
      <c r="K5" s="136"/>
      <c r="L5" s="136"/>
      <c r="M5" s="36"/>
      <c r="N5" s="36"/>
      <c r="O5" s="94" t="s">
        <v>162</v>
      </c>
    </row>
    <row r="6" spans="1:15">
      <c r="A6" s="23">
        <v>2</v>
      </c>
      <c r="B6" s="41" t="s">
        <v>147</v>
      </c>
      <c r="C6" s="141">
        <v>12578125.80108</v>
      </c>
      <c r="D6" s="36"/>
      <c r="E6" s="36"/>
      <c r="F6" s="36"/>
      <c r="G6" s="125"/>
      <c r="H6" s="125"/>
      <c r="I6" s="36"/>
      <c r="J6" s="82"/>
      <c r="K6" s="136"/>
      <c r="L6" s="136"/>
      <c r="M6" s="36"/>
      <c r="N6" s="36"/>
      <c r="O6" s="94" t="s">
        <v>28</v>
      </c>
    </row>
    <row r="7" spans="1:15">
      <c r="A7" s="23">
        <v>3</v>
      </c>
      <c r="B7" s="41" t="s">
        <v>152</v>
      </c>
      <c r="C7" s="141">
        <v>31718962.075989995</v>
      </c>
      <c r="D7" s="36"/>
      <c r="E7" s="36"/>
      <c r="F7" s="36"/>
      <c r="G7" s="125"/>
      <c r="H7" s="125"/>
      <c r="I7" s="36"/>
      <c r="J7" s="82"/>
      <c r="K7" s="136"/>
      <c r="L7" s="136"/>
      <c r="M7" s="36"/>
      <c r="N7" s="36"/>
      <c r="O7" s="94" t="s">
        <v>412</v>
      </c>
    </row>
    <row r="8" spans="1:15">
      <c r="A8" s="23">
        <v>4</v>
      </c>
      <c r="B8" s="41" t="s">
        <v>153</v>
      </c>
      <c r="C8" s="141">
        <v>35456705.934670001</v>
      </c>
      <c r="D8" s="36"/>
      <c r="E8" s="36"/>
      <c r="F8" s="36"/>
      <c r="G8" s="125"/>
      <c r="H8" s="125"/>
      <c r="I8" s="36"/>
      <c r="J8" s="82"/>
      <c r="K8" s="136"/>
      <c r="L8" s="136"/>
      <c r="M8" s="36"/>
      <c r="N8" s="36"/>
      <c r="O8" s="94" t="s">
        <v>31</v>
      </c>
    </row>
    <row r="9" spans="1:15">
      <c r="A9" s="23">
        <v>5</v>
      </c>
      <c r="B9" s="41" t="s">
        <v>154</v>
      </c>
      <c r="C9" s="124">
        <v>0</v>
      </c>
      <c r="D9" s="36"/>
      <c r="E9" s="36"/>
      <c r="F9" s="36"/>
      <c r="G9" s="125"/>
      <c r="H9" s="125"/>
      <c r="I9" s="36"/>
      <c r="J9" s="82"/>
      <c r="K9" s="136"/>
      <c r="L9" s="136"/>
      <c r="M9" s="36"/>
      <c r="N9" s="36"/>
      <c r="O9" s="94" t="s">
        <v>34</v>
      </c>
    </row>
    <row r="10" spans="1:15">
      <c r="A10" s="23">
        <v>6</v>
      </c>
      <c r="B10" s="41" t="s">
        <v>155</v>
      </c>
      <c r="C10" s="124">
        <v>0</v>
      </c>
      <c r="D10" s="36"/>
      <c r="E10" s="36"/>
      <c r="F10" s="36"/>
      <c r="G10" s="125"/>
      <c r="H10" s="125"/>
      <c r="I10" s="36"/>
      <c r="J10" s="82"/>
      <c r="K10" s="136"/>
      <c r="L10" s="136"/>
      <c r="M10" s="36"/>
      <c r="N10" s="36"/>
      <c r="O10" s="94" t="s">
        <v>36</v>
      </c>
    </row>
    <row r="11" spans="1:15">
      <c r="A11" s="23">
        <v>7</v>
      </c>
      <c r="B11" s="41" t="s">
        <v>37</v>
      </c>
      <c r="C11" s="124">
        <v>0</v>
      </c>
      <c r="D11" s="36"/>
      <c r="E11" s="36"/>
      <c r="F11" s="36"/>
      <c r="G11" s="125"/>
      <c r="H11" s="125"/>
      <c r="I11" s="36"/>
      <c r="J11" s="82"/>
      <c r="K11" s="136"/>
      <c r="L11" s="136"/>
      <c r="M11" s="36"/>
      <c r="N11" s="36"/>
      <c r="O11" s="94" t="s">
        <v>38</v>
      </c>
    </row>
    <row r="12" spans="1:15">
      <c r="A12" s="23">
        <v>8</v>
      </c>
      <c r="B12" s="41" t="s">
        <v>39</v>
      </c>
      <c r="C12" s="141">
        <v>23942369.84485</v>
      </c>
      <c r="D12" s="36"/>
      <c r="E12" s="36"/>
      <c r="F12" s="36"/>
      <c r="G12" s="125"/>
      <c r="H12" s="125"/>
      <c r="I12" s="36"/>
      <c r="J12" s="82"/>
      <c r="K12" s="136"/>
      <c r="L12" s="136"/>
      <c r="M12" s="36"/>
      <c r="N12" s="36"/>
      <c r="O12" s="94" t="s">
        <v>40</v>
      </c>
    </row>
    <row r="13" spans="1:15">
      <c r="A13" s="23">
        <v>9</v>
      </c>
      <c r="B13" s="41" t="s">
        <v>156</v>
      </c>
      <c r="C13" s="141">
        <v>1866857.14702</v>
      </c>
      <c r="D13" s="36"/>
      <c r="E13" s="36"/>
      <c r="F13" s="36"/>
      <c r="G13" s="125"/>
      <c r="H13" s="125"/>
      <c r="I13" s="36"/>
      <c r="J13" s="82"/>
      <c r="K13" s="136"/>
      <c r="L13" s="136"/>
      <c r="M13" s="36"/>
      <c r="N13" s="36"/>
      <c r="O13" s="94" t="s">
        <v>163</v>
      </c>
    </row>
    <row r="14" spans="1:15">
      <c r="A14" s="23">
        <v>10</v>
      </c>
      <c r="B14" s="41" t="s">
        <v>157</v>
      </c>
      <c r="C14" s="141">
        <v>104800.2</v>
      </c>
      <c r="D14" s="36"/>
      <c r="E14" s="36"/>
      <c r="F14" s="36"/>
      <c r="G14" s="125"/>
      <c r="H14" s="125"/>
      <c r="I14" s="36"/>
      <c r="J14" s="82"/>
      <c r="K14" s="136"/>
      <c r="L14" s="136"/>
      <c r="M14" s="36"/>
      <c r="N14" s="36"/>
      <c r="O14" s="94" t="s">
        <v>43</v>
      </c>
    </row>
    <row r="15" spans="1:15">
      <c r="A15" s="23">
        <v>11</v>
      </c>
      <c r="B15" s="41" t="s">
        <v>119</v>
      </c>
      <c r="C15" s="141">
        <v>5329195.3724499997</v>
      </c>
      <c r="D15" s="36"/>
      <c r="E15" s="36"/>
      <c r="F15" s="36"/>
      <c r="G15" s="125"/>
      <c r="H15" s="125"/>
      <c r="I15" s="36"/>
      <c r="J15" s="82"/>
      <c r="K15" s="136"/>
      <c r="L15" s="136"/>
      <c r="M15" s="36"/>
      <c r="N15" s="36"/>
      <c r="O15" s="94" t="s">
        <v>45</v>
      </c>
    </row>
    <row r="16" spans="1:15">
      <c r="A16" s="117">
        <v>12</v>
      </c>
      <c r="B16" s="108" t="s">
        <v>158</v>
      </c>
      <c r="C16" s="141">
        <v>557316.39</v>
      </c>
      <c r="D16" s="118"/>
      <c r="E16" s="118"/>
      <c r="F16" s="118"/>
      <c r="G16" s="130"/>
      <c r="H16" s="130"/>
      <c r="I16" s="118"/>
      <c r="J16" s="84"/>
      <c r="K16" s="137"/>
      <c r="L16" s="137"/>
      <c r="M16" s="118"/>
      <c r="N16" s="118"/>
      <c r="O16" s="119" t="s">
        <v>46</v>
      </c>
    </row>
    <row r="17" spans="1:15">
      <c r="A17" s="23">
        <v>13</v>
      </c>
      <c r="B17" s="41" t="s">
        <v>159</v>
      </c>
      <c r="C17" s="124">
        <v>0</v>
      </c>
      <c r="D17" s="36"/>
      <c r="E17" s="36"/>
      <c r="F17" s="36"/>
      <c r="G17" s="125"/>
      <c r="H17" s="125"/>
      <c r="I17" s="36"/>
      <c r="J17" s="82"/>
      <c r="K17" s="136"/>
      <c r="L17" s="136"/>
      <c r="M17" s="36"/>
      <c r="N17" s="36"/>
      <c r="O17" s="94" t="s">
        <v>47</v>
      </c>
    </row>
    <row r="18" spans="1:15">
      <c r="A18" s="23">
        <v>14</v>
      </c>
      <c r="B18" s="41" t="s">
        <v>120</v>
      </c>
      <c r="C18" s="124">
        <v>0</v>
      </c>
      <c r="D18" s="36"/>
      <c r="E18" s="36"/>
      <c r="F18" s="36"/>
      <c r="G18" s="125"/>
      <c r="H18" s="125"/>
      <c r="I18" s="36"/>
      <c r="J18" s="82"/>
      <c r="K18" s="136"/>
      <c r="L18" s="136"/>
      <c r="M18" s="36"/>
      <c r="N18" s="36"/>
      <c r="O18" s="94" t="s">
        <v>49</v>
      </c>
    </row>
    <row r="19" spans="1:15">
      <c r="A19" s="23">
        <v>15</v>
      </c>
      <c r="B19" s="41" t="s">
        <v>160</v>
      </c>
      <c r="C19" s="124">
        <v>0</v>
      </c>
      <c r="D19" s="36"/>
      <c r="E19" s="36"/>
      <c r="F19" s="36"/>
      <c r="G19" s="125"/>
      <c r="H19" s="125"/>
      <c r="I19" s="36"/>
      <c r="J19" s="82"/>
      <c r="K19" s="136"/>
      <c r="L19" s="136"/>
      <c r="M19" s="36"/>
      <c r="N19" s="36"/>
      <c r="O19" s="94" t="s">
        <v>51</v>
      </c>
    </row>
    <row r="20" spans="1:15">
      <c r="A20" s="23">
        <v>16</v>
      </c>
      <c r="B20" s="41" t="s">
        <v>122</v>
      </c>
      <c r="C20" s="141">
        <v>98033.309200000003</v>
      </c>
      <c r="D20" s="36"/>
      <c r="E20" s="36"/>
      <c r="F20" s="36"/>
      <c r="G20" s="125"/>
      <c r="H20" s="125"/>
      <c r="I20" s="36"/>
      <c r="J20" s="82"/>
      <c r="K20" s="136"/>
      <c r="L20" s="136"/>
      <c r="M20" s="36"/>
      <c r="N20" s="36"/>
      <c r="O20" s="94" t="s">
        <v>53</v>
      </c>
    </row>
    <row r="21" spans="1:15" s="74" customFormat="1">
      <c r="A21" s="73">
        <v>17</v>
      </c>
      <c r="B21" s="68" t="s">
        <v>196</v>
      </c>
      <c r="C21" s="142">
        <v>131605816.07528001</v>
      </c>
      <c r="D21" s="72"/>
      <c r="E21" s="72"/>
      <c r="F21" s="72"/>
      <c r="G21" s="134"/>
      <c r="H21" s="134"/>
      <c r="I21" s="72"/>
      <c r="J21" s="79"/>
      <c r="K21" s="138"/>
      <c r="L21" s="138"/>
      <c r="M21" s="72"/>
      <c r="N21" s="72"/>
      <c r="O21" s="93" t="s">
        <v>55</v>
      </c>
    </row>
    <row r="22" spans="1:15" s="74" customFormat="1">
      <c r="A22" s="73">
        <v>18</v>
      </c>
      <c r="B22" s="68" t="s">
        <v>333</v>
      </c>
      <c r="C22" s="142">
        <v>4665376.6392299999</v>
      </c>
      <c r="D22" s="72"/>
      <c r="E22" s="72"/>
      <c r="F22" s="72"/>
      <c r="G22" s="134"/>
      <c r="H22" s="134"/>
      <c r="I22" s="72"/>
      <c r="J22" s="79"/>
      <c r="K22" s="138"/>
      <c r="L22" s="138"/>
      <c r="M22" s="72"/>
      <c r="N22" s="72"/>
      <c r="O22" s="93" t="s">
        <v>89</v>
      </c>
    </row>
    <row r="23" spans="1:15" s="74" customFormat="1">
      <c r="A23" s="73">
        <v>19</v>
      </c>
      <c r="B23" s="68" t="s">
        <v>22</v>
      </c>
      <c r="C23" s="142">
        <v>136271192.71452001</v>
      </c>
      <c r="D23" s="72"/>
      <c r="E23" s="72"/>
      <c r="F23" s="72"/>
      <c r="G23" s="134"/>
      <c r="H23" s="134"/>
      <c r="I23" s="72"/>
      <c r="J23" s="79"/>
      <c r="K23" s="138"/>
      <c r="L23" s="138"/>
      <c r="M23" s="72"/>
      <c r="N23" s="72"/>
      <c r="O23" s="93" t="s">
        <v>90</v>
      </c>
    </row>
    <row r="24" spans="1:15" s="74" customFormat="1">
      <c r="A24" s="73">
        <v>20</v>
      </c>
      <c r="B24" s="68" t="s">
        <v>198</v>
      </c>
      <c r="C24" s="142">
        <v>124571575.53115001</v>
      </c>
      <c r="D24" s="72"/>
      <c r="E24" s="72"/>
      <c r="F24" s="72"/>
      <c r="G24" s="134"/>
      <c r="H24" s="134"/>
      <c r="I24" s="72"/>
      <c r="J24" s="79"/>
      <c r="K24" s="138"/>
      <c r="L24" s="138"/>
      <c r="M24" s="72"/>
      <c r="N24" s="72"/>
      <c r="O24" s="93" t="s">
        <v>164</v>
      </c>
    </row>
    <row r="25" spans="1:15" s="74" customFormat="1">
      <c r="A25" s="73">
        <v>21</v>
      </c>
      <c r="B25" s="68" t="s">
        <v>200</v>
      </c>
      <c r="C25" s="142">
        <v>11699617.18441</v>
      </c>
      <c r="D25" s="72"/>
      <c r="E25" s="72"/>
      <c r="F25" s="72"/>
      <c r="G25" s="134"/>
      <c r="H25" s="134"/>
      <c r="I25" s="72"/>
      <c r="J25" s="79"/>
      <c r="K25" s="138"/>
      <c r="L25" s="138"/>
      <c r="M25" s="72"/>
      <c r="N25" s="72"/>
      <c r="O25" s="93" t="s">
        <v>165</v>
      </c>
    </row>
    <row r="26" spans="1:15">
      <c r="J26" s="89"/>
    </row>
    <row r="28" spans="1:15">
      <c r="B28" s="38"/>
    </row>
  </sheetData>
  <mergeCells count="2">
    <mergeCell ref="A2:O2"/>
    <mergeCell ref="A3:O3"/>
  </mergeCells>
  <pageMargins left="0.7" right="0.7" top="0.75" bottom="0.75" header="0.3" footer="0.3"/>
  <pageSetup paperSize="9" scale="3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election activeCell="D6" sqref="D6"/>
    </sheetView>
  </sheetViews>
  <sheetFormatPr defaultRowHeight="15"/>
  <cols>
    <col min="1" max="1" width="3.28515625" style="18" customWidth="1"/>
  </cols>
  <sheetData>
    <row r="9" spans="4:4">
      <c r="D9" t="s">
        <v>343</v>
      </c>
    </row>
    <row r="10" spans="4:4">
      <c r="D10" t="s">
        <v>344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view="pageBreakPreview" zoomScale="85" zoomScaleNormal="85" zoomScaleSheetLayoutView="85" workbookViewId="0">
      <pane xSplit="2" ySplit="4" topLeftCell="C5" activePane="bottomRight" state="frozen"/>
      <selection activeCell="D6" sqref="D6"/>
      <selection pane="topRight" activeCell="D6" sqref="D6"/>
      <selection pane="bottomLeft" activeCell="D6" sqref="D6"/>
      <selection pane="bottomRight" activeCell="C20" sqref="C20"/>
    </sheetView>
  </sheetViews>
  <sheetFormatPr defaultRowHeight="15"/>
  <cols>
    <col min="1" max="1" width="3.85546875" bestFit="1" customWidth="1"/>
    <col min="2" max="2" width="47.140625" bestFit="1" customWidth="1"/>
    <col min="3" max="3" width="17.7109375" style="28" customWidth="1"/>
    <col min="4" max="7" width="17.7109375" customWidth="1"/>
    <col min="8" max="10" width="19.5703125" customWidth="1"/>
    <col min="11" max="11" width="20.28515625" customWidth="1"/>
    <col min="12" max="14" width="19.5703125" customWidth="1"/>
    <col min="15" max="15" width="66.140625" bestFit="1" customWidth="1"/>
    <col min="16" max="16" width="41" bestFit="1" customWidth="1"/>
  </cols>
  <sheetData>
    <row r="1" spans="1:15">
      <c r="O1" s="98" t="s">
        <v>411</v>
      </c>
    </row>
    <row r="2" spans="1:15" ht="23.25" thickBot="1">
      <c r="A2" s="148" t="s">
        <v>194</v>
      </c>
      <c r="B2" s="149"/>
      <c r="C2" s="149"/>
      <c r="D2" s="149"/>
      <c r="E2" s="149"/>
      <c r="F2" s="149"/>
      <c r="G2" s="149"/>
      <c r="H2" s="149"/>
      <c r="I2" s="149"/>
      <c r="J2" s="149"/>
      <c r="K2" s="149"/>
      <c r="L2" s="149"/>
      <c r="M2" s="149"/>
      <c r="N2" s="149"/>
      <c r="O2" s="149"/>
    </row>
    <row r="3" spans="1:15" ht="23.25" thickBot="1">
      <c r="A3" s="154" t="s">
        <v>359</v>
      </c>
      <c r="B3" s="155"/>
      <c r="C3" s="155"/>
      <c r="D3" s="155"/>
      <c r="E3" s="155"/>
      <c r="F3" s="155"/>
      <c r="G3" s="155"/>
      <c r="H3" s="155"/>
      <c r="I3" s="155"/>
      <c r="J3" s="155"/>
      <c r="K3" s="155"/>
      <c r="L3" s="155"/>
      <c r="M3" s="155"/>
      <c r="N3" s="155"/>
      <c r="O3" s="155"/>
    </row>
    <row r="4" spans="1:15" s="58" customFormat="1" ht="32.2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ht="15" customHeight="1">
      <c r="A5" s="29">
        <v>1</v>
      </c>
      <c r="B5" s="12" t="s">
        <v>218</v>
      </c>
      <c r="C5" s="124">
        <v>19090031.189509999</v>
      </c>
      <c r="D5" s="124"/>
      <c r="E5" s="124"/>
      <c r="F5" s="124"/>
      <c r="G5" s="123"/>
      <c r="H5" s="123"/>
      <c r="I5" s="123"/>
      <c r="J5" s="123"/>
      <c r="K5" s="123"/>
      <c r="L5" s="77"/>
      <c r="M5" s="123"/>
      <c r="N5" s="124"/>
      <c r="O5" s="99" t="s">
        <v>248</v>
      </c>
    </row>
    <row r="6" spans="1:15" ht="15" customHeight="1">
      <c r="A6" s="29">
        <v>2</v>
      </c>
      <c r="B6" s="12" t="s">
        <v>219</v>
      </c>
      <c r="C6" s="124">
        <v>749390.08345999999</v>
      </c>
      <c r="D6" s="124"/>
      <c r="E6" s="124"/>
      <c r="F6" s="124"/>
      <c r="G6" s="123"/>
      <c r="H6" s="123"/>
      <c r="I6" s="123"/>
      <c r="J6" s="123"/>
      <c r="K6" s="123"/>
      <c r="L6" s="77"/>
      <c r="M6" s="123"/>
      <c r="N6" s="124"/>
      <c r="O6" s="99" t="s">
        <v>249</v>
      </c>
    </row>
    <row r="7" spans="1:15" ht="15" customHeight="1">
      <c r="A7" s="29">
        <v>3</v>
      </c>
      <c r="B7" s="12" t="s">
        <v>220</v>
      </c>
      <c r="C7" s="124">
        <v>-1059730.6946300003</v>
      </c>
      <c r="D7" s="124"/>
      <c r="E7" s="124"/>
      <c r="F7" s="124"/>
      <c r="G7" s="123"/>
      <c r="H7" s="123"/>
      <c r="I7" s="123"/>
      <c r="J7" s="123"/>
      <c r="K7" s="123"/>
      <c r="L7" s="77"/>
      <c r="M7" s="123"/>
      <c r="N7" s="124"/>
      <c r="O7" s="99" t="s">
        <v>251</v>
      </c>
    </row>
    <row r="8" spans="1:15" s="11" customFormat="1" ht="15" customHeight="1">
      <c r="A8" s="30">
        <v>4</v>
      </c>
      <c r="B8" s="71" t="s">
        <v>221</v>
      </c>
      <c r="C8" s="128">
        <v>17280910.411239997</v>
      </c>
      <c r="D8" s="128"/>
      <c r="E8" s="128"/>
      <c r="F8" s="128"/>
      <c r="G8" s="132"/>
      <c r="H8" s="132"/>
      <c r="I8" s="132"/>
      <c r="J8" s="132"/>
      <c r="K8" s="132"/>
      <c r="L8" s="78"/>
      <c r="M8" s="132"/>
      <c r="N8" s="128"/>
      <c r="O8" s="101" t="s">
        <v>252</v>
      </c>
    </row>
    <row r="9" spans="1:15" ht="15" customHeight="1">
      <c r="A9" s="29">
        <v>5</v>
      </c>
      <c r="B9" s="12" t="s">
        <v>222</v>
      </c>
      <c r="C9" s="124">
        <v>998167.66260999988</v>
      </c>
      <c r="D9" s="124"/>
      <c r="E9" s="124"/>
      <c r="F9" s="124"/>
      <c r="G9" s="123"/>
      <c r="H9" s="123"/>
      <c r="I9" s="123"/>
      <c r="J9" s="123"/>
      <c r="K9" s="123"/>
      <c r="L9" s="77"/>
      <c r="M9" s="123"/>
      <c r="N9" s="124"/>
      <c r="O9" s="99" t="s">
        <v>250</v>
      </c>
    </row>
    <row r="10" spans="1:15" ht="15" customHeight="1">
      <c r="A10" s="29">
        <v>6</v>
      </c>
      <c r="B10" s="12" t="s">
        <v>223</v>
      </c>
      <c r="C10" s="124">
        <v>102798.53430999999</v>
      </c>
      <c r="D10" s="124"/>
      <c r="E10" s="124"/>
      <c r="F10" s="124"/>
      <c r="G10" s="123"/>
      <c r="H10" s="123"/>
      <c r="I10" s="123"/>
      <c r="J10" s="123"/>
      <c r="K10" s="123"/>
      <c r="L10" s="77"/>
      <c r="M10" s="123"/>
      <c r="N10" s="124"/>
      <c r="O10" s="99" t="s">
        <v>273</v>
      </c>
    </row>
    <row r="11" spans="1:15" ht="15" customHeight="1">
      <c r="A11" s="29">
        <v>7</v>
      </c>
      <c r="B11" s="12" t="s">
        <v>224</v>
      </c>
      <c r="C11" s="124">
        <v>208413.41260000004</v>
      </c>
      <c r="D11" s="124"/>
      <c r="E11" s="124"/>
      <c r="F11" s="124"/>
      <c r="G11" s="123"/>
      <c r="H11" s="123"/>
      <c r="I11" s="123"/>
      <c r="J11" s="123"/>
      <c r="K11" s="123"/>
      <c r="L11" s="77"/>
      <c r="M11" s="123"/>
      <c r="N11" s="124"/>
      <c r="O11" s="99" t="s">
        <v>254</v>
      </c>
    </row>
    <row r="12" spans="1:15" s="11" customFormat="1" ht="15" customHeight="1">
      <c r="A12" s="30">
        <v>8</v>
      </c>
      <c r="B12" s="71" t="s">
        <v>225</v>
      </c>
      <c r="C12" s="128">
        <v>18590290.020959999</v>
      </c>
      <c r="D12" s="128"/>
      <c r="E12" s="128"/>
      <c r="F12" s="128"/>
      <c r="G12" s="132"/>
      <c r="H12" s="132"/>
      <c r="I12" s="132"/>
      <c r="J12" s="132"/>
      <c r="K12" s="132"/>
      <c r="L12" s="78"/>
      <c r="M12" s="132"/>
      <c r="N12" s="128"/>
      <c r="O12" s="101" t="s">
        <v>253</v>
      </c>
    </row>
    <row r="13" spans="1:15" ht="15" customHeight="1">
      <c r="A13" s="29">
        <v>9</v>
      </c>
      <c r="B13" s="12" t="s">
        <v>226</v>
      </c>
      <c r="C13" s="124">
        <v>4640683.3037800007</v>
      </c>
      <c r="D13" s="124"/>
      <c r="E13" s="124"/>
      <c r="F13" s="124"/>
      <c r="G13" s="123"/>
      <c r="H13" s="123"/>
      <c r="I13" s="123"/>
      <c r="J13" s="123"/>
      <c r="K13" s="123"/>
      <c r="L13" s="77"/>
      <c r="M13" s="123"/>
      <c r="N13" s="124"/>
      <c r="O13" s="99" t="s">
        <v>261</v>
      </c>
    </row>
    <row r="14" spans="1:15" ht="15" customHeight="1">
      <c r="A14" s="29">
        <v>10</v>
      </c>
      <c r="B14" s="12" t="s">
        <v>388</v>
      </c>
      <c r="C14" s="124">
        <v>9060407.6602299996</v>
      </c>
      <c r="D14" s="124"/>
      <c r="E14" s="124"/>
      <c r="F14" s="124"/>
      <c r="G14" s="123"/>
      <c r="H14" s="123"/>
      <c r="I14" s="123"/>
      <c r="J14" s="123"/>
      <c r="K14" s="123"/>
      <c r="L14" s="77"/>
      <c r="M14" s="123"/>
      <c r="N14" s="124"/>
      <c r="O14" s="99" t="s">
        <v>413</v>
      </c>
    </row>
    <row r="15" spans="1:15" ht="15" customHeight="1">
      <c r="A15" s="29">
        <v>11</v>
      </c>
      <c r="B15" s="12" t="s">
        <v>227</v>
      </c>
      <c r="C15" s="124">
        <v>344346.68661000003</v>
      </c>
      <c r="D15" s="124"/>
      <c r="E15" s="124"/>
      <c r="F15" s="124"/>
      <c r="G15" s="123"/>
      <c r="H15" s="123"/>
      <c r="I15" s="123"/>
      <c r="J15" s="123"/>
      <c r="K15" s="123"/>
      <c r="L15" s="77"/>
      <c r="M15" s="123"/>
      <c r="N15" s="124"/>
      <c r="O15" s="99" t="s">
        <v>263</v>
      </c>
    </row>
    <row r="16" spans="1:15" ht="15" customHeight="1">
      <c r="A16" s="29">
        <v>12</v>
      </c>
      <c r="B16" s="12" t="s">
        <v>228</v>
      </c>
      <c r="C16" s="124">
        <v>1116073.3745900001</v>
      </c>
      <c r="D16" s="124"/>
      <c r="E16" s="124"/>
      <c r="F16" s="124"/>
      <c r="G16" s="123"/>
      <c r="H16" s="123"/>
      <c r="I16" s="123"/>
      <c r="J16" s="123"/>
      <c r="K16" s="123"/>
      <c r="L16" s="77"/>
      <c r="M16" s="123"/>
      <c r="N16" s="124"/>
      <c r="O16" s="99" t="s">
        <v>262</v>
      </c>
    </row>
    <row r="17" spans="1:15" ht="15" customHeight="1">
      <c r="A17" s="29">
        <v>13</v>
      </c>
      <c r="B17" s="12" t="s">
        <v>229</v>
      </c>
      <c r="C17" s="124">
        <v>169192.52995999996</v>
      </c>
      <c r="D17" s="124"/>
      <c r="E17" s="124"/>
      <c r="F17" s="124"/>
      <c r="G17" s="123"/>
      <c r="H17" s="123"/>
      <c r="I17" s="123"/>
      <c r="J17" s="123"/>
      <c r="K17" s="123"/>
      <c r="L17" s="77"/>
      <c r="M17" s="123"/>
      <c r="N17" s="124"/>
      <c r="O17" s="99" t="s">
        <v>414</v>
      </c>
    </row>
    <row r="18" spans="1:15" ht="30">
      <c r="A18" s="106">
        <v>14</v>
      </c>
      <c r="B18" s="83" t="s">
        <v>393</v>
      </c>
      <c r="C18" s="124">
        <v>17831.907800000001</v>
      </c>
      <c r="D18" s="124"/>
      <c r="E18" s="124"/>
      <c r="F18" s="124"/>
      <c r="G18" s="123"/>
      <c r="H18" s="123"/>
      <c r="I18" s="123"/>
      <c r="J18" s="123"/>
      <c r="K18" s="123"/>
      <c r="L18" s="77"/>
      <c r="M18" s="123"/>
      <c r="N18" s="124"/>
      <c r="O18" s="102" t="s">
        <v>415</v>
      </c>
    </row>
    <row r="19" spans="1:15" s="11" customFormat="1" ht="15" customHeight="1">
      <c r="A19" s="30">
        <v>15</v>
      </c>
      <c r="B19" s="71" t="s">
        <v>230</v>
      </c>
      <c r="C19" s="128">
        <v>14659842.089860003</v>
      </c>
      <c r="D19" s="128"/>
      <c r="E19" s="128"/>
      <c r="F19" s="128"/>
      <c r="G19" s="132"/>
      <c r="H19" s="132"/>
      <c r="I19" s="132"/>
      <c r="J19" s="132"/>
      <c r="K19" s="132"/>
      <c r="L19" s="78"/>
      <c r="M19" s="132"/>
      <c r="N19" s="124"/>
      <c r="O19" s="101" t="s">
        <v>264</v>
      </c>
    </row>
    <row r="20" spans="1:15" ht="15" customHeight="1">
      <c r="A20" s="29">
        <v>16</v>
      </c>
      <c r="B20" s="12" t="s">
        <v>231</v>
      </c>
      <c r="C20" s="124">
        <v>461214.69423999992</v>
      </c>
      <c r="D20" s="124"/>
      <c r="E20" s="124"/>
      <c r="F20" s="124"/>
      <c r="G20" s="123"/>
      <c r="H20" s="123"/>
      <c r="I20" s="123"/>
      <c r="J20" s="123"/>
      <c r="K20" s="123"/>
      <c r="L20" s="77"/>
      <c r="M20" s="123"/>
      <c r="N20" s="124"/>
      <c r="O20" s="99" t="s">
        <v>265</v>
      </c>
    </row>
    <row r="21" spans="1:15" ht="15" customHeight="1">
      <c r="A21" s="29">
        <v>17</v>
      </c>
      <c r="B21" s="12" t="s">
        <v>232</v>
      </c>
      <c r="C21" s="124">
        <v>365334.24331000005</v>
      </c>
      <c r="D21" s="124"/>
      <c r="E21" s="124"/>
      <c r="F21" s="124"/>
      <c r="G21" s="123"/>
      <c r="H21" s="123"/>
      <c r="I21" s="123"/>
      <c r="J21" s="123"/>
      <c r="K21" s="123"/>
      <c r="L21" s="77"/>
      <c r="M21" s="123"/>
      <c r="N21" s="124"/>
      <c r="O21" s="99" t="s">
        <v>266</v>
      </c>
    </row>
    <row r="22" spans="1:15" ht="15" customHeight="1">
      <c r="A22" s="29">
        <v>18</v>
      </c>
      <c r="B22" s="12" t="s">
        <v>233</v>
      </c>
      <c r="C22" s="124">
        <v>299597.15020000003</v>
      </c>
      <c r="D22" s="124"/>
      <c r="E22" s="124"/>
      <c r="F22" s="124"/>
      <c r="G22" s="123"/>
      <c r="H22" s="123"/>
      <c r="I22" s="123"/>
      <c r="J22" s="123"/>
      <c r="K22" s="123"/>
      <c r="L22" s="77"/>
      <c r="M22" s="123"/>
      <c r="N22" s="124"/>
      <c r="O22" s="99" t="s">
        <v>267</v>
      </c>
    </row>
    <row r="23" spans="1:15" ht="15" customHeight="1">
      <c r="A23" s="29">
        <v>19</v>
      </c>
      <c r="B23" s="12" t="s">
        <v>234</v>
      </c>
      <c r="C23" s="124">
        <v>341874.36663</v>
      </c>
      <c r="D23" s="124"/>
      <c r="E23" s="124"/>
      <c r="F23" s="124"/>
      <c r="G23" s="123"/>
      <c r="H23" s="123"/>
      <c r="I23" s="123"/>
      <c r="J23" s="123"/>
      <c r="K23" s="123"/>
      <c r="L23" s="77"/>
      <c r="M23" s="123"/>
      <c r="N23" s="124"/>
      <c r="O23" s="99" t="s">
        <v>268</v>
      </c>
    </row>
    <row r="24" spans="1:15" s="11" customFormat="1" ht="15" customHeight="1">
      <c r="A24" s="30">
        <v>20</v>
      </c>
      <c r="B24" s="71" t="s">
        <v>235</v>
      </c>
      <c r="C24" s="128">
        <v>1468020.4547700002</v>
      </c>
      <c r="D24" s="128"/>
      <c r="E24" s="128"/>
      <c r="F24" s="128"/>
      <c r="G24" s="132"/>
      <c r="H24" s="132"/>
      <c r="I24" s="132"/>
      <c r="J24" s="132"/>
      <c r="K24" s="132"/>
      <c r="L24" s="78"/>
      <c r="M24" s="132"/>
      <c r="N24" s="128"/>
      <c r="O24" s="101" t="s">
        <v>269</v>
      </c>
    </row>
    <row r="25" spans="1:15" s="11" customFormat="1" ht="15" customHeight="1">
      <c r="A25" s="30">
        <v>21</v>
      </c>
      <c r="B25" s="71" t="s">
        <v>236</v>
      </c>
      <c r="C25" s="128">
        <v>16127862.544799997</v>
      </c>
      <c r="D25" s="128"/>
      <c r="E25" s="128"/>
      <c r="F25" s="128"/>
      <c r="G25" s="132"/>
      <c r="H25" s="132"/>
      <c r="I25" s="132"/>
      <c r="J25" s="132"/>
      <c r="K25" s="132"/>
      <c r="L25" s="78"/>
      <c r="M25" s="132"/>
      <c r="N25" s="128"/>
      <c r="O25" s="101" t="s">
        <v>420</v>
      </c>
    </row>
    <row r="26" spans="1:15" ht="15" customHeight="1">
      <c r="A26" s="29">
        <v>22</v>
      </c>
      <c r="B26" s="12" t="s">
        <v>237</v>
      </c>
      <c r="C26" s="124">
        <v>197130.50780999998</v>
      </c>
      <c r="D26" s="124"/>
      <c r="E26" s="124"/>
      <c r="F26" s="124"/>
      <c r="G26" s="123"/>
      <c r="H26" s="123"/>
      <c r="I26" s="123"/>
      <c r="J26" s="123"/>
      <c r="K26" s="123"/>
      <c r="L26" s="77"/>
      <c r="M26" s="123"/>
      <c r="N26" s="124"/>
      <c r="O26" s="99" t="s">
        <v>260</v>
      </c>
    </row>
    <row r="27" spans="1:15" ht="15" customHeight="1">
      <c r="A27" s="29">
        <v>23</v>
      </c>
      <c r="B27" s="12" t="s">
        <v>238</v>
      </c>
      <c r="C27" s="124">
        <v>603424.04056000011</v>
      </c>
      <c r="D27" s="124"/>
      <c r="E27" s="124"/>
      <c r="F27" s="124"/>
      <c r="G27" s="123"/>
      <c r="H27" s="123"/>
      <c r="I27" s="123"/>
      <c r="J27" s="123"/>
      <c r="K27" s="123"/>
      <c r="L27" s="77"/>
      <c r="M27" s="123"/>
      <c r="N27" s="124"/>
      <c r="O27" s="99" t="s">
        <v>271</v>
      </c>
    </row>
    <row r="28" spans="1:15" ht="15" customHeight="1">
      <c r="A28" s="29">
        <v>24</v>
      </c>
      <c r="B28" s="12" t="s">
        <v>239</v>
      </c>
      <c r="C28" s="124">
        <v>13184.083170000004</v>
      </c>
      <c r="D28" s="124"/>
      <c r="E28" s="124"/>
      <c r="F28" s="124"/>
      <c r="G28" s="123"/>
      <c r="H28" s="123"/>
      <c r="I28" s="123"/>
      <c r="J28" s="123"/>
      <c r="K28" s="123"/>
      <c r="L28" s="77"/>
      <c r="M28" s="123"/>
      <c r="N28" s="124"/>
      <c r="O28" s="99" t="s">
        <v>270</v>
      </c>
    </row>
    <row r="29" spans="1:15" ht="15" customHeight="1">
      <c r="A29" s="29">
        <v>25</v>
      </c>
      <c r="B29" s="12" t="s">
        <v>240</v>
      </c>
      <c r="C29" s="124">
        <v>659458.7026900003</v>
      </c>
      <c r="D29" s="124"/>
      <c r="E29" s="124"/>
      <c r="F29" s="124"/>
      <c r="G29" s="123"/>
      <c r="H29" s="123"/>
      <c r="I29" s="123"/>
      <c r="J29" s="123"/>
      <c r="K29" s="123"/>
      <c r="L29" s="77"/>
      <c r="M29" s="123"/>
      <c r="N29" s="124"/>
      <c r="O29" s="99" t="s">
        <v>272</v>
      </c>
    </row>
    <row r="30" spans="1:15" ht="15" customHeight="1">
      <c r="A30" s="29">
        <v>26</v>
      </c>
      <c r="B30" s="12" t="s">
        <v>389</v>
      </c>
      <c r="C30" s="124">
        <v>13527.156280000001</v>
      </c>
      <c r="D30" s="124"/>
      <c r="E30" s="124"/>
      <c r="F30" s="124"/>
      <c r="G30" s="123"/>
      <c r="H30" s="123"/>
      <c r="I30" s="123"/>
      <c r="J30" s="123"/>
      <c r="K30" s="123"/>
      <c r="L30" s="77"/>
      <c r="M30" s="123"/>
      <c r="N30" s="124"/>
      <c r="O30" s="99" t="s">
        <v>416</v>
      </c>
    </row>
    <row r="31" spans="1:15" ht="15" customHeight="1">
      <c r="A31" s="29">
        <v>27</v>
      </c>
      <c r="B31" s="12" t="s">
        <v>394</v>
      </c>
      <c r="C31" s="124">
        <v>39923.67196</v>
      </c>
      <c r="D31" s="124"/>
      <c r="E31" s="124"/>
      <c r="F31" s="124"/>
      <c r="G31" s="123"/>
      <c r="H31" s="123"/>
      <c r="I31" s="123"/>
      <c r="J31" s="123"/>
      <c r="K31" s="123"/>
      <c r="L31" s="77"/>
      <c r="M31" s="123"/>
      <c r="N31" s="124"/>
      <c r="O31" s="99" t="s">
        <v>417</v>
      </c>
    </row>
    <row r="32" spans="1:15" ht="15" customHeight="1">
      <c r="A32" s="29">
        <v>28</v>
      </c>
      <c r="B32" s="12" t="s">
        <v>390</v>
      </c>
      <c r="C32" s="124">
        <v>79795.066439999995</v>
      </c>
      <c r="D32" s="124"/>
      <c r="E32" s="124"/>
      <c r="F32" s="124"/>
      <c r="G32" s="123"/>
      <c r="H32" s="123"/>
      <c r="I32" s="123"/>
      <c r="J32" s="123"/>
      <c r="K32" s="123"/>
      <c r="L32" s="77"/>
      <c r="M32" s="123"/>
      <c r="N32" s="124"/>
      <c r="O32" s="99" t="s">
        <v>418</v>
      </c>
    </row>
    <row r="33" spans="1:15" ht="15" customHeight="1">
      <c r="A33" s="30">
        <v>29</v>
      </c>
      <c r="B33" s="71" t="s">
        <v>337</v>
      </c>
      <c r="C33" s="128">
        <v>1606443.22945</v>
      </c>
      <c r="D33" s="128"/>
      <c r="E33" s="128"/>
      <c r="F33" s="128"/>
      <c r="G33" s="132"/>
      <c r="H33" s="132"/>
      <c r="I33" s="132"/>
      <c r="J33" s="132"/>
      <c r="K33" s="132"/>
      <c r="L33" s="78"/>
      <c r="M33" s="132"/>
      <c r="N33" s="128"/>
      <c r="O33" s="101" t="s">
        <v>419</v>
      </c>
    </row>
    <row r="34" spans="1:15" s="11" customFormat="1" ht="15" customHeight="1">
      <c r="A34" s="30">
        <v>30</v>
      </c>
      <c r="B34" s="71" t="s">
        <v>242</v>
      </c>
      <c r="C34" s="128">
        <v>17734305.774459995</v>
      </c>
      <c r="D34" s="128"/>
      <c r="E34" s="128"/>
      <c r="F34" s="128"/>
      <c r="G34" s="132"/>
      <c r="H34" s="132"/>
      <c r="I34" s="132"/>
      <c r="J34" s="132"/>
      <c r="K34" s="132"/>
      <c r="L34" s="78"/>
      <c r="M34" s="132"/>
      <c r="N34" s="128"/>
      <c r="O34" s="101" t="s">
        <v>259</v>
      </c>
    </row>
    <row r="35" spans="1:15" s="11" customFormat="1" ht="15" customHeight="1">
      <c r="A35" s="29">
        <v>31</v>
      </c>
      <c r="B35" s="12" t="s">
        <v>391</v>
      </c>
      <c r="C35" s="124">
        <v>60860.730389999939</v>
      </c>
      <c r="D35" s="124"/>
      <c r="E35" s="124"/>
      <c r="F35" s="124"/>
      <c r="G35" s="123"/>
      <c r="H35" s="123"/>
      <c r="I35" s="123"/>
      <c r="J35" s="123"/>
      <c r="K35" s="123"/>
      <c r="L35" s="77"/>
      <c r="M35" s="123"/>
      <c r="N35" s="124"/>
      <c r="O35" s="99" t="s">
        <v>421</v>
      </c>
    </row>
    <row r="36" spans="1:15" ht="15" customHeight="1">
      <c r="A36" s="29">
        <v>32</v>
      </c>
      <c r="B36" s="12" t="s">
        <v>243</v>
      </c>
      <c r="C36" s="124">
        <v>795123.51609000016</v>
      </c>
      <c r="D36" s="124"/>
      <c r="E36" s="124"/>
      <c r="F36" s="124"/>
      <c r="G36" s="123"/>
      <c r="H36" s="123"/>
      <c r="I36" s="123"/>
      <c r="J36" s="123"/>
      <c r="K36" s="123"/>
      <c r="L36" s="77"/>
      <c r="M36" s="123"/>
      <c r="N36" s="124"/>
      <c r="O36" s="99" t="s">
        <v>258</v>
      </c>
    </row>
    <row r="37" spans="1:15" ht="15" customHeight="1">
      <c r="A37" s="29">
        <v>33</v>
      </c>
      <c r="B37" s="12" t="s">
        <v>244</v>
      </c>
      <c r="C37" s="124">
        <v>223918.85576999997</v>
      </c>
      <c r="D37" s="124"/>
      <c r="E37" s="124"/>
      <c r="F37" s="124"/>
      <c r="G37" s="123"/>
      <c r="H37" s="123"/>
      <c r="I37" s="123"/>
      <c r="J37" s="123"/>
      <c r="K37" s="123"/>
      <c r="L37" s="77"/>
      <c r="M37" s="123"/>
      <c r="N37" s="124"/>
      <c r="O37" s="99" t="s">
        <v>257</v>
      </c>
    </row>
    <row r="38" spans="1:15" ht="15" customHeight="1">
      <c r="A38" s="29">
        <v>34</v>
      </c>
      <c r="B38" s="12" t="s">
        <v>245</v>
      </c>
      <c r="C38" s="124">
        <v>571204.66027999984</v>
      </c>
      <c r="D38" s="124"/>
      <c r="E38" s="124"/>
      <c r="F38" s="124"/>
      <c r="G38" s="123"/>
      <c r="H38" s="123"/>
      <c r="I38" s="123"/>
      <c r="J38" s="123"/>
      <c r="K38" s="123"/>
      <c r="L38" s="77"/>
      <c r="M38" s="123"/>
      <c r="N38" s="124"/>
      <c r="O38" s="99" t="s">
        <v>256</v>
      </c>
    </row>
    <row r="39" spans="1:15" ht="15" customHeight="1">
      <c r="A39" s="29">
        <v>35</v>
      </c>
      <c r="B39" s="12" t="s">
        <v>246</v>
      </c>
      <c r="C39" s="124">
        <v>-862756.90132999979</v>
      </c>
      <c r="D39" s="124"/>
      <c r="E39" s="124"/>
      <c r="F39" s="124"/>
      <c r="G39" s="123"/>
      <c r="H39" s="123"/>
      <c r="I39" s="123"/>
      <c r="J39" s="123"/>
      <c r="K39" s="123"/>
      <c r="L39" s="77"/>
      <c r="M39" s="123"/>
      <c r="N39" s="124"/>
      <c r="O39" s="99" t="s">
        <v>255</v>
      </c>
    </row>
    <row r="40" spans="1:15" s="11" customFormat="1" ht="15" customHeight="1">
      <c r="A40" s="29">
        <v>36</v>
      </c>
      <c r="B40" s="71" t="s">
        <v>247</v>
      </c>
      <c r="C40" s="128">
        <v>-291552.24104000011</v>
      </c>
      <c r="D40" s="128"/>
      <c r="E40" s="128"/>
      <c r="F40" s="128"/>
      <c r="G40" s="132"/>
      <c r="H40" s="132"/>
      <c r="I40" s="132"/>
      <c r="J40" s="132"/>
      <c r="K40" s="132"/>
      <c r="L40" s="78"/>
      <c r="M40" s="132"/>
      <c r="N40" s="128"/>
      <c r="O40" s="101" t="s">
        <v>306</v>
      </c>
    </row>
    <row r="41" spans="1:15">
      <c r="D41" s="28"/>
      <c r="E41" s="28"/>
      <c r="K41" s="120"/>
    </row>
    <row r="42" spans="1:15">
      <c r="B42" s="88" t="s">
        <v>392</v>
      </c>
      <c r="D42" s="28"/>
      <c r="E42" s="28"/>
      <c r="K42" s="121"/>
    </row>
    <row r="43" spans="1:15" ht="15.75">
      <c r="B43" s="105" t="s">
        <v>428</v>
      </c>
      <c r="D43" s="28"/>
      <c r="E43" s="28"/>
    </row>
    <row r="44" spans="1:15">
      <c r="D44" s="28"/>
      <c r="E44" s="28"/>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6"/>
  <sheetViews>
    <sheetView zoomScale="85" zoomScaleNormal="85" workbookViewId="0">
      <pane xSplit="2" ySplit="4" topLeftCell="C22" activePane="bottomRight" state="frozen"/>
      <selection activeCell="D6" sqref="D6"/>
      <selection pane="topRight" activeCell="D6" sqref="D6"/>
      <selection pane="bottomLeft" activeCell="D6" sqref="D6"/>
      <selection pane="bottomRight" activeCell="C42" sqref="C42"/>
    </sheetView>
  </sheetViews>
  <sheetFormatPr defaultRowHeight="15"/>
  <cols>
    <col min="1" max="1" width="3.85546875" bestFit="1" customWidth="1"/>
    <col min="2" max="2" width="61.5703125" style="34" customWidth="1"/>
    <col min="3" max="14" width="18.140625" customWidth="1"/>
    <col min="15" max="15" width="53.28515625" style="34" customWidth="1"/>
  </cols>
  <sheetData>
    <row r="1" spans="1:15">
      <c r="O1" s="98" t="s">
        <v>411</v>
      </c>
    </row>
    <row r="2" spans="1:15" ht="23.25" thickBot="1">
      <c r="A2" s="148" t="s">
        <v>194</v>
      </c>
      <c r="B2" s="149"/>
      <c r="C2" s="149"/>
      <c r="D2" s="149"/>
      <c r="E2" s="149"/>
      <c r="F2" s="149"/>
      <c r="G2" s="149"/>
      <c r="H2" s="149"/>
      <c r="I2" s="149"/>
      <c r="J2" s="149"/>
      <c r="K2" s="149"/>
      <c r="L2" s="149"/>
      <c r="M2" s="149"/>
      <c r="N2" s="149"/>
      <c r="O2" s="149"/>
    </row>
    <row r="3" spans="1:15" ht="23.25" thickBot="1">
      <c r="A3" s="154" t="s">
        <v>363</v>
      </c>
      <c r="B3" s="155"/>
      <c r="C3" s="155"/>
      <c r="D3" s="155"/>
      <c r="E3" s="155"/>
      <c r="F3" s="155"/>
      <c r="G3" s="155"/>
      <c r="H3" s="155"/>
      <c r="I3" s="155"/>
      <c r="J3" s="155"/>
      <c r="K3" s="155"/>
      <c r="L3" s="155"/>
      <c r="M3" s="155"/>
      <c r="N3" s="155"/>
      <c r="O3" s="155"/>
    </row>
    <row r="4" spans="1:15" s="58" customFormat="1" ht="32.25"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60" t="s">
        <v>26</v>
      </c>
    </row>
    <row r="5" spans="1:15" ht="15" customHeight="1">
      <c r="A5" s="29">
        <v>1</v>
      </c>
      <c r="B5" s="41" t="s">
        <v>274</v>
      </c>
      <c r="C5" s="141">
        <v>7814554.2571199965</v>
      </c>
      <c r="D5" s="124"/>
      <c r="E5" s="124"/>
      <c r="F5" s="127"/>
      <c r="G5" s="123"/>
      <c r="H5" s="123"/>
      <c r="I5" s="123"/>
      <c r="J5" s="123"/>
      <c r="K5" s="123"/>
      <c r="L5" s="124"/>
      <c r="M5" s="123"/>
      <c r="N5" s="124"/>
      <c r="O5" s="103" t="s">
        <v>293</v>
      </c>
    </row>
    <row r="6" spans="1:15" ht="15" customHeight="1">
      <c r="A6" s="29">
        <v>2</v>
      </c>
      <c r="B6" s="41" t="s">
        <v>275</v>
      </c>
      <c r="C6" s="141">
        <v>432357.38625999994</v>
      </c>
      <c r="D6" s="124"/>
      <c r="E6" s="124"/>
      <c r="F6" s="127"/>
      <c r="G6" s="123"/>
      <c r="H6" s="123"/>
      <c r="I6" s="123"/>
      <c r="J6" s="123"/>
      <c r="K6" s="123"/>
      <c r="L6" s="124"/>
      <c r="M6" s="123"/>
      <c r="N6" s="124"/>
      <c r="O6" s="103" t="s">
        <v>422</v>
      </c>
    </row>
    <row r="7" spans="1:15" ht="15" customHeight="1">
      <c r="A7" s="30">
        <v>3</v>
      </c>
      <c r="B7" s="68" t="s">
        <v>395</v>
      </c>
      <c r="C7" s="142">
        <v>8246911.6435699994</v>
      </c>
      <c r="D7" s="128"/>
      <c r="E7" s="128"/>
      <c r="F7" s="133"/>
      <c r="G7" s="132"/>
      <c r="H7" s="132"/>
      <c r="I7" s="132"/>
      <c r="J7" s="132"/>
      <c r="K7" s="132"/>
      <c r="L7" s="128"/>
      <c r="M7" s="132"/>
      <c r="N7" s="128"/>
      <c r="O7" s="104" t="s">
        <v>423</v>
      </c>
    </row>
    <row r="8" spans="1:15" ht="15" customHeight="1">
      <c r="A8" s="29">
        <v>4</v>
      </c>
      <c r="B8" s="41" t="s">
        <v>276</v>
      </c>
      <c r="C8" s="141">
        <v>849956.05027999997</v>
      </c>
      <c r="D8" s="124"/>
      <c r="E8" s="124"/>
      <c r="F8" s="127"/>
      <c r="G8" s="123"/>
      <c r="H8" s="123"/>
      <c r="I8" s="123"/>
      <c r="J8" s="123"/>
      <c r="K8" s="123"/>
      <c r="L8" s="124"/>
      <c r="M8" s="123"/>
      <c r="N8" s="124"/>
      <c r="O8" s="103" t="s">
        <v>424</v>
      </c>
    </row>
    <row r="9" spans="1:15" s="11" customFormat="1" ht="15" customHeight="1">
      <c r="A9" s="30">
        <v>5</v>
      </c>
      <c r="B9" s="68" t="s">
        <v>277</v>
      </c>
      <c r="C9" s="142">
        <v>7396955.5929900007</v>
      </c>
      <c r="D9" s="128"/>
      <c r="E9" s="128"/>
      <c r="F9" s="133"/>
      <c r="G9" s="132"/>
      <c r="H9" s="132"/>
      <c r="I9" s="132"/>
      <c r="J9" s="132"/>
      <c r="K9" s="132"/>
      <c r="L9" s="128"/>
      <c r="M9" s="132"/>
      <c r="N9" s="128"/>
      <c r="O9" s="104" t="s">
        <v>294</v>
      </c>
    </row>
    <row r="10" spans="1:15" ht="15" customHeight="1">
      <c r="A10" s="29">
        <v>6</v>
      </c>
      <c r="B10" s="41" t="s">
        <v>278</v>
      </c>
      <c r="C10" s="141">
        <v>3748605.0240499997</v>
      </c>
      <c r="D10" s="124"/>
      <c r="E10" s="124"/>
      <c r="F10" s="127"/>
      <c r="G10" s="123"/>
      <c r="H10" s="123"/>
      <c r="I10" s="123"/>
      <c r="J10" s="123"/>
      <c r="K10" s="123"/>
      <c r="L10" s="124"/>
      <c r="M10" s="123"/>
      <c r="N10" s="124"/>
      <c r="O10" s="103" t="s">
        <v>295</v>
      </c>
    </row>
    <row r="11" spans="1:15" ht="15" customHeight="1">
      <c r="A11" s="29">
        <v>7</v>
      </c>
      <c r="B11" s="41" t="s">
        <v>279</v>
      </c>
      <c r="C11" s="141">
        <v>477770.13931999996</v>
      </c>
      <c r="D11" s="124"/>
      <c r="E11" s="124"/>
      <c r="F11" s="127"/>
      <c r="G11" s="123"/>
      <c r="H11" s="123"/>
      <c r="I11" s="123"/>
      <c r="J11" s="123"/>
      <c r="K11" s="123"/>
      <c r="L11" s="124"/>
      <c r="M11" s="123"/>
      <c r="N11" s="124"/>
      <c r="O11" s="103" t="s">
        <v>296</v>
      </c>
    </row>
    <row r="12" spans="1:15" s="75" customFormat="1" ht="15" customHeight="1">
      <c r="A12" s="29">
        <v>8</v>
      </c>
      <c r="B12" s="41" t="s">
        <v>280</v>
      </c>
      <c r="C12" s="141">
        <v>3270834.8844599989</v>
      </c>
      <c r="D12" s="124"/>
      <c r="E12" s="124"/>
      <c r="F12" s="127"/>
      <c r="G12" s="123"/>
      <c r="H12" s="123"/>
      <c r="I12" s="123"/>
      <c r="J12" s="123"/>
      <c r="K12" s="123"/>
      <c r="L12" s="124"/>
      <c r="M12" s="123"/>
      <c r="N12" s="124"/>
      <c r="O12" s="103" t="s">
        <v>297</v>
      </c>
    </row>
    <row r="13" spans="1:15" ht="15" customHeight="1">
      <c r="A13" s="29">
        <v>9</v>
      </c>
      <c r="B13" s="41" t="s">
        <v>281</v>
      </c>
      <c r="C13" s="141">
        <v>4126120.7082700003</v>
      </c>
      <c r="D13" s="124"/>
      <c r="E13" s="124"/>
      <c r="F13" s="127"/>
      <c r="G13" s="123"/>
      <c r="H13" s="123"/>
      <c r="I13" s="123"/>
      <c r="J13" s="123"/>
      <c r="K13" s="123"/>
      <c r="L13" s="124"/>
      <c r="M13" s="123"/>
      <c r="N13" s="124"/>
      <c r="O13" s="103" t="s">
        <v>298</v>
      </c>
    </row>
    <row r="14" spans="1:15" ht="15" customHeight="1">
      <c r="A14" s="29">
        <v>10</v>
      </c>
      <c r="B14" s="41" t="s">
        <v>282</v>
      </c>
      <c r="C14" s="141">
        <v>512502.99642000004</v>
      </c>
      <c r="D14" s="124"/>
      <c r="E14" s="124"/>
      <c r="F14" s="127"/>
      <c r="G14" s="123"/>
      <c r="H14" s="123"/>
      <c r="I14" s="123"/>
      <c r="J14" s="123"/>
      <c r="K14" s="123"/>
      <c r="L14" s="124"/>
      <c r="M14" s="123"/>
      <c r="N14" s="124"/>
      <c r="O14" s="103" t="s">
        <v>299</v>
      </c>
    </row>
    <row r="15" spans="1:15" ht="15" customHeight="1">
      <c r="A15" s="29">
        <v>11</v>
      </c>
      <c r="B15" s="41" t="s">
        <v>283</v>
      </c>
      <c r="C15" s="141">
        <v>-1731736.1054100001</v>
      </c>
      <c r="D15" s="124"/>
      <c r="E15" s="124"/>
      <c r="F15" s="127"/>
      <c r="G15" s="123"/>
      <c r="H15" s="123"/>
      <c r="I15" s="123"/>
      <c r="J15" s="123"/>
      <c r="K15" s="123"/>
      <c r="L15" s="124"/>
      <c r="M15" s="123"/>
      <c r="N15" s="124"/>
      <c r="O15" s="103" t="s">
        <v>300</v>
      </c>
    </row>
    <row r="16" spans="1:15" ht="15" customHeight="1">
      <c r="A16" s="29">
        <v>12</v>
      </c>
      <c r="B16" s="41" t="s">
        <v>396</v>
      </c>
      <c r="C16" s="141">
        <v>-10301.86419</v>
      </c>
      <c r="D16" s="124"/>
      <c r="E16" s="124"/>
      <c r="F16" s="127"/>
      <c r="G16" s="123"/>
      <c r="H16" s="123"/>
      <c r="I16" s="123"/>
      <c r="J16" s="123"/>
      <c r="K16" s="123"/>
      <c r="L16" s="124"/>
      <c r="M16" s="123"/>
      <c r="N16" s="124"/>
      <c r="O16" s="103" t="s">
        <v>425</v>
      </c>
    </row>
    <row r="17" spans="1:15" ht="15" customHeight="1">
      <c r="A17" s="29">
        <v>13</v>
      </c>
      <c r="B17" s="83" t="s">
        <v>284</v>
      </c>
      <c r="C17" s="141">
        <v>-1229534.97306</v>
      </c>
      <c r="D17" s="124"/>
      <c r="E17" s="124"/>
      <c r="F17" s="127"/>
      <c r="G17" s="123"/>
      <c r="H17" s="123"/>
      <c r="I17" s="123"/>
      <c r="J17" s="123"/>
      <c r="K17" s="123"/>
      <c r="L17" s="124"/>
      <c r="M17" s="123"/>
      <c r="N17" s="124"/>
      <c r="O17" s="103" t="s">
        <v>301</v>
      </c>
    </row>
    <row r="18" spans="1:15" ht="15" customHeight="1">
      <c r="A18" s="30">
        <v>14</v>
      </c>
      <c r="B18" s="68" t="s">
        <v>221</v>
      </c>
      <c r="C18" s="142">
        <v>2896585.7350499993</v>
      </c>
      <c r="D18" s="128"/>
      <c r="E18" s="128"/>
      <c r="F18" s="133"/>
      <c r="G18" s="132"/>
      <c r="H18" s="132"/>
      <c r="I18" s="132"/>
      <c r="J18" s="132"/>
      <c r="K18" s="132"/>
      <c r="L18" s="128"/>
      <c r="M18" s="132"/>
      <c r="N18" s="128"/>
      <c r="O18" s="103" t="s">
        <v>252</v>
      </c>
    </row>
    <row r="19" spans="1:15" ht="15" customHeight="1">
      <c r="A19" s="29">
        <v>15</v>
      </c>
      <c r="B19" s="41" t="s">
        <v>285</v>
      </c>
      <c r="C19" s="141">
        <v>12118.408979999998</v>
      </c>
      <c r="D19" s="124"/>
      <c r="E19" s="124"/>
      <c r="F19" s="127"/>
      <c r="G19" s="123"/>
      <c r="H19" s="123"/>
      <c r="I19" s="123"/>
      <c r="J19" s="123"/>
      <c r="K19" s="123"/>
      <c r="L19" s="124"/>
      <c r="M19" s="123"/>
      <c r="N19" s="124"/>
      <c r="O19" s="103" t="s">
        <v>302</v>
      </c>
    </row>
    <row r="20" spans="1:15" s="11" customFormat="1" ht="15" customHeight="1">
      <c r="A20" s="30">
        <v>16</v>
      </c>
      <c r="B20" s="68" t="s">
        <v>286</v>
      </c>
      <c r="C20" s="142">
        <v>2908704.1440599994</v>
      </c>
      <c r="D20" s="128"/>
      <c r="E20" s="128"/>
      <c r="F20" s="133"/>
      <c r="G20" s="132"/>
      <c r="H20" s="132"/>
      <c r="I20" s="132"/>
      <c r="J20" s="132"/>
      <c r="K20" s="132"/>
      <c r="L20" s="128"/>
      <c r="M20" s="132"/>
      <c r="N20" s="128"/>
      <c r="O20" s="104" t="s">
        <v>303</v>
      </c>
    </row>
    <row r="21" spans="1:15" ht="15" customHeight="1">
      <c r="A21" s="29">
        <v>17</v>
      </c>
      <c r="B21" s="41" t="s">
        <v>287</v>
      </c>
      <c r="C21" s="141">
        <v>2222068.4084399994</v>
      </c>
      <c r="D21" s="124"/>
      <c r="E21" s="124"/>
      <c r="F21" s="127"/>
      <c r="G21" s="123"/>
      <c r="H21" s="123"/>
      <c r="I21" s="123"/>
      <c r="J21" s="123"/>
      <c r="K21" s="123"/>
      <c r="L21" s="124"/>
      <c r="M21" s="123"/>
      <c r="N21" s="124"/>
      <c r="O21" s="103" t="s">
        <v>167</v>
      </c>
    </row>
    <row r="22" spans="1:15" ht="15" customHeight="1">
      <c r="A22" s="29">
        <v>18</v>
      </c>
      <c r="B22" s="41" t="s">
        <v>227</v>
      </c>
      <c r="C22" s="141">
        <v>1063659.3602600002</v>
      </c>
      <c r="D22" s="124"/>
      <c r="E22" s="124"/>
      <c r="F22" s="127"/>
      <c r="G22" s="123"/>
      <c r="H22" s="123"/>
      <c r="I22" s="123"/>
      <c r="J22" s="123"/>
      <c r="K22" s="123"/>
      <c r="L22" s="124"/>
      <c r="M22" s="123"/>
      <c r="N22" s="124"/>
      <c r="O22" s="103" t="s">
        <v>304</v>
      </c>
    </row>
    <row r="23" spans="1:15" ht="15" customHeight="1">
      <c r="A23" s="29">
        <v>19</v>
      </c>
      <c r="B23" s="41" t="s">
        <v>229</v>
      </c>
      <c r="C23" s="141">
        <v>45400.127499999973</v>
      </c>
      <c r="D23" s="124"/>
      <c r="E23" s="124"/>
      <c r="F23" s="127"/>
      <c r="G23" s="123"/>
      <c r="H23" s="123"/>
      <c r="I23" s="123"/>
      <c r="J23" s="123"/>
      <c r="K23" s="123"/>
      <c r="L23" s="124"/>
      <c r="M23" s="123"/>
      <c r="N23" s="124"/>
      <c r="O23" s="103" t="s">
        <v>305</v>
      </c>
    </row>
    <row r="24" spans="1:15" ht="15" customHeight="1">
      <c r="A24" s="29">
        <v>20</v>
      </c>
      <c r="B24" s="41" t="s">
        <v>288</v>
      </c>
      <c r="C24" s="141">
        <v>1203809.17548</v>
      </c>
      <c r="D24" s="124"/>
      <c r="E24" s="124"/>
      <c r="F24" s="127"/>
      <c r="G24" s="123"/>
      <c r="H24" s="123"/>
      <c r="I24" s="123"/>
      <c r="J24" s="123"/>
      <c r="K24" s="123"/>
      <c r="L24" s="124"/>
      <c r="M24" s="123"/>
      <c r="N24" s="124"/>
      <c r="O24" s="103" t="s">
        <v>314</v>
      </c>
    </row>
    <row r="25" spans="1:15" ht="15" customHeight="1">
      <c r="A25" s="29">
        <v>21</v>
      </c>
      <c r="B25" s="41" t="s">
        <v>289</v>
      </c>
      <c r="C25" s="141">
        <v>72653.933770000003</v>
      </c>
      <c r="D25" s="124"/>
      <c r="E25" s="124"/>
      <c r="F25" s="127"/>
      <c r="G25" s="123"/>
      <c r="H25" s="123"/>
      <c r="I25" s="123"/>
      <c r="J25" s="123"/>
      <c r="K25" s="123"/>
      <c r="L25" s="124"/>
      <c r="M25" s="123"/>
      <c r="N25" s="124"/>
      <c r="O25" s="103" t="s">
        <v>315</v>
      </c>
    </row>
    <row r="26" spans="1:15" s="11" customFormat="1" ht="15" customHeight="1">
      <c r="A26" s="29">
        <v>22</v>
      </c>
      <c r="B26" s="68" t="s">
        <v>335</v>
      </c>
      <c r="C26" s="142">
        <v>1276463.10935</v>
      </c>
      <c r="D26" s="128"/>
      <c r="E26" s="128"/>
      <c r="F26" s="133"/>
      <c r="G26" s="132"/>
      <c r="H26" s="132"/>
      <c r="I26" s="132"/>
      <c r="J26" s="132"/>
      <c r="K26" s="132"/>
      <c r="L26" s="128"/>
      <c r="M26" s="132"/>
      <c r="N26" s="128"/>
      <c r="O26" s="104" t="s">
        <v>312</v>
      </c>
    </row>
    <row r="27" spans="1:15" ht="15" customHeight="1">
      <c r="A27" s="29">
        <v>23</v>
      </c>
      <c r="B27" s="68" t="s">
        <v>336</v>
      </c>
      <c r="C27" s="142">
        <v>1632241.0344900002</v>
      </c>
      <c r="D27" s="128"/>
      <c r="E27" s="128"/>
      <c r="F27" s="133"/>
      <c r="G27" s="132"/>
      <c r="H27" s="132"/>
      <c r="I27" s="132"/>
      <c r="J27" s="132"/>
      <c r="K27" s="132"/>
      <c r="L27" s="128"/>
      <c r="M27" s="132"/>
      <c r="N27" s="128"/>
      <c r="O27" s="104" t="s">
        <v>313</v>
      </c>
    </row>
    <row r="28" spans="1:15" ht="15" customHeight="1">
      <c r="A28" s="29">
        <v>24</v>
      </c>
      <c r="B28" s="41" t="s">
        <v>222</v>
      </c>
      <c r="C28" s="141">
        <v>235780.00564000008</v>
      </c>
      <c r="D28" s="124"/>
      <c r="E28" s="124"/>
      <c r="F28" s="127"/>
      <c r="G28" s="123"/>
      <c r="H28" s="123"/>
      <c r="I28" s="123"/>
      <c r="J28" s="123"/>
      <c r="K28" s="123"/>
      <c r="L28" s="124"/>
      <c r="M28" s="123"/>
      <c r="N28" s="124"/>
      <c r="O28" s="103" t="s">
        <v>250</v>
      </c>
    </row>
    <row r="29" spans="1:15" ht="15" customHeight="1">
      <c r="A29" s="29">
        <v>25</v>
      </c>
      <c r="B29" s="41" t="s">
        <v>237</v>
      </c>
      <c r="C29" s="143">
        <v>162318.19056999998</v>
      </c>
      <c r="D29" s="124"/>
      <c r="E29" s="124"/>
      <c r="F29" s="127"/>
      <c r="G29" s="123"/>
      <c r="H29" s="123"/>
      <c r="I29" s="123"/>
      <c r="J29" s="123"/>
      <c r="K29" s="123"/>
      <c r="L29" s="124"/>
      <c r="M29" s="123"/>
      <c r="N29" s="124"/>
      <c r="O29" s="103" t="s">
        <v>260</v>
      </c>
    </row>
    <row r="30" spans="1:15" ht="15" customHeight="1">
      <c r="A30" s="29">
        <v>26</v>
      </c>
      <c r="B30" s="41" t="s">
        <v>290</v>
      </c>
      <c r="C30" s="141">
        <v>460083.77529000008</v>
      </c>
      <c r="D30" s="124"/>
      <c r="E30" s="124"/>
      <c r="F30" s="127"/>
      <c r="G30" s="123"/>
      <c r="H30" s="123"/>
      <c r="I30" s="123"/>
      <c r="J30" s="123"/>
      <c r="K30" s="123"/>
      <c r="L30" s="124"/>
      <c r="M30" s="123"/>
      <c r="N30" s="124"/>
      <c r="O30" s="103" t="s">
        <v>271</v>
      </c>
    </row>
    <row r="31" spans="1:15" ht="15" customHeight="1">
      <c r="A31" s="29">
        <v>27</v>
      </c>
      <c r="B31" s="41" t="s">
        <v>239</v>
      </c>
      <c r="C31" s="141">
        <v>14844.865599999999</v>
      </c>
      <c r="D31" s="124"/>
      <c r="E31" s="124"/>
      <c r="F31" s="127"/>
      <c r="G31" s="123"/>
      <c r="H31" s="123"/>
      <c r="I31" s="123"/>
      <c r="J31" s="123"/>
      <c r="K31" s="123"/>
      <c r="L31" s="124"/>
      <c r="M31" s="123"/>
      <c r="N31" s="124"/>
      <c r="O31" s="103" t="s">
        <v>270</v>
      </c>
    </row>
    <row r="32" spans="1:15" ht="15" customHeight="1">
      <c r="A32" s="29">
        <v>28</v>
      </c>
      <c r="B32" s="41" t="s">
        <v>291</v>
      </c>
      <c r="C32" s="141">
        <v>311742.31926999998</v>
      </c>
      <c r="D32" s="124"/>
      <c r="E32" s="124"/>
      <c r="F32" s="127"/>
      <c r="G32" s="123"/>
      <c r="H32" s="123"/>
      <c r="I32" s="123"/>
      <c r="J32" s="123"/>
      <c r="K32" s="123"/>
      <c r="L32" s="124"/>
      <c r="M32" s="123"/>
      <c r="N32" s="124"/>
      <c r="O32" s="103" t="s">
        <v>272</v>
      </c>
    </row>
    <row r="33" spans="1:15" ht="15" customHeight="1">
      <c r="A33" s="29">
        <v>29</v>
      </c>
      <c r="B33" s="41" t="s">
        <v>397</v>
      </c>
      <c r="C33" s="124">
        <v>0</v>
      </c>
      <c r="D33" s="124"/>
      <c r="E33" s="124"/>
      <c r="F33" s="127"/>
      <c r="G33" s="67"/>
      <c r="H33" s="67"/>
      <c r="I33" s="123"/>
      <c r="J33" s="123"/>
      <c r="K33" s="123"/>
      <c r="L33" s="124"/>
      <c r="M33" s="123"/>
      <c r="N33" s="124"/>
      <c r="O33" s="103" t="s">
        <v>427</v>
      </c>
    </row>
    <row r="34" spans="1:15" ht="15" customHeight="1">
      <c r="A34" s="29">
        <v>30</v>
      </c>
      <c r="B34" s="41" t="s">
        <v>398</v>
      </c>
      <c r="C34" s="124">
        <v>0</v>
      </c>
      <c r="D34" s="124"/>
      <c r="E34" s="124"/>
      <c r="F34" s="127"/>
      <c r="G34" s="67"/>
      <c r="H34" s="67"/>
      <c r="I34" s="123"/>
      <c r="J34" s="123"/>
      <c r="K34" s="123"/>
      <c r="L34" s="124"/>
      <c r="M34" s="123"/>
      <c r="N34" s="124"/>
      <c r="O34" s="103" t="s">
        <v>426</v>
      </c>
    </row>
    <row r="35" spans="1:15" s="11" customFormat="1" ht="15" customHeight="1">
      <c r="A35" s="29">
        <v>31</v>
      </c>
      <c r="B35" s="68" t="s">
        <v>337</v>
      </c>
      <c r="C35" s="142">
        <v>948989.15143999981</v>
      </c>
      <c r="D35" s="128"/>
      <c r="E35" s="128"/>
      <c r="F35" s="133"/>
      <c r="G35" s="132"/>
      <c r="H35" s="132"/>
      <c r="I35" s="132"/>
      <c r="J35" s="132"/>
      <c r="K35" s="132"/>
      <c r="L35" s="128"/>
      <c r="M35" s="132"/>
      <c r="N35" s="128"/>
      <c r="O35" s="104" t="s">
        <v>311</v>
      </c>
    </row>
    <row r="36" spans="1:15" ht="15" customHeight="1">
      <c r="A36" s="29">
        <v>32</v>
      </c>
      <c r="B36" s="41" t="s">
        <v>338</v>
      </c>
      <c r="C36" s="141">
        <v>919031.88869000017</v>
      </c>
      <c r="D36" s="124"/>
      <c r="E36" s="124"/>
      <c r="F36" s="127"/>
      <c r="G36" s="123"/>
      <c r="H36" s="123"/>
      <c r="I36" s="123"/>
      <c r="J36" s="123"/>
      <c r="K36" s="123"/>
      <c r="L36" s="124"/>
      <c r="M36" s="123"/>
      <c r="N36" s="124"/>
      <c r="O36" s="103" t="s">
        <v>310</v>
      </c>
    </row>
    <row r="37" spans="1:15" ht="15" customHeight="1">
      <c r="A37" s="29">
        <v>33</v>
      </c>
      <c r="B37" s="41" t="s">
        <v>241</v>
      </c>
      <c r="C37" s="141">
        <v>-32152.032750000009</v>
      </c>
      <c r="D37" s="124"/>
      <c r="E37" s="124"/>
      <c r="F37" s="127"/>
      <c r="G37" s="123"/>
      <c r="H37" s="123"/>
      <c r="I37" s="123"/>
      <c r="J37" s="123"/>
      <c r="K37" s="123"/>
      <c r="L37" s="124"/>
      <c r="M37" s="123"/>
      <c r="N37" s="124"/>
      <c r="O37" s="103" t="s">
        <v>309</v>
      </c>
    </row>
    <row r="38" spans="1:15" ht="15" customHeight="1">
      <c r="A38" s="29">
        <v>34</v>
      </c>
      <c r="B38" s="41" t="s">
        <v>243</v>
      </c>
      <c r="C38" s="141">
        <v>886879.85592000023</v>
      </c>
      <c r="D38" s="124"/>
      <c r="E38" s="124"/>
      <c r="F38" s="127"/>
      <c r="G38" s="123"/>
      <c r="H38" s="123"/>
      <c r="I38" s="123"/>
      <c r="J38" s="123"/>
      <c r="K38" s="123"/>
      <c r="L38" s="124"/>
      <c r="M38" s="123"/>
      <c r="N38" s="124"/>
      <c r="O38" s="103" t="s">
        <v>258</v>
      </c>
    </row>
    <row r="39" spans="1:15" ht="15" customHeight="1">
      <c r="A39" s="29">
        <v>35</v>
      </c>
      <c r="B39" s="41" t="s">
        <v>292</v>
      </c>
      <c r="C39" s="141">
        <v>137632.08199000001</v>
      </c>
      <c r="D39" s="124"/>
      <c r="E39" s="124"/>
      <c r="F39" s="127"/>
      <c r="G39" s="123"/>
      <c r="H39" s="123"/>
      <c r="I39" s="123"/>
      <c r="J39" s="123"/>
      <c r="K39" s="123"/>
      <c r="L39" s="124"/>
      <c r="M39" s="123"/>
      <c r="N39" s="124"/>
      <c r="O39" s="103" t="s">
        <v>257</v>
      </c>
    </row>
    <row r="40" spans="1:15" ht="15" customHeight="1">
      <c r="A40" s="29">
        <v>36</v>
      </c>
      <c r="B40" s="41" t="s">
        <v>339</v>
      </c>
      <c r="C40" s="141">
        <v>749247.77387999999</v>
      </c>
      <c r="D40" s="124"/>
      <c r="E40" s="124"/>
      <c r="F40" s="127"/>
      <c r="G40" s="123"/>
      <c r="H40" s="123"/>
      <c r="I40" s="123"/>
      <c r="J40" s="123"/>
      <c r="K40" s="123"/>
      <c r="L40" s="124"/>
      <c r="M40" s="123"/>
      <c r="N40" s="124"/>
      <c r="O40" s="103" t="s">
        <v>308</v>
      </c>
    </row>
    <row r="41" spans="1:15" ht="15" customHeight="1">
      <c r="A41" s="29">
        <v>37</v>
      </c>
      <c r="B41" s="41" t="s">
        <v>246</v>
      </c>
      <c r="C41" s="141">
        <v>249356.35449999996</v>
      </c>
      <c r="D41" s="124"/>
      <c r="E41" s="124"/>
      <c r="F41" s="127"/>
      <c r="G41" s="123"/>
      <c r="H41" s="123"/>
      <c r="I41" s="123"/>
      <c r="J41" s="123"/>
      <c r="K41" s="123"/>
      <c r="L41" s="124"/>
      <c r="M41" s="123"/>
      <c r="N41" s="124"/>
      <c r="O41" s="103" t="s">
        <v>307</v>
      </c>
    </row>
    <row r="42" spans="1:15" s="11" customFormat="1" ht="15" customHeight="1">
      <c r="A42" s="29">
        <v>38</v>
      </c>
      <c r="B42" s="68" t="s">
        <v>340</v>
      </c>
      <c r="C42" s="142">
        <v>998604.12838000047</v>
      </c>
      <c r="D42" s="128"/>
      <c r="E42" s="128"/>
      <c r="F42" s="133"/>
      <c r="G42" s="132"/>
      <c r="H42" s="132"/>
      <c r="I42" s="132"/>
      <c r="J42" s="132"/>
      <c r="K42" s="132"/>
      <c r="L42" s="128"/>
      <c r="M42" s="132"/>
      <c r="N42" s="128"/>
      <c r="O42" s="104" t="s">
        <v>306</v>
      </c>
    </row>
    <row r="43" spans="1:15">
      <c r="B43" s="62"/>
      <c r="C43" s="20"/>
      <c r="D43" s="61"/>
      <c r="J43" s="120"/>
    </row>
    <row r="44" spans="1:15" ht="15.75">
      <c r="B44" s="105" t="s">
        <v>428</v>
      </c>
      <c r="D44" s="28"/>
      <c r="J44" s="122"/>
      <c r="K44" s="122"/>
    </row>
    <row r="45" spans="1:15">
      <c r="A45" s="81"/>
      <c r="N45" s="80"/>
    </row>
    <row r="46" spans="1:15">
      <c r="A46" s="80"/>
      <c r="N46" s="80"/>
      <c r="O46" s="25"/>
    </row>
  </sheetData>
  <mergeCells count="2">
    <mergeCell ref="A2:O2"/>
    <mergeCell ref="A3:O3"/>
  </mergeCells>
  <pageMargins left="0.7" right="0.7" top="0.75" bottom="0.75" header="0.3" footer="0.3"/>
  <pageSetup paperSize="9" scale="3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zoomScale="85" zoomScaleNormal="85" workbookViewId="0">
      <pane xSplit="2" ySplit="4" topLeftCell="C22" activePane="bottomRight" state="frozen"/>
      <selection activeCell="D6" sqref="D6"/>
      <selection pane="topRight" activeCell="D6" sqref="D6"/>
      <selection pane="bottomLeft" activeCell="D6" sqref="D6"/>
      <selection pane="bottomRight" activeCell="C41" sqref="C41"/>
    </sheetView>
  </sheetViews>
  <sheetFormatPr defaultRowHeight="15"/>
  <cols>
    <col min="1" max="1" width="3.85546875" bestFit="1" customWidth="1"/>
    <col min="2" max="2" width="62.28515625" bestFit="1" customWidth="1"/>
    <col min="3" max="12" width="17.42578125" customWidth="1"/>
    <col min="13" max="13" width="18.7109375" customWidth="1"/>
    <col min="14" max="14" width="17.42578125" customWidth="1"/>
    <col min="15" max="15" width="72.7109375" bestFit="1" customWidth="1"/>
  </cols>
  <sheetData>
    <row r="1" spans="1:15">
      <c r="O1" s="98" t="s">
        <v>411</v>
      </c>
    </row>
    <row r="2" spans="1:15" ht="23.25" thickBot="1">
      <c r="A2" s="148" t="s">
        <v>194</v>
      </c>
      <c r="B2" s="149"/>
      <c r="C2" s="149"/>
      <c r="D2" s="149"/>
      <c r="E2" s="149"/>
      <c r="F2" s="149"/>
      <c r="G2" s="149"/>
      <c r="H2" s="149"/>
      <c r="I2" s="149"/>
      <c r="J2" s="149"/>
      <c r="K2" s="149"/>
      <c r="L2" s="149"/>
      <c r="M2" s="149"/>
      <c r="N2" s="149"/>
      <c r="O2" s="149"/>
    </row>
    <row r="3" spans="1:15" ht="23.25" thickBot="1">
      <c r="A3" s="154" t="s">
        <v>361</v>
      </c>
      <c r="B3" s="155"/>
      <c r="C3" s="155"/>
      <c r="D3" s="155"/>
      <c r="E3" s="155"/>
      <c r="F3" s="155"/>
      <c r="G3" s="155"/>
      <c r="H3" s="155"/>
      <c r="I3" s="155"/>
      <c r="J3" s="155"/>
      <c r="K3" s="155"/>
      <c r="L3" s="155"/>
      <c r="M3" s="155"/>
      <c r="N3" s="155"/>
      <c r="O3" s="155"/>
    </row>
    <row r="4" spans="1:15" ht="32.25"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ht="15" customHeight="1">
      <c r="A5" s="29">
        <v>1</v>
      </c>
      <c r="B5" s="12" t="s">
        <v>274</v>
      </c>
      <c r="C5" s="124"/>
      <c r="D5" s="124"/>
      <c r="E5" s="124"/>
      <c r="F5" s="124"/>
      <c r="G5" s="123"/>
      <c r="H5" s="123"/>
      <c r="I5" s="123"/>
      <c r="J5" s="123"/>
      <c r="K5" s="127"/>
      <c r="L5" s="124"/>
      <c r="M5" s="123"/>
      <c r="N5" s="124"/>
      <c r="O5" s="103" t="s">
        <v>293</v>
      </c>
    </row>
    <row r="6" spans="1:15" ht="15" customHeight="1">
      <c r="A6" s="29">
        <v>2</v>
      </c>
      <c r="B6" s="12" t="s">
        <v>316</v>
      </c>
      <c r="C6" s="141">
        <v>3009164.1308799991</v>
      </c>
      <c r="D6" s="124"/>
      <c r="E6" s="124"/>
      <c r="F6" s="124"/>
      <c r="G6" s="123"/>
      <c r="H6" s="123"/>
      <c r="I6" s="123"/>
      <c r="J6" s="123"/>
      <c r="K6" s="127"/>
      <c r="L6" s="124"/>
      <c r="M6" s="123"/>
      <c r="N6" s="124"/>
      <c r="O6" s="103" t="s">
        <v>422</v>
      </c>
    </row>
    <row r="7" spans="1:15" ht="15" customHeight="1">
      <c r="A7" s="30">
        <v>3</v>
      </c>
      <c r="B7" s="71" t="s">
        <v>395</v>
      </c>
      <c r="C7" s="142">
        <v>3009164.1308799991</v>
      </c>
      <c r="D7" s="128"/>
      <c r="E7" s="128"/>
      <c r="F7" s="128"/>
      <c r="G7" s="132"/>
      <c r="H7" s="132"/>
      <c r="I7" s="132"/>
      <c r="J7" s="132"/>
      <c r="K7" s="133"/>
      <c r="L7" s="128"/>
      <c r="M7" s="132"/>
      <c r="N7" s="128"/>
      <c r="O7" s="104" t="s">
        <v>423</v>
      </c>
    </row>
    <row r="8" spans="1:15" ht="15" customHeight="1">
      <c r="A8" s="29">
        <v>4</v>
      </c>
      <c r="B8" s="12" t="s">
        <v>276</v>
      </c>
      <c r="C8" s="141">
        <v>282581.69092999998</v>
      </c>
      <c r="D8" s="124"/>
      <c r="E8" s="124"/>
      <c r="F8" s="124"/>
      <c r="G8" s="123"/>
      <c r="H8" s="123"/>
      <c r="I8" s="123"/>
      <c r="J8" s="123"/>
      <c r="K8" s="127"/>
      <c r="L8" s="124"/>
      <c r="M8" s="123"/>
      <c r="N8" s="124"/>
      <c r="O8" s="103" t="s">
        <v>424</v>
      </c>
    </row>
    <row r="9" spans="1:15" s="11" customFormat="1" ht="15" customHeight="1">
      <c r="A9" s="29">
        <v>5</v>
      </c>
      <c r="B9" s="71" t="s">
        <v>277</v>
      </c>
      <c r="C9" s="142">
        <v>2726582.4399100002</v>
      </c>
      <c r="D9" s="128"/>
      <c r="E9" s="128"/>
      <c r="F9" s="128"/>
      <c r="G9" s="132"/>
      <c r="H9" s="132"/>
      <c r="I9" s="132"/>
      <c r="J9" s="132"/>
      <c r="K9" s="133"/>
      <c r="L9" s="128"/>
      <c r="M9" s="132"/>
      <c r="N9" s="128"/>
      <c r="O9" s="104" t="s">
        <v>294</v>
      </c>
    </row>
    <row r="10" spans="1:15" ht="15" customHeight="1">
      <c r="A10" s="29">
        <v>6</v>
      </c>
      <c r="B10" s="12" t="s">
        <v>317</v>
      </c>
      <c r="C10" s="141">
        <v>2141997.1180199999</v>
      </c>
      <c r="D10" s="124"/>
      <c r="E10" s="124"/>
      <c r="F10" s="124"/>
      <c r="G10" s="123"/>
      <c r="H10" s="123"/>
      <c r="I10" s="123"/>
      <c r="J10" s="123"/>
      <c r="K10" s="127"/>
      <c r="L10" s="124"/>
      <c r="M10" s="123"/>
      <c r="N10" s="124"/>
      <c r="O10" s="103" t="s">
        <v>295</v>
      </c>
    </row>
    <row r="11" spans="1:15" ht="15" customHeight="1">
      <c r="A11" s="29">
        <v>7</v>
      </c>
      <c r="B11" s="12" t="s">
        <v>279</v>
      </c>
      <c r="C11" s="141">
        <v>53343.202740000001</v>
      </c>
      <c r="D11" s="124"/>
      <c r="E11" s="124"/>
      <c r="F11" s="124"/>
      <c r="G11" s="123"/>
      <c r="H11" s="123"/>
      <c r="I11" s="123"/>
      <c r="J11" s="123"/>
      <c r="K11" s="127"/>
      <c r="L11" s="124"/>
      <c r="M11" s="123"/>
      <c r="N11" s="124"/>
      <c r="O11" s="103" t="s">
        <v>296</v>
      </c>
    </row>
    <row r="12" spans="1:15" s="11" customFormat="1" ht="15" customHeight="1">
      <c r="A12" s="29">
        <v>8</v>
      </c>
      <c r="B12" s="71" t="s">
        <v>280</v>
      </c>
      <c r="C12" s="142">
        <v>2088653.9152600004</v>
      </c>
      <c r="D12" s="128"/>
      <c r="E12" s="128"/>
      <c r="F12" s="128"/>
      <c r="G12" s="132"/>
      <c r="H12" s="132"/>
      <c r="I12" s="132"/>
      <c r="J12" s="132"/>
      <c r="K12" s="133"/>
      <c r="L12" s="128"/>
      <c r="M12" s="132"/>
      <c r="N12" s="128"/>
      <c r="O12" s="103" t="s">
        <v>297</v>
      </c>
    </row>
    <row r="13" spans="1:15" ht="15" customHeight="1">
      <c r="A13" s="29">
        <v>9</v>
      </c>
      <c r="B13" s="12" t="s">
        <v>281</v>
      </c>
      <c r="C13" s="141">
        <v>637928.52462000004</v>
      </c>
      <c r="D13" s="124"/>
      <c r="E13" s="124"/>
      <c r="F13" s="124"/>
      <c r="G13" s="123"/>
      <c r="H13" s="123"/>
      <c r="I13" s="123"/>
      <c r="J13" s="123"/>
      <c r="K13" s="127"/>
      <c r="L13" s="124"/>
      <c r="M13" s="123"/>
      <c r="N13" s="124"/>
      <c r="O13" s="103" t="s">
        <v>298</v>
      </c>
    </row>
    <row r="14" spans="1:15" ht="15" customHeight="1">
      <c r="A14" s="29">
        <v>10</v>
      </c>
      <c r="B14" s="12" t="s">
        <v>282</v>
      </c>
      <c r="C14" s="141">
        <v>-1912.3019699999986</v>
      </c>
      <c r="D14" s="124"/>
      <c r="E14" s="124"/>
      <c r="F14" s="124"/>
      <c r="G14" s="123"/>
      <c r="H14" s="123"/>
      <c r="I14" s="123"/>
      <c r="J14" s="123"/>
      <c r="K14" s="135"/>
      <c r="L14" s="124"/>
      <c r="M14" s="123"/>
      <c r="N14" s="124"/>
      <c r="O14" s="103" t="s">
        <v>299</v>
      </c>
    </row>
    <row r="15" spans="1:15" ht="15" customHeight="1">
      <c r="A15" s="29">
        <v>11</v>
      </c>
      <c r="B15" s="12" t="s">
        <v>283</v>
      </c>
      <c r="C15" s="141">
        <v>-17086.275929999996</v>
      </c>
      <c r="D15" s="124"/>
      <c r="E15" s="124"/>
      <c r="F15" s="124"/>
      <c r="G15" s="123"/>
      <c r="H15" s="123"/>
      <c r="I15" s="123"/>
      <c r="J15" s="123"/>
      <c r="K15" s="127"/>
      <c r="L15" s="124"/>
      <c r="M15" s="123"/>
      <c r="N15" s="124"/>
      <c r="O15" s="103" t="s">
        <v>300</v>
      </c>
    </row>
    <row r="16" spans="1:15" ht="15" customHeight="1">
      <c r="A16" s="29">
        <v>12</v>
      </c>
      <c r="B16" s="12" t="s">
        <v>396</v>
      </c>
      <c r="C16" s="124">
        <v>0</v>
      </c>
      <c r="D16" s="124"/>
      <c r="E16" s="124"/>
      <c r="F16" s="124"/>
      <c r="G16" s="124"/>
      <c r="H16" s="77"/>
      <c r="I16" s="123"/>
      <c r="J16" s="123"/>
      <c r="K16" s="127"/>
      <c r="L16" s="124"/>
      <c r="M16" s="123"/>
      <c r="N16" s="124"/>
      <c r="O16" s="103" t="s">
        <v>425</v>
      </c>
    </row>
    <row r="17" spans="1:15" ht="15" customHeight="1">
      <c r="A17" s="29">
        <v>13</v>
      </c>
      <c r="B17" s="12" t="s">
        <v>284</v>
      </c>
      <c r="C17" s="141">
        <v>-18998.577880000001</v>
      </c>
      <c r="D17" s="124"/>
      <c r="E17" s="124"/>
      <c r="F17" s="124"/>
      <c r="G17" s="123"/>
      <c r="H17" s="123"/>
      <c r="I17" s="123"/>
      <c r="J17" s="123"/>
      <c r="K17" s="127"/>
      <c r="L17" s="124"/>
      <c r="M17" s="123"/>
      <c r="N17" s="124"/>
      <c r="O17" s="103" t="s">
        <v>301</v>
      </c>
    </row>
    <row r="18" spans="1:15" ht="15" customHeight="1">
      <c r="A18" s="29">
        <v>14</v>
      </c>
      <c r="B18" s="12" t="s">
        <v>221</v>
      </c>
      <c r="C18" s="141">
        <v>618929.94675</v>
      </c>
      <c r="D18" s="124"/>
      <c r="E18" s="124"/>
      <c r="F18" s="124"/>
      <c r="G18" s="123"/>
      <c r="H18" s="123"/>
      <c r="I18" s="123"/>
      <c r="J18" s="123"/>
      <c r="K18" s="127"/>
      <c r="L18" s="124"/>
      <c r="M18" s="123"/>
      <c r="N18" s="124"/>
      <c r="O18" s="103" t="s">
        <v>252</v>
      </c>
    </row>
    <row r="19" spans="1:15" ht="15" customHeight="1">
      <c r="A19" s="29">
        <v>15</v>
      </c>
      <c r="B19" s="12" t="s">
        <v>285</v>
      </c>
      <c r="C19" s="141">
        <v>81.971230000000006</v>
      </c>
      <c r="D19" s="124"/>
      <c r="E19" s="124"/>
      <c r="F19" s="124"/>
      <c r="G19" s="123"/>
      <c r="H19" s="123"/>
      <c r="I19" s="123"/>
      <c r="J19" s="123"/>
      <c r="K19" s="127"/>
      <c r="L19" s="124"/>
      <c r="M19" s="123"/>
      <c r="N19" s="124"/>
      <c r="O19" s="103" t="s">
        <v>302</v>
      </c>
    </row>
    <row r="20" spans="1:15" s="11" customFormat="1" ht="15" customHeight="1">
      <c r="A20" s="29">
        <v>16</v>
      </c>
      <c r="B20" s="71" t="s">
        <v>341</v>
      </c>
      <c r="C20" s="142">
        <v>619011.91797999991</v>
      </c>
      <c r="D20" s="128"/>
      <c r="E20" s="128"/>
      <c r="F20" s="128"/>
      <c r="G20" s="132"/>
      <c r="H20" s="132"/>
      <c r="I20" s="132"/>
      <c r="J20" s="132"/>
      <c r="K20" s="133"/>
      <c r="L20" s="128"/>
      <c r="M20" s="132"/>
      <c r="N20" s="128"/>
      <c r="O20" s="104" t="s">
        <v>303</v>
      </c>
    </row>
    <row r="21" spans="1:15" ht="15" customHeight="1">
      <c r="A21" s="29">
        <v>17</v>
      </c>
      <c r="B21" s="12" t="s">
        <v>287</v>
      </c>
      <c r="C21" s="141">
        <v>664226.56065999996</v>
      </c>
      <c r="D21" s="124"/>
      <c r="E21" s="124"/>
      <c r="F21" s="124"/>
      <c r="G21" s="123"/>
      <c r="H21" s="123"/>
      <c r="I21" s="123"/>
      <c r="J21" s="123"/>
      <c r="K21" s="127"/>
      <c r="L21" s="124"/>
      <c r="M21" s="123"/>
      <c r="N21" s="124"/>
      <c r="O21" s="103" t="s">
        <v>167</v>
      </c>
    </row>
    <row r="22" spans="1:15" ht="15" customHeight="1">
      <c r="A22" s="29">
        <v>18</v>
      </c>
      <c r="B22" s="12" t="s">
        <v>227</v>
      </c>
      <c r="C22" s="141">
        <v>183548.08944000001</v>
      </c>
      <c r="D22" s="124"/>
      <c r="E22" s="124"/>
      <c r="F22" s="124"/>
      <c r="G22" s="123"/>
      <c r="H22" s="123"/>
      <c r="I22" s="123"/>
      <c r="J22" s="123"/>
      <c r="K22" s="127"/>
      <c r="L22" s="124"/>
      <c r="M22" s="123"/>
      <c r="N22" s="124"/>
      <c r="O22" s="103" t="s">
        <v>304</v>
      </c>
    </row>
    <row r="23" spans="1:15" ht="15" customHeight="1">
      <c r="A23" s="29">
        <v>19</v>
      </c>
      <c r="B23" s="12" t="s">
        <v>229</v>
      </c>
      <c r="C23" s="141">
        <v>104401.59852999999</v>
      </c>
      <c r="D23" s="124"/>
      <c r="E23" s="124"/>
      <c r="F23" s="124"/>
      <c r="G23" s="123"/>
      <c r="H23" s="123"/>
      <c r="I23" s="123"/>
      <c r="J23" s="123"/>
      <c r="K23" s="127"/>
      <c r="L23" s="124"/>
      <c r="M23" s="123"/>
      <c r="N23" s="124"/>
      <c r="O23" s="103" t="s">
        <v>305</v>
      </c>
    </row>
    <row r="24" spans="1:15" ht="15" customHeight="1">
      <c r="A24" s="29">
        <v>20</v>
      </c>
      <c r="B24" s="12" t="s">
        <v>318</v>
      </c>
      <c r="C24" s="141">
        <v>585080.06972999999</v>
      </c>
      <c r="D24" s="124"/>
      <c r="E24" s="124"/>
      <c r="F24" s="124"/>
      <c r="G24" s="123"/>
      <c r="H24" s="123"/>
      <c r="I24" s="123"/>
      <c r="J24" s="123"/>
      <c r="K24" s="127"/>
      <c r="L24" s="124"/>
      <c r="M24" s="123"/>
      <c r="N24" s="124"/>
      <c r="O24" s="103" t="s">
        <v>314</v>
      </c>
    </row>
    <row r="25" spans="1:15" ht="15" customHeight="1">
      <c r="A25" s="29">
        <v>21</v>
      </c>
      <c r="B25" s="12" t="s">
        <v>289</v>
      </c>
      <c r="C25" s="141">
        <v>1253.60061</v>
      </c>
      <c r="D25" s="124"/>
      <c r="E25" s="124"/>
      <c r="F25" s="124"/>
      <c r="G25" s="123"/>
      <c r="H25" s="123"/>
      <c r="I25" s="123"/>
      <c r="J25" s="123"/>
      <c r="K25" s="127"/>
      <c r="L25" s="124"/>
      <c r="M25" s="123"/>
      <c r="N25" s="124"/>
      <c r="O25" s="103" t="s">
        <v>315</v>
      </c>
    </row>
    <row r="26" spans="1:15" s="11" customFormat="1" ht="15" customHeight="1">
      <c r="A26" s="29">
        <v>22</v>
      </c>
      <c r="B26" s="71" t="s">
        <v>342</v>
      </c>
      <c r="C26" s="142">
        <v>586333.67035999999</v>
      </c>
      <c r="D26" s="128"/>
      <c r="E26" s="128"/>
      <c r="F26" s="128"/>
      <c r="G26" s="132"/>
      <c r="H26" s="132"/>
      <c r="I26" s="132"/>
      <c r="J26" s="132"/>
      <c r="K26" s="133"/>
      <c r="L26" s="128"/>
      <c r="M26" s="132"/>
      <c r="N26" s="128"/>
      <c r="O26" s="104" t="s">
        <v>312</v>
      </c>
    </row>
    <row r="27" spans="1:15" ht="15" customHeight="1">
      <c r="A27" s="29">
        <v>23</v>
      </c>
      <c r="B27" s="71" t="s">
        <v>336</v>
      </c>
      <c r="C27" s="142">
        <v>32678.247620000002</v>
      </c>
      <c r="D27" s="128"/>
      <c r="E27" s="128"/>
      <c r="F27" s="128"/>
      <c r="G27" s="132"/>
      <c r="H27" s="132"/>
      <c r="I27" s="132"/>
      <c r="J27" s="132"/>
      <c r="K27" s="133"/>
      <c r="L27" s="128"/>
      <c r="M27" s="132"/>
      <c r="N27" s="128"/>
      <c r="O27" s="104" t="s">
        <v>313</v>
      </c>
    </row>
    <row r="28" spans="1:15" ht="15" customHeight="1">
      <c r="A28" s="29">
        <v>24</v>
      </c>
      <c r="B28" s="12" t="s">
        <v>319</v>
      </c>
      <c r="C28" s="141">
        <v>44371.055410000001</v>
      </c>
      <c r="D28" s="124"/>
      <c r="E28" s="124"/>
      <c r="F28" s="124"/>
      <c r="G28" s="123"/>
      <c r="H28" s="123"/>
      <c r="I28" s="123"/>
      <c r="J28" s="123"/>
      <c r="K28" s="127"/>
      <c r="L28" s="124"/>
      <c r="M28" s="123"/>
      <c r="N28" s="124"/>
      <c r="O28" s="103" t="s">
        <v>250</v>
      </c>
    </row>
    <row r="29" spans="1:15" ht="15" customHeight="1">
      <c r="A29" s="29">
        <v>25</v>
      </c>
      <c r="B29" s="12" t="s">
        <v>237</v>
      </c>
      <c r="C29" s="141">
        <v>1011.0813400000001</v>
      </c>
      <c r="D29" s="124"/>
      <c r="E29" s="124"/>
      <c r="F29" s="124"/>
      <c r="G29" s="123"/>
      <c r="H29" s="123"/>
      <c r="I29" s="123"/>
      <c r="J29" s="123"/>
      <c r="K29" s="127"/>
      <c r="L29" s="124"/>
      <c r="M29" s="123"/>
      <c r="N29" s="124"/>
      <c r="O29" s="103" t="s">
        <v>260</v>
      </c>
    </row>
    <row r="30" spans="1:15" ht="15" customHeight="1">
      <c r="A30" s="29">
        <v>26</v>
      </c>
      <c r="B30" s="12" t="s">
        <v>290</v>
      </c>
      <c r="C30" s="141">
        <v>26382.728470000002</v>
      </c>
      <c r="D30" s="124"/>
      <c r="E30" s="124"/>
      <c r="F30" s="124"/>
      <c r="G30" s="123"/>
      <c r="H30" s="123"/>
      <c r="I30" s="123"/>
      <c r="J30" s="123"/>
      <c r="K30" s="127"/>
      <c r="L30" s="124"/>
      <c r="M30" s="123"/>
      <c r="N30" s="124"/>
      <c r="O30" s="103" t="s">
        <v>271</v>
      </c>
    </row>
    <row r="31" spans="1:15" ht="15" customHeight="1">
      <c r="A31" s="29">
        <v>27</v>
      </c>
      <c r="B31" s="12" t="s">
        <v>320</v>
      </c>
      <c r="C31" s="141">
        <v>216.66395</v>
      </c>
      <c r="D31" s="124"/>
      <c r="E31" s="124"/>
      <c r="F31" s="124"/>
      <c r="G31" s="123"/>
      <c r="H31" s="123"/>
      <c r="I31" s="123"/>
      <c r="J31" s="123"/>
      <c r="K31" s="127"/>
      <c r="L31" s="124"/>
      <c r="M31" s="123"/>
      <c r="N31" s="124"/>
      <c r="O31" s="103" t="s">
        <v>270</v>
      </c>
    </row>
    <row r="32" spans="1:15" ht="15" customHeight="1">
      <c r="A32" s="29">
        <v>28</v>
      </c>
      <c r="B32" s="12" t="s">
        <v>291</v>
      </c>
      <c r="C32" s="141">
        <v>20113.840640000002</v>
      </c>
      <c r="D32" s="124"/>
      <c r="E32" s="124"/>
      <c r="F32" s="124"/>
      <c r="G32" s="123"/>
      <c r="H32" s="123"/>
      <c r="I32" s="123"/>
      <c r="J32" s="123"/>
      <c r="K32" s="127"/>
      <c r="L32" s="124"/>
      <c r="M32" s="123"/>
      <c r="N32" s="124"/>
      <c r="O32" s="103" t="s">
        <v>272</v>
      </c>
    </row>
    <row r="33" spans="1:15" ht="15" customHeight="1">
      <c r="A33" s="29">
        <v>29</v>
      </c>
      <c r="B33" s="12" t="s">
        <v>397</v>
      </c>
      <c r="C33" s="124">
        <v>0</v>
      </c>
      <c r="D33" s="124"/>
      <c r="E33" s="124"/>
      <c r="F33" s="124"/>
      <c r="G33" s="77"/>
      <c r="H33" s="77"/>
      <c r="I33" s="123"/>
      <c r="J33" s="123"/>
      <c r="K33" s="123"/>
      <c r="L33" s="124"/>
      <c r="M33" s="123"/>
      <c r="N33" s="124"/>
      <c r="O33" s="103" t="s">
        <v>427</v>
      </c>
    </row>
    <row r="34" spans="1:15" ht="15" customHeight="1">
      <c r="A34" s="29">
        <v>30</v>
      </c>
      <c r="B34" s="12" t="s">
        <v>398</v>
      </c>
      <c r="C34" s="124">
        <v>0</v>
      </c>
      <c r="D34" s="124"/>
      <c r="E34" s="124"/>
      <c r="F34" s="124"/>
      <c r="G34" s="77"/>
      <c r="H34" s="77"/>
      <c r="I34" s="123"/>
      <c r="J34" s="123"/>
      <c r="K34" s="123"/>
      <c r="L34" s="124"/>
      <c r="M34" s="123"/>
      <c r="N34" s="124"/>
      <c r="O34" s="103" t="s">
        <v>426</v>
      </c>
    </row>
    <row r="35" spans="1:15" s="11" customFormat="1" ht="15" customHeight="1">
      <c r="A35" s="29">
        <v>31</v>
      </c>
      <c r="B35" s="71" t="s">
        <v>337</v>
      </c>
      <c r="C35" s="142">
        <v>47724.314459999994</v>
      </c>
      <c r="D35" s="128"/>
      <c r="E35" s="128"/>
      <c r="F35" s="128"/>
      <c r="G35" s="132"/>
      <c r="H35" s="132"/>
      <c r="I35" s="132"/>
      <c r="J35" s="132"/>
      <c r="K35" s="133"/>
      <c r="L35" s="128"/>
      <c r="M35" s="132"/>
      <c r="N35" s="128"/>
      <c r="O35" s="104" t="s">
        <v>311</v>
      </c>
    </row>
    <row r="36" spans="1:15" ht="15" customHeight="1">
      <c r="A36" s="29">
        <v>32</v>
      </c>
      <c r="B36" s="12" t="s">
        <v>338</v>
      </c>
      <c r="C36" s="141">
        <v>29324.988549999995</v>
      </c>
      <c r="D36" s="124"/>
      <c r="E36" s="124"/>
      <c r="F36" s="124"/>
      <c r="G36" s="123"/>
      <c r="H36" s="123"/>
      <c r="I36" s="123"/>
      <c r="J36" s="123"/>
      <c r="K36" s="127"/>
      <c r="L36" s="124"/>
      <c r="M36" s="123"/>
      <c r="N36" s="124"/>
      <c r="O36" s="103" t="s">
        <v>310</v>
      </c>
    </row>
    <row r="37" spans="1:15" ht="15" customHeight="1">
      <c r="A37" s="29">
        <v>33</v>
      </c>
      <c r="B37" s="12" t="s">
        <v>241</v>
      </c>
      <c r="C37" s="141">
        <v>-14105.130550000002</v>
      </c>
      <c r="D37" s="124"/>
      <c r="E37" s="124"/>
      <c r="F37" s="124"/>
      <c r="G37" s="123"/>
      <c r="H37" s="123"/>
      <c r="I37" s="123"/>
      <c r="J37" s="123"/>
      <c r="K37" s="127"/>
      <c r="L37" s="124"/>
      <c r="M37" s="123"/>
      <c r="N37" s="124"/>
      <c r="O37" s="103" t="s">
        <v>309</v>
      </c>
    </row>
    <row r="38" spans="1:15" ht="15" customHeight="1">
      <c r="A38" s="29">
        <v>34</v>
      </c>
      <c r="B38" s="12" t="s">
        <v>243</v>
      </c>
      <c r="C38" s="141">
        <v>15219.858009999996</v>
      </c>
      <c r="D38" s="124"/>
      <c r="E38" s="124"/>
      <c r="F38" s="124"/>
      <c r="G38" s="123"/>
      <c r="H38" s="123"/>
      <c r="I38" s="123"/>
      <c r="J38" s="123"/>
      <c r="K38" s="127"/>
      <c r="L38" s="124"/>
      <c r="M38" s="123"/>
      <c r="N38" s="124"/>
      <c r="O38" s="103" t="s">
        <v>258</v>
      </c>
    </row>
    <row r="39" spans="1:15" ht="15" customHeight="1">
      <c r="A39" s="29">
        <v>35</v>
      </c>
      <c r="B39" s="12" t="s">
        <v>244</v>
      </c>
      <c r="C39" s="141">
        <v>-2547.8414600000001</v>
      </c>
      <c r="D39" s="124"/>
      <c r="E39" s="124"/>
      <c r="F39" s="124"/>
      <c r="G39" s="123"/>
      <c r="H39" s="123"/>
      <c r="I39" s="123"/>
      <c r="J39" s="123"/>
      <c r="K39" s="127"/>
      <c r="L39" s="124"/>
      <c r="M39" s="123"/>
      <c r="N39" s="124"/>
      <c r="O39" s="103" t="s">
        <v>257</v>
      </c>
    </row>
    <row r="40" spans="1:15" ht="15" customHeight="1">
      <c r="A40" s="29">
        <v>36</v>
      </c>
      <c r="B40" s="12" t="s">
        <v>339</v>
      </c>
      <c r="C40" s="141">
        <v>17767.69945</v>
      </c>
      <c r="D40" s="124"/>
      <c r="E40" s="124"/>
      <c r="F40" s="124"/>
      <c r="G40" s="123"/>
      <c r="H40" s="123"/>
      <c r="I40" s="123"/>
      <c r="J40" s="123"/>
      <c r="K40" s="127"/>
      <c r="L40" s="124"/>
      <c r="M40" s="123"/>
      <c r="N40" s="124"/>
      <c r="O40" s="103" t="s">
        <v>308</v>
      </c>
    </row>
    <row r="41" spans="1:15" ht="15" customHeight="1">
      <c r="A41" s="29">
        <v>37</v>
      </c>
      <c r="B41" s="12" t="s">
        <v>246</v>
      </c>
      <c r="C41" s="141">
        <v>-86168.720130000002</v>
      </c>
      <c r="D41" s="124"/>
      <c r="E41" s="124"/>
      <c r="F41" s="124"/>
      <c r="G41" s="123"/>
      <c r="H41" s="123"/>
      <c r="I41" s="123"/>
      <c r="J41" s="123"/>
      <c r="K41" s="127"/>
      <c r="L41" s="124"/>
      <c r="M41" s="123"/>
      <c r="N41" s="124"/>
      <c r="O41" s="103" t="s">
        <v>307</v>
      </c>
    </row>
    <row r="42" spans="1:15" s="11" customFormat="1" ht="15" customHeight="1">
      <c r="A42" s="29">
        <v>38</v>
      </c>
      <c r="B42" s="71" t="s">
        <v>340</v>
      </c>
      <c r="C42" s="142">
        <v>-68401.020680000001</v>
      </c>
      <c r="D42" s="128"/>
      <c r="E42" s="128"/>
      <c r="F42" s="128"/>
      <c r="G42" s="132"/>
      <c r="H42" s="132"/>
      <c r="I42" s="132"/>
      <c r="J42" s="132"/>
      <c r="K42" s="133"/>
      <c r="L42" s="128"/>
      <c r="M42" s="132"/>
      <c r="N42" s="128"/>
      <c r="O42" s="104" t="s">
        <v>306</v>
      </c>
    </row>
    <row r="44" spans="1:15" ht="15.75">
      <c r="B44" s="105" t="s">
        <v>428</v>
      </c>
    </row>
  </sheetData>
  <mergeCells count="2">
    <mergeCell ref="A2:O2"/>
    <mergeCell ref="A3:O3"/>
  </mergeCells>
  <pageMargins left="0.7" right="0.7" top="0.75" bottom="0.75" header="0.3" footer="0.3"/>
  <pageSetup paperSize="9" scale="3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
  <sheetViews>
    <sheetView zoomScaleNormal="100" workbookViewId="0">
      <pane xSplit="2" ySplit="4" topLeftCell="C5" activePane="bottomRight" state="frozen"/>
      <selection activeCell="D6" sqref="D6"/>
      <selection pane="topRight" activeCell="D6" sqref="D6"/>
      <selection pane="bottomLeft" activeCell="D6" sqref="D6"/>
      <selection pane="bottomRight" activeCell="G18" sqref="G18"/>
    </sheetView>
  </sheetViews>
  <sheetFormatPr defaultRowHeight="15"/>
  <cols>
    <col min="1" max="1" width="4.42578125" customWidth="1"/>
    <col min="2" max="2" width="13.5703125" bestFit="1" customWidth="1"/>
    <col min="3" max="14" width="15" customWidth="1"/>
    <col min="15" max="15" width="37.7109375" bestFit="1" customWidth="1"/>
  </cols>
  <sheetData>
    <row r="1" spans="1:15">
      <c r="O1" s="98" t="s">
        <v>411</v>
      </c>
    </row>
    <row r="2" spans="1:15" ht="23.25" thickBot="1">
      <c r="A2" s="148" t="s">
        <v>194</v>
      </c>
      <c r="B2" s="149"/>
      <c r="C2" s="149"/>
      <c r="D2" s="149"/>
      <c r="E2" s="149"/>
      <c r="F2" s="149"/>
      <c r="G2" s="149"/>
      <c r="H2" s="149"/>
      <c r="I2" s="149"/>
      <c r="J2" s="149"/>
      <c r="K2" s="149"/>
      <c r="L2" s="149"/>
      <c r="M2" s="149"/>
      <c r="N2" s="149"/>
      <c r="O2" s="149"/>
    </row>
    <row r="3" spans="1:15" ht="23.25" thickBot="1">
      <c r="A3" s="154" t="s">
        <v>0</v>
      </c>
      <c r="B3" s="155"/>
      <c r="C3" s="155"/>
      <c r="D3" s="155"/>
      <c r="E3" s="155"/>
      <c r="F3" s="155"/>
      <c r="G3" s="155"/>
      <c r="H3" s="155"/>
      <c r="I3" s="155"/>
      <c r="J3" s="155"/>
      <c r="K3" s="155"/>
      <c r="L3" s="155"/>
      <c r="M3" s="155"/>
      <c r="N3" s="155"/>
      <c r="O3" s="155"/>
    </row>
    <row r="4" spans="1:15" ht="32.25"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c r="A5">
        <v>1</v>
      </c>
      <c r="B5" s="12" t="s">
        <v>322</v>
      </c>
      <c r="C5" s="123">
        <v>16746240.911747001</v>
      </c>
      <c r="D5" s="127"/>
      <c r="E5" s="123"/>
      <c r="F5" s="124"/>
      <c r="G5" s="123"/>
      <c r="H5" s="123"/>
      <c r="I5" s="123"/>
      <c r="J5" s="123"/>
      <c r="K5" s="123"/>
      <c r="L5" s="124"/>
      <c r="M5" s="123"/>
      <c r="N5" s="67"/>
      <c r="O5" s="99" t="s">
        <v>166</v>
      </c>
    </row>
    <row r="6" spans="1:15">
      <c r="A6">
        <v>2</v>
      </c>
      <c r="B6" s="12" t="s">
        <v>287</v>
      </c>
      <c r="C6" s="123">
        <v>9372459.7527029999</v>
      </c>
      <c r="D6" s="127"/>
      <c r="E6" s="123"/>
      <c r="F6" s="124"/>
      <c r="G6" s="123"/>
      <c r="H6" s="123"/>
      <c r="I6" s="123"/>
      <c r="J6" s="123"/>
      <c r="K6" s="123"/>
      <c r="L6" s="124"/>
      <c r="M6" s="123"/>
      <c r="N6" s="67"/>
      <c r="O6" s="99" t="s">
        <v>321</v>
      </c>
    </row>
  </sheetData>
  <mergeCells count="2">
    <mergeCell ref="A2:O2"/>
    <mergeCell ref="A3:O3"/>
  </mergeCells>
  <pageMargins left="0.7" right="0.7" top="0.75" bottom="0.75" header="0.3" footer="0.3"/>
  <pageSetup paperSize="9" scale="5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8"/>
  <sheetViews>
    <sheetView tabSelected="1" zoomScale="90" zoomScaleNormal="90" workbookViewId="0">
      <pane xSplit="2" ySplit="4" topLeftCell="C5" activePane="bottomRight" state="frozen"/>
      <selection activeCell="D6" sqref="D6"/>
      <selection pane="topRight" activeCell="D6" sqref="D6"/>
      <selection pane="bottomLeft" activeCell="D6" sqref="D6"/>
      <selection pane="bottomRight" activeCell="C6" sqref="C6"/>
    </sheetView>
  </sheetViews>
  <sheetFormatPr defaultRowHeight="15"/>
  <cols>
    <col min="1" max="1" width="3.85546875" bestFit="1" customWidth="1"/>
    <col min="2" max="2" width="13.140625" bestFit="1" customWidth="1"/>
    <col min="3" max="14" width="15.28515625" customWidth="1"/>
    <col min="15" max="15" width="38.140625" bestFit="1" customWidth="1"/>
  </cols>
  <sheetData>
    <row r="1" spans="1:15">
      <c r="O1" s="98" t="s">
        <v>411</v>
      </c>
    </row>
    <row r="2" spans="1:15" ht="23.25" thickBot="1">
      <c r="A2" s="148" t="s">
        <v>194</v>
      </c>
      <c r="B2" s="149"/>
      <c r="C2" s="149"/>
      <c r="D2" s="149"/>
      <c r="E2" s="149"/>
      <c r="F2" s="149"/>
      <c r="G2" s="149"/>
      <c r="H2" s="149"/>
      <c r="I2" s="149"/>
      <c r="J2" s="149"/>
      <c r="K2" s="149"/>
      <c r="L2" s="149"/>
      <c r="M2" s="149"/>
      <c r="N2" s="149"/>
      <c r="O2" s="149"/>
    </row>
    <row r="3" spans="1:15" ht="23.25" thickBot="1">
      <c r="A3" s="154" t="s">
        <v>195</v>
      </c>
      <c r="B3" s="155"/>
      <c r="C3" s="155"/>
      <c r="D3" s="155"/>
      <c r="E3" s="155"/>
      <c r="F3" s="155"/>
      <c r="G3" s="155"/>
      <c r="H3" s="155"/>
      <c r="I3" s="155"/>
      <c r="J3" s="155"/>
      <c r="K3" s="155"/>
      <c r="L3" s="155"/>
      <c r="M3" s="155"/>
      <c r="N3" s="155"/>
      <c r="O3" s="155"/>
    </row>
    <row r="4" spans="1:15" s="64" customFormat="1" ht="32.25" thickBot="1">
      <c r="A4" s="63" t="s">
        <v>2</v>
      </c>
      <c r="B4" s="63" t="s">
        <v>32</v>
      </c>
      <c r="C4" s="51" t="s">
        <v>375</v>
      </c>
      <c r="D4" s="51" t="s">
        <v>374</v>
      </c>
      <c r="E4" s="51" t="s">
        <v>373</v>
      </c>
      <c r="F4" s="51" t="s">
        <v>372</v>
      </c>
      <c r="G4" s="51" t="s">
        <v>371</v>
      </c>
      <c r="H4" s="51" t="s">
        <v>370</v>
      </c>
      <c r="I4" s="51" t="s">
        <v>369</v>
      </c>
      <c r="J4" s="51" t="s">
        <v>368</v>
      </c>
      <c r="K4" s="51" t="s">
        <v>367</v>
      </c>
      <c r="L4" s="51" t="s">
        <v>366</v>
      </c>
      <c r="M4" s="51" t="s">
        <v>365</v>
      </c>
      <c r="N4" s="51" t="s">
        <v>364</v>
      </c>
      <c r="O4" s="63" t="s">
        <v>26</v>
      </c>
    </row>
    <row r="5" spans="1:15">
      <c r="A5" s="29">
        <v>1</v>
      </c>
      <c r="B5" s="12" t="s">
        <v>322</v>
      </c>
      <c r="C5" s="127">
        <v>951975.35302000004</v>
      </c>
      <c r="D5" s="127"/>
      <c r="E5" s="123"/>
      <c r="F5" s="124"/>
      <c r="G5" s="123"/>
      <c r="H5" s="123"/>
      <c r="I5" s="123"/>
      <c r="J5" s="123"/>
      <c r="K5" s="127"/>
      <c r="L5" s="124"/>
      <c r="M5" s="123"/>
      <c r="N5" s="124"/>
      <c r="O5" s="99" t="s">
        <v>166</v>
      </c>
    </row>
    <row r="6" spans="1:15">
      <c r="A6" s="29">
        <v>2</v>
      </c>
      <c r="B6" s="12" t="s">
        <v>287</v>
      </c>
      <c r="C6" s="127">
        <v>1946969.96328</v>
      </c>
      <c r="D6" s="127"/>
      <c r="E6" s="123"/>
      <c r="F6" s="124"/>
      <c r="G6" s="123"/>
      <c r="H6" s="123"/>
      <c r="I6" s="123"/>
      <c r="J6" s="123"/>
      <c r="K6" s="127"/>
      <c r="L6" s="124"/>
      <c r="M6" s="123"/>
      <c r="N6" s="124"/>
      <c r="O6" s="99" t="s">
        <v>321</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6"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workbookViewId="0">
      <selection activeCell="D6" sqref="D6"/>
    </sheetView>
  </sheetViews>
  <sheetFormatPr defaultRowHeight="15"/>
  <cols>
    <col min="1" max="1" width="3.28515625" style="18" customWidth="1"/>
    <col min="2" max="2" width="3.28515625" customWidth="1"/>
    <col min="3" max="3" width="30.7109375" customWidth="1"/>
    <col min="4" max="4" width="50.7109375" customWidth="1"/>
    <col min="5" max="5" width="3.28515625" customWidth="1"/>
    <col min="6" max="6" width="30.7109375" customWidth="1"/>
    <col min="7" max="7" width="50.7109375" customWidth="1"/>
  </cols>
  <sheetData>
    <row r="2" spans="3:7">
      <c r="D2" s="30" t="s">
        <v>324</v>
      </c>
      <c r="E2" s="30"/>
      <c r="F2" s="30"/>
      <c r="G2" s="30" t="s">
        <v>323</v>
      </c>
    </row>
    <row r="5" spans="3:7" ht="67.5" customHeight="1">
      <c r="C5" s="31" t="s">
        <v>169</v>
      </c>
      <c r="D5" s="27" t="s">
        <v>170</v>
      </c>
      <c r="E5" s="27"/>
      <c r="F5" s="31" t="s">
        <v>173</v>
      </c>
      <c r="G5" s="26" t="s">
        <v>174</v>
      </c>
    </row>
    <row r="6" spans="3:7" ht="100.5" customHeight="1">
      <c r="D6" s="27" t="s">
        <v>171</v>
      </c>
      <c r="E6" s="27"/>
      <c r="G6" s="26" t="s">
        <v>175</v>
      </c>
    </row>
    <row r="7" spans="3:7" ht="84.75" customHeight="1">
      <c r="D7" s="27" t="s">
        <v>172</v>
      </c>
      <c r="E7" s="27"/>
      <c r="G7" s="26" t="s">
        <v>176</v>
      </c>
    </row>
    <row r="8" spans="3:7" ht="15" customHeight="1"/>
    <row r="9" spans="3:7" ht="134.25" customHeight="1">
      <c r="C9" s="31" t="s">
        <v>177</v>
      </c>
      <c r="D9" s="27" t="s">
        <v>178</v>
      </c>
      <c r="E9" s="27"/>
      <c r="F9" s="31" t="s">
        <v>179</v>
      </c>
      <c r="G9" s="26" t="s">
        <v>180</v>
      </c>
    </row>
    <row r="10" spans="3:7" ht="15" customHeight="1">
      <c r="D10" s="25"/>
      <c r="E10" s="25"/>
    </row>
    <row r="11" spans="3:7" ht="99.75" customHeight="1">
      <c r="C11" s="31" t="s">
        <v>181</v>
      </c>
      <c r="D11" s="27" t="s">
        <v>182</v>
      </c>
      <c r="E11" s="27"/>
      <c r="F11" s="31" t="s">
        <v>183</v>
      </c>
      <c r="G11" s="26" t="s">
        <v>184</v>
      </c>
    </row>
    <row r="12" spans="3:7" ht="15" customHeight="1"/>
    <row r="13" spans="3:7" ht="57" customHeight="1">
      <c r="C13" s="31" t="s">
        <v>185</v>
      </c>
      <c r="D13" s="27" t="s">
        <v>186</v>
      </c>
      <c r="E13" s="27"/>
      <c r="F13" s="31" t="s">
        <v>187</v>
      </c>
      <c r="G13" s="26" t="s">
        <v>188</v>
      </c>
    </row>
    <row r="14" spans="3:7" ht="15" customHeight="1"/>
    <row r="15" spans="3:7" ht="59.25" customHeight="1">
      <c r="C15" s="31" t="s">
        <v>325</v>
      </c>
      <c r="D15" s="32" t="s">
        <v>328</v>
      </c>
      <c r="E15" s="32"/>
      <c r="F15" s="31" t="s">
        <v>329</v>
      </c>
      <c r="G15" s="32" t="s">
        <v>326</v>
      </c>
    </row>
    <row r="16" spans="3:7" ht="15" customHeight="1">
      <c r="D16" s="24"/>
      <c r="E16" s="24"/>
    </row>
    <row r="17" spans="3:7" ht="40.5" customHeight="1">
      <c r="C17" s="31" t="s">
        <v>327</v>
      </c>
      <c r="D17" s="32" t="s">
        <v>332</v>
      </c>
      <c r="E17" s="32"/>
      <c r="F17" s="31" t="s">
        <v>330</v>
      </c>
      <c r="G17" s="32" t="s">
        <v>331</v>
      </c>
    </row>
    <row r="18" spans="3:7" ht="15" customHeight="1"/>
    <row r="19" spans="3:7" ht="60">
      <c r="C19" s="31" t="s">
        <v>205</v>
      </c>
      <c r="D19" s="34" t="s">
        <v>346</v>
      </c>
      <c r="F19" s="31" t="s">
        <v>213</v>
      </c>
      <c r="G19" s="25" t="s">
        <v>349</v>
      </c>
    </row>
    <row r="20" spans="3:7" ht="15.75" customHeight="1">
      <c r="C20" s="31"/>
      <c r="F20" s="31"/>
    </row>
    <row r="21" spans="3:7" ht="90">
      <c r="C21" s="31" t="s">
        <v>206</v>
      </c>
      <c r="D21" s="34" t="s">
        <v>347</v>
      </c>
      <c r="F21" s="31" t="s">
        <v>214</v>
      </c>
      <c r="G21" s="25" t="s">
        <v>350</v>
      </c>
    </row>
    <row r="22" spans="3:7" ht="15" customHeight="1"/>
    <row r="23" spans="3:7" ht="90">
      <c r="C23" s="31" t="s">
        <v>207</v>
      </c>
      <c r="D23" s="25" t="s">
        <v>348</v>
      </c>
      <c r="F23" s="31" t="s">
        <v>215</v>
      </c>
      <c r="G23" s="25" t="s">
        <v>352</v>
      </c>
    </row>
    <row r="24" spans="3:7" ht="18" customHeight="1"/>
    <row r="25" spans="3:7" ht="120">
      <c r="C25" s="31" t="s">
        <v>208</v>
      </c>
      <c r="D25" s="25" t="s">
        <v>345</v>
      </c>
      <c r="F25" s="31" t="s">
        <v>216</v>
      </c>
      <c r="G25" s="25" t="s">
        <v>351</v>
      </c>
    </row>
    <row r="26" spans="3:7" ht="22.5" customHeight="1"/>
    <row r="27" spans="3:7" ht="67.5" customHeight="1">
      <c r="C27" s="31" t="s">
        <v>209</v>
      </c>
      <c r="D27" s="25" t="s">
        <v>353</v>
      </c>
      <c r="F27" s="31" t="s">
        <v>190</v>
      </c>
      <c r="G27" s="25" t="s">
        <v>354</v>
      </c>
    </row>
    <row r="28" spans="3:7" ht="75">
      <c r="C28" s="31" t="s">
        <v>210</v>
      </c>
      <c r="D28" s="34" t="s">
        <v>355</v>
      </c>
      <c r="F28" s="31" t="s">
        <v>217</v>
      </c>
      <c r="G28" s="25" t="s">
        <v>356</v>
      </c>
    </row>
    <row r="29" spans="3:7" ht="15" customHeight="1"/>
    <row r="30" spans="3:7" ht="15" customHeight="1"/>
    <row r="31" spans="3:7" ht="15" customHeight="1"/>
  </sheetData>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view="pageBreakPreview" topLeftCell="A5" zoomScaleNormal="100" zoomScaleSheetLayoutView="100" workbookViewId="0">
      <selection activeCell="J22" sqref="J22"/>
    </sheetView>
  </sheetViews>
  <sheetFormatPr defaultRowHeight="15"/>
  <cols>
    <col min="1" max="1" width="3.28515625" style="18" customWidth="1"/>
    <col min="2" max="2" width="3.28515625" customWidth="1"/>
    <col min="3" max="3" width="10.7109375" bestFit="1" customWidth="1"/>
    <col min="9" max="9" width="13.7109375" customWidth="1"/>
    <col min="10" max="10" width="15.7109375" customWidth="1"/>
  </cols>
  <sheetData>
    <row r="10" spans="3:10" ht="45">
      <c r="C10" s="14" t="s">
        <v>14</v>
      </c>
      <c r="D10" s="1"/>
    </row>
    <row r="12" spans="3:10" ht="28.5">
      <c r="C12" s="4"/>
      <c r="D12" s="5"/>
      <c r="E12" s="5"/>
      <c r="F12" s="5"/>
      <c r="G12" s="5"/>
      <c r="H12" s="5"/>
      <c r="I12" s="5"/>
      <c r="J12" s="5"/>
    </row>
    <row r="13" spans="3:10" ht="28.5">
      <c r="E13" s="5"/>
      <c r="F13" s="5"/>
      <c r="G13" s="5"/>
      <c r="H13" s="5"/>
      <c r="I13" s="5"/>
      <c r="J13" s="5"/>
    </row>
    <row r="19" spans="3:10" ht="27">
      <c r="C19" s="10"/>
      <c r="I19" s="144" t="s">
        <v>450</v>
      </c>
      <c r="J19" s="145"/>
    </row>
  </sheetData>
  <mergeCells count="1">
    <mergeCell ref="I19:J19"/>
  </mergeCells>
  <pageMargins left="0.7" right="0.7" top="0.75" bottom="0.75" header="0.3" footer="0.3"/>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topLeftCell="A4" zoomScale="115" zoomScaleNormal="100" zoomScaleSheetLayoutView="115" workbookViewId="0">
      <selection activeCell="C51" sqref="C51"/>
    </sheetView>
  </sheetViews>
  <sheetFormatPr defaultRowHeight="15"/>
  <cols>
    <col min="1" max="1" width="3.28515625" style="18" customWidth="1"/>
    <col min="2" max="2" width="4.5703125" customWidth="1"/>
    <col min="3" max="3" width="73.42578125" bestFit="1" customWidth="1"/>
    <col min="4" max="4" width="16.140625" customWidth="1"/>
  </cols>
  <sheetData>
    <row r="9" spans="3:5" ht="15.75">
      <c r="C9" s="21" t="s">
        <v>146</v>
      </c>
      <c r="D9" s="2"/>
      <c r="E9" s="2"/>
    </row>
    <row r="10" spans="3:5" ht="15.75">
      <c r="C10" s="21"/>
      <c r="D10" s="2"/>
      <c r="E10" s="2"/>
    </row>
    <row r="11" spans="3:5" ht="15.75">
      <c r="C11" s="21" t="s">
        <v>191</v>
      </c>
      <c r="D11" s="2"/>
      <c r="E11" s="2"/>
    </row>
    <row r="12" spans="3:5" ht="15.75">
      <c r="C12" s="21"/>
      <c r="D12" s="2"/>
      <c r="E12" s="2"/>
    </row>
    <row r="13" spans="3:5" ht="15.75">
      <c r="C13" s="21" t="s">
        <v>359</v>
      </c>
      <c r="D13" s="2"/>
      <c r="E13" s="3">
        <v>1</v>
      </c>
    </row>
    <row r="14" spans="3:5" ht="15.75">
      <c r="C14" s="21"/>
      <c r="D14" s="2"/>
      <c r="E14" s="2"/>
    </row>
    <row r="15" spans="3:5" ht="15.75">
      <c r="C15" s="21" t="s">
        <v>360</v>
      </c>
      <c r="D15" s="2"/>
      <c r="E15" s="3">
        <v>2</v>
      </c>
    </row>
    <row r="16" spans="3:5" ht="15.75">
      <c r="C16" s="21"/>
      <c r="D16" s="2"/>
      <c r="E16" s="2"/>
    </row>
    <row r="17" spans="3:5" ht="15.75">
      <c r="C17" s="21" t="s">
        <v>361</v>
      </c>
      <c r="D17" s="2"/>
      <c r="E17" s="3">
        <v>3</v>
      </c>
    </row>
    <row r="18" spans="3:5" ht="15.75">
      <c r="C18" s="21"/>
      <c r="D18" s="2"/>
      <c r="E18" s="2"/>
    </row>
    <row r="19" spans="3:5" ht="15.75">
      <c r="C19" s="21" t="s">
        <v>1</v>
      </c>
      <c r="D19" s="2"/>
      <c r="E19" s="3">
        <v>4</v>
      </c>
    </row>
    <row r="20" spans="3:5" ht="15.75">
      <c r="C20" s="21"/>
      <c r="D20" s="2"/>
      <c r="E20" s="2"/>
    </row>
    <row r="21" spans="3:5" ht="15.75">
      <c r="C21" s="21" t="s">
        <v>0</v>
      </c>
      <c r="D21" s="2"/>
      <c r="E21" s="3">
        <v>5</v>
      </c>
    </row>
    <row r="24" spans="3:5" ht="15.75">
      <c r="C24" s="21" t="s">
        <v>192</v>
      </c>
    </row>
    <row r="26" spans="3:5" ht="15.75">
      <c r="C26" s="21" t="s">
        <v>359</v>
      </c>
      <c r="E26" s="3">
        <v>6</v>
      </c>
    </row>
    <row r="27" spans="3:5" ht="15.75">
      <c r="C27" s="21"/>
    </row>
    <row r="28" spans="3:5" ht="15.75">
      <c r="C28" s="21" t="s">
        <v>360</v>
      </c>
      <c r="E28" s="3">
        <v>7</v>
      </c>
    </row>
    <row r="29" spans="3:5" ht="15.75">
      <c r="C29" s="21"/>
    </row>
    <row r="30" spans="3:5" ht="15.75">
      <c r="C30" s="21" t="s">
        <v>361</v>
      </c>
      <c r="E30" s="3">
        <v>8</v>
      </c>
    </row>
    <row r="32" spans="3:5" ht="15.75">
      <c r="C32" s="21" t="s">
        <v>193</v>
      </c>
      <c r="E32" s="3">
        <v>9</v>
      </c>
    </row>
    <row r="34" spans="3:5" ht="15.75">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
  <sheetViews>
    <sheetView view="pageBreakPreview" zoomScale="85" zoomScaleNormal="100" zoomScaleSheetLayoutView="85" workbookViewId="0">
      <pane xSplit="3" ySplit="2" topLeftCell="D3" activePane="bottomRight" state="frozen"/>
      <selection pane="topRight" activeCell="D1" sqref="D1"/>
      <selection pane="bottomLeft" activeCell="A3" sqref="A3"/>
      <selection pane="bottomRight" activeCell="D3" sqref="D3"/>
    </sheetView>
  </sheetViews>
  <sheetFormatPr defaultRowHeight="15"/>
  <cols>
    <col min="1" max="1" width="3.28515625" style="18" customWidth="1"/>
    <col min="2" max="2" width="3.28515625" customWidth="1"/>
    <col min="3" max="3" width="30.28515625" customWidth="1"/>
    <col min="4" max="10" width="23.28515625" customWidth="1"/>
    <col min="11" max="15" width="23.28515625" style="48" customWidth="1"/>
    <col min="16" max="16" width="21.7109375" bestFit="1" customWidth="1"/>
    <col min="17" max="30" width="9.140625" style="20"/>
  </cols>
  <sheetData>
    <row r="1" spans="1:30" ht="22.5">
      <c r="A1" s="146"/>
      <c r="B1" s="147"/>
      <c r="C1" s="147"/>
      <c r="D1" s="147"/>
      <c r="E1" s="147"/>
      <c r="F1" s="147"/>
      <c r="G1" s="147"/>
      <c r="H1" s="147"/>
      <c r="I1" s="147"/>
      <c r="J1" s="147"/>
      <c r="K1" s="147"/>
      <c r="L1" s="147"/>
      <c r="M1" s="147"/>
      <c r="N1" s="147"/>
      <c r="O1" s="147"/>
      <c r="P1" s="147"/>
      <c r="Q1" s="35"/>
      <c r="R1" s="35"/>
      <c r="S1" s="35"/>
      <c r="T1" s="35"/>
      <c r="U1" s="35"/>
      <c r="V1" s="35"/>
      <c r="W1" s="35"/>
      <c r="X1" s="35"/>
      <c r="Y1" s="35"/>
      <c r="Z1" s="35"/>
      <c r="AA1" s="35"/>
      <c r="AB1" s="35"/>
      <c r="AC1" s="35"/>
      <c r="AD1" s="35"/>
    </row>
    <row r="2" spans="1:30" ht="16.5" thickBot="1">
      <c r="D2" s="16" t="s">
        <v>3</v>
      </c>
      <c r="E2" s="16" t="s">
        <v>5</v>
      </c>
      <c r="F2" s="16" t="s">
        <v>6</v>
      </c>
      <c r="G2" s="16" t="s">
        <v>7</v>
      </c>
      <c r="H2" s="16" t="s">
        <v>144</v>
      </c>
      <c r="I2" s="16" t="s">
        <v>8</v>
      </c>
      <c r="J2" s="16" t="s">
        <v>9</v>
      </c>
      <c r="K2" s="44" t="s">
        <v>17</v>
      </c>
      <c r="L2" s="44" t="s">
        <v>18</v>
      </c>
      <c r="M2" s="44" t="s">
        <v>19</v>
      </c>
      <c r="N2" s="44" t="s">
        <v>20</v>
      </c>
      <c r="O2" s="44" t="s">
        <v>21</v>
      </c>
      <c r="P2" s="16" t="s">
        <v>26</v>
      </c>
      <c r="Q2" s="37"/>
    </row>
    <row r="3" spans="1:30">
      <c r="C3" t="s">
        <v>196</v>
      </c>
      <c r="D3" s="15">
        <f>'FP-Life Insurance'!C27+'FP-General Insurance'!C27+'FP- Reinsurance'!C27+'FP- Social Insurance'!C21+'FP- Mandatory Insurance'!C21</f>
        <v>1202403773.3585517</v>
      </c>
      <c r="E3" s="15">
        <f>'FP-Life Insurance'!D27+'FP-General Insurance'!D27+'FP- Reinsurance'!D27+'FP- Social Insurance'!D21+'FP- Mandatory Insurance'!D21</f>
        <v>0</v>
      </c>
      <c r="F3" s="15">
        <f>'FP-Life Insurance'!E27+'FP-General Insurance'!E27+'FP- Reinsurance'!E27+'FP- Social Insurance'!E21+'FP- Mandatory Insurance'!E21</f>
        <v>0</v>
      </c>
      <c r="G3" s="15">
        <f>'FP-Life Insurance'!F27+'FP-General Insurance'!F27+'FP- Reinsurance'!F27+'FP- Social Insurance'!F21+'FP- Mandatory Insurance'!F21</f>
        <v>0</v>
      </c>
      <c r="H3" s="15">
        <f>'FP-Life Insurance'!G27+'FP-General Insurance'!G27+'FP- Reinsurance'!G27+'FP- Social Insurance'!G21+'FP- Mandatory Insurance'!G21</f>
        <v>0</v>
      </c>
      <c r="I3" s="15">
        <f>'FP-Life Insurance'!H27+'FP-General Insurance'!H27+'FP- Reinsurance'!H27+'FP- Social Insurance'!H21+'FP- Mandatory Insurance'!H21</f>
        <v>0</v>
      </c>
      <c r="J3" s="15">
        <f>'FP-Life Insurance'!I27+'FP-General Insurance'!I27+'FP- Reinsurance'!I27+'FP- Social Insurance'!I21+'FP- Mandatory Insurance'!I21</f>
        <v>0</v>
      </c>
      <c r="K3" s="45">
        <f>'FP-Life Insurance'!J27+'FP-General Insurance'!J27+'FP- Reinsurance'!J27+'FP- Social Insurance'!J21+'FP- Mandatory Insurance'!J21</f>
        <v>0</v>
      </c>
      <c r="L3" s="15">
        <f>'FP-Life Insurance'!K27+'FP-General Insurance'!K27+'FP- Reinsurance'!K27+'FP- Social Insurance'!K21+'FP- Mandatory Insurance'!K21</f>
        <v>0</v>
      </c>
      <c r="M3" s="15">
        <f>'FP-Life Insurance'!L27+'FP-General Insurance'!L27+'FP- Reinsurance'!L27+'FP- Social Insurance'!L21+'FP- Mandatory Insurance'!L21</f>
        <v>0</v>
      </c>
      <c r="N3" s="45">
        <f>'FP-Life Insurance'!M27+'FP-General Insurance'!M27+'FP- Reinsurance'!M27+'FP- Social Insurance'!M21+'FP- Mandatory Insurance'!M21</f>
        <v>0</v>
      </c>
      <c r="O3" s="45">
        <f>'FP-Life Insurance'!N27+'FP-General Insurance'!N27+'FP- Reinsurance'!N27+'FP- Social Insurance'!N21+'FP- Mandatory Insurance'!N21</f>
        <v>0</v>
      </c>
      <c r="P3" s="90" t="s">
        <v>55</v>
      </c>
    </row>
    <row r="4" spans="1:30">
      <c r="C4" t="s">
        <v>197</v>
      </c>
      <c r="D4" s="15">
        <f>'FP-Life Insurance'!C40+'FP-General Insurance'!C40+'FP- Reinsurance'!C40+'FP- Social Insurance'!C22+'FP- Mandatory Insurance'!C22</f>
        <v>221804804.91104513</v>
      </c>
      <c r="E4" s="15">
        <f>'FP-Life Insurance'!D40+'FP-General Insurance'!D40+'FP- Reinsurance'!D40+'FP- Social Insurance'!D22+'FP- Mandatory Insurance'!D22</f>
        <v>0</v>
      </c>
      <c r="F4" s="15">
        <f>'FP-Life Insurance'!E40+'FP-General Insurance'!E40+'FP- Reinsurance'!E40+'FP- Social Insurance'!E22+'FP- Mandatory Insurance'!E22</f>
        <v>0</v>
      </c>
      <c r="G4" s="15">
        <f>'FP-Life Insurance'!F40+'FP-General Insurance'!F40+'FP- Reinsurance'!F40+'FP- Social Insurance'!F22+'FP- Mandatory Insurance'!F22</f>
        <v>0</v>
      </c>
      <c r="H4" s="15">
        <f>'FP-Life Insurance'!G40+'FP-General Insurance'!G40+'FP- Reinsurance'!G40+'FP- Social Insurance'!G22+'FP- Mandatory Insurance'!G22</f>
        <v>0</v>
      </c>
      <c r="I4" s="15">
        <f>'FP-Life Insurance'!H40+'FP-General Insurance'!H40+'FP- Reinsurance'!H40+'FP- Social Insurance'!H22+'FP- Mandatory Insurance'!H22</f>
        <v>0</v>
      </c>
      <c r="J4" s="15">
        <f>'FP-Life Insurance'!I40+'FP-General Insurance'!I40+'FP- Reinsurance'!I40+'FP- Social Insurance'!I22+'FP- Mandatory Insurance'!I22</f>
        <v>0</v>
      </c>
      <c r="K4" s="45">
        <f>'FP-Life Insurance'!J40+'FP-General Insurance'!J40+'FP- Reinsurance'!J40+'FP- Social Insurance'!J22+'FP- Mandatory Insurance'!J22</f>
        <v>0</v>
      </c>
      <c r="L4" s="15">
        <f>'FP-Life Insurance'!K40+'FP-General Insurance'!K40+'FP- Reinsurance'!K40+'FP- Social Insurance'!K22+'FP- Mandatory Insurance'!K22</f>
        <v>0</v>
      </c>
      <c r="M4" s="15">
        <f>'FP-Life Insurance'!L40+'FP-General Insurance'!L40+'FP- Reinsurance'!L40+'FP- Social Insurance'!L22+'FP- Mandatory Insurance'!L22</f>
        <v>0</v>
      </c>
      <c r="N4" s="45">
        <f>'FP-Life Insurance'!M40+'FP-General Insurance'!M40+'FP- Reinsurance'!M40+'FP- Social Insurance'!M22+'FP- Mandatory Insurance'!M22</f>
        <v>0</v>
      </c>
      <c r="O4" s="45">
        <f>'FP-Life Insurance'!N40+'FP-General Insurance'!N40+'FP- Reinsurance'!N40+'FP- Social Insurance'!N22+'FP- Mandatory Insurance'!N22</f>
        <v>0</v>
      </c>
      <c r="P4" s="90" t="s">
        <v>89</v>
      </c>
    </row>
    <row r="5" spans="1:30">
      <c r="C5" t="s">
        <v>22</v>
      </c>
      <c r="D5" s="15">
        <f>'FP-Life Insurance'!C41+'FP-General Insurance'!C41+'FP- Reinsurance'!C41+'FP- Social Insurance'!C23+'FP- Mandatory Insurance'!C23</f>
        <v>1424208578.2701664</v>
      </c>
      <c r="E5" s="15">
        <f>'FP-Life Insurance'!D41+'FP-General Insurance'!D41+'FP- Reinsurance'!D41+'FP- Social Insurance'!D23+'FP- Mandatory Insurance'!D23</f>
        <v>0</v>
      </c>
      <c r="F5" s="15">
        <f>'FP-Life Insurance'!E41+'FP-General Insurance'!E41+'FP- Reinsurance'!E41+'FP- Social Insurance'!E23+'FP- Mandatory Insurance'!E23</f>
        <v>0</v>
      </c>
      <c r="G5" s="15">
        <f>'FP-Life Insurance'!F41+'FP-General Insurance'!F41+'FP- Reinsurance'!F41+'FP- Social Insurance'!F23+'FP- Mandatory Insurance'!F23</f>
        <v>0</v>
      </c>
      <c r="H5" s="15">
        <f>'FP-Life Insurance'!G41+'FP-General Insurance'!G41+'FP- Reinsurance'!G41+'FP- Social Insurance'!G23+'FP- Mandatory Insurance'!G23</f>
        <v>0</v>
      </c>
      <c r="I5" s="15">
        <f>'FP-Life Insurance'!H41+'FP-General Insurance'!H41+'FP- Reinsurance'!H41+'FP- Social Insurance'!H23+'FP- Mandatory Insurance'!H23</f>
        <v>0</v>
      </c>
      <c r="J5" s="15">
        <f>'FP-Life Insurance'!I41+'FP-General Insurance'!I41+'FP- Reinsurance'!I41+'FP- Social Insurance'!I23+'FP- Mandatory Insurance'!I23</f>
        <v>0</v>
      </c>
      <c r="K5" s="45">
        <f>'FP-Life Insurance'!J41+'FP-General Insurance'!J41+'FP- Reinsurance'!J41+'FP- Social Insurance'!J23+'FP- Mandatory Insurance'!J23</f>
        <v>0</v>
      </c>
      <c r="L5" s="15">
        <f>'FP-Life Insurance'!K41+'FP-General Insurance'!K41+'FP- Reinsurance'!K41+'FP- Social Insurance'!K23+'FP- Mandatory Insurance'!K23</f>
        <v>0</v>
      </c>
      <c r="M5" s="15">
        <f>'FP-Life Insurance'!L41+'FP-General Insurance'!L41+'FP- Reinsurance'!L41+'FP- Social Insurance'!L23+'FP- Mandatory Insurance'!L23</f>
        <v>0</v>
      </c>
      <c r="N5" s="45">
        <f>'FP-Life Insurance'!M41+'FP-General Insurance'!M41+'FP- Reinsurance'!M41+'FP- Social Insurance'!M23+'FP- Mandatory Insurance'!M23</f>
        <v>0</v>
      </c>
      <c r="O5" s="45">
        <f>'FP-Life Insurance'!N41+'FP-General Insurance'!N41+'FP- Reinsurance'!N41+'FP- Social Insurance'!N23+'FP- Mandatory Insurance'!N23</f>
        <v>0</v>
      </c>
      <c r="P5" s="90" t="s">
        <v>90</v>
      </c>
    </row>
    <row r="6" spans="1:30">
      <c r="P6" s="90"/>
    </row>
    <row r="7" spans="1:30">
      <c r="C7" t="s">
        <v>198</v>
      </c>
      <c r="D7" s="15">
        <f>'FP-Life Insurance'!C55+'FP-General Insurance'!C55+'FP- Reinsurance'!C55+'FP- Social Insurance'!C24+'FP- Mandatory Insurance'!C24</f>
        <v>789438571.24880409</v>
      </c>
      <c r="E7" s="15">
        <f>'FP-Life Insurance'!D55+'FP-General Insurance'!D55+'FP- Reinsurance'!D55+'FP- Social Insurance'!D24+'FP- Mandatory Insurance'!D24</f>
        <v>0</v>
      </c>
      <c r="F7" s="15">
        <f>'FP-Life Insurance'!E55+'FP-General Insurance'!E55+'FP- Reinsurance'!E55+'FP- Social Insurance'!E24+'FP- Mandatory Insurance'!E24</f>
        <v>0</v>
      </c>
      <c r="G7" s="15">
        <f>'FP-Life Insurance'!F55+'FP-General Insurance'!F55+'FP- Reinsurance'!F55+'FP- Social Insurance'!F24+'FP- Mandatory Insurance'!F24</f>
        <v>0</v>
      </c>
      <c r="H7" s="15">
        <f>'FP-Life Insurance'!G55+'FP-General Insurance'!G55+'FP- Reinsurance'!G55+'FP- Social Insurance'!G24+'FP- Mandatory Insurance'!G24</f>
        <v>0</v>
      </c>
      <c r="I7" s="15">
        <f>'FP-Life Insurance'!H55+'FP-General Insurance'!H55+'FP- Reinsurance'!H55+'FP- Social Insurance'!H24+'FP- Mandatory Insurance'!H24</f>
        <v>0</v>
      </c>
      <c r="J7" s="15">
        <f>'FP-Life Insurance'!I55+'FP-General Insurance'!I55+'FP- Reinsurance'!I55+'FP- Social Insurance'!I24+'FP- Mandatory Insurance'!I24</f>
        <v>0</v>
      </c>
      <c r="K7" s="45">
        <f>'FP-Life Insurance'!J55+'FP-General Insurance'!J55+'FP- Reinsurance'!J55+'FP- Social Insurance'!J24+'FP- Mandatory Insurance'!J24</f>
        <v>0</v>
      </c>
      <c r="L7" s="15">
        <f>'FP-Life Insurance'!K55+'FP-General Insurance'!K55+'FP- Reinsurance'!K55+'FP- Social Insurance'!K24+'FP- Mandatory Insurance'!K24</f>
        <v>0</v>
      </c>
      <c r="M7" s="15">
        <f>'FP-Life Insurance'!L55+'FP-General Insurance'!L55+'FP- Reinsurance'!L55+'FP- Social Insurance'!L24+'FP- Mandatory Insurance'!L24</f>
        <v>0</v>
      </c>
      <c r="N7" s="45">
        <f>'FP-Life Insurance'!M55+'FP-General Insurance'!M55+'FP- Reinsurance'!M55+'FP- Social Insurance'!M24+'FP- Mandatory Insurance'!M24</f>
        <v>0</v>
      </c>
      <c r="O7" s="45">
        <f>'FP-Life Insurance'!N55+'FP-General Insurance'!N55+'FP- Reinsurance'!N55+'FP- Social Insurance'!N24+'FP- Mandatory Insurance'!N24</f>
        <v>0</v>
      </c>
      <c r="P7" s="90" t="s">
        <v>100</v>
      </c>
    </row>
    <row r="8" spans="1:30">
      <c r="C8" t="s">
        <v>199</v>
      </c>
      <c r="D8" s="15">
        <f>'FP-Life Insurance'!C56+'FP-General Insurance'!C56+'FP- Reinsurance'!C56</f>
        <v>1108330.7899799999</v>
      </c>
      <c r="E8" s="15">
        <f>'FP-Life Insurance'!D56+'FP-General Insurance'!D56+'FP- Reinsurance'!D56</f>
        <v>0</v>
      </c>
      <c r="F8" s="15">
        <f>'FP-Life Insurance'!E56+'FP-General Insurance'!E56+'FP- Reinsurance'!E56</f>
        <v>0</v>
      </c>
      <c r="G8" s="15">
        <f>'FP-Life Insurance'!F56+'FP-General Insurance'!F56+'FP- Reinsurance'!F56</f>
        <v>0</v>
      </c>
      <c r="H8" s="15">
        <f>'FP-Life Insurance'!G56+'FP-General Insurance'!G56+'FP- Reinsurance'!G56</f>
        <v>0</v>
      </c>
      <c r="I8" s="15">
        <f>'FP-Life Insurance'!H56+'FP-General Insurance'!H56+'FP- Reinsurance'!H56</f>
        <v>0</v>
      </c>
      <c r="J8" s="15">
        <f>'FP-Life Insurance'!I56+'FP-General Insurance'!I56+'FP- Reinsurance'!I56</f>
        <v>0</v>
      </c>
      <c r="K8" s="45">
        <f>'FP-Life Insurance'!J56+'FP-General Insurance'!J56+'FP- Reinsurance'!J56</f>
        <v>0</v>
      </c>
      <c r="L8" s="15">
        <f>'FP-Life Insurance'!K56+'FP-General Insurance'!K56+'FP- Reinsurance'!K56</f>
        <v>0</v>
      </c>
      <c r="M8" s="15">
        <f>'FP-Life Insurance'!L56+'FP-General Insurance'!L56+'FP- Reinsurance'!L56</f>
        <v>0</v>
      </c>
      <c r="N8" s="45">
        <f>'FP-Life Insurance'!M56+'FP-General Insurance'!M56+'FP- Reinsurance'!M56</f>
        <v>0</v>
      </c>
      <c r="O8" s="45">
        <f>'FP-Life Insurance'!N56+'FP-General Insurance'!N56+'FP- Reinsurance'!N56</f>
        <v>0</v>
      </c>
      <c r="P8" s="90" t="s">
        <v>201</v>
      </c>
    </row>
    <row r="9" spans="1:30">
      <c r="C9" t="s">
        <v>200</v>
      </c>
      <c r="D9" s="15">
        <f>'FP-Life Insurance'!C61+'FP-General Insurance'!C61+'FP- Reinsurance'!C61+'FP- Social Insurance'!C25+'FP- Mandatory Insurance'!C25</f>
        <v>633661676.2168926</v>
      </c>
      <c r="E9" s="15">
        <f>'FP-Life Insurance'!D61+'FP-General Insurance'!D61+'FP- Reinsurance'!D61+'FP- Social Insurance'!D25+'FP- Mandatory Insurance'!D25</f>
        <v>0</v>
      </c>
      <c r="F9" s="15">
        <f>'FP-Life Insurance'!E61+'FP-General Insurance'!E61+'FP- Reinsurance'!E61+'FP- Social Insurance'!E25+'FP- Mandatory Insurance'!E25</f>
        <v>0</v>
      </c>
      <c r="G9" s="15">
        <f>'FP-Life Insurance'!F61+'FP-General Insurance'!F61+'FP- Reinsurance'!F61+'FP- Social Insurance'!F25+'FP- Mandatory Insurance'!F25</f>
        <v>0</v>
      </c>
      <c r="H9" s="15">
        <f>'FP-Life Insurance'!G61+'FP-General Insurance'!G61+'FP- Reinsurance'!G61+'FP- Social Insurance'!G25+'FP- Mandatory Insurance'!G25</f>
        <v>0</v>
      </c>
      <c r="I9" s="15">
        <f>'FP-Life Insurance'!H61+'FP-General Insurance'!H61+'FP- Reinsurance'!H61+'FP- Social Insurance'!H25+'FP- Mandatory Insurance'!H25</f>
        <v>0</v>
      </c>
      <c r="J9" s="15">
        <f>'FP-Life Insurance'!I61+'FP-General Insurance'!I61+'FP- Reinsurance'!I61+'FP- Social Insurance'!I25+'FP- Mandatory Insurance'!I25</f>
        <v>0</v>
      </c>
      <c r="K9" s="15">
        <f>'FP-Life Insurance'!J61+'FP-General Insurance'!J61+'FP- Reinsurance'!J61+'FP- Social Insurance'!J25+'FP- Mandatory Insurance'!J25</f>
        <v>0</v>
      </c>
      <c r="L9" s="15">
        <f>'FP-Life Insurance'!K61+'FP-General Insurance'!K61+'FP- Reinsurance'!K61+'FP- Social Insurance'!K25+'FP- Mandatory Insurance'!K25</f>
        <v>0</v>
      </c>
      <c r="M9" s="15">
        <f>'FP-Life Insurance'!L61+'FP-General Insurance'!L61+'FP- Reinsurance'!L61+'FP- Social Insurance'!L25+'FP- Mandatory Insurance'!L25</f>
        <v>0</v>
      </c>
      <c r="N9" s="15">
        <f>'FP-Life Insurance'!M61+'FP-General Insurance'!M61+'FP- Reinsurance'!M61+'FP- Social Insurance'!M25+'FP- Mandatory Insurance'!M25</f>
        <v>0</v>
      </c>
      <c r="O9" s="15">
        <f>'FP-Life Insurance'!N61+'FP-General Insurance'!N61+'FP- Reinsurance'!N61+'FP- Social Insurance'!N25+'FP- Mandatory Insurance'!N25</f>
        <v>0</v>
      </c>
      <c r="P9" s="90" t="s">
        <v>107</v>
      </c>
    </row>
    <row r="10" spans="1:30">
      <c r="K10" s="45"/>
      <c r="P10" s="90"/>
    </row>
    <row r="11" spans="1:30">
      <c r="C11" t="s">
        <v>357</v>
      </c>
      <c r="D11" s="33">
        <f>'IS-Life Insurance'!C5+'IS-General Insurance'!C7+'IS-Reinsurance'!C7+'IS-Social Insurance'!C5+'IS-Mandatory Insurance'!C5</f>
        <v>48044323.228726998</v>
      </c>
      <c r="E11" s="33">
        <f>'IS-Life Insurance'!D5+'IS-General Insurance'!D7+'IS-Reinsurance'!D7+'IS-Social Insurance'!D5+'IS-Mandatory Insurance'!D5</f>
        <v>0</v>
      </c>
      <c r="F11" s="33">
        <f>'IS-Life Insurance'!E5+'IS-General Insurance'!E7+'IS-Reinsurance'!E7+'IS-Social Insurance'!E5+'IS-Mandatory Insurance'!E5</f>
        <v>0</v>
      </c>
      <c r="G11" s="33">
        <f>'IS-Life Insurance'!F5+'IS-General Insurance'!F7+'IS-Reinsurance'!F7+'IS-Social Insurance'!F5+'IS-Mandatory Insurance'!F5</f>
        <v>0</v>
      </c>
      <c r="H11" s="33">
        <f>'IS-Life Insurance'!G5+'IS-General Insurance'!G7+'IS-Reinsurance'!G7+'IS-Social Insurance'!G5+'IS-Mandatory Insurance'!G5</f>
        <v>0</v>
      </c>
      <c r="I11" s="33">
        <f>'IS-Life Insurance'!H5+'IS-General Insurance'!H7+'IS-Reinsurance'!H7+'IS-Social Insurance'!H5+'IS-Mandatory Insurance'!H5</f>
        <v>0</v>
      </c>
      <c r="J11" s="33">
        <f>'IS-Life Insurance'!I5+'IS-General Insurance'!I7+'IS-Reinsurance'!I7+'IS-Social Insurance'!I5+'IS-Mandatory Insurance'!I5</f>
        <v>0</v>
      </c>
      <c r="K11" s="46">
        <f>'IS-Life Insurance'!J5+'IS-General Insurance'!J7+'IS-Reinsurance'!J7+'IS-Social Insurance'!J5+'IS-Mandatory Insurance'!J5</f>
        <v>0</v>
      </c>
      <c r="L11" s="33">
        <f>'IS-Life Insurance'!K5+'IS-General Insurance'!K7+'IS-Reinsurance'!K7+'IS-Social Insurance'!K5+'IS-Mandatory Insurance'!K5</f>
        <v>0</v>
      </c>
      <c r="M11" s="33">
        <f>'IS-Life Insurance'!L5+'IS-General Insurance'!L7+'IS-Reinsurance'!L7+'IS-Social Insurance'!L5+'IS-Mandatory Insurance'!L5</f>
        <v>0</v>
      </c>
      <c r="N11" s="46">
        <f>'IS-Life Insurance'!M5+'IS-General Insurance'!M7+'IS-Reinsurance'!M7+'IS-Social Insurance'!M5+'IS-Mandatory Insurance'!M5</f>
        <v>0</v>
      </c>
      <c r="O11" s="46">
        <f>'IS-Life Insurance'!N5+'IS-General Insurance'!N7+'IS-Reinsurance'!N7+'IS-Social Insurance'!N5+'IS-Mandatory Insurance'!N5</f>
        <v>0</v>
      </c>
      <c r="P11" s="90" t="s">
        <v>203</v>
      </c>
    </row>
    <row r="12" spans="1:30">
      <c r="C12" t="s">
        <v>202</v>
      </c>
      <c r="D12" s="28">
        <f>'IS-Life Insurance'!C13+'IS-Life Insurance'!C14+'IS-General Insurance'!C21+'IS-Reinsurance'!C21+'IS-Social Insurance'!C6+'IS-Mandatory Insurance'!C6</f>
        <v>27906815.649092998</v>
      </c>
      <c r="E12" s="28">
        <f>'IS-Life Insurance'!D13+'IS-Life Insurance'!D14+'IS-General Insurance'!D21+'IS-Reinsurance'!D21+'IS-Mandatory Insurance'!D6+'IS-Social Insurance'!D6</f>
        <v>0</v>
      </c>
      <c r="F12" s="28">
        <f>'IS-Life Insurance'!E13+'IS-Life Insurance'!E14+'IS-General Insurance'!E21+'IS-Reinsurance'!E21+'IS-Mandatory Insurance'!E6+'IS-Social Insurance'!E6</f>
        <v>0</v>
      </c>
      <c r="G12" s="28">
        <f>'IS-Life Insurance'!F13+'IS-Life Insurance'!F14+'IS-General Insurance'!F21+'IS-Reinsurance'!F21+'IS-Mandatory Insurance'!F6+'IS-Social Insurance'!F6</f>
        <v>0</v>
      </c>
      <c r="H12" s="28">
        <f>'IS-Life Insurance'!G13+'IS-Life Insurance'!G14+'IS-General Insurance'!G21+'IS-Reinsurance'!G21+'IS-Mandatory Insurance'!G6+'IS-Social Insurance'!G6</f>
        <v>0</v>
      </c>
      <c r="I12" s="28">
        <f>'IS-Life Insurance'!H13+'IS-Life Insurance'!H14+'IS-General Insurance'!H21+'IS-Reinsurance'!H21+'IS-Mandatory Insurance'!H6+'IS-Social Insurance'!H6</f>
        <v>0</v>
      </c>
      <c r="J12" s="28">
        <f>'IS-Life Insurance'!I13+'IS-Life Insurance'!I14+'IS-General Insurance'!I21+'IS-Reinsurance'!I21+'IS-Mandatory Insurance'!I6+'IS-Social Insurance'!I6</f>
        <v>0</v>
      </c>
      <c r="K12" s="47">
        <f>'IS-Life Insurance'!J13+'IS-Life Insurance'!J14+'IS-General Insurance'!J21+'IS-Reinsurance'!J21+'IS-Mandatory Insurance'!J6+'IS-Social Insurance'!J6</f>
        <v>0</v>
      </c>
      <c r="L12" s="28">
        <f>'IS-Life Insurance'!K13+'IS-Life Insurance'!K14+'IS-General Insurance'!K21+'IS-Reinsurance'!K21+'IS-Mandatory Insurance'!K6+'IS-Social Insurance'!K6</f>
        <v>0</v>
      </c>
      <c r="M12" s="28">
        <f>'IS-Life Insurance'!L13+'IS-Life Insurance'!L14+'IS-General Insurance'!L21+'IS-Reinsurance'!L21+'IS-Mandatory Insurance'!L6+'IS-Social Insurance'!L6</f>
        <v>0</v>
      </c>
      <c r="N12" s="47">
        <f>'IS-Life Insurance'!M13+'IS-Life Insurance'!M14+'IS-General Insurance'!M21+'IS-Reinsurance'!M21+'IS-Mandatory Insurance'!M6+'IS-Social Insurance'!M6</f>
        <v>0</v>
      </c>
      <c r="O12" s="47">
        <f>'IS-Life Insurance'!N13+'IS-Life Insurance'!N14+'IS-General Insurance'!N21+'IS-Reinsurance'!N21+'IS-Mandatory Insurance'!N6+'IS-Social Insurance'!N6</f>
        <v>0</v>
      </c>
      <c r="P12" s="90" t="s">
        <v>189</v>
      </c>
    </row>
    <row r="13" spans="1:30">
      <c r="E13" s="28"/>
      <c r="F13" s="15"/>
    </row>
    <row r="14" spans="1:30">
      <c r="E14" s="28"/>
    </row>
    <row r="15" spans="1:30">
      <c r="C15" s="11" t="s">
        <v>358</v>
      </c>
      <c r="E15" s="28"/>
    </row>
    <row r="16" spans="1:30">
      <c r="C16" s="11" t="s">
        <v>409</v>
      </c>
    </row>
  </sheetData>
  <sheetProtection algorithmName="SHA-512" hashValue="R7j0JKAy5RHSfSXt/5wg9XkXSBfmQZU+YVtpFo3AeF3YkC3IlEGFdbPXcSZV0xZGtRLcHnPVC8MsEfKBieSVzQ==" saltValue="XfVuWEcxRgP6a5YfxIVadQ==" spinCount="100000"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zoomScale="70" zoomScaleNormal="70" workbookViewId="0">
      <pane xSplit="3" ySplit="2" topLeftCell="K3" activePane="bottomRight" state="frozen"/>
      <selection pane="topRight" activeCell="D1" sqref="D1"/>
      <selection pane="bottomLeft" activeCell="A3" sqref="A3"/>
      <selection pane="bottomRight" activeCell="O8" sqref="O8"/>
    </sheetView>
  </sheetViews>
  <sheetFormatPr defaultRowHeight="15"/>
  <cols>
    <col min="1" max="1" width="3.28515625" style="18" customWidth="1"/>
    <col min="2" max="2" width="3.28515625" customWidth="1"/>
    <col min="3" max="3" width="84.28515625" style="34" customWidth="1"/>
    <col min="4" max="15" width="16.42578125" customWidth="1"/>
    <col min="16" max="16" width="74" style="34" customWidth="1"/>
    <col min="17" max="30" width="9.140625" style="20"/>
  </cols>
  <sheetData>
    <row r="1" spans="1:30" ht="22.5">
      <c r="A1" s="146"/>
      <c r="B1" s="147"/>
      <c r="C1" s="147"/>
      <c r="D1" s="147"/>
      <c r="E1" s="147"/>
      <c r="F1" s="147"/>
      <c r="G1" s="147"/>
      <c r="H1" s="147"/>
      <c r="I1" s="147"/>
      <c r="J1" s="147"/>
      <c r="K1" s="147"/>
      <c r="L1" s="147"/>
      <c r="M1" s="147"/>
      <c r="N1" s="147"/>
      <c r="O1" s="147"/>
      <c r="P1" s="147"/>
      <c r="Q1" s="35"/>
      <c r="R1" s="35"/>
      <c r="S1" s="35"/>
      <c r="T1" s="35"/>
      <c r="U1" s="35"/>
      <c r="V1" s="35"/>
      <c r="W1" s="35"/>
      <c r="X1" s="35"/>
      <c r="Y1" s="35"/>
      <c r="Z1" s="35"/>
      <c r="AA1" s="35"/>
      <c r="AB1" s="35"/>
      <c r="AC1" s="35"/>
      <c r="AD1" s="35"/>
    </row>
    <row r="2" spans="1:30" s="50" customFormat="1" ht="32.25" thickBot="1">
      <c r="A2" s="49"/>
      <c r="D2" s="51" t="s">
        <v>375</v>
      </c>
      <c r="E2" s="51" t="s">
        <v>374</v>
      </c>
      <c r="F2" s="51" t="s">
        <v>373</v>
      </c>
      <c r="G2" s="51" t="s">
        <v>372</v>
      </c>
      <c r="H2" s="51" t="s">
        <v>371</v>
      </c>
      <c r="I2" s="51" t="s">
        <v>370</v>
      </c>
      <c r="J2" s="51" t="s">
        <v>369</v>
      </c>
      <c r="K2" s="51" t="s">
        <v>368</v>
      </c>
      <c r="L2" s="51" t="s">
        <v>367</v>
      </c>
      <c r="M2" s="51" t="s">
        <v>366</v>
      </c>
      <c r="N2" s="51" t="s">
        <v>365</v>
      </c>
      <c r="O2" s="51" t="s">
        <v>364</v>
      </c>
      <c r="P2" s="51" t="s">
        <v>26</v>
      </c>
      <c r="Q2" s="52"/>
      <c r="R2" s="52"/>
      <c r="S2" s="52"/>
      <c r="T2" s="52"/>
      <c r="U2" s="52"/>
      <c r="V2" s="52"/>
      <c r="W2" s="52"/>
      <c r="X2" s="52"/>
      <c r="Y2" s="52"/>
      <c r="Z2" s="52"/>
      <c r="AA2" s="52"/>
      <c r="AB2" s="52"/>
      <c r="AC2" s="52"/>
      <c r="AD2" s="52"/>
    </row>
    <row r="3" spans="1:30" s="20" customFormat="1" ht="22.9" customHeight="1">
      <c r="A3" s="18"/>
      <c r="B3"/>
      <c r="C3" s="65" t="s">
        <v>204</v>
      </c>
      <c r="D3" s="64"/>
      <c r="E3" s="64"/>
      <c r="F3" s="64"/>
      <c r="G3" s="64"/>
      <c r="H3" s="64"/>
      <c r="I3" s="64"/>
      <c r="J3" s="64"/>
      <c r="K3" s="64"/>
      <c r="L3" s="64"/>
      <c r="M3" s="64"/>
      <c r="N3" s="64"/>
      <c r="O3" s="64"/>
      <c r="P3" s="50"/>
    </row>
    <row r="4" spans="1:30" s="20" customFormat="1" ht="22.9" customHeight="1">
      <c r="A4" s="18"/>
      <c r="B4"/>
      <c r="C4" s="50" t="s">
        <v>205</v>
      </c>
      <c r="D4" s="66">
        <f>IFERROR('IS-Life Insurance'!C5/('IS-Life Insurance'!C13+'IS-Life Insurance'!C14),"-")</f>
        <v>1.3933219799544181</v>
      </c>
      <c r="E4" s="66" t="str">
        <f>IFERROR('IS-Life Insurance'!D5/('IS-Life Insurance'!D13+'IS-Life Insurance'!D14),"-")</f>
        <v>-</v>
      </c>
      <c r="F4" s="66" t="str">
        <f>IFERROR('IS-Life Insurance'!E5/('IS-Life Insurance'!E13+'IS-Life Insurance'!E14),"-")</f>
        <v>-</v>
      </c>
      <c r="G4" s="66" t="str">
        <f>IFERROR('IS-Life Insurance'!F5/('IS-Life Insurance'!F13+'IS-Life Insurance'!F14),"-")</f>
        <v>-</v>
      </c>
      <c r="H4" s="66" t="str">
        <f>IFERROR('IS-Life Insurance'!G5/('IS-Life Insurance'!G13+'IS-Life Insurance'!G14),"-")</f>
        <v>-</v>
      </c>
      <c r="I4" s="66" t="str">
        <f>IFERROR('IS-Life Insurance'!H5/('IS-Life Insurance'!H13+'IS-Life Insurance'!H14),"-")</f>
        <v>-</v>
      </c>
      <c r="J4" s="66" t="str">
        <f>IFERROR('IS-Life Insurance'!I5/('IS-Life Insurance'!I13+'IS-Life Insurance'!I14),"-")</f>
        <v>-</v>
      </c>
      <c r="K4" s="66" t="str">
        <f>IFERROR('IS-Life Insurance'!J5/('IS-Life Insurance'!J13+'IS-Life Insurance'!J14),"-")</f>
        <v>-</v>
      </c>
      <c r="L4" s="66" t="str">
        <f>IFERROR('IS-Life Insurance'!K5/('IS-Life Insurance'!K13+'IS-Life Insurance'!K14),"-")</f>
        <v>-</v>
      </c>
      <c r="M4" s="66" t="str">
        <f>IFERROR('IS-Life Insurance'!L5/('IS-Life Insurance'!L13+'IS-Life Insurance'!L14),"-")</f>
        <v>-</v>
      </c>
      <c r="N4" s="66" t="str">
        <f>IFERROR('IS-Life Insurance'!M5/('IS-Life Insurance'!M13+'IS-Life Insurance'!M14),"-")</f>
        <v>-</v>
      </c>
      <c r="O4" s="66" t="str">
        <f>IFERROR('IS-Life Insurance'!N5/('IS-Life Insurance'!N13+'IS-Life Insurance'!N14),"-")</f>
        <v>-</v>
      </c>
      <c r="P4" s="91" t="s">
        <v>213</v>
      </c>
    </row>
    <row r="5" spans="1:30" s="20" customFormat="1" ht="22.9" customHeight="1">
      <c r="A5" s="18"/>
      <c r="B5"/>
      <c r="C5" s="50" t="s">
        <v>206</v>
      </c>
      <c r="D5" s="66">
        <f>IFERROR('IS-Life Insurance'!C5/('IS-Life Insurance'!C13+'IS-Life Insurance'!C14+'IS-Life Insurance'!C26+'IS-Life Insurance'!C27+'IS-Life Insurance'!C28+'IS-Life Insurance'!C29),"-")</f>
        <v>1.2580511727673032</v>
      </c>
      <c r="E5" s="66" t="str">
        <f>IFERROR('IS-Life Insurance'!D5/('IS-Life Insurance'!D13+'IS-Life Insurance'!D14+'IS-Life Insurance'!D26+'IS-Life Insurance'!D27+'IS-Life Insurance'!D28+'IS-Life Insurance'!D29),"-")</f>
        <v>-</v>
      </c>
      <c r="F5" s="66" t="str">
        <f>IFERROR('IS-Life Insurance'!E5/('IS-Life Insurance'!E13+'IS-Life Insurance'!E14+'IS-Life Insurance'!E26+'IS-Life Insurance'!E27+'IS-Life Insurance'!E28+'IS-Life Insurance'!E29),"-")</f>
        <v>-</v>
      </c>
      <c r="G5" s="66" t="str">
        <f>IFERROR('IS-Life Insurance'!F5/('IS-Life Insurance'!F13+'IS-Life Insurance'!F14+'IS-Life Insurance'!F26+'IS-Life Insurance'!F27+'IS-Life Insurance'!F28+'IS-Life Insurance'!F29),"-")</f>
        <v>-</v>
      </c>
      <c r="H5" s="66" t="str">
        <f>IFERROR('IS-Life Insurance'!G5/('IS-Life Insurance'!G13+'IS-Life Insurance'!G14+'IS-Life Insurance'!G26+'IS-Life Insurance'!G27+'IS-Life Insurance'!G28+'IS-Life Insurance'!G29),"-")</f>
        <v>-</v>
      </c>
      <c r="I5" s="66" t="str">
        <f>IFERROR('IS-Life Insurance'!H5/('IS-Life Insurance'!H13+'IS-Life Insurance'!H14+'IS-Life Insurance'!H26+'IS-Life Insurance'!H27+'IS-Life Insurance'!H28+'IS-Life Insurance'!H29),"-")</f>
        <v>-</v>
      </c>
      <c r="J5" s="66" t="str">
        <f>IFERROR('IS-Life Insurance'!I5/('IS-Life Insurance'!I13+'IS-Life Insurance'!I14+'IS-Life Insurance'!I26+'IS-Life Insurance'!I27+'IS-Life Insurance'!I28+'IS-Life Insurance'!I29),"-")</f>
        <v>-</v>
      </c>
      <c r="K5" s="66" t="str">
        <f>IFERROR('IS-Life Insurance'!J5/('IS-Life Insurance'!J13+'IS-Life Insurance'!J14+'IS-Life Insurance'!J26+'IS-Life Insurance'!J27+'IS-Life Insurance'!J28+'IS-Life Insurance'!J29),"-")</f>
        <v>-</v>
      </c>
      <c r="L5" s="66" t="str">
        <f>IFERROR('IS-Life Insurance'!K5/('IS-Life Insurance'!K13+'IS-Life Insurance'!K14+'IS-Life Insurance'!K26+'IS-Life Insurance'!K27+'IS-Life Insurance'!K28+'IS-Life Insurance'!K29),"-")</f>
        <v>-</v>
      </c>
      <c r="M5" s="66" t="str">
        <f>IFERROR('IS-Life Insurance'!L5/('IS-Life Insurance'!L13+'IS-Life Insurance'!L14+'IS-Life Insurance'!L26+'IS-Life Insurance'!L27+'IS-Life Insurance'!L28+'IS-Life Insurance'!L29),"-")</f>
        <v>-</v>
      </c>
      <c r="N5" s="66" t="str">
        <f>IFERROR('IS-Life Insurance'!M5/('IS-Life Insurance'!M13+'IS-Life Insurance'!M14+'IS-Life Insurance'!M26+'IS-Life Insurance'!M27+'IS-Life Insurance'!M28+'IS-Life Insurance'!M29),"-")</f>
        <v>-</v>
      </c>
      <c r="O5" s="66" t="str">
        <f>IFERROR('IS-Life Insurance'!N5/('IS-Life Insurance'!N13+'IS-Life Insurance'!N14+'IS-Life Insurance'!N26+'IS-Life Insurance'!N27+'IS-Life Insurance'!N28+'IS-Life Insurance'!N29),"-")</f>
        <v>-</v>
      </c>
      <c r="P5" s="91" t="s">
        <v>214</v>
      </c>
    </row>
    <row r="6" spans="1:30" s="20" customFormat="1" ht="22.9" customHeight="1">
      <c r="A6" s="18"/>
      <c r="B6"/>
      <c r="C6" s="50" t="s">
        <v>207</v>
      </c>
      <c r="D6" s="66">
        <f>IFERROR(('IS-Life Insurance'!C5+'IS-Life Insurance'!C9)/('IS-Life Insurance'!C13+'IS-Life Insurance'!C14),"-")</f>
        <v>1.4661751319575675</v>
      </c>
      <c r="E6" s="66" t="str">
        <f>IFERROR(('IS-Life Insurance'!D5+'IS-Life Insurance'!D9)/('IS-Life Insurance'!D13+'IS-Life Insurance'!D14),"-")</f>
        <v>-</v>
      </c>
      <c r="F6" s="66" t="str">
        <f>IFERROR(('IS-Life Insurance'!E5+'IS-Life Insurance'!E9)/('IS-Life Insurance'!E13+'IS-Life Insurance'!E14),"-")</f>
        <v>-</v>
      </c>
      <c r="G6" s="66" t="str">
        <f>IFERROR(('IS-Life Insurance'!F5+'IS-Life Insurance'!F9)/('IS-Life Insurance'!F13+'IS-Life Insurance'!F14),"-")</f>
        <v>-</v>
      </c>
      <c r="H6" s="66" t="str">
        <f>IFERROR(('IS-Life Insurance'!G5+'IS-Life Insurance'!G9)/('IS-Life Insurance'!G13+'IS-Life Insurance'!G14),"-")</f>
        <v>-</v>
      </c>
      <c r="I6" s="66" t="str">
        <f>IFERROR(('IS-Life Insurance'!H5+'IS-Life Insurance'!H9)/('IS-Life Insurance'!H13+'IS-Life Insurance'!H14),"-")</f>
        <v>-</v>
      </c>
      <c r="J6" s="66" t="str">
        <f>IFERROR(('IS-Life Insurance'!I5+'IS-Life Insurance'!I9)/('IS-Life Insurance'!I13+'IS-Life Insurance'!I14),"-")</f>
        <v>-</v>
      </c>
      <c r="K6" s="66" t="str">
        <f>IFERROR(('IS-Life Insurance'!J5+'IS-Life Insurance'!J9)/('IS-Life Insurance'!J13+'IS-Life Insurance'!J14),"-")</f>
        <v>-</v>
      </c>
      <c r="L6" s="66" t="str">
        <f>IFERROR(('IS-Life Insurance'!K5+'IS-Life Insurance'!K9)/('IS-Life Insurance'!K13+'IS-Life Insurance'!K14),"-")</f>
        <v>-</v>
      </c>
      <c r="M6" s="66" t="str">
        <f>IFERROR(('IS-Life Insurance'!L5+'IS-Life Insurance'!L9)/('IS-Life Insurance'!L13+'IS-Life Insurance'!L14),"-")</f>
        <v>-</v>
      </c>
      <c r="N6" s="66" t="str">
        <f>IFERROR(('IS-Life Insurance'!M5+'IS-Life Insurance'!M9)/('IS-Life Insurance'!M13+'IS-Life Insurance'!M14),"-")</f>
        <v>-</v>
      </c>
      <c r="O6" s="66" t="str">
        <f>IFERROR(('IS-Life Insurance'!N5+'IS-Life Insurance'!N9)/('IS-Life Insurance'!N13+'IS-Life Insurance'!N14),"-")</f>
        <v>-</v>
      </c>
      <c r="P6" s="91" t="s">
        <v>215</v>
      </c>
    </row>
    <row r="7" spans="1:30" s="20" customFormat="1" ht="22.9" customHeight="1">
      <c r="A7" s="18"/>
      <c r="B7"/>
      <c r="C7" s="50" t="s">
        <v>208</v>
      </c>
      <c r="D7" s="66">
        <f>IFERROR(('IS-Life Insurance'!C5+'IS-Life Insurance'!C9)/('IS-Life Insurance'!C13+'IS-Life Insurance'!C14+'IS-Life Insurance'!C26+'IS-Life Insurance'!C27+'IS-Life Insurance'!C28+'IS-Life Insurance'!C29),"-")</f>
        <v>1.3238313690435115</v>
      </c>
      <c r="E7" s="66" t="str">
        <f>IFERROR(('IS-Life Insurance'!D5+'IS-Life Insurance'!D9)/('IS-Life Insurance'!D13+'IS-Life Insurance'!D14+'IS-Life Insurance'!D26+'IS-Life Insurance'!D27+'IS-Life Insurance'!D28+'IS-Life Insurance'!D29),"-")</f>
        <v>-</v>
      </c>
      <c r="F7" s="66" t="str">
        <f>IFERROR(('IS-Life Insurance'!E5+'IS-Life Insurance'!E9)/('IS-Life Insurance'!E13+'IS-Life Insurance'!E14+'IS-Life Insurance'!E26+'IS-Life Insurance'!E27+'IS-Life Insurance'!E28+'IS-Life Insurance'!E29),"-")</f>
        <v>-</v>
      </c>
      <c r="G7" s="66" t="str">
        <f>IFERROR(('IS-Life Insurance'!F5+'IS-Life Insurance'!F9)/('IS-Life Insurance'!F13+'IS-Life Insurance'!F14+'IS-Life Insurance'!F26+'IS-Life Insurance'!F27+'IS-Life Insurance'!F28+'IS-Life Insurance'!F29),"-")</f>
        <v>-</v>
      </c>
      <c r="H7" s="66" t="str">
        <f>IFERROR(('IS-Life Insurance'!G5+'IS-Life Insurance'!G9)/('IS-Life Insurance'!G13+'IS-Life Insurance'!G14+'IS-Life Insurance'!G26+'IS-Life Insurance'!G27+'IS-Life Insurance'!G28+'IS-Life Insurance'!G29),"-")</f>
        <v>-</v>
      </c>
      <c r="I7" s="66" t="str">
        <f>IFERROR(('IS-Life Insurance'!H5+'IS-Life Insurance'!H9)/('IS-Life Insurance'!H13+'IS-Life Insurance'!H14+'IS-Life Insurance'!H26+'IS-Life Insurance'!H27+'IS-Life Insurance'!H28+'IS-Life Insurance'!H29),"-")</f>
        <v>-</v>
      </c>
      <c r="J7" s="66" t="str">
        <f>IFERROR(('IS-Life Insurance'!I5+'IS-Life Insurance'!I9)/('IS-Life Insurance'!I13+'IS-Life Insurance'!I14+'IS-Life Insurance'!I26+'IS-Life Insurance'!I27+'IS-Life Insurance'!I28+'IS-Life Insurance'!I29),"-")</f>
        <v>-</v>
      </c>
      <c r="K7" s="66" t="str">
        <f>IFERROR(('IS-Life Insurance'!J5+'IS-Life Insurance'!J9)/('IS-Life Insurance'!J13+'IS-Life Insurance'!J14+'IS-Life Insurance'!J26+'IS-Life Insurance'!J27+'IS-Life Insurance'!J28+'IS-Life Insurance'!J29),"-")</f>
        <v>-</v>
      </c>
      <c r="L7" s="66" t="str">
        <f>IFERROR(('IS-Life Insurance'!K5+'IS-Life Insurance'!K9)/('IS-Life Insurance'!K13+'IS-Life Insurance'!K14+'IS-Life Insurance'!K26+'IS-Life Insurance'!K27+'IS-Life Insurance'!K28+'IS-Life Insurance'!K29),"-")</f>
        <v>-</v>
      </c>
      <c r="M7" s="66" t="str">
        <f>IFERROR(('IS-Life Insurance'!L5+'IS-Life Insurance'!L9)/('IS-Life Insurance'!L13+'IS-Life Insurance'!L14+'IS-Life Insurance'!L26+'IS-Life Insurance'!L27+'IS-Life Insurance'!L28+'IS-Life Insurance'!L29),"-")</f>
        <v>-</v>
      </c>
      <c r="N7" s="66" t="str">
        <f>IFERROR(('IS-Life Insurance'!M5+'IS-Life Insurance'!M9)/('IS-Life Insurance'!M13+'IS-Life Insurance'!M14+'IS-Life Insurance'!M26+'IS-Life Insurance'!M27+'IS-Life Insurance'!M28+'IS-Life Insurance'!M29),"-")</f>
        <v>-</v>
      </c>
      <c r="O7" s="66" t="str">
        <f>IFERROR(('IS-Life Insurance'!N5+'IS-Life Insurance'!N9)/('IS-Life Insurance'!N13+'IS-Life Insurance'!N14+'IS-Life Insurance'!N26+'IS-Life Insurance'!N27+'IS-Life Insurance'!N28+'IS-Life Insurance'!N29),"-")</f>
        <v>-</v>
      </c>
      <c r="P7" s="91" t="s">
        <v>216</v>
      </c>
    </row>
    <row r="8" spans="1:30" s="20" customFormat="1" ht="22.9" customHeight="1">
      <c r="A8" s="18"/>
      <c r="B8"/>
      <c r="C8" s="50" t="s">
        <v>209</v>
      </c>
      <c r="D8" s="66">
        <f>IFERROR('IS-Life Insurance'!C6/'IS-Life Insurance'!C5,"-")</f>
        <v>3.9255571456153042E-2</v>
      </c>
      <c r="E8" s="66" t="str">
        <f>IFERROR('IS-Life Insurance'!D6/'IS-Life Insurance'!D5,"-")</f>
        <v>-</v>
      </c>
      <c r="F8" s="66" t="str">
        <f>IFERROR('IS-Life Insurance'!E6/'IS-Life Insurance'!E5,"-")</f>
        <v>-</v>
      </c>
      <c r="G8" s="66" t="str">
        <f>IFERROR('IS-Life Insurance'!F6/'IS-Life Insurance'!F5,"-")</f>
        <v>-</v>
      </c>
      <c r="H8" s="66" t="str">
        <f>IFERROR('IS-Life Insurance'!G6/'IS-Life Insurance'!G5,"-")</f>
        <v>-</v>
      </c>
      <c r="I8" s="66" t="str">
        <f>IFERROR('IS-Life Insurance'!H6/'IS-Life Insurance'!H5,"-")</f>
        <v>-</v>
      </c>
      <c r="J8" s="66" t="str">
        <f>IFERROR('IS-Life Insurance'!I6/'IS-Life Insurance'!I5,"-")</f>
        <v>-</v>
      </c>
      <c r="K8" s="66" t="str">
        <f>IFERROR('IS-Life Insurance'!J6/'IS-Life Insurance'!J5,"-")</f>
        <v>-</v>
      </c>
      <c r="L8" s="66" t="str">
        <f>IFERROR('IS-Life Insurance'!K6/'IS-Life Insurance'!K5,"-")</f>
        <v>-</v>
      </c>
      <c r="M8" s="66" t="str">
        <f>IFERROR('IS-Life Insurance'!L6/'IS-Life Insurance'!L5,"-")</f>
        <v>-</v>
      </c>
      <c r="N8" s="66" t="str">
        <f>IFERROR('IS-Life Insurance'!M6/'IS-Life Insurance'!M5,"-")</f>
        <v>-</v>
      </c>
      <c r="O8" s="66" t="str">
        <f>IFERROR('IS-Life Insurance'!N6/'IS-Life Insurance'!N5,"-")</f>
        <v>-</v>
      </c>
      <c r="P8" s="91" t="s">
        <v>190</v>
      </c>
    </row>
    <row r="9" spans="1:30" s="20" customFormat="1" ht="22.9" customHeight="1">
      <c r="A9" s="18"/>
      <c r="B9"/>
      <c r="C9" s="50" t="s">
        <v>210</v>
      </c>
      <c r="D9" s="66">
        <f>IFERROR('FP-Life Insurance'!C27/'FP-Life Insurance'!C54,"-")</f>
        <v>1.0946559106580527</v>
      </c>
      <c r="E9" s="66" t="str">
        <f>IFERROR('FP-Life Insurance'!D27/'FP-Life Insurance'!D54,"-")</f>
        <v>-</v>
      </c>
      <c r="F9" s="66" t="str">
        <f>IFERROR('FP-Life Insurance'!E27/'FP-Life Insurance'!E54,"-")</f>
        <v>-</v>
      </c>
      <c r="G9" s="66" t="str">
        <f>IFERROR('FP-Life Insurance'!F27/'FP-Life Insurance'!F54,"-")</f>
        <v>-</v>
      </c>
      <c r="H9" s="66" t="str">
        <f>IFERROR('FP-Life Insurance'!G27/'FP-Life Insurance'!G54,"-")</f>
        <v>-</v>
      </c>
      <c r="I9" s="66" t="str">
        <f>IFERROR('FP-Life Insurance'!H27/'FP-Life Insurance'!H54,"-")</f>
        <v>-</v>
      </c>
      <c r="J9" s="66" t="str">
        <f>IFERROR('FP-Life Insurance'!I27/'FP-Life Insurance'!I54,"-")</f>
        <v>-</v>
      </c>
      <c r="K9" s="66" t="str">
        <f>IFERROR('FP-Life Insurance'!J27/'FP-Life Insurance'!J54,"-")</f>
        <v>-</v>
      </c>
      <c r="L9" s="66" t="str">
        <f>IFERROR('FP-Life Insurance'!K27/'FP-Life Insurance'!K54,"-")</f>
        <v>-</v>
      </c>
      <c r="M9" s="66" t="str">
        <f>IFERROR('FP-Life Insurance'!L27/'FP-Life Insurance'!L54,"-")</f>
        <v>-</v>
      </c>
      <c r="N9" s="66" t="str">
        <f>IFERROR('FP-Life Insurance'!M27/'FP-Life Insurance'!M54,"-")</f>
        <v>-</v>
      </c>
      <c r="O9" s="66" t="str">
        <f>IFERROR('FP-Life Insurance'!N27/'FP-Life Insurance'!N54,"-")</f>
        <v>-</v>
      </c>
      <c r="P9" s="91" t="s">
        <v>217</v>
      </c>
    </row>
    <row r="10" spans="1:30" s="20" customFormat="1" ht="22.9" hidden="1" customHeight="1">
      <c r="A10" s="18"/>
      <c r="B10"/>
      <c r="C10" s="50" t="s">
        <v>432</v>
      </c>
      <c r="D10" s="66">
        <v>2.517000787934653</v>
      </c>
      <c r="E10" s="66"/>
      <c r="F10" s="66"/>
      <c r="G10" s="66"/>
      <c r="H10" s="66"/>
      <c r="I10" s="66"/>
      <c r="J10" s="66"/>
      <c r="K10" s="66"/>
      <c r="L10" s="66"/>
      <c r="M10" s="66"/>
      <c r="N10" s="66"/>
      <c r="O10" s="66"/>
      <c r="P10" s="91" t="s">
        <v>438</v>
      </c>
    </row>
    <row r="11" spans="1:30" s="20" customFormat="1" ht="22.9" hidden="1" customHeight="1">
      <c r="A11" s="18"/>
      <c r="B11"/>
      <c r="C11" s="50" t="s">
        <v>433</v>
      </c>
      <c r="D11" s="109">
        <v>5.0362355655666535</v>
      </c>
      <c r="E11" s="66"/>
      <c r="F11" s="66"/>
      <c r="G11" s="66"/>
      <c r="H11" s="66"/>
      <c r="I11" s="66"/>
      <c r="J11" s="66"/>
      <c r="K11" s="66"/>
      <c r="L11" s="66"/>
      <c r="M11" s="66"/>
      <c r="N11" s="66"/>
      <c r="O11" s="66"/>
      <c r="P11" s="91" t="s">
        <v>439</v>
      </c>
    </row>
    <row r="12" spans="1:30" s="20" customFormat="1" ht="22.9" hidden="1" customHeight="1">
      <c r="A12" s="18"/>
      <c r="B12"/>
      <c r="C12" s="50" t="s">
        <v>435</v>
      </c>
      <c r="D12" s="112"/>
      <c r="E12" s="66"/>
      <c r="F12" s="66"/>
      <c r="G12" s="66"/>
      <c r="H12" s="66"/>
      <c r="I12" s="66"/>
      <c r="J12" s="66"/>
      <c r="K12" s="66"/>
      <c r="L12" s="66"/>
      <c r="M12" s="66"/>
      <c r="N12" s="66"/>
      <c r="O12" s="66"/>
      <c r="P12" s="91" t="s">
        <v>434</v>
      </c>
    </row>
    <row r="13" spans="1:30" s="20" customFormat="1" ht="22.9" hidden="1" customHeight="1">
      <c r="A13" s="18"/>
      <c r="B13"/>
      <c r="C13" s="50" t="s">
        <v>436</v>
      </c>
      <c r="D13" s="112"/>
      <c r="E13" s="66"/>
      <c r="F13" s="66"/>
      <c r="G13" s="66"/>
      <c r="H13" s="66"/>
      <c r="I13" s="66"/>
      <c r="J13" s="66"/>
      <c r="K13" s="66"/>
      <c r="L13" s="66"/>
      <c r="M13" s="66"/>
      <c r="N13" s="66"/>
      <c r="O13" s="66"/>
      <c r="P13" s="91" t="s">
        <v>437</v>
      </c>
    </row>
    <row r="14" spans="1:30" ht="20.45" customHeight="1">
      <c r="C14" s="50"/>
      <c r="D14" s="66"/>
      <c r="E14" s="66"/>
      <c r="F14" s="66"/>
      <c r="G14" s="66"/>
      <c r="H14" s="66"/>
      <c r="I14" s="66"/>
      <c r="J14" s="66"/>
      <c r="K14" s="66"/>
      <c r="L14" s="66"/>
      <c r="M14" s="66"/>
      <c r="N14" s="66"/>
      <c r="O14" s="66"/>
      <c r="P14" s="91"/>
    </row>
    <row r="15" spans="1:30" s="20" customFormat="1" ht="20.45" customHeight="1">
      <c r="A15" s="18"/>
      <c r="B15"/>
      <c r="C15" s="65" t="s">
        <v>211</v>
      </c>
      <c r="D15" s="66"/>
      <c r="E15" s="66"/>
      <c r="F15" s="66"/>
      <c r="G15" s="66"/>
      <c r="H15" s="66"/>
      <c r="I15" s="66"/>
      <c r="J15" s="66"/>
      <c r="K15" s="66"/>
      <c r="L15" s="66"/>
      <c r="M15" s="66"/>
      <c r="N15" s="66"/>
      <c r="O15" s="66"/>
      <c r="P15" s="91"/>
    </row>
    <row r="16" spans="1:30" s="20" customFormat="1" ht="21" customHeight="1">
      <c r="A16" s="18"/>
      <c r="B16"/>
      <c r="C16" s="50" t="s">
        <v>205</v>
      </c>
      <c r="D16" s="92">
        <f>IFERROR(('IS-General Insurance'!C5+'IS-General Insurance'!C6)/('IS-General Insurance'!C21),"-")</f>
        <v>3.7113671262577066</v>
      </c>
      <c r="E16" s="92" t="str">
        <f>IFERROR(('IS-General Insurance'!D5+'IS-General Insurance'!D6)/('IS-General Insurance'!D21),"-")</f>
        <v>-</v>
      </c>
      <c r="F16" s="92" t="str">
        <f>IFERROR(('IS-General Insurance'!E5+'IS-General Insurance'!E6)/('IS-General Insurance'!E21),"-")</f>
        <v>-</v>
      </c>
      <c r="G16" s="92" t="str">
        <f>IFERROR(('IS-General Insurance'!F5+'IS-General Insurance'!F6)/('IS-General Insurance'!F21),"-")</f>
        <v>-</v>
      </c>
      <c r="H16" s="92" t="str">
        <f>IFERROR(('IS-General Insurance'!G5+'IS-General Insurance'!G6)/('IS-General Insurance'!G21),"-")</f>
        <v>-</v>
      </c>
      <c r="I16" s="92" t="str">
        <f>IFERROR(('IS-General Insurance'!H5+'IS-General Insurance'!H6)/('IS-General Insurance'!H21),"-")</f>
        <v>-</v>
      </c>
      <c r="J16" s="92" t="str">
        <f>IFERROR(('IS-General Insurance'!I5+'IS-General Insurance'!I6)/('IS-General Insurance'!I21),"-")</f>
        <v>-</v>
      </c>
      <c r="K16" s="92" t="str">
        <f>IFERROR(('IS-General Insurance'!J5+'IS-General Insurance'!J6)/('IS-General Insurance'!J21),"-")</f>
        <v>-</v>
      </c>
      <c r="L16" s="92" t="str">
        <f>IFERROR(('IS-General Insurance'!K5+'IS-General Insurance'!K6)/('IS-General Insurance'!K21),"-")</f>
        <v>-</v>
      </c>
      <c r="M16" s="92" t="str">
        <f>IFERROR(('IS-General Insurance'!L5+'IS-General Insurance'!L6)/('IS-General Insurance'!L21),"-")</f>
        <v>-</v>
      </c>
      <c r="N16" s="92" t="str">
        <f>IFERROR(('IS-General Insurance'!M5+'IS-General Insurance'!M6)/('IS-General Insurance'!M21),"-")</f>
        <v>-</v>
      </c>
      <c r="O16" s="92" t="str">
        <f>IFERROR(('IS-General Insurance'!N5+'IS-General Insurance'!N6)/('IS-General Insurance'!N21),"-")</f>
        <v>-</v>
      </c>
      <c r="P16" s="91" t="s">
        <v>213</v>
      </c>
    </row>
    <row r="17" spans="1:16" s="20" customFormat="1" ht="21" customHeight="1">
      <c r="A17" s="18"/>
      <c r="B17"/>
      <c r="C17" s="50" t="s">
        <v>206</v>
      </c>
      <c r="D17" s="92">
        <f>IFERROR(('IS-General Insurance'!C5+'IS-General Insurance'!C6)/('IS-General Insurance'!C21+'IS-General Insurance'!C29+'IS-General Insurance'!C30+'IS-General Insurance'!C31+'IS-General Insurance'!C32),"-")</f>
        <v>2.6006817881724489</v>
      </c>
      <c r="E17" s="92" t="str">
        <f>IFERROR(('IS-General Insurance'!D5+'IS-General Insurance'!D6)/('IS-General Insurance'!D21+'IS-General Insurance'!D29+'IS-General Insurance'!D30+'IS-General Insurance'!D31+'IS-General Insurance'!D32),"-")</f>
        <v>-</v>
      </c>
      <c r="F17" s="92" t="str">
        <f>IFERROR(('IS-General Insurance'!E5+'IS-General Insurance'!E6)/('IS-General Insurance'!E21+'IS-General Insurance'!E29+'IS-General Insurance'!E30+'IS-General Insurance'!E31+'IS-General Insurance'!E32),"-")</f>
        <v>-</v>
      </c>
      <c r="G17" s="92" t="str">
        <f>IFERROR(('IS-General Insurance'!F5+'IS-General Insurance'!F6)/('IS-General Insurance'!F21+'IS-General Insurance'!F29+'IS-General Insurance'!F30+'IS-General Insurance'!F31+'IS-General Insurance'!F32),"-")</f>
        <v>-</v>
      </c>
      <c r="H17" s="92" t="str">
        <f>IFERROR(('IS-General Insurance'!G5+'IS-General Insurance'!G6)/('IS-General Insurance'!G21+'IS-General Insurance'!G29+'IS-General Insurance'!G30+'IS-General Insurance'!G31+'IS-General Insurance'!G32),"-")</f>
        <v>-</v>
      </c>
      <c r="I17" s="92" t="str">
        <f>IFERROR(('IS-General Insurance'!H5+'IS-General Insurance'!H6)/('IS-General Insurance'!H21+'IS-General Insurance'!H29+'IS-General Insurance'!H30+'IS-General Insurance'!H31+'IS-General Insurance'!H32),"-")</f>
        <v>-</v>
      </c>
      <c r="J17" s="92" t="str">
        <f>IFERROR(('IS-General Insurance'!I5+'IS-General Insurance'!I6)/('IS-General Insurance'!I21+'IS-General Insurance'!I29+'IS-General Insurance'!I30+'IS-General Insurance'!I31+'IS-General Insurance'!I32),"-")</f>
        <v>-</v>
      </c>
      <c r="K17" s="92" t="str">
        <f>IFERROR(('IS-General Insurance'!J5+'IS-General Insurance'!J6)/('IS-General Insurance'!J21+'IS-General Insurance'!J29+'IS-General Insurance'!J30+'IS-General Insurance'!J31+'IS-General Insurance'!J32),"-")</f>
        <v>-</v>
      </c>
      <c r="L17" s="92" t="str">
        <f>IFERROR(('IS-General Insurance'!K5+'IS-General Insurance'!K6)/('IS-General Insurance'!K21+'IS-General Insurance'!K29+'IS-General Insurance'!K30+'IS-General Insurance'!K31+'IS-General Insurance'!K32),"-")</f>
        <v>-</v>
      </c>
      <c r="M17" s="92" t="str">
        <f>IFERROR(('IS-General Insurance'!L5+'IS-General Insurance'!L6)/('IS-General Insurance'!L21+'IS-General Insurance'!L29+'IS-General Insurance'!L30+'IS-General Insurance'!L31+'IS-General Insurance'!L32),"-")</f>
        <v>-</v>
      </c>
      <c r="N17" s="92" t="str">
        <f>IFERROR(('IS-General Insurance'!M5+'IS-General Insurance'!M6)/('IS-General Insurance'!M21+'IS-General Insurance'!M29+'IS-General Insurance'!M30+'IS-General Insurance'!M31+'IS-General Insurance'!M32),"-")</f>
        <v>-</v>
      </c>
      <c r="O17" s="92" t="str">
        <f>IFERROR(('IS-General Insurance'!N5+'IS-General Insurance'!N6)/('IS-General Insurance'!N21+'IS-General Insurance'!N29+'IS-General Insurance'!N30+'IS-General Insurance'!N31+'IS-General Insurance'!N32),"-")</f>
        <v>-</v>
      </c>
      <c r="P17" s="91" t="s">
        <v>214</v>
      </c>
    </row>
    <row r="18" spans="1:16" s="20" customFormat="1" ht="21" customHeight="1">
      <c r="A18" s="18"/>
      <c r="B18"/>
      <c r="C18" s="50" t="s">
        <v>207</v>
      </c>
      <c r="D18" s="92">
        <f>IFERROR(('IS-General Insurance'!C5+'IS-General Insurance'!C6+'IS-General Insurance'!C28)/'IS-General Insurance'!C21,"-")</f>
        <v>3.8174754732124829</v>
      </c>
      <c r="E18" s="92" t="str">
        <f>IFERROR(('IS-General Insurance'!D5+'IS-General Insurance'!D6+'IS-General Insurance'!D28)/'IS-General Insurance'!D21,"-")</f>
        <v>-</v>
      </c>
      <c r="F18" s="92" t="str">
        <f>IFERROR(('IS-General Insurance'!E5+'IS-General Insurance'!E6+'IS-General Insurance'!E28)/'IS-General Insurance'!E21,"-")</f>
        <v>-</v>
      </c>
      <c r="G18" s="92" t="str">
        <f>IFERROR(('IS-General Insurance'!F5+'IS-General Insurance'!F6+'IS-General Insurance'!F28)/'IS-General Insurance'!F21,"-")</f>
        <v>-</v>
      </c>
      <c r="H18" s="92" t="str">
        <f>IFERROR(('IS-General Insurance'!G5+'IS-General Insurance'!G6+'IS-General Insurance'!G28)/'IS-General Insurance'!G21,"-")</f>
        <v>-</v>
      </c>
      <c r="I18" s="92" t="str">
        <f>IFERROR(('IS-General Insurance'!H5+'IS-General Insurance'!H6+'IS-General Insurance'!H28)/'IS-General Insurance'!H21,"-")</f>
        <v>-</v>
      </c>
      <c r="J18" s="92" t="str">
        <f>IFERROR(('IS-General Insurance'!I5+'IS-General Insurance'!I6+'IS-General Insurance'!I28)/'IS-General Insurance'!I21,"-")</f>
        <v>-</v>
      </c>
      <c r="K18" s="92" t="str">
        <f>IFERROR(('IS-General Insurance'!J5+'IS-General Insurance'!J6+'IS-General Insurance'!J28)/'IS-General Insurance'!J21,"-")</f>
        <v>-</v>
      </c>
      <c r="L18" s="92" t="str">
        <f>IFERROR(('IS-General Insurance'!K5+'IS-General Insurance'!K6+'IS-General Insurance'!K28)/'IS-General Insurance'!K21,"-")</f>
        <v>-</v>
      </c>
      <c r="M18" s="92" t="str">
        <f>IFERROR(('IS-General Insurance'!L5+'IS-General Insurance'!L6+'IS-General Insurance'!L28)/'IS-General Insurance'!L21,"-")</f>
        <v>-</v>
      </c>
      <c r="N18" s="92" t="str">
        <f>IFERROR(('IS-General Insurance'!M5+'IS-General Insurance'!M6+'IS-General Insurance'!M28)/'IS-General Insurance'!M21,"-")</f>
        <v>-</v>
      </c>
      <c r="O18" s="92" t="str">
        <f>IFERROR(('IS-General Insurance'!N5+'IS-General Insurance'!N6+'IS-General Insurance'!N28)/'IS-General Insurance'!N21,"-")</f>
        <v>-</v>
      </c>
      <c r="P18" s="91" t="s">
        <v>215</v>
      </c>
    </row>
    <row r="19" spans="1:16" s="20" customFormat="1" ht="21" customHeight="1">
      <c r="A19" s="18"/>
      <c r="B19"/>
      <c r="C19" s="50" t="s">
        <v>208</v>
      </c>
      <c r="D19" s="92">
        <f>IFERROR(('IS-General Insurance'!C5+'IS-General Insurance'!C6+'IS-General Insurance'!C28)/('IS-General Insurance'!C21+'IS-General Insurance'!C29+'IS-General Insurance'!C30+'IS-General Insurance'!C31+'IS-General Insurance'!C32),"-")</f>
        <v>2.6750355333317493</v>
      </c>
      <c r="E19" s="92" t="str">
        <f>IFERROR(('IS-General Insurance'!D5+'IS-General Insurance'!D6+'IS-General Insurance'!D28)/('IS-General Insurance'!D21+'IS-General Insurance'!D29+'IS-General Insurance'!D30+'IS-General Insurance'!D31+'IS-General Insurance'!D32),"-")</f>
        <v>-</v>
      </c>
      <c r="F19" s="92" t="str">
        <f>IFERROR(('IS-General Insurance'!E5+'IS-General Insurance'!E6+'IS-General Insurance'!E28)/('IS-General Insurance'!E21+'IS-General Insurance'!E29+'IS-General Insurance'!E30+'IS-General Insurance'!E31+'IS-General Insurance'!E32),"-")</f>
        <v>-</v>
      </c>
      <c r="G19" s="92" t="str">
        <f>IFERROR(('IS-General Insurance'!F5+'IS-General Insurance'!F6+'IS-General Insurance'!F28)/('IS-General Insurance'!F21+'IS-General Insurance'!F29+'IS-General Insurance'!F30+'IS-General Insurance'!F31+'IS-General Insurance'!F32),"-")</f>
        <v>-</v>
      </c>
      <c r="H19" s="92" t="str">
        <f>IFERROR(('IS-General Insurance'!G5+'IS-General Insurance'!G6+'IS-General Insurance'!G28)/('IS-General Insurance'!G21+'IS-General Insurance'!G29+'IS-General Insurance'!G30+'IS-General Insurance'!G31+'IS-General Insurance'!G32),"-")</f>
        <v>-</v>
      </c>
      <c r="I19" s="92" t="str">
        <f>IFERROR(('IS-General Insurance'!H5+'IS-General Insurance'!H6+'IS-General Insurance'!H28)/('IS-General Insurance'!H21+'IS-General Insurance'!H29+'IS-General Insurance'!H30+'IS-General Insurance'!H31+'IS-General Insurance'!H32),"-")</f>
        <v>-</v>
      </c>
      <c r="J19" s="92" t="str">
        <f>IFERROR(('IS-General Insurance'!I5+'IS-General Insurance'!I6+'IS-General Insurance'!I28)/('IS-General Insurance'!I21+'IS-General Insurance'!I29+'IS-General Insurance'!I30+'IS-General Insurance'!I31+'IS-General Insurance'!I32),"-")</f>
        <v>-</v>
      </c>
      <c r="K19" s="92" t="str">
        <f>IFERROR(('IS-General Insurance'!J5+'IS-General Insurance'!J6+'IS-General Insurance'!J28)/('IS-General Insurance'!J21+'IS-General Insurance'!J29+'IS-General Insurance'!J30+'IS-General Insurance'!J31+'IS-General Insurance'!J32),"-")</f>
        <v>-</v>
      </c>
      <c r="L19" s="92" t="str">
        <f>IFERROR(('IS-General Insurance'!K5+'IS-General Insurance'!K6+'IS-General Insurance'!K28)/('IS-General Insurance'!K21+'IS-General Insurance'!K29+'IS-General Insurance'!K30+'IS-General Insurance'!K31+'IS-General Insurance'!K32),"-")</f>
        <v>-</v>
      </c>
      <c r="M19" s="92" t="str">
        <f>IFERROR(('IS-General Insurance'!L5+'IS-General Insurance'!L6+'IS-General Insurance'!L28)/('IS-General Insurance'!L21+'IS-General Insurance'!L29+'IS-General Insurance'!L30+'IS-General Insurance'!L31+'IS-General Insurance'!L32),"-")</f>
        <v>-</v>
      </c>
      <c r="N19" s="92" t="str">
        <f>IFERROR(('IS-General Insurance'!M5+'IS-General Insurance'!M6+'IS-General Insurance'!M28)/('IS-General Insurance'!M21+'IS-General Insurance'!M29+'IS-General Insurance'!M30+'IS-General Insurance'!M31+'IS-General Insurance'!M32),"-")</f>
        <v>-</v>
      </c>
      <c r="O19" s="92" t="str">
        <f>IFERROR(('IS-General Insurance'!N5+'IS-General Insurance'!N6+'IS-General Insurance'!N28)/('IS-General Insurance'!N21+'IS-General Insurance'!N29+'IS-General Insurance'!N30+'IS-General Insurance'!N31+'IS-General Insurance'!N32),"-")</f>
        <v>-</v>
      </c>
      <c r="P19" s="91" t="s">
        <v>216</v>
      </c>
    </row>
    <row r="20" spans="1:16" s="20" customFormat="1" ht="21" customHeight="1">
      <c r="A20" s="18"/>
      <c r="B20"/>
      <c r="C20" s="50" t="s">
        <v>209</v>
      </c>
      <c r="D20" s="92">
        <f>IFERROR('IS-General Insurance'!C10/('IS-General Insurance'!C5+'IS-General Insurance'!C6),"-")</f>
        <v>0.45454652434152115</v>
      </c>
      <c r="E20" s="92" t="str">
        <f>IFERROR('IS-General Insurance'!D10/('IS-General Insurance'!D5+'IS-General Insurance'!D6),"-")</f>
        <v>-</v>
      </c>
      <c r="F20" s="92" t="str">
        <f>IFERROR('IS-General Insurance'!E10/('IS-General Insurance'!E5+'IS-General Insurance'!E6),"-")</f>
        <v>-</v>
      </c>
      <c r="G20" s="92" t="str">
        <f>IFERROR('IS-General Insurance'!F10/('IS-General Insurance'!F5+'IS-General Insurance'!F6),"-")</f>
        <v>-</v>
      </c>
      <c r="H20" s="92" t="str">
        <f>IFERROR('IS-General Insurance'!G10/('IS-General Insurance'!G5+'IS-General Insurance'!G6),"-")</f>
        <v>-</v>
      </c>
      <c r="I20" s="92" t="str">
        <f>IFERROR('IS-General Insurance'!H10/('IS-General Insurance'!H5+'IS-General Insurance'!H6),"-")</f>
        <v>-</v>
      </c>
      <c r="J20" s="92" t="str">
        <f>IFERROR('IS-General Insurance'!I10/('IS-General Insurance'!I5+'IS-General Insurance'!I6),"-")</f>
        <v>-</v>
      </c>
      <c r="K20" s="92" t="str">
        <f>IFERROR('IS-General Insurance'!J10/('IS-General Insurance'!J5+'IS-General Insurance'!J6),"-")</f>
        <v>-</v>
      </c>
      <c r="L20" s="92" t="str">
        <f>IFERROR('IS-General Insurance'!K10/('IS-General Insurance'!K5+'IS-General Insurance'!K6),"-")</f>
        <v>-</v>
      </c>
      <c r="M20" s="92" t="str">
        <f>IFERROR('IS-General Insurance'!L10/('IS-General Insurance'!L5+'IS-General Insurance'!L6),"-")</f>
        <v>-</v>
      </c>
      <c r="N20" s="92" t="str">
        <f>IFERROR('IS-General Insurance'!M10/('IS-General Insurance'!M5+'IS-General Insurance'!M6),"-")</f>
        <v>-</v>
      </c>
      <c r="O20" s="92" t="str">
        <f>IFERROR('IS-General Insurance'!N10/('IS-General Insurance'!N5+'IS-General Insurance'!N6),"-")</f>
        <v>-</v>
      </c>
      <c r="P20" s="91" t="s">
        <v>190</v>
      </c>
    </row>
    <row r="21" spans="1:16" s="20" customFormat="1" ht="21" customHeight="1">
      <c r="A21" s="18"/>
      <c r="B21"/>
      <c r="C21" s="50" t="s">
        <v>210</v>
      </c>
      <c r="D21" s="92">
        <f>IFERROR('FP-General Insurance'!C27/'FP-General Insurance'!C54,"-")</f>
        <v>1.0869210986480082</v>
      </c>
      <c r="E21" s="92" t="str">
        <f>IFERROR('FP-General Insurance'!D27/'FP-General Insurance'!D54,"-")</f>
        <v>-</v>
      </c>
      <c r="F21" s="92" t="str">
        <f>IFERROR('FP-General Insurance'!E27/'FP-General Insurance'!E54,"-")</f>
        <v>-</v>
      </c>
      <c r="G21" s="92" t="str">
        <f>IFERROR('FP-General Insurance'!F27/'FP-General Insurance'!F54,"-")</f>
        <v>-</v>
      </c>
      <c r="H21" s="92" t="str">
        <f>IFERROR('FP-General Insurance'!G27/'FP-General Insurance'!G54,"-")</f>
        <v>-</v>
      </c>
      <c r="I21" s="92" t="str">
        <f>IFERROR('FP-General Insurance'!H27/'FP-General Insurance'!H54,"-")</f>
        <v>-</v>
      </c>
      <c r="J21" s="92" t="str">
        <f>IFERROR('FP-General Insurance'!I27/'FP-General Insurance'!I54,"-")</f>
        <v>-</v>
      </c>
      <c r="K21" s="92" t="str">
        <f>IFERROR('FP-General Insurance'!J27/'FP-General Insurance'!J54,"-")</f>
        <v>-</v>
      </c>
      <c r="L21" s="92" t="str">
        <f>IFERROR('FP-General Insurance'!K27/'FP-General Insurance'!K54,"-")</f>
        <v>-</v>
      </c>
      <c r="M21" s="92" t="str">
        <f>IFERROR('FP-General Insurance'!L27/'FP-General Insurance'!L54,"-")</f>
        <v>-</v>
      </c>
      <c r="N21" s="92" t="str">
        <f>IFERROR('FP-General Insurance'!M27/'FP-General Insurance'!M54,"-")</f>
        <v>-</v>
      </c>
      <c r="O21" s="92" t="str">
        <f>IFERROR('FP-General Insurance'!N27/'FP-General Insurance'!N54,"-")</f>
        <v>-</v>
      </c>
      <c r="P21" s="91" t="s">
        <v>217</v>
      </c>
    </row>
    <row r="22" spans="1:16" s="20" customFormat="1" ht="21" hidden="1" customHeight="1">
      <c r="A22" s="18"/>
      <c r="B22"/>
      <c r="C22" s="50" t="s">
        <v>432</v>
      </c>
      <c r="D22" s="92">
        <v>1.6576901991462087</v>
      </c>
      <c r="E22" s="92"/>
      <c r="F22" s="92"/>
      <c r="G22" s="92"/>
      <c r="H22" s="92"/>
      <c r="I22" s="92"/>
      <c r="J22" s="92"/>
      <c r="K22" s="92"/>
      <c r="L22" s="92"/>
      <c r="M22" s="92"/>
      <c r="N22" s="92"/>
      <c r="O22" s="92"/>
      <c r="P22" s="91" t="s">
        <v>438</v>
      </c>
    </row>
    <row r="23" spans="1:16" s="20" customFormat="1" ht="21" hidden="1" customHeight="1">
      <c r="A23" s="18"/>
      <c r="B23"/>
      <c r="C23" s="50" t="s">
        <v>440</v>
      </c>
      <c r="D23" s="110">
        <v>3.2478591797322141</v>
      </c>
      <c r="E23" s="92"/>
      <c r="F23" s="92"/>
      <c r="G23" s="92"/>
      <c r="H23" s="92"/>
      <c r="I23" s="92"/>
      <c r="J23" s="92"/>
      <c r="K23" s="92"/>
      <c r="L23" s="92"/>
      <c r="M23" s="92"/>
      <c r="N23" s="92"/>
      <c r="O23" s="92"/>
      <c r="P23" s="91" t="s">
        <v>439</v>
      </c>
    </row>
    <row r="24" spans="1:16" s="20" customFormat="1" ht="21" hidden="1" customHeight="1">
      <c r="A24" s="18"/>
      <c r="B24"/>
      <c r="C24" s="50" t="s">
        <v>441</v>
      </c>
      <c r="D24" s="113"/>
      <c r="E24" s="92"/>
      <c r="F24" s="92"/>
      <c r="G24" s="92"/>
      <c r="H24" s="92"/>
      <c r="I24" s="92"/>
      <c r="J24" s="92"/>
      <c r="K24" s="92"/>
      <c r="L24" s="92"/>
      <c r="M24" s="92"/>
      <c r="N24" s="92"/>
      <c r="O24" s="92"/>
      <c r="P24" s="91" t="s">
        <v>434</v>
      </c>
    </row>
    <row r="25" spans="1:16" s="20" customFormat="1" ht="21" hidden="1" customHeight="1">
      <c r="A25" s="18"/>
      <c r="B25"/>
      <c r="C25" s="50" t="s">
        <v>442</v>
      </c>
      <c r="D25" s="113"/>
      <c r="E25" s="92"/>
      <c r="F25" s="92"/>
      <c r="G25" s="92"/>
      <c r="H25" s="92"/>
      <c r="I25" s="92"/>
      <c r="J25" s="92"/>
      <c r="K25" s="92"/>
      <c r="L25" s="92"/>
      <c r="M25" s="92"/>
      <c r="N25" s="92"/>
      <c r="O25" s="92"/>
      <c r="P25" s="91" t="s">
        <v>437</v>
      </c>
    </row>
    <row r="26" spans="1:16" s="20" customFormat="1" ht="20.45" customHeight="1">
      <c r="A26" s="18"/>
      <c r="B26"/>
      <c r="C26" s="50"/>
      <c r="D26" s="92"/>
      <c r="E26" s="92"/>
      <c r="F26" s="92"/>
      <c r="G26" s="92"/>
      <c r="H26" s="92"/>
      <c r="I26" s="92"/>
      <c r="J26" s="92"/>
      <c r="K26" s="92"/>
      <c r="L26" s="92"/>
      <c r="M26" s="92"/>
      <c r="N26" s="92"/>
      <c r="O26" s="92"/>
      <c r="P26" s="91"/>
    </row>
    <row r="27" spans="1:16" s="20" customFormat="1" ht="20.45" customHeight="1">
      <c r="A27" s="18"/>
      <c r="B27"/>
      <c r="C27" s="65" t="s">
        <v>212</v>
      </c>
      <c r="D27" s="66"/>
      <c r="E27" s="66"/>
      <c r="F27" s="66"/>
      <c r="G27" s="66"/>
      <c r="H27" s="66"/>
      <c r="I27" s="66"/>
      <c r="J27" s="66"/>
      <c r="K27" s="66"/>
      <c r="L27" s="66"/>
      <c r="M27" s="66"/>
      <c r="N27" s="66"/>
      <c r="O27" s="66"/>
      <c r="P27" s="91"/>
    </row>
    <row r="28" spans="1:16" s="20" customFormat="1" ht="20.45" customHeight="1">
      <c r="A28" s="18"/>
      <c r="B28"/>
      <c r="C28" s="50" t="s">
        <v>205</v>
      </c>
      <c r="D28" s="92">
        <f>IFERROR('IS-Reinsurance'!C6/'IS-Reinsurance'!C21,"-")</f>
        <v>4.5303279168631603</v>
      </c>
      <c r="E28" s="92" t="str">
        <f>IFERROR('IS-Reinsurance'!D6/'IS-Reinsurance'!D21,"-")</f>
        <v>-</v>
      </c>
      <c r="F28" s="92" t="str">
        <f>IFERROR('IS-Reinsurance'!E6/'IS-Reinsurance'!E21,"-")</f>
        <v>-</v>
      </c>
      <c r="G28" s="92" t="str">
        <f>IFERROR('IS-Reinsurance'!F6/'IS-Reinsurance'!F21,"-")</f>
        <v>-</v>
      </c>
      <c r="H28" s="92" t="str">
        <f>IFERROR('IS-Reinsurance'!G6/'IS-Reinsurance'!G21,"-")</f>
        <v>-</v>
      </c>
      <c r="I28" s="92" t="str">
        <f>IFERROR('IS-Reinsurance'!H6/'IS-Reinsurance'!H21,"-")</f>
        <v>-</v>
      </c>
      <c r="J28" s="92" t="str">
        <f>IFERROR('IS-Reinsurance'!I6/'IS-Reinsurance'!I21,"-")</f>
        <v>-</v>
      </c>
      <c r="K28" s="92" t="str">
        <f>IFERROR('IS-Reinsurance'!J6/'IS-Reinsurance'!J21,"-")</f>
        <v>-</v>
      </c>
      <c r="L28" s="92" t="str">
        <f>IFERROR('IS-Reinsurance'!K6/'IS-Reinsurance'!K21,"-")</f>
        <v>-</v>
      </c>
      <c r="M28" s="92" t="str">
        <f>IFERROR('IS-Reinsurance'!L6/'IS-Reinsurance'!L21,"-")</f>
        <v>-</v>
      </c>
      <c r="N28" s="92" t="str">
        <f>IFERROR('IS-Reinsurance'!M6/'IS-Reinsurance'!M21,"-")</f>
        <v>-</v>
      </c>
      <c r="O28" s="92" t="str">
        <f>IFERROR('IS-Reinsurance'!N6/'IS-Reinsurance'!N21,"-")</f>
        <v>-</v>
      </c>
      <c r="P28" s="91" t="s">
        <v>213</v>
      </c>
    </row>
    <row r="29" spans="1:16" s="20" customFormat="1" ht="20.45" customHeight="1">
      <c r="A29" s="18"/>
      <c r="B29"/>
      <c r="C29" s="50" t="s">
        <v>206</v>
      </c>
      <c r="D29" s="92">
        <f>IFERROR('IS-Reinsurance'!C6/('IS-Reinsurance'!C21+'IS-Reinsurance'!C29+'IS-Reinsurance'!C30+'IS-Reinsurance'!C31+'IS-Reinsurance'!C32),"-")</f>
        <v>4.2266457367952546</v>
      </c>
      <c r="E29" s="92" t="str">
        <f>IFERROR('IS-Reinsurance'!D6/('IS-Reinsurance'!D21+'IS-Reinsurance'!D29+'IS-Reinsurance'!D30+'IS-Reinsurance'!D31+'IS-Reinsurance'!D32),"-")</f>
        <v>-</v>
      </c>
      <c r="F29" s="92" t="str">
        <f>IFERROR('IS-Reinsurance'!E6/('IS-Reinsurance'!E21+'IS-Reinsurance'!E29+'IS-Reinsurance'!E30+'IS-Reinsurance'!E31+'IS-Reinsurance'!E32),"-")</f>
        <v>-</v>
      </c>
      <c r="G29" s="92" t="str">
        <f>IFERROR('IS-Reinsurance'!F6/('IS-Reinsurance'!F21+'IS-Reinsurance'!F29+'IS-Reinsurance'!F30+'IS-Reinsurance'!F31+'IS-Reinsurance'!F32),"-")</f>
        <v>-</v>
      </c>
      <c r="H29" s="92" t="str">
        <f>IFERROR('IS-Reinsurance'!G6/('IS-Reinsurance'!G21+'IS-Reinsurance'!G29+'IS-Reinsurance'!G30+'IS-Reinsurance'!G31+'IS-Reinsurance'!G32),"-")</f>
        <v>-</v>
      </c>
      <c r="I29" s="92" t="str">
        <f>IFERROR('IS-Reinsurance'!H6/('IS-Reinsurance'!H21+'IS-Reinsurance'!H29+'IS-Reinsurance'!H30+'IS-Reinsurance'!H31+'IS-Reinsurance'!H32),"-")</f>
        <v>-</v>
      </c>
      <c r="J29" s="92" t="str">
        <f>IFERROR('IS-Reinsurance'!I6/('IS-Reinsurance'!I21+'IS-Reinsurance'!I29+'IS-Reinsurance'!I30+'IS-Reinsurance'!I31+'IS-Reinsurance'!I32),"-")</f>
        <v>-</v>
      </c>
      <c r="K29" s="92" t="str">
        <f>IFERROR('IS-Reinsurance'!J6/('IS-Reinsurance'!J21+'IS-Reinsurance'!J29+'IS-Reinsurance'!J30+'IS-Reinsurance'!J31+'IS-Reinsurance'!J32),"-")</f>
        <v>-</v>
      </c>
      <c r="L29" s="92" t="str">
        <f>IFERROR('IS-Reinsurance'!K6/('IS-Reinsurance'!K21+'IS-Reinsurance'!K29+'IS-Reinsurance'!K30+'IS-Reinsurance'!K31+'IS-Reinsurance'!K32),"-")</f>
        <v>-</v>
      </c>
      <c r="M29" s="92" t="str">
        <f>IFERROR('IS-Reinsurance'!L6/('IS-Reinsurance'!L21+'IS-Reinsurance'!L29+'IS-Reinsurance'!L30+'IS-Reinsurance'!L31+'IS-Reinsurance'!L32),"-")</f>
        <v>-</v>
      </c>
      <c r="N29" s="92" t="str">
        <f>IFERROR('IS-Reinsurance'!M6/('IS-Reinsurance'!M21+'IS-Reinsurance'!M29+'IS-Reinsurance'!M30+'IS-Reinsurance'!M31+'IS-Reinsurance'!M32),"-")</f>
        <v>-</v>
      </c>
      <c r="O29" s="92" t="str">
        <f>IFERROR('IS-Reinsurance'!N6/('IS-Reinsurance'!N21+'IS-Reinsurance'!N29+'IS-Reinsurance'!N30+'IS-Reinsurance'!N31+'IS-Reinsurance'!N32),"-")</f>
        <v>-</v>
      </c>
      <c r="P29" s="91" t="s">
        <v>214</v>
      </c>
    </row>
    <row r="30" spans="1:16" s="20" customFormat="1" ht="20.45" customHeight="1">
      <c r="A30" s="18"/>
      <c r="B30"/>
      <c r="C30" s="50" t="s">
        <v>207</v>
      </c>
      <c r="D30" s="92">
        <f>IFERROR(('IS-Reinsurance'!C6+'IS-Reinsurance'!C28)/('IS-Reinsurance'!C21),"-")</f>
        <v>4.5971290025739018</v>
      </c>
      <c r="E30" s="92" t="str">
        <f>IFERROR(('IS-Reinsurance'!D6+'IS-Reinsurance'!D28)/('IS-Reinsurance'!D21),"-")</f>
        <v>-</v>
      </c>
      <c r="F30" s="92" t="str">
        <f>IFERROR(('IS-Reinsurance'!E6+'IS-Reinsurance'!E28)/('IS-Reinsurance'!E21),"-")</f>
        <v>-</v>
      </c>
      <c r="G30" s="92" t="str">
        <f>IFERROR(('IS-Reinsurance'!F6+'IS-Reinsurance'!F28)/('IS-Reinsurance'!F21),"-")</f>
        <v>-</v>
      </c>
      <c r="H30" s="92" t="str">
        <f>IFERROR(('IS-Reinsurance'!G6+'IS-Reinsurance'!G28)/('IS-Reinsurance'!G21),"-")</f>
        <v>-</v>
      </c>
      <c r="I30" s="92" t="str">
        <f>IFERROR(('IS-Reinsurance'!H6+'IS-Reinsurance'!H28)/('IS-Reinsurance'!H21),"-")</f>
        <v>-</v>
      </c>
      <c r="J30" s="92" t="str">
        <f>IFERROR(('IS-Reinsurance'!I6+'IS-Reinsurance'!I28)/('IS-Reinsurance'!I21),"-")</f>
        <v>-</v>
      </c>
      <c r="K30" s="92" t="str">
        <f>IFERROR(('IS-Reinsurance'!J6+'IS-Reinsurance'!J28)/('IS-Reinsurance'!J21),"-")</f>
        <v>-</v>
      </c>
      <c r="L30" s="92" t="str">
        <f>IFERROR(('IS-Reinsurance'!K6+'IS-Reinsurance'!K28)/('IS-Reinsurance'!K21),"-")</f>
        <v>-</v>
      </c>
      <c r="M30" s="92" t="str">
        <f>IFERROR(('IS-Reinsurance'!L6+'IS-Reinsurance'!L28)/('IS-Reinsurance'!L21),"-")</f>
        <v>-</v>
      </c>
      <c r="N30" s="92" t="str">
        <f>IFERROR(('IS-Reinsurance'!M6+'IS-Reinsurance'!M28)/('IS-Reinsurance'!M21),"-")</f>
        <v>-</v>
      </c>
      <c r="O30" s="92" t="str">
        <f>IFERROR(('IS-Reinsurance'!N6+'IS-Reinsurance'!N28)/('IS-Reinsurance'!N21),"-")</f>
        <v>-</v>
      </c>
      <c r="P30" s="91" t="s">
        <v>215</v>
      </c>
    </row>
    <row r="31" spans="1:16" s="20" customFormat="1" ht="20.45" customHeight="1">
      <c r="A31" s="18"/>
      <c r="B31"/>
      <c r="C31" s="50" t="s">
        <v>208</v>
      </c>
      <c r="D31" s="92">
        <f>IFERROR(('IS-Reinsurance'!C6+'IS-Reinsurance'!C28)/('IS-Reinsurance'!C21+'IS-Reinsurance'!C29+'IS-Reinsurance'!C30+'IS-Reinsurance'!C31+'IS-Reinsurance'!C32),"-")</f>
        <v>4.2889689348758253</v>
      </c>
      <c r="E31" s="92" t="str">
        <f>IFERROR(('IS-Reinsurance'!D6+'IS-Reinsurance'!D28)/('IS-Reinsurance'!D21+'IS-Reinsurance'!D29+'IS-Reinsurance'!D30+'IS-Reinsurance'!D31+'IS-Reinsurance'!D32),"-")</f>
        <v>-</v>
      </c>
      <c r="F31" s="92" t="str">
        <f>IFERROR(('IS-Reinsurance'!E6+'IS-Reinsurance'!E28)/('IS-Reinsurance'!E21+'IS-Reinsurance'!E29+'IS-Reinsurance'!E30+'IS-Reinsurance'!E31+'IS-Reinsurance'!E32),"-")</f>
        <v>-</v>
      </c>
      <c r="G31" s="92" t="str">
        <f>IFERROR(('IS-Reinsurance'!F6+'IS-Reinsurance'!F28)/('IS-Reinsurance'!F21+'IS-Reinsurance'!F29+'IS-Reinsurance'!F30+'IS-Reinsurance'!F31+'IS-Reinsurance'!F32),"-")</f>
        <v>-</v>
      </c>
      <c r="H31" s="92" t="str">
        <f>IFERROR(('IS-Reinsurance'!G6+'IS-Reinsurance'!G28)/('IS-Reinsurance'!G21+'IS-Reinsurance'!G29+'IS-Reinsurance'!G30+'IS-Reinsurance'!G31+'IS-Reinsurance'!G32),"-")</f>
        <v>-</v>
      </c>
      <c r="I31" s="92" t="str">
        <f>IFERROR(('IS-Reinsurance'!H6+'IS-Reinsurance'!H28)/('IS-Reinsurance'!H21+'IS-Reinsurance'!H29+'IS-Reinsurance'!H30+'IS-Reinsurance'!H31+'IS-Reinsurance'!H32),"-")</f>
        <v>-</v>
      </c>
      <c r="J31" s="92" t="str">
        <f>IFERROR(('IS-Reinsurance'!I6+'IS-Reinsurance'!I28)/('IS-Reinsurance'!I21+'IS-Reinsurance'!I29+'IS-Reinsurance'!I30+'IS-Reinsurance'!I31+'IS-Reinsurance'!I32),"-")</f>
        <v>-</v>
      </c>
      <c r="K31" s="92" t="str">
        <f>IFERROR(('IS-Reinsurance'!J6+'IS-Reinsurance'!J28)/('IS-Reinsurance'!J21+'IS-Reinsurance'!J29+'IS-Reinsurance'!J30+'IS-Reinsurance'!J31+'IS-Reinsurance'!J32),"-")</f>
        <v>-</v>
      </c>
      <c r="L31" s="92" t="str">
        <f>IFERROR(('IS-Reinsurance'!K6+'IS-Reinsurance'!K28)/('IS-Reinsurance'!K21+'IS-Reinsurance'!K29+'IS-Reinsurance'!K30+'IS-Reinsurance'!K31+'IS-Reinsurance'!K32),"-")</f>
        <v>-</v>
      </c>
      <c r="M31" s="92" t="str">
        <f>IFERROR(('IS-Reinsurance'!L6+'IS-Reinsurance'!L28)/('IS-Reinsurance'!L21+'IS-Reinsurance'!L29+'IS-Reinsurance'!L30+'IS-Reinsurance'!L31+'IS-Reinsurance'!L32),"-")</f>
        <v>-</v>
      </c>
      <c r="N31" s="92" t="str">
        <f>IFERROR(('IS-Reinsurance'!M6+'IS-Reinsurance'!M28)/('IS-Reinsurance'!M21+'IS-Reinsurance'!M29+'IS-Reinsurance'!M30+'IS-Reinsurance'!M31+'IS-Reinsurance'!M32),"-")</f>
        <v>-</v>
      </c>
      <c r="O31" s="92" t="str">
        <f>IFERROR(('IS-Reinsurance'!N6+'IS-Reinsurance'!N28)/('IS-Reinsurance'!N21+'IS-Reinsurance'!N29+'IS-Reinsurance'!N30+'IS-Reinsurance'!N31+'IS-Reinsurance'!N32),"-")</f>
        <v>-</v>
      </c>
      <c r="P31" s="91" t="s">
        <v>216</v>
      </c>
    </row>
    <row r="32" spans="1:16" s="20" customFormat="1" ht="20.45" customHeight="1">
      <c r="A32" s="18"/>
      <c r="B32"/>
      <c r="C32" s="50" t="s">
        <v>209</v>
      </c>
      <c r="D32" s="92">
        <f>IFERROR('IS-Reinsurance'!C10/'IS-Reinsurance'!C6,"-")</f>
        <v>0.7118246213421382</v>
      </c>
      <c r="E32" s="92" t="str">
        <f>IFERROR('IS-Reinsurance'!D10/'IS-Reinsurance'!D6,"-")</f>
        <v>-</v>
      </c>
      <c r="F32" s="92" t="str">
        <f>IFERROR('IS-Reinsurance'!E10/'IS-Reinsurance'!E6,"-")</f>
        <v>-</v>
      </c>
      <c r="G32" s="92" t="str">
        <f>IFERROR('IS-Reinsurance'!F10/'IS-Reinsurance'!F6,"-")</f>
        <v>-</v>
      </c>
      <c r="H32" s="92" t="str">
        <f>IFERROR('IS-Reinsurance'!G10/'IS-Reinsurance'!G6,"-")</f>
        <v>-</v>
      </c>
      <c r="I32" s="92" t="str">
        <f>IFERROR('IS-Reinsurance'!H10/'IS-Reinsurance'!H6,"-")</f>
        <v>-</v>
      </c>
      <c r="J32" s="92" t="str">
        <f>IFERROR('IS-Reinsurance'!I10/'IS-Reinsurance'!I6,"-")</f>
        <v>-</v>
      </c>
      <c r="K32" s="92" t="str">
        <f>IFERROR('IS-Reinsurance'!J10/'IS-Reinsurance'!J6,"-")</f>
        <v>-</v>
      </c>
      <c r="L32" s="92" t="str">
        <f>IFERROR('IS-Reinsurance'!K10/'IS-Reinsurance'!K6,"-")</f>
        <v>-</v>
      </c>
      <c r="M32" s="92" t="str">
        <f>IFERROR('IS-Reinsurance'!L10/'IS-Reinsurance'!L6,"-")</f>
        <v>-</v>
      </c>
      <c r="N32" s="92" t="str">
        <f>IFERROR('IS-Reinsurance'!M10/'IS-Reinsurance'!M6,"-")</f>
        <v>-</v>
      </c>
      <c r="O32" s="92" t="str">
        <f>IFERROR('IS-Reinsurance'!N10/'IS-Reinsurance'!N6,"-")</f>
        <v>-</v>
      </c>
      <c r="P32" s="91" t="s">
        <v>190</v>
      </c>
    </row>
    <row r="33" spans="1:16" s="20" customFormat="1" ht="20.45" customHeight="1">
      <c r="A33" s="18"/>
      <c r="B33"/>
      <c r="C33" s="50" t="s">
        <v>210</v>
      </c>
      <c r="D33" s="92">
        <f>IFERROR('FP- Reinsurance'!C27/'FP- Reinsurance'!C54,"-")</f>
        <v>0.98957334253580131</v>
      </c>
      <c r="E33" s="92" t="str">
        <f>IFERROR('FP- Reinsurance'!D27/'FP- Reinsurance'!D54,"-")</f>
        <v>-</v>
      </c>
      <c r="F33" s="92" t="str">
        <f>IFERROR('FP- Reinsurance'!E27/'FP- Reinsurance'!E54,"-")</f>
        <v>-</v>
      </c>
      <c r="G33" s="92" t="str">
        <f>IFERROR('FP- Reinsurance'!F27/'FP- Reinsurance'!F54,"-")</f>
        <v>-</v>
      </c>
      <c r="H33" s="92" t="str">
        <f>IFERROR('FP- Reinsurance'!G27/'FP- Reinsurance'!G54,"-")</f>
        <v>-</v>
      </c>
      <c r="I33" s="92" t="str">
        <f>IFERROR('FP- Reinsurance'!H27/'FP- Reinsurance'!H54,"-")</f>
        <v>-</v>
      </c>
      <c r="J33" s="92" t="str">
        <f>IFERROR('FP- Reinsurance'!I27/'FP- Reinsurance'!I54,"-")</f>
        <v>-</v>
      </c>
      <c r="K33" s="92" t="str">
        <f>IFERROR('FP- Reinsurance'!J27/'FP- Reinsurance'!J54,"-")</f>
        <v>-</v>
      </c>
      <c r="L33" s="92" t="str">
        <f>IFERROR('FP- Reinsurance'!K27/'FP- Reinsurance'!K54,"-")</f>
        <v>-</v>
      </c>
      <c r="M33" s="92" t="str">
        <f>IFERROR('FP- Reinsurance'!L27/'FP- Reinsurance'!L54,"-")</f>
        <v>-</v>
      </c>
      <c r="N33" s="92" t="str">
        <f>IFERROR('FP- Reinsurance'!M27/'FP- Reinsurance'!M54,"-")</f>
        <v>-</v>
      </c>
      <c r="O33" s="92" t="str">
        <f>IFERROR('FP- Reinsurance'!N27/'FP- Reinsurance'!N54,"-")</f>
        <v>-</v>
      </c>
      <c r="P33" s="91" t="s">
        <v>217</v>
      </c>
    </row>
    <row r="34" spans="1:16" ht="22.15" hidden="1" customHeight="1">
      <c r="C34" s="50" t="s">
        <v>432</v>
      </c>
      <c r="D34" s="115">
        <v>1.5990462596968518</v>
      </c>
      <c r="P34" s="91" t="s">
        <v>438</v>
      </c>
    </row>
    <row r="35" spans="1:16" ht="22.15" hidden="1" customHeight="1">
      <c r="C35" s="50" t="s">
        <v>440</v>
      </c>
      <c r="D35" s="111">
        <v>3.2478591797322141</v>
      </c>
      <c r="P35" s="91" t="s">
        <v>439</v>
      </c>
    </row>
    <row r="36" spans="1:16" ht="22.15" hidden="1" customHeight="1">
      <c r="C36" s="50" t="s">
        <v>441</v>
      </c>
      <c r="D36" s="114"/>
      <c r="P36" s="91" t="s">
        <v>434</v>
      </c>
    </row>
    <row r="37" spans="1:16" ht="22.15" hidden="1" customHeight="1">
      <c r="C37" s="50" t="s">
        <v>442</v>
      </c>
      <c r="D37" s="114"/>
      <c r="P37" s="91" t="s">
        <v>437</v>
      </c>
    </row>
    <row r="40" spans="1:16" hidden="1">
      <c r="C40" s="34" t="s">
        <v>443</v>
      </c>
    </row>
  </sheetData>
  <sheetProtection algorithmName="SHA-512" hashValue="6k5A4PSy72bZ7p7pYAkjKBTJLBJCw12PowbIhXMLYrrDBa28poxU+oDsp6skexxx4q07zKGzETeWedrtMTyYcw==" saltValue="ObqWpdvevTW1crNJDRzH/Q==" spinCount="100000" sheet="1" objects="1" scenarios="1"/>
  <mergeCells count="1">
    <mergeCell ref="A1:P1"/>
  </mergeCells>
  <pageMargins left="0.7" right="0.7" top="0.75" bottom="0.75" header="0.3" footer="0.3"/>
  <pageSetup paperSize="9" scale="3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66"/>
  <sheetViews>
    <sheetView zoomScale="80" zoomScaleNormal="80" zoomScaleSheetLayoutView="70" workbookViewId="0">
      <pane xSplit="2" ySplit="4" topLeftCell="C50" activePane="bottomRight" state="frozen"/>
      <selection activeCell="D6" sqref="D6"/>
      <selection pane="topRight" activeCell="D6" sqref="D6"/>
      <selection pane="bottomLeft" activeCell="D6" sqref="D6"/>
      <selection pane="bottomRight" activeCell="C70" sqref="C70"/>
    </sheetView>
  </sheetViews>
  <sheetFormatPr defaultColWidth="9.140625" defaultRowHeight="15"/>
  <cols>
    <col min="1" max="1" width="9.140625" style="8"/>
    <col min="2" max="2" width="75.28515625" style="41" customWidth="1"/>
    <col min="3" max="3" width="20.5703125" style="7" bestFit="1" customWidth="1"/>
    <col min="4" max="4" width="20.5703125" style="125" customWidth="1"/>
    <col min="5" max="6" width="20.5703125" style="6" customWidth="1"/>
    <col min="7" max="7" width="21" style="6" customWidth="1"/>
    <col min="8" max="8" width="20.5703125" style="6" customWidth="1"/>
    <col min="9" max="9" width="20.140625" style="6" customWidth="1"/>
    <col min="10" max="12" width="20.5703125" style="6" customWidth="1"/>
    <col min="13" max="13" width="19.28515625" style="6" customWidth="1"/>
    <col min="14" max="14" width="18.5703125" style="6" customWidth="1"/>
    <col min="15" max="15" width="61.140625" style="41" bestFit="1" customWidth="1"/>
    <col min="16" max="52" width="26.140625" style="6" customWidth="1"/>
    <col min="53" max="53" width="0" style="6" hidden="1" customWidth="1"/>
    <col min="54" max="54" width="21.5703125" style="6" customWidth="1"/>
    <col min="55" max="16384" width="9.140625" style="6"/>
  </cols>
  <sheetData>
    <row r="1" spans="1:49" s="9" customFormat="1">
      <c r="A1" s="8"/>
      <c r="B1" s="41"/>
      <c r="C1" s="7"/>
      <c r="D1" s="125"/>
      <c r="O1" s="98" t="s">
        <v>411</v>
      </c>
    </row>
    <row r="2" spans="1:49" s="9" customFormat="1" ht="38.25" customHeight="1" thickBot="1">
      <c r="A2" s="151" t="s">
        <v>115</v>
      </c>
      <c r="B2" s="152"/>
      <c r="C2" s="152"/>
      <c r="D2" s="152"/>
      <c r="E2" s="152"/>
      <c r="F2" s="152"/>
      <c r="G2" s="152"/>
      <c r="H2" s="152"/>
      <c r="I2" s="152"/>
      <c r="J2" s="152"/>
      <c r="K2" s="152"/>
      <c r="L2" s="152"/>
      <c r="M2" s="152"/>
      <c r="N2" s="152"/>
      <c r="O2" s="15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48" t="s">
        <v>359</v>
      </c>
      <c r="B3" s="149"/>
      <c r="C3" s="149"/>
      <c r="D3" s="149"/>
      <c r="E3" s="149"/>
      <c r="F3" s="149"/>
      <c r="G3" s="149"/>
      <c r="H3" s="149"/>
      <c r="I3" s="149"/>
      <c r="J3" s="149"/>
      <c r="K3" s="149"/>
      <c r="L3" s="149"/>
      <c r="M3" s="149"/>
      <c r="N3" s="149"/>
      <c r="O3" s="150"/>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2.25" thickBot="1">
      <c r="A4" s="16" t="s">
        <v>2</v>
      </c>
      <c r="B4" s="42" t="s">
        <v>32</v>
      </c>
      <c r="C4" s="51" t="s">
        <v>375</v>
      </c>
      <c r="D4" s="126" t="s">
        <v>374</v>
      </c>
      <c r="E4" s="51" t="s">
        <v>373</v>
      </c>
      <c r="F4" s="51" t="s">
        <v>372</v>
      </c>
      <c r="G4" s="51" t="s">
        <v>371</v>
      </c>
      <c r="H4" s="51" t="s">
        <v>370</v>
      </c>
      <c r="I4" s="51" t="s">
        <v>369</v>
      </c>
      <c r="J4" s="51" t="s">
        <v>368</v>
      </c>
      <c r="K4" s="51" t="s">
        <v>367</v>
      </c>
      <c r="L4" s="51" t="s">
        <v>366</v>
      </c>
      <c r="M4" s="51" t="s">
        <v>365</v>
      </c>
      <c r="N4" s="51" t="s">
        <v>364</v>
      </c>
      <c r="O4" s="42" t="s">
        <v>26</v>
      </c>
    </row>
    <row r="5" spans="1:49">
      <c r="A5" s="8">
        <v>1</v>
      </c>
      <c r="B5" s="41" t="s">
        <v>377</v>
      </c>
      <c r="C5" s="124">
        <v>30108668.828069996</v>
      </c>
      <c r="D5" s="118"/>
      <c r="E5" s="118"/>
      <c r="F5" s="130"/>
      <c r="G5" s="130"/>
      <c r="H5" s="130"/>
      <c r="I5" s="118"/>
      <c r="J5" s="118"/>
      <c r="K5" s="130"/>
      <c r="L5" s="130"/>
      <c r="M5" s="118"/>
      <c r="N5" s="137"/>
      <c r="O5" s="95" t="s">
        <v>400</v>
      </c>
    </row>
    <row r="6" spans="1:49" s="12" customFormat="1">
      <c r="A6" s="8">
        <f t="shared" ref="A6:A62" si="0">A5+1</f>
        <v>2</v>
      </c>
      <c r="B6" s="41" t="s">
        <v>376</v>
      </c>
      <c r="C6" s="124">
        <v>0</v>
      </c>
      <c r="D6" s="118"/>
      <c r="E6" s="118"/>
      <c r="F6" s="130"/>
      <c r="G6" s="130"/>
      <c r="H6" s="130"/>
      <c r="I6" s="118"/>
      <c r="J6" s="118"/>
      <c r="K6" s="130"/>
      <c r="L6" s="130"/>
      <c r="M6" s="118"/>
      <c r="N6" s="137"/>
      <c r="O6" s="95" t="s">
        <v>399</v>
      </c>
    </row>
    <row r="7" spans="1:49">
      <c r="A7" s="8">
        <f t="shared" si="0"/>
        <v>3</v>
      </c>
      <c r="B7" s="41" t="s">
        <v>27</v>
      </c>
      <c r="C7" s="124">
        <v>137771702.54327002</v>
      </c>
      <c r="D7" s="118"/>
      <c r="E7" s="118"/>
      <c r="F7" s="130"/>
      <c r="G7" s="130"/>
      <c r="H7" s="130"/>
      <c r="I7" s="118"/>
      <c r="J7" s="118"/>
      <c r="K7" s="130"/>
      <c r="L7" s="130"/>
      <c r="M7" s="118"/>
      <c r="N7" s="137"/>
      <c r="O7" s="95" t="s">
        <v>28</v>
      </c>
    </row>
    <row r="8" spans="1:49">
      <c r="A8" s="8">
        <f t="shared" si="0"/>
        <v>4</v>
      </c>
      <c r="B8" s="41" t="s">
        <v>378</v>
      </c>
      <c r="C8" s="124">
        <v>25927275.843960002</v>
      </c>
      <c r="D8" s="118"/>
      <c r="E8" s="118"/>
      <c r="F8" s="130"/>
      <c r="G8" s="130"/>
      <c r="H8" s="130"/>
      <c r="I8" s="118"/>
      <c r="J8" s="118"/>
      <c r="K8" s="130"/>
      <c r="L8" s="130"/>
      <c r="M8" s="118"/>
      <c r="N8" s="137"/>
      <c r="O8" s="95" t="s">
        <v>29</v>
      </c>
    </row>
    <row r="9" spans="1:49" s="12" customFormat="1">
      <c r="A9" s="8">
        <f t="shared" si="0"/>
        <v>5</v>
      </c>
      <c r="B9" s="41" t="s">
        <v>379</v>
      </c>
      <c r="C9" s="124">
        <v>11039249.189799998</v>
      </c>
      <c r="D9" s="118"/>
      <c r="E9" s="118"/>
      <c r="F9" s="130"/>
      <c r="G9" s="130"/>
      <c r="H9" s="130"/>
      <c r="I9" s="118"/>
      <c r="J9" s="118"/>
      <c r="K9" s="130"/>
      <c r="L9" s="130"/>
      <c r="M9" s="118"/>
      <c r="N9" s="137"/>
      <c r="O9" s="95" t="s">
        <v>401</v>
      </c>
    </row>
    <row r="10" spans="1:49">
      <c r="A10" s="8">
        <f t="shared" si="0"/>
        <v>6</v>
      </c>
      <c r="B10" s="41" t="s">
        <v>30</v>
      </c>
      <c r="C10" s="124">
        <v>82156307.480090007</v>
      </c>
      <c r="D10" s="118"/>
      <c r="E10" s="118"/>
      <c r="F10" s="130"/>
      <c r="G10" s="130"/>
      <c r="H10" s="130"/>
      <c r="I10" s="118"/>
      <c r="J10" s="118"/>
      <c r="K10" s="130"/>
      <c r="L10" s="130"/>
      <c r="M10" s="118"/>
      <c r="N10" s="137"/>
      <c r="O10" s="95" t="s">
        <v>31</v>
      </c>
    </row>
    <row r="11" spans="1:49">
      <c r="A11" s="8">
        <f t="shared" si="0"/>
        <v>7</v>
      </c>
      <c r="B11" s="41" t="s">
        <v>33</v>
      </c>
      <c r="C11" s="124">
        <v>562.47</v>
      </c>
      <c r="D11" s="118"/>
      <c r="E11" s="118"/>
      <c r="F11" s="130"/>
      <c r="G11" s="130"/>
      <c r="H11" s="130"/>
      <c r="I11" s="118"/>
      <c r="J11" s="118"/>
      <c r="K11" s="130"/>
      <c r="L11" s="130"/>
      <c r="M11" s="118"/>
      <c r="N11" s="137"/>
      <c r="O11" s="95" t="s">
        <v>34</v>
      </c>
    </row>
    <row r="12" spans="1:49">
      <c r="A12" s="8">
        <f t="shared" si="0"/>
        <v>8</v>
      </c>
      <c r="B12" s="41" t="s">
        <v>35</v>
      </c>
      <c r="C12" s="124">
        <v>0</v>
      </c>
      <c r="D12" s="118"/>
      <c r="E12" s="118"/>
      <c r="F12" s="130"/>
      <c r="G12" s="130"/>
      <c r="H12" s="130"/>
      <c r="I12" s="118"/>
      <c r="J12" s="118"/>
      <c r="K12" s="130"/>
      <c r="L12" s="130"/>
      <c r="M12" s="118"/>
      <c r="N12" s="137"/>
      <c r="O12" s="95" t="s">
        <v>36</v>
      </c>
    </row>
    <row r="13" spans="1:49">
      <c r="A13" s="8">
        <f t="shared" si="0"/>
        <v>9</v>
      </c>
      <c r="B13" s="41" t="s">
        <v>37</v>
      </c>
      <c r="C13" s="124">
        <v>0</v>
      </c>
      <c r="D13" s="118"/>
      <c r="E13" s="118"/>
      <c r="F13" s="130"/>
      <c r="G13" s="130"/>
      <c r="H13" s="130"/>
      <c r="I13" s="118"/>
      <c r="J13" s="118"/>
      <c r="K13" s="130"/>
      <c r="L13" s="130"/>
      <c r="M13" s="118"/>
      <c r="N13" s="137"/>
      <c r="O13" s="95" t="s">
        <v>38</v>
      </c>
    </row>
    <row r="14" spans="1:49">
      <c r="A14" s="8">
        <f t="shared" si="0"/>
        <v>10</v>
      </c>
      <c r="B14" s="41" t="s">
        <v>39</v>
      </c>
      <c r="C14" s="124">
        <v>162826211.91381001</v>
      </c>
      <c r="D14" s="118"/>
      <c r="E14" s="118"/>
      <c r="F14" s="130"/>
      <c r="G14" s="130"/>
      <c r="H14" s="130"/>
      <c r="I14" s="118"/>
      <c r="J14" s="118"/>
      <c r="K14" s="130"/>
      <c r="L14" s="130"/>
      <c r="M14" s="118"/>
      <c r="N14" s="137"/>
      <c r="O14" s="95" t="s">
        <v>40</v>
      </c>
    </row>
    <row r="15" spans="1:49">
      <c r="A15" s="8">
        <f t="shared" si="0"/>
        <v>11</v>
      </c>
      <c r="B15" s="41" t="s">
        <v>156</v>
      </c>
      <c r="C15" s="124">
        <v>403908.83351999999</v>
      </c>
      <c r="D15" s="118"/>
      <c r="E15" s="118"/>
      <c r="F15" s="130"/>
      <c r="G15" s="130"/>
      <c r="H15" s="130"/>
      <c r="I15" s="118"/>
      <c r="J15" s="118"/>
      <c r="K15" s="130"/>
      <c r="L15" s="130"/>
      <c r="M15" s="118"/>
      <c r="N15" s="137"/>
      <c r="O15" s="95" t="s">
        <v>41</v>
      </c>
    </row>
    <row r="16" spans="1:49">
      <c r="A16" s="8">
        <f t="shared" si="0"/>
        <v>12</v>
      </c>
      <c r="B16" s="41" t="s">
        <v>42</v>
      </c>
      <c r="C16" s="124">
        <v>7347.28</v>
      </c>
      <c r="D16" s="118"/>
      <c r="E16" s="118"/>
      <c r="F16" s="130"/>
      <c r="G16" s="130"/>
      <c r="H16" s="130"/>
      <c r="I16" s="118"/>
      <c r="J16" s="118"/>
      <c r="K16" s="130"/>
      <c r="L16" s="130"/>
      <c r="M16" s="118"/>
      <c r="N16" s="137"/>
      <c r="O16" s="95" t="s">
        <v>43</v>
      </c>
    </row>
    <row r="17" spans="1:17" s="12" customFormat="1">
      <c r="A17" s="8">
        <f t="shared" si="0"/>
        <v>13</v>
      </c>
      <c r="B17" s="41" t="s">
        <v>380</v>
      </c>
      <c r="C17" s="124">
        <v>0</v>
      </c>
      <c r="D17" s="118"/>
      <c r="E17" s="118"/>
      <c r="F17" s="130"/>
      <c r="G17" s="130"/>
      <c r="H17" s="130"/>
      <c r="I17" s="118"/>
      <c r="J17" s="118"/>
      <c r="K17" s="130"/>
      <c r="L17" s="130"/>
      <c r="M17" s="118"/>
      <c r="N17" s="137"/>
      <c r="O17" s="95" t="s">
        <v>402</v>
      </c>
    </row>
    <row r="18" spans="1:17">
      <c r="A18" s="8">
        <f t="shared" si="0"/>
        <v>14</v>
      </c>
      <c r="B18" s="41" t="s">
        <v>44</v>
      </c>
      <c r="C18" s="124">
        <v>11702266.532470001</v>
      </c>
      <c r="D18" s="118"/>
      <c r="E18" s="118"/>
      <c r="F18" s="130"/>
      <c r="G18" s="130"/>
      <c r="H18" s="130"/>
      <c r="I18" s="118"/>
      <c r="J18" s="118"/>
      <c r="K18" s="130"/>
      <c r="L18" s="130"/>
      <c r="M18" s="118"/>
      <c r="N18" s="137"/>
      <c r="O18" s="95" t="s">
        <v>45</v>
      </c>
    </row>
    <row r="19" spans="1:17">
      <c r="A19" s="107">
        <f t="shared" si="0"/>
        <v>15</v>
      </c>
      <c r="B19" s="108" t="s">
        <v>381</v>
      </c>
      <c r="C19" s="124">
        <v>15265167.396430001</v>
      </c>
      <c r="D19" s="118"/>
      <c r="E19" s="118"/>
      <c r="F19" s="130"/>
      <c r="G19" s="130"/>
      <c r="H19" s="130"/>
      <c r="I19" s="118"/>
      <c r="J19" s="118"/>
      <c r="K19" s="130"/>
      <c r="L19" s="130"/>
      <c r="M19" s="118"/>
      <c r="N19" s="137"/>
      <c r="O19" s="116" t="s">
        <v>46</v>
      </c>
    </row>
    <row r="20" spans="1:17" s="12" customFormat="1">
      <c r="A20" s="8">
        <f t="shared" si="0"/>
        <v>16</v>
      </c>
      <c r="B20" s="41" t="s">
        <v>382</v>
      </c>
      <c r="C20" s="124">
        <v>367900.82</v>
      </c>
      <c r="D20" s="118"/>
      <c r="E20" s="118"/>
      <c r="F20" s="130"/>
      <c r="G20" s="130"/>
      <c r="H20" s="130"/>
      <c r="I20" s="118"/>
      <c r="J20" s="118"/>
      <c r="K20" s="130"/>
      <c r="L20" s="130"/>
      <c r="M20" s="118"/>
      <c r="N20" s="137"/>
      <c r="O20" s="95" t="s">
        <v>403</v>
      </c>
    </row>
    <row r="21" spans="1:17">
      <c r="A21" s="8">
        <f t="shared" si="0"/>
        <v>17</v>
      </c>
      <c r="B21" s="41" t="s">
        <v>48</v>
      </c>
      <c r="C21" s="124">
        <v>0</v>
      </c>
      <c r="D21" s="118"/>
      <c r="E21" s="118"/>
      <c r="F21" s="130"/>
      <c r="G21" s="130"/>
      <c r="H21" s="130"/>
      <c r="I21" s="118"/>
      <c r="J21" s="118"/>
      <c r="K21" s="130"/>
      <c r="L21" s="130"/>
      <c r="M21" s="118"/>
      <c r="N21" s="137"/>
      <c r="O21" s="95" t="s">
        <v>49</v>
      </c>
      <c r="Q21" s="12"/>
    </row>
    <row r="22" spans="1:17">
      <c r="A22" s="8">
        <f t="shared" si="0"/>
        <v>18</v>
      </c>
      <c r="B22" s="41" t="s">
        <v>50</v>
      </c>
      <c r="C22" s="124">
        <v>141122.76194999999</v>
      </c>
      <c r="D22" s="118"/>
      <c r="E22" s="118"/>
      <c r="F22" s="130"/>
      <c r="G22" s="130"/>
      <c r="H22" s="130"/>
      <c r="I22" s="118"/>
      <c r="J22" s="118"/>
      <c r="K22" s="130"/>
      <c r="L22" s="130"/>
      <c r="M22" s="118"/>
      <c r="N22" s="137"/>
      <c r="O22" s="95" t="s">
        <v>51</v>
      </c>
    </row>
    <row r="23" spans="1:17" s="12" customFormat="1">
      <c r="A23" s="8">
        <f t="shared" si="0"/>
        <v>19</v>
      </c>
      <c r="B23" s="41" t="s">
        <v>446</v>
      </c>
      <c r="C23" s="124">
        <v>2203637.0817999998</v>
      </c>
      <c r="D23" s="118"/>
      <c r="E23" s="118"/>
      <c r="F23" s="130"/>
      <c r="G23" s="130"/>
      <c r="H23" s="130"/>
      <c r="I23" s="118"/>
      <c r="J23" s="118"/>
      <c r="K23" s="130"/>
      <c r="L23" s="130"/>
      <c r="M23" s="118"/>
      <c r="N23" s="137"/>
      <c r="O23" s="95" t="s">
        <v>85</v>
      </c>
    </row>
    <row r="24" spans="1:17" s="12" customFormat="1">
      <c r="A24" s="8">
        <f t="shared" si="0"/>
        <v>20</v>
      </c>
      <c r="B24" s="86" t="s">
        <v>444</v>
      </c>
      <c r="C24" s="124">
        <v>36448.710959999997</v>
      </c>
      <c r="D24" s="118"/>
      <c r="E24" s="118"/>
      <c r="F24" s="130"/>
      <c r="G24" s="130"/>
      <c r="H24" s="130"/>
      <c r="I24" s="118"/>
      <c r="J24" s="118"/>
      <c r="K24" s="130"/>
      <c r="L24" s="130"/>
      <c r="M24" s="118"/>
      <c r="N24" s="137"/>
      <c r="O24" s="95"/>
    </row>
    <row r="25" spans="1:17" s="12" customFormat="1">
      <c r="A25" s="8">
        <f t="shared" si="0"/>
        <v>21</v>
      </c>
      <c r="B25" s="86" t="s">
        <v>445</v>
      </c>
      <c r="C25" s="124">
        <v>259617.00000000003</v>
      </c>
      <c r="D25" s="118"/>
      <c r="E25" s="118"/>
      <c r="F25" s="130"/>
      <c r="G25" s="130"/>
      <c r="H25" s="130"/>
      <c r="I25" s="118"/>
      <c r="J25" s="118"/>
      <c r="K25" s="130"/>
      <c r="L25" s="130"/>
      <c r="M25" s="118"/>
      <c r="N25" s="137"/>
      <c r="O25" s="95"/>
    </row>
    <row r="26" spans="1:17">
      <c r="A26" s="8">
        <f t="shared" si="0"/>
        <v>22</v>
      </c>
      <c r="B26" s="41" t="s">
        <v>52</v>
      </c>
      <c r="C26" s="124">
        <v>882757.26260000002</v>
      </c>
      <c r="D26" s="118"/>
      <c r="E26" s="118"/>
      <c r="F26" s="130"/>
      <c r="G26" s="130"/>
      <c r="H26" s="130"/>
      <c r="I26" s="118"/>
      <c r="J26" s="118"/>
      <c r="K26" s="130"/>
      <c r="L26" s="130"/>
      <c r="M26" s="118"/>
      <c r="N26" s="137"/>
      <c r="O26" s="95" t="s">
        <v>53</v>
      </c>
    </row>
    <row r="27" spans="1:17" s="71" customFormat="1">
      <c r="A27" s="70">
        <f t="shared" si="0"/>
        <v>23</v>
      </c>
      <c r="B27" s="68" t="s">
        <v>54</v>
      </c>
      <c r="C27" s="128">
        <v>481100151.94948</v>
      </c>
      <c r="D27" s="129"/>
      <c r="E27" s="129"/>
      <c r="F27" s="131"/>
      <c r="G27" s="131"/>
      <c r="H27" s="131"/>
      <c r="I27" s="129"/>
      <c r="J27" s="129"/>
      <c r="K27" s="131"/>
      <c r="L27" s="131"/>
      <c r="M27" s="129"/>
      <c r="N27" s="139"/>
      <c r="O27" s="100" t="s">
        <v>55</v>
      </c>
    </row>
    <row r="28" spans="1:17">
      <c r="A28" s="8">
        <f t="shared" si="0"/>
        <v>24</v>
      </c>
      <c r="B28" s="41" t="s">
        <v>56</v>
      </c>
      <c r="C28" s="124">
        <v>11845919.163320003</v>
      </c>
      <c r="D28" s="118"/>
      <c r="E28" s="118"/>
      <c r="F28" s="130"/>
      <c r="G28" s="130"/>
      <c r="H28" s="130"/>
      <c r="I28" s="118"/>
      <c r="J28" s="118"/>
      <c r="K28" s="130"/>
      <c r="L28" s="130"/>
      <c r="M28" s="118"/>
      <c r="N28" s="137"/>
      <c r="O28" s="95" t="s">
        <v>80</v>
      </c>
    </row>
    <row r="29" spans="1:17">
      <c r="A29" s="8">
        <f t="shared" si="0"/>
        <v>25</v>
      </c>
      <c r="B29" s="41" t="s">
        <v>57</v>
      </c>
      <c r="C29" s="124">
        <v>5250688.5543799996</v>
      </c>
      <c r="D29" s="118"/>
      <c r="E29" s="118"/>
      <c r="F29" s="130"/>
      <c r="G29" s="130"/>
      <c r="H29" s="130"/>
      <c r="I29" s="118"/>
      <c r="J29" s="118"/>
      <c r="K29" s="130"/>
      <c r="L29" s="130"/>
      <c r="M29" s="118"/>
      <c r="N29" s="137"/>
      <c r="O29" s="95" t="s">
        <v>81</v>
      </c>
    </row>
    <row r="30" spans="1:17" s="12" customFormat="1">
      <c r="A30" s="8">
        <f t="shared" si="0"/>
        <v>26</v>
      </c>
      <c r="B30" s="41" t="s">
        <v>383</v>
      </c>
      <c r="C30" s="124">
        <v>2618.9103599999999</v>
      </c>
      <c r="D30" s="118"/>
      <c r="E30" s="118"/>
      <c r="F30" s="130"/>
      <c r="G30" s="130"/>
      <c r="H30" s="130"/>
      <c r="I30" s="118"/>
      <c r="J30" s="118"/>
      <c r="K30" s="130"/>
      <c r="L30" s="130"/>
      <c r="M30" s="118"/>
      <c r="N30" s="137"/>
      <c r="O30" s="95" t="s">
        <v>404</v>
      </c>
    </row>
    <row r="31" spans="1:17" s="12" customFormat="1">
      <c r="A31" s="8">
        <f t="shared" si="0"/>
        <v>27</v>
      </c>
      <c r="B31" s="41" t="s">
        <v>384</v>
      </c>
      <c r="C31" s="124">
        <v>4274385.4240100002</v>
      </c>
      <c r="D31" s="118"/>
      <c r="E31" s="118"/>
      <c r="F31" s="130"/>
      <c r="G31" s="130"/>
      <c r="H31" s="130"/>
      <c r="I31" s="118"/>
      <c r="J31" s="118"/>
      <c r="K31" s="130"/>
      <c r="L31" s="130"/>
      <c r="M31" s="118"/>
      <c r="N31" s="137"/>
      <c r="O31" s="95" t="s">
        <v>405</v>
      </c>
    </row>
    <row r="32" spans="1:17">
      <c r="A32" s="8">
        <f t="shared" si="0"/>
        <v>28</v>
      </c>
      <c r="B32" s="41" t="s">
        <v>58</v>
      </c>
      <c r="C32" s="124">
        <v>92117.941930000015</v>
      </c>
      <c r="D32" s="118"/>
      <c r="E32" s="118"/>
      <c r="F32" s="130"/>
      <c r="G32" s="130"/>
      <c r="H32" s="130"/>
      <c r="I32" s="118"/>
      <c r="J32" s="118"/>
      <c r="K32" s="130"/>
      <c r="L32" s="130"/>
      <c r="M32" s="118"/>
      <c r="N32" s="137"/>
      <c r="O32" s="95" t="s">
        <v>82</v>
      </c>
    </row>
    <row r="33" spans="1:15" s="12" customFormat="1">
      <c r="A33" s="8">
        <f t="shared" si="0"/>
        <v>29</v>
      </c>
      <c r="B33" s="41" t="s">
        <v>385</v>
      </c>
      <c r="C33" s="124">
        <v>4090896.5749500007</v>
      </c>
      <c r="D33" s="118"/>
      <c r="E33" s="118"/>
      <c r="F33" s="130"/>
      <c r="G33" s="130"/>
      <c r="H33" s="130"/>
      <c r="I33" s="118"/>
      <c r="J33" s="118"/>
      <c r="K33" s="130"/>
      <c r="L33" s="130"/>
      <c r="M33" s="118"/>
      <c r="N33" s="137"/>
      <c r="O33" s="95" t="s">
        <v>406</v>
      </c>
    </row>
    <row r="34" spans="1:15">
      <c r="A34" s="8">
        <f t="shared" si="0"/>
        <v>30</v>
      </c>
      <c r="B34" s="41" t="s">
        <v>59</v>
      </c>
      <c r="C34" s="124">
        <v>580213.99661999987</v>
      </c>
      <c r="D34" s="118"/>
      <c r="E34" s="118"/>
      <c r="F34" s="130"/>
      <c r="G34" s="130"/>
      <c r="H34" s="130"/>
      <c r="I34" s="118"/>
      <c r="J34" s="118"/>
      <c r="K34" s="130"/>
      <c r="L34" s="130"/>
      <c r="M34" s="118"/>
      <c r="N34" s="137"/>
      <c r="O34" s="95" t="s">
        <v>83</v>
      </c>
    </row>
    <row r="35" spans="1:15">
      <c r="A35" s="8">
        <f t="shared" si="0"/>
        <v>31</v>
      </c>
      <c r="B35" s="41" t="s">
        <v>60</v>
      </c>
      <c r="C35" s="124">
        <v>2388541.2695400002</v>
      </c>
      <c r="D35" s="118"/>
      <c r="E35" s="118"/>
      <c r="F35" s="130"/>
      <c r="G35" s="130"/>
      <c r="H35" s="130"/>
      <c r="I35" s="118"/>
      <c r="J35" s="118"/>
      <c r="K35" s="130"/>
      <c r="L35" s="130"/>
      <c r="M35" s="118"/>
      <c r="N35" s="137"/>
      <c r="O35" s="95" t="s">
        <v>84</v>
      </c>
    </row>
    <row r="36" spans="1:15">
      <c r="A36" s="8">
        <f t="shared" si="0"/>
        <v>32</v>
      </c>
      <c r="B36" s="41" t="s">
        <v>61</v>
      </c>
      <c r="C36" s="124">
        <v>5449600.2158799982</v>
      </c>
      <c r="D36" s="118"/>
      <c r="E36" s="118"/>
      <c r="F36" s="130"/>
      <c r="G36" s="118"/>
      <c r="H36" s="118"/>
      <c r="I36" s="118"/>
      <c r="J36" s="118"/>
      <c r="K36" s="130"/>
      <c r="L36" s="130"/>
      <c r="M36" s="118"/>
      <c r="N36" s="137"/>
      <c r="O36" s="95" t="s">
        <v>86</v>
      </c>
    </row>
    <row r="37" spans="1:15" s="12" customFormat="1">
      <c r="A37" s="8">
        <f t="shared" si="0"/>
        <v>33</v>
      </c>
      <c r="B37" s="41" t="s">
        <v>386</v>
      </c>
      <c r="C37" s="124">
        <v>521790.62395999994</v>
      </c>
      <c r="D37" s="118"/>
      <c r="E37" s="118"/>
      <c r="F37" s="130"/>
      <c r="G37" s="118"/>
      <c r="H37" s="118"/>
      <c r="I37" s="118"/>
      <c r="J37" s="118"/>
      <c r="K37" s="130"/>
      <c r="L37" s="130"/>
      <c r="M37" s="118"/>
      <c r="N37" s="137"/>
      <c r="O37" s="95" t="s">
        <v>407</v>
      </c>
    </row>
    <row r="38" spans="1:15">
      <c r="A38" s="8">
        <f t="shared" si="0"/>
        <v>34</v>
      </c>
      <c r="B38" s="41" t="s">
        <v>62</v>
      </c>
      <c r="C38" s="124">
        <v>2531357.3836699999</v>
      </c>
      <c r="D38" s="118"/>
      <c r="E38" s="118"/>
      <c r="F38" s="130"/>
      <c r="G38" s="118"/>
      <c r="H38" s="118"/>
      <c r="I38" s="118"/>
      <c r="J38" s="118"/>
      <c r="K38" s="130"/>
      <c r="L38" s="130"/>
      <c r="M38" s="118"/>
      <c r="N38" s="137"/>
      <c r="O38" s="95" t="s">
        <v>87</v>
      </c>
    </row>
    <row r="39" spans="1:15">
      <c r="A39" s="8">
        <f t="shared" si="0"/>
        <v>35</v>
      </c>
      <c r="B39" s="41" t="s">
        <v>63</v>
      </c>
      <c r="C39" s="124">
        <v>28789871.03405001</v>
      </c>
      <c r="D39" s="118"/>
      <c r="E39" s="118"/>
      <c r="F39" s="130"/>
      <c r="G39" s="118"/>
      <c r="H39" s="118"/>
      <c r="I39" s="118"/>
      <c r="J39" s="118"/>
      <c r="K39" s="130"/>
      <c r="L39" s="130"/>
      <c r="M39" s="118"/>
      <c r="N39" s="137"/>
      <c r="O39" s="95" t="s">
        <v>88</v>
      </c>
    </row>
    <row r="40" spans="1:15" s="71" customFormat="1">
      <c r="A40" s="70">
        <f t="shared" si="0"/>
        <v>36</v>
      </c>
      <c r="B40" s="68" t="s">
        <v>64</v>
      </c>
      <c r="C40" s="128">
        <v>65818001.09404999</v>
      </c>
      <c r="D40" s="129"/>
      <c r="E40" s="129"/>
      <c r="F40" s="131"/>
      <c r="G40" s="129"/>
      <c r="H40" s="129"/>
      <c r="I40" s="129"/>
      <c r="J40" s="129"/>
      <c r="K40" s="131"/>
      <c r="L40" s="131"/>
      <c r="M40" s="129"/>
      <c r="N40" s="139"/>
      <c r="O40" s="100" t="s">
        <v>89</v>
      </c>
    </row>
    <row r="41" spans="1:15" s="71" customFormat="1">
      <c r="A41" s="70">
        <f t="shared" si="0"/>
        <v>37</v>
      </c>
      <c r="B41" s="68" t="s">
        <v>65</v>
      </c>
      <c r="C41" s="128">
        <v>546918153.04374981</v>
      </c>
      <c r="D41" s="129"/>
      <c r="E41" s="129"/>
      <c r="F41" s="131"/>
      <c r="G41" s="129"/>
      <c r="H41" s="129"/>
      <c r="I41" s="129"/>
      <c r="J41" s="129"/>
      <c r="K41" s="131"/>
      <c r="L41" s="131"/>
      <c r="M41" s="129"/>
      <c r="N41" s="139"/>
      <c r="O41" s="100" t="s">
        <v>90</v>
      </c>
    </row>
    <row r="42" spans="1:15">
      <c r="A42" s="8">
        <f t="shared" si="0"/>
        <v>38</v>
      </c>
      <c r="B42" s="41" t="s">
        <v>66</v>
      </c>
      <c r="C42" s="124">
        <v>29064306.199949995</v>
      </c>
      <c r="D42" s="118"/>
      <c r="E42" s="118"/>
      <c r="F42" s="130"/>
      <c r="G42" s="130"/>
      <c r="H42" s="130"/>
      <c r="I42" s="118"/>
      <c r="J42" s="118"/>
      <c r="K42" s="39"/>
      <c r="L42" s="39"/>
      <c r="M42" s="118"/>
      <c r="N42" s="137"/>
      <c r="O42" s="95" t="s">
        <v>91</v>
      </c>
    </row>
    <row r="43" spans="1:15">
      <c r="A43" s="8">
        <f t="shared" si="0"/>
        <v>39</v>
      </c>
      <c r="B43" s="41" t="s">
        <v>67</v>
      </c>
      <c r="C43" s="124">
        <v>23562.14961</v>
      </c>
      <c r="D43" s="118"/>
      <c r="E43" s="118"/>
      <c r="F43" s="130"/>
      <c r="G43" s="130"/>
      <c r="H43" s="130"/>
      <c r="I43" s="118"/>
      <c r="J43" s="118"/>
      <c r="K43" s="130"/>
      <c r="L43" s="130"/>
      <c r="M43" s="118"/>
      <c r="N43" s="137"/>
      <c r="O43" s="95" t="s">
        <v>92</v>
      </c>
    </row>
    <row r="44" spans="1:15">
      <c r="A44" s="8">
        <f t="shared" si="0"/>
        <v>40</v>
      </c>
      <c r="B44" s="41" t="s">
        <v>68</v>
      </c>
      <c r="C44" s="124">
        <v>4146542.1372799994</v>
      </c>
      <c r="D44" s="118"/>
      <c r="E44" s="118"/>
      <c r="F44" s="130"/>
      <c r="G44" s="130"/>
      <c r="H44" s="130"/>
      <c r="I44" s="118"/>
      <c r="J44" s="118"/>
      <c r="K44" s="130"/>
      <c r="L44" s="130"/>
      <c r="M44" s="118"/>
      <c r="N44" s="137"/>
      <c r="O44" s="95" t="s">
        <v>93</v>
      </c>
    </row>
    <row r="45" spans="1:15">
      <c r="A45" s="8">
        <f t="shared" si="0"/>
        <v>41</v>
      </c>
      <c r="B45" s="41" t="s">
        <v>69</v>
      </c>
      <c r="C45" s="124">
        <v>2076600.0075600001</v>
      </c>
      <c r="D45" s="118"/>
      <c r="E45" s="118"/>
      <c r="F45" s="130"/>
      <c r="G45" s="130"/>
      <c r="H45" s="130"/>
      <c r="I45" s="118"/>
      <c r="J45" s="118"/>
      <c r="K45" s="130"/>
      <c r="L45" s="130"/>
      <c r="M45" s="118"/>
      <c r="N45" s="137"/>
      <c r="O45" s="95" t="s">
        <v>94</v>
      </c>
    </row>
    <row r="46" spans="1:15">
      <c r="A46" s="8">
        <f t="shared" si="0"/>
        <v>42</v>
      </c>
      <c r="B46" s="41" t="s">
        <v>70</v>
      </c>
      <c r="C46" s="124">
        <v>1650058.9650999999</v>
      </c>
      <c r="D46" s="118"/>
      <c r="E46" s="118"/>
      <c r="F46" s="130"/>
      <c r="G46" s="130"/>
      <c r="H46" s="130"/>
      <c r="I46" s="118"/>
      <c r="J46" s="118"/>
      <c r="K46" s="130"/>
      <c r="L46" s="130"/>
      <c r="M46" s="118"/>
      <c r="N46" s="137"/>
      <c r="O46" s="95" t="s">
        <v>95</v>
      </c>
    </row>
    <row r="47" spans="1:15">
      <c r="A47" s="8">
        <f t="shared" si="0"/>
        <v>43</v>
      </c>
      <c r="B47" s="41" t="s">
        <v>101</v>
      </c>
      <c r="C47" s="124">
        <v>5510781.7111799987</v>
      </c>
      <c r="D47" s="118"/>
      <c r="E47" s="118"/>
      <c r="F47" s="130"/>
      <c r="G47" s="130"/>
      <c r="H47" s="130"/>
      <c r="I47" s="118"/>
      <c r="J47" s="118"/>
      <c r="K47" s="130"/>
      <c r="L47" s="130"/>
      <c r="M47" s="118"/>
      <c r="N47" s="137"/>
      <c r="O47" s="95" t="s">
        <v>71</v>
      </c>
    </row>
    <row r="48" spans="1:15">
      <c r="A48" s="8">
        <f t="shared" si="0"/>
        <v>44</v>
      </c>
      <c r="B48" s="41" t="s">
        <v>72</v>
      </c>
      <c r="C48" s="124">
        <v>18267248.553820003</v>
      </c>
      <c r="D48" s="118"/>
      <c r="E48" s="118"/>
      <c r="F48" s="130"/>
      <c r="G48" s="130"/>
      <c r="H48" s="130"/>
      <c r="I48" s="118"/>
      <c r="J48" s="118"/>
      <c r="K48" s="130"/>
      <c r="L48" s="130"/>
      <c r="M48" s="118"/>
      <c r="N48" s="137"/>
      <c r="O48" s="95" t="s">
        <v>96</v>
      </c>
    </row>
    <row r="49" spans="1:15" s="71" customFormat="1">
      <c r="A49" s="70">
        <f t="shared" si="0"/>
        <v>45</v>
      </c>
      <c r="B49" s="68" t="s">
        <v>73</v>
      </c>
      <c r="C49" s="128">
        <v>60739099.72535</v>
      </c>
      <c r="D49" s="129"/>
      <c r="E49" s="129"/>
      <c r="F49" s="131"/>
      <c r="G49" s="131"/>
      <c r="H49" s="131"/>
      <c r="I49" s="129"/>
      <c r="J49" s="129"/>
      <c r="K49" s="131"/>
      <c r="L49" s="131"/>
      <c r="M49" s="129"/>
      <c r="N49" s="139"/>
      <c r="O49" s="100" t="s">
        <v>97</v>
      </c>
    </row>
    <row r="50" spans="1:15">
      <c r="A50" s="8">
        <f t="shared" si="0"/>
        <v>46</v>
      </c>
      <c r="B50" s="41" t="s">
        <v>74</v>
      </c>
      <c r="C50" s="124">
        <v>427988206.21896017</v>
      </c>
      <c r="D50" s="118"/>
      <c r="E50" s="118"/>
      <c r="F50" s="130"/>
      <c r="G50" s="130"/>
      <c r="H50" s="130"/>
      <c r="I50" s="118"/>
      <c r="J50" s="118"/>
      <c r="K50" s="130"/>
      <c r="L50" s="130"/>
      <c r="M50" s="118"/>
      <c r="N50" s="137"/>
      <c r="O50" s="95" t="s">
        <v>98</v>
      </c>
    </row>
    <row r="51" spans="1:15">
      <c r="A51" s="8">
        <f t="shared" si="0"/>
        <v>47</v>
      </c>
      <c r="B51" s="41" t="s">
        <v>102</v>
      </c>
      <c r="C51" s="124">
        <v>4482408.2824599994</v>
      </c>
      <c r="D51" s="118"/>
      <c r="E51" s="118"/>
      <c r="F51" s="130"/>
      <c r="G51" s="130"/>
      <c r="H51" s="130"/>
      <c r="I51" s="118"/>
      <c r="J51" s="118"/>
      <c r="K51" s="130"/>
      <c r="L51" s="130"/>
      <c r="M51" s="118"/>
      <c r="N51" s="137"/>
      <c r="O51" s="95" t="s">
        <v>75</v>
      </c>
    </row>
    <row r="52" spans="1:15">
      <c r="A52" s="8">
        <f t="shared" si="0"/>
        <v>48</v>
      </c>
      <c r="B52" s="41" t="s">
        <v>103</v>
      </c>
      <c r="C52" s="124">
        <v>6908319.4567900021</v>
      </c>
      <c r="D52" s="118"/>
      <c r="E52" s="118"/>
      <c r="F52" s="130"/>
      <c r="G52" s="130"/>
      <c r="H52" s="130"/>
      <c r="I52" s="118"/>
      <c r="J52" s="118"/>
      <c r="K52" s="130"/>
      <c r="L52" s="130"/>
      <c r="M52" s="118"/>
      <c r="N52" s="137"/>
      <c r="O52" s="95" t="s">
        <v>76</v>
      </c>
    </row>
    <row r="53" spans="1:15" s="12" customFormat="1">
      <c r="A53" s="8">
        <f t="shared" si="0"/>
        <v>49</v>
      </c>
      <c r="B53" s="41" t="s">
        <v>387</v>
      </c>
      <c r="C53" s="124">
        <v>120042.17189</v>
      </c>
      <c r="D53" s="118"/>
      <c r="E53" s="118"/>
      <c r="F53" s="130"/>
      <c r="G53" s="130"/>
      <c r="H53" s="130"/>
      <c r="I53" s="118"/>
      <c r="J53" s="118"/>
      <c r="K53" s="130"/>
      <c r="L53" s="130"/>
      <c r="M53" s="118"/>
      <c r="N53" s="137"/>
      <c r="O53" s="95" t="s">
        <v>408</v>
      </c>
    </row>
    <row r="54" spans="1:15" s="71" customFormat="1">
      <c r="A54" s="70">
        <f t="shared" si="0"/>
        <v>50</v>
      </c>
      <c r="B54" s="68" t="s">
        <v>77</v>
      </c>
      <c r="C54" s="128">
        <v>439498976.1305601</v>
      </c>
      <c r="D54" s="129"/>
      <c r="E54" s="129"/>
      <c r="F54" s="131"/>
      <c r="G54" s="131"/>
      <c r="H54" s="131"/>
      <c r="I54" s="129"/>
      <c r="J54" s="129"/>
      <c r="K54" s="131"/>
      <c r="L54" s="131"/>
      <c r="M54" s="129"/>
      <c r="N54" s="139"/>
      <c r="O54" s="100" t="s">
        <v>99</v>
      </c>
    </row>
    <row r="55" spans="1:15" s="71" customFormat="1">
      <c r="A55" s="70">
        <f t="shared" si="0"/>
        <v>51</v>
      </c>
      <c r="B55" s="68" t="s">
        <v>78</v>
      </c>
      <c r="C55" s="128">
        <v>500238075.85613984</v>
      </c>
      <c r="D55" s="129"/>
      <c r="E55" s="129"/>
      <c r="F55" s="131"/>
      <c r="G55" s="131"/>
      <c r="H55" s="131"/>
      <c r="I55" s="129"/>
      <c r="J55" s="129"/>
      <c r="K55" s="131"/>
      <c r="L55" s="131"/>
      <c r="M55" s="129"/>
      <c r="N55" s="139"/>
      <c r="O55" s="100" t="s">
        <v>100</v>
      </c>
    </row>
    <row r="56" spans="1:15">
      <c r="A56" s="8">
        <f t="shared" si="0"/>
        <v>52</v>
      </c>
      <c r="B56" s="41" t="s">
        <v>23</v>
      </c>
      <c r="C56" s="124">
        <v>1385.1</v>
      </c>
      <c r="D56" s="118"/>
      <c r="E56" s="118"/>
      <c r="F56" s="130"/>
      <c r="G56" s="130"/>
      <c r="H56" s="130"/>
      <c r="I56" s="118"/>
      <c r="J56" s="118"/>
      <c r="K56" s="130"/>
      <c r="L56" s="130"/>
      <c r="M56" s="118"/>
      <c r="N56" s="137"/>
      <c r="O56" s="95" t="s">
        <v>79</v>
      </c>
    </row>
    <row r="57" spans="1:15">
      <c r="A57" s="8">
        <f t="shared" si="0"/>
        <v>53</v>
      </c>
      <c r="B57" s="41" t="s">
        <v>104</v>
      </c>
      <c r="C57" s="124">
        <v>33703259.993000001</v>
      </c>
      <c r="D57" s="118"/>
      <c r="E57" s="118"/>
      <c r="F57" s="130"/>
      <c r="G57" s="130"/>
      <c r="H57" s="130"/>
      <c r="I57" s="118"/>
      <c r="J57" s="118"/>
      <c r="K57" s="130"/>
      <c r="L57" s="130"/>
      <c r="M57" s="118"/>
      <c r="N57" s="137"/>
      <c r="O57" s="95" t="s">
        <v>112</v>
      </c>
    </row>
    <row r="58" spans="1:15">
      <c r="A58" s="8">
        <f t="shared" si="0"/>
        <v>54</v>
      </c>
      <c r="B58" s="41" t="s">
        <v>105</v>
      </c>
      <c r="C58" s="124">
        <v>19914859.004590001</v>
      </c>
      <c r="D58" s="118"/>
      <c r="E58" s="118"/>
      <c r="F58" s="130"/>
      <c r="G58" s="130"/>
      <c r="H58" s="130"/>
      <c r="I58" s="118"/>
      <c r="J58" s="118"/>
      <c r="K58" s="130"/>
      <c r="L58" s="130"/>
      <c r="M58" s="118"/>
      <c r="N58" s="137"/>
      <c r="O58" s="95" t="s">
        <v>114</v>
      </c>
    </row>
    <row r="59" spans="1:15">
      <c r="A59" s="8">
        <f t="shared" si="0"/>
        <v>55</v>
      </c>
      <c r="B59" s="41" t="s">
        <v>108</v>
      </c>
      <c r="C59" s="124">
        <v>12541108.387420001</v>
      </c>
      <c r="D59" s="118"/>
      <c r="E59" s="118"/>
      <c r="F59" s="130"/>
      <c r="G59" s="130"/>
      <c r="H59" s="130"/>
      <c r="I59" s="118"/>
      <c r="J59" s="118"/>
      <c r="K59" s="130"/>
      <c r="L59" s="130"/>
      <c r="M59" s="118"/>
      <c r="N59" s="137"/>
      <c r="O59" s="95" t="s">
        <v>109</v>
      </c>
    </row>
    <row r="60" spans="1:15">
      <c r="A60" s="8">
        <f t="shared" si="0"/>
        <v>56</v>
      </c>
      <c r="B60" s="41" t="s">
        <v>4</v>
      </c>
      <c r="C60" s="124">
        <v>-19480535.308419995</v>
      </c>
      <c r="D60" s="118"/>
      <c r="E60" s="118"/>
      <c r="F60" s="130"/>
      <c r="G60" s="130"/>
      <c r="H60" s="130"/>
      <c r="I60" s="118"/>
      <c r="J60" s="118"/>
      <c r="K60" s="130"/>
      <c r="L60" s="130"/>
      <c r="M60" s="118"/>
      <c r="N60" s="137"/>
      <c r="O60" s="95" t="s">
        <v>113</v>
      </c>
    </row>
    <row r="61" spans="1:15" s="71" customFormat="1">
      <c r="A61" s="70">
        <f t="shared" si="0"/>
        <v>57</v>
      </c>
      <c r="B61" s="68" t="s">
        <v>106</v>
      </c>
      <c r="C61" s="128">
        <v>46678692.07649</v>
      </c>
      <c r="D61" s="129"/>
      <c r="E61" s="129"/>
      <c r="F61" s="131"/>
      <c r="G61" s="131"/>
      <c r="H61" s="131"/>
      <c r="I61" s="129"/>
      <c r="J61" s="129"/>
      <c r="K61" s="131"/>
      <c r="L61" s="131"/>
      <c r="M61" s="129"/>
      <c r="N61" s="139"/>
      <c r="O61" s="100" t="s">
        <v>107</v>
      </c>
    </row>
    <row r="62" spans="1:15" s="71" customFormat="1">
      <c r="A62" s="70">
        <f t="shared" si="0"/>
        <v>58</v>
      </c>
      <c r="B62" s="68" t="s">
        <v>110</v>
      </c>
      <c r="C62" s="128">
        <v>546918153.0328598</v>
      </c>
      <c r="D62" s="129"/>
      <c r="E62" s="129"/>
      <c r="F62" s="131"/>
      <c r="G62" s="131"/>
      <c r="H62" s="131"/>
      <c r="I62" s="129"/>
      <c r="J62" s="129"/>
      <c r="K62" s="131"/>
      <c r="L62" s="131"/>
      <c r="M62" s="129"/>
      <c r="N62" s="139"/>
      <c r="O62" s="100" t="s">
        <v>111</v>
      </c>
    </row>
    <row r="63" spans="1:15">
      <c r="I63" s="85"/>
      <c r="J63" s="87"/>
    </row>
    <row r="64" spans="1:15" ht="15.75">
      <c r="B64" s="105" t="s">
        <v>447</v>
      </c>
      <c r="G64" s="76"/>
    </row>
    <row r="65" spans="2:16" ht="15.75">
      <c r="B65" s="105" t="s">
        <v>448</v>
      </c>
      <c r="O65" s="43"/>
      <c r="P65" s="39"/>
    </row>
    <row r="66" spans="2:16">
      <c r="O66" s="43"/>
      <c r="P66" s="39"/>
    </row>
  </sheetData>
  <mergeCells count="2">
    <mergeCell ref="A3:O3"/>
    <mergeCell ref="A2:O2"/>
  </mergeCells>
  <printOptions horizontalCentered="1" verticalCentered="1"/>
  <pageMargins left="0" right="0" top="0" bottom="0" header="0" footer="0"/>
  <pageSetup paperSize="9" scale="37"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2"/>
  <sheetViews>
    <sheetView zoomScale="85" zoomScaleNormal="85" workbookViewId="0">
      <pane xSplit="2" ySplit="4" topLeftCell="C45" activePane="bottomRight" state="frozen"/>
      <selection activeCell="D6" sqref="D6"/>
      <selection pane="topRight" activeCell="D6" sqref="D6"/>
      <selection pane="bottomLeft" activeCell="D6" sqref="D6"/>
      <selection pane="bottomRight" activeCell="C66" sqref="C66"/>
    </sheetView>
  </sheetViews>
  <sheetFormatPr defaultColWidth="9.140625" defaultRowHeight="15"/>
  <cols>
    <col min="1" max="1" width="9.140625" style="12" customWidth="1"/>
    <col min="2" max="2" width="75.28515625" style="41" customWidth="1"/>
    <col min="3" max="3" width="17.7109375" style="12" customWidth="1"/>
    <col min="4" max="5" width="20.140625" style="12" customWidth="1"/>
    <col min="6" max="7" width="17.7109375" style="12" customWidth="1"/>
    <col min="8" max="8" width="19.7109375" style="12" customWidth="1"/>
    <col min="9" max="9" width="20.140625" style="12" customWidth="1"/>
    <col min="10" max="11" width="19.28515625" style="12" customWidth="1"/>
    <col min="12" max="12" width="20.140625" style="12" customWidth="1"/>
    <col min="13" max="13" width="19.28515625" style="12" customWidth="1"/>
    <col min="14" max="14" width="17.7109375" style="12" customWidth="1"/>
    <col min="15" max="15" width="54.85546875" style="12" customWidth="1"/>
    <col min="16" max="51" width="26.140625" style="9" customWidth="1"/>
    <col min="52" max="52" width="0" style="9" hidden="1" customWidth="1"/>
    <col min="53" max="53" width="21.5703125" style="9" customWidth="1"/>
    <col min="54" max="16384" width="9.140625" style="9"/>
  </cols>
  <sheetData>
    <row r="1" spans="1:15" s="12" customFormat="1">
      <c r="B1" s="41"/>
      <c r="O1" s="98" t="s">
        <v>411</v>
      </c>
    </row>
    <row r="2" spans="1:15" s="12" customFormat="1" ht="31.5" customHeight="1" thickBot="1">
      <c r="A2" s="148" t="s">
        <v>115</v>
      </c>
      <c r="B2" s="149"/>
      <c r="C2" s="149"/>
      <c r="D2" s="149"/>
      <c r="E2" s="149"/>
      <c r="F2" s="149"/>
      <c r="G2" s="149"/>
      <c r="H2" s="149"/>
      <c r="I2" s="149"/>
      <c r="J2" s="149"/>
      <c r="K2" s="149"/>
      <c r="L2" s="149"/>
      <c r="M2" s="149"/>
      <c r="N2" s="149"/>
      <c r="O2" s="149"/>
    </row>
    <row r="3" spans="1:15" s="12" customFormat="1" ht="31.5" customHeight="1" thickBot="1">
      <c r="A3" s="154" t="s">
        <v>362</v>
      </c>
      <c r="B3" s="155"/>
      <c r="C3" s="155"/>
      <c r="D3" s="155"/>
      <c r="E3" s="155"/>
      <c r="F3" s="155"/>
      <c r="G3" s="155"/>
      <c r="H3" s="155"/>
      <c r="I3" s="155"/>
      <c r="J3" s="155"/>
      <c r="K3" s="155"/>
      <c r="L3" s="155"/>
      <c r="M3" s="155"/>
      <c r="N3" s="155"/>
      <c r="O3" s="155"/>
    </row>
    <row r="4" spans="1:15" s="56" customFormat="1" ht="32.25" thickBot="1">
      <c r="A4" s="54"/>
      <c r="B4" s="57" t="s">
        <v>32</v>
      </c>
      <c r="C4" s="51" t="s">
        <v>375</v>
      </c>
      <c r="D4" s="51" t="s">
        <v>374</v>
      </c>
      <c r="E4" s="51" t="s">
        <v>373</v>
      </c>
      <c r="F4" s="51" t="s">
        <v>372</v>
      </c>
      <c r="G4" s="51" t="s">
        <v>371</v>
      </c>
      <c r="H4" s="51" t="s">
        <v>370</v>
      </c>
      <c r="I4" s="51" t="s">
        <v>369</v>
      </c>
      <c r="J4" s="51" t="s">
        <v>368</v>
      </c>
      <c r="K4" s="51" t="s">
        <v>367</v>
      </c>
      <c r="L4" s="51" t="s">
        <v>366</v>
      </c>
      <c r="M4" s="51" t="s">
        <v>365</v>
      </c>
      <c r="N4" s="51" t="s">
        <v>364</v>
      </c>
      <c r="O4" s="55" t="s">
        <v>26</v>
      </c>
    </row>
    <row r="5" spans="1:15">
      <c r="A5" s="8">
        <v>1</v>
      </c>
      <c r="B5" s="41" t="s">
        <v>377</v>
      </c>
      <c r="C5" s="141">
        <v>25907856.228809997</v>
      </c>
      <c r="D5" s="124"/>
      <c r="E5" s="124"/>
      <c r="F5" s="123"/>
      <c r="G5" s="123"/>
      <c r="H5" s="123"/>
      <c r="I5" s="123"/>
      <c r="J5" s="123"/>
      <c r="K5" s="123"/>
      <c r="L5" s="123"/>
      <c r="M5" s="123"/>
      <c r="N5" s="124"/>
      <c r="O5" s="95" t="s">
        <v>400</v>
      </c>
    </row>
    <row r="6" spans="1:15" s="12" customFormat="1">
      <c r="A6" s="8">
        <f t="shared" ref="A6:A62" si="0">A5+1</f>
        <v>2</v>
      </c>
      <c r="B6" s="41" t="s">
        <v>376</v>
      </c>
      <c r="C6" s="141">
        <v>145409.20000000001</v>
      </c>
      <c r="D6" s="124"/>
      <c r="E6" s="124"/>
      <c r="F6" s="123"/>
      <c r="G6" s="123"/>
      <c r="H6" s="123"/>
      <c r="I6" s="123"/>
      <c r="J6" s="123"/>
      <c r="K6" s="124"/>
      <c r="L6" s="124"/>
      <c r="M6" s="123"/>
      <c r="N6" s="124"/>
      <c r="O6" s="95" t="s">
        <v>399</v>
      </c>
    </row>
    <row r="7" spans="1:15">
      <c r="A7" s="8">
        <f t="shared" si="0"/>
        <v>3</v>
      </c>
      <c r="B7" s="41" t="s">
        <v>27</v>
      </c>
      <c r="C7" s="141">
        <v>5054833.3096300019</v>
      </c>
      <c r="D7" s="124"/>
      <c r="E7" s="124"/>
      <c r="F7" s="123"/>
      <c r="G7" s="123"/>
      <c r="H7" s="123"/>
      <c r="I7" s="123"/>
      <c r="J7" s="123"/>
      <c r="K7" s="124"/>
      <c r="L7" s="124"/>
      <c r="M7" s="123"/>
      <c r="N7" s="124"/>
      <c r="O7" s="95" t="s">
        <v>28</v>
      </c>
    </row>
    <row r="8" spans="1:15">
      <c r="A8" s="8">
        <f t="shared" si="0"/>
        <v>4</v>
      </c>
      <c r="B8" s="41" t="s">
        <v>378</v>
      </c>
      <c r="C8" s="141">
        <v>7654945.6898600003</v>
      </c>
      <c r="D8" s="124"/>
      <c r="E8" s="124"/>
      <c r="F8" s="123"/>
      <c r="G8" s="123"/>
      <c r="H8" s="123"/>
      <c r="I8" s="123"/>
      <c r="J8" s="123"/>
      <c r="K8" s="124"/>
      <c r="L8" s="124"/>
      <c r="M8" s="123"/>
      <c r="N8" s="124"/>
      <c r="O8" s="95" t="s">
        <v>29</v>
      </c>
    </row>
    <row r="9" spans="1:15" s="12" customFormat="1">
      <c r="A9" s="8">
        <f t="shared" si="0"/>
        <v>5</v>
      </c>
      <c r="B9" s="41" t="s">
        <v>379</v>
      </c>
      <c r="C9" s="141">
        <v>169957.33189</v>
      </c>
      <c r="D9" s="124"/>
      <c r="E9" s="124"/>
      <c r="F9" s="123"/>
      <c r="G9" s="123"/>
      <c r="H9" s="123"/>
      <c r="I9" s="123"/>
      <c r="J9" s="123"/>
      <c r="K9" s="124"/>
      <c r="L9" s="124"/>
      <c r="M9" s="123"/>
      <c r="N9" s="124"/>
      <c r="O9" s="95" t="s">
        <v>401</v>
      </c>
    </row>
    <row r="10" spans="1:15">
      <c r="A10" s="8">
        <f t="shared" si="0"/>
        <v>6</v>
      </c>
      <c r="B10" s="41" t="s">
        <v>30</v>
      </c>
      <c r="C10" s="141">
        <v>12830975.962119998</v>
      </c>
      <c r="D10" s="124"/>
      <c r="E10" s="124"/>
      <c r="F10" s="123"/>
      <c r="G10" s="123"/>
      <c r="H10" s="123"/>
      <c r="I10" s="123"/>
      <c r="J10" s="123"/>
      <c r="K10" s="124"/>
      <c r="L10" s="124"/>
      <c r="M10" s="123"/>
      <c r="N10" s="124"/>
      <c r="O10" s="95" t="s">
        <v>31</v>
      </c>
    </row>
    <row r="11" spans="1:15" s="108" customFormat="1">
      <c r="A11" s="107">
        <f t="shared" si="0"/>
        <v>7</v>
      </c>
      <c r="B11" s="108" t="s">
        <v>33</v>
      </c>
      <c r="C11" s="124">
        <v>0</v>
      </c>
      <c r="D11" s="124"/>
      <c r="E11" s="124"/>
      <c r="F11" s="123"/>
      <c r="G11" s="123"/>
      <c r="H11" s="123"/>
      <c r="I11" s="123"/>
      <c r="J11" s="123"/>
      <c r="K11" s="124"/>
      <c r="L11" s="124"/>
      <c r="M11" s="123"/>
      <c r="N11" s="124"/>
      <c r="O11" s="116" t="s">
        <v>429</v>
      </c>
    </row>
    <row r="12" spans="1:15">
      <c r="A12" s="8">
        <f t="shared" si="0"/>
        <v>8</v>
      </c>
      <c r="B12" s="41" t="s">
        <v>116</v>
      </c>
      <c r="C12" s="124">
        <v>0</v>
      </c>
      <c r="D12" s="124"/>
      <c r="E12" s="124"/>
      <c r="F12" s="123"/>
      <c r="G12" s="123"/>
      <c r="H12" s="123"/>
      <c r="I12" s="123"/>
      <c r="J12" s="123"/>
      <c r="K12" s="124"/>
      <c r="L12" s="124"/>
      <c r="M12" s="123"/>
      <c r="N12" s="124"/>
      <c r="O12" s="95" t="s">
        <v>36</v>
      </c>
    </row>
    <row r="13" spans="1:15">
      <c r="A13" s="8">
        <f t="shared" si="0"/>
        <v>9</v>
      </c>
      <c r="B13" s="41" t="s">
        <v>37</v>
      </c>
      <c r="C13" s="141">
        <v>5000</v>
      </c>
      <c r="D13" s="124"/>
      <c r="E13" s="124"/>
      <c r="F13" s="123"/>
      <c r="G13" s="123"/>
      <c r="H13" s="123"/>
      <c r="I13" s="123"/>
      <c r="J13" s="123"/>
      <c r="K13" s="124"/>
      <c r="L13" s="124"/>
      <c r="M13" s="123"/>
      <c r="N13" s="124"/>
      <c r="O13" s="95" t="s">
        <v>38</v>
      </c>
    </row>
    <row r="14" spans="1:15">
      <c r="A14" s="8">
        <f t="shared" si="0"/>
        <v>10</v>
      </c>
      <c r="B14" s="41" t="s">
        <v>117</v>
      </c>
      <c r="C14" s="141">
        <v>20299035.52513</v>
      </c>
      <c r="D14" s="124"/>
      <c r="E14" s="124"/>
      <c r="F14" s="123"/>
      <c r="G14" s="123"/>
      <c r="H14" s="123"/>
      <c r="I14" s="123"/>
      <c r="J14" s="123"/>
      <c r="K14" s="124"/>
      <c r="L14" s="124"/>
      <c r="M14" s="123"/>
      <c r="N14" s="124"/>
      <c r="O14" s="95" t="s">
        <v>40</v>
      </c>
    </row>
    <row r="15" spans="1:15">
      <c r="A15" s="8">
        <f t="shared" si="0"/>
        <v>11</v>
      </c>
      <c r="B15" s="41" t="s">
        <v>156</v>
      </c>
      <c r="C15" s="141">
        <v>40788.477509999997</v>
      </c>
      <c r="D15" s="124"/>
      <c r="E15" s="124"/>
      <c r="F15" s="123"/>
      <c r="G15" s="123"/>
      <c r="H15" s="123"/>
      <c r="I15" s="123"/>
      <c r="J15" s="123"/>
      <c r="K15" s="124"/>
      <c r="L15" s="124"/>
      <c r="M15" s="123"/>
      <c r="N15" s="124"/>
      <c r="O15" s="95" t="s">
        <v>41</v>
      </c>
    </row>
    <row r="16" spans="1:15">
      <c r="A16" s="8">
        <f t="shared" si="0"/>
        <v>12</v>
      </c>
      <c r="B16" s="41" t="s">
        <v>118</v>
      </c>
      <c r="C16" s="124">
        <v>0</v>
      </c>
      <c r="D16" s="124"/>
      <c r="E16" s="124"/>
      <c r="F16" s="123"/>
      <c r="G16" s="123"/>
      <c r="H16" s="123"/>
      <c r="I16" s="123"/>
      <c r="J16" s="123"/>
      <c r="K16" s="124"/>
      <c r="L16" s="124"/>
      <c r="M16" s="123"/>
      <c r="N16" s="124"/>
      <c r="O16" s="95" t="s">
        <v>43</v>
      </c>
    </row>
    <row r="17" spans="1:15" s="12" customFormat="1">
      <c r="A17" s="8">
        <f t="shared" si="0"/>
        <v>13</v>
      </c>
      <c r="B17" s="41" t="s">
        <v>380</v>
      </c>
      <c r="C17" s="124">
        <v>0</v>
      </c>
      <c r="D17" s="124"/>
      <c r="E17" s="124"/>
      <c r="F17" s="123"/>
      <c r="G17" s="123"/>
      <c r="H17" s="123"/>
      <c r="I17" s="123"/>
      <c r="J17" s="123"/>
      <c r="K17" s="124"/>
      <c r="L17" s="124"/>
      <c r="M17" s="123"/>
      <c r="N17" s="124"/>
      <c r="O17" s="95" t="s">
        <v>402</v>
      </c>
    </row>
    <row r="18" spans="1:15">
      <c r="A18" s="8">
        <f t="shared" si="0"/>
        <v>14</v>
      </c>
      <c r="B18" s="41" t="s">
        <v>119</v>
      </c>
      <c r="C18" s="141">
        <v>8697541.8841999974</v>
      </c>
      <c r="D18" s="124"/>
      <c r="E18" s="124"/>
      <c r="F18" s="123"/>
      <c r="G18" s="123"/>
      <c r="H18" s="123"/>
      <c r="I18" s="123"/>
      <c r="J18" s="123"/>
      <c r="K18" s="124"/>
      <c r="L18" s="124"/>
      <c r="M18" s="123"/>
      <c r="N18" s="124"/>
      <c r="O18" s="95" t="s">
        <v>45</v>
      </c>
    </row>
    <row r="19" spans="1:15">
      <c r="A19" s="107">
        <f t="shared" si="0"/>
        <v>15</v>
      </c>
      <c r="B19" s="108" t="s">
        <v>381</v>
      </c>
      <c r="C19" s="141">
        <v>939764.8824</v>
      </c>
      <c r="D19" s="124"/>
      <c r="E19" s="124"/>
      <c r="F19" s="123"/>
      <c r="G19" s="123"/>
      <c r="H19" s="123"/>
      <c r="I19" s="123"/>
      <c r="J19" s="123"/>
      <c r="K19" s="124"/>
      <c r="L19" s="124"/>
      <c r="M19" s="123"/>
      <c r="N19" s="124"/>
      <c r="O19" s="116" t="s">
        <v>46</v>
      </c>
    </row>
    <row r="20" spans="1:15" s="12" customFormat="1">
      <c r="A20" s="8">
        <f t="shared" si="0"/>
        <v>16</v>
      </c>
      <c r="B20" s="41" t="s">
        <v>382</v>
      </c>
      <c r="C20" s="141">
        <v>186000</v>
      </c>
      <c r="D20" s="124"/>
      <c r="E20" s="124"/>
      <c r="F20" s="123"/>
      <c r="G20" s="123"/>
      <c r="H20" s="123"/>
      <c r="I20" s="123"/>
      <c r="J20" s="123"/>
      <c r="K20" s="124"/>
      <c r="L20" s="124"/>
      <c r="M20" s="123"/>
      <c r="N20" s="124"/>
      <c r="O20" s="95" t="s">
        <v>403</v>
      </c>
    </row>
    <row r="21" spans="1:15">
      <c r="A21" s="8">
        <f t="shared" si="0"/>
        <v>17</v>
      </c>
      <c r="B21" s="41" t="s">
        <v>120</v>
      </c>
      <c r="C21" s="141">
        <v>148.04000000000002</v>
      </c>
      <c r="D21" s="124"/>
      <c r="E21" s="124"/>
      <c r="F21" s="123"/>
      <c r="G21" s="123"/>
      <c r="H21" s="123"/>
      <c r="I21" s="123"/>
      <c r="J21" s="123"/>
      <c r="K21" s="124"/>
      <c r="L21" s="124"/>
      <c r="M21" s="123"/>
      <c r="N21" s="124"/>
      <c r="O21" s="95" t="s">
        <v>49</v>
      </c>
    </row>
    <row r="22" spans="1:15">
      <c r="A22" s="8">
        <f t="shared" si="0"/>
        <v>18</v>
      </c>
      <c r="B22" s="41" t="s">
        <v>121</v>
      </c>
      <c r="C22" s="141">
        <v>40129.7039</v>
      </c>
      <c r="D22" s="124"/>
      <c r="E22" s="124"/>
      <c r="F22" s="123"/>
      <c r="G22" s="123"/>
      <c r="H22" s="123"/>
      <c r="I22" s="123"/>
      <c r="J22" s="123"/>
      <c r="K22" s="123"/>
      <c r="L22" s="123"/>
      <c r="M22" s="123"/>
      <c r="N22" s="124"/>
      <c r="O22" s="95" t="s">
        <v>51</v>
      </c>
    </row>
    <row r="23" spans="1:15" s="12" customFormat="1">
      <c r="A23" s="8">
        <f t="shared" si="0"/>
        <v>19</v>
      </c>
      <c r="B23" s="41" t="s">
        <v>446</v>
      </c>
      <c r="C23" s="124">
        <v>0</v>
      </c>
      <c r="D23" s="124"/>
      <c r="E23" s="124"/>
      <c r="F23" s="123"/>
      <c r="G23" s="123"/>
      <c r="H23" s="123"/>
      <c r="I23" s="123"/>
      <c r="J23" s="123"/>
      <c r="K23" s="123"/>
      <c r="L23" s="123"/>
      <c r="M23" s="123"/>
      <c r="N23" s="124"/>
      <c r="O23" s="95" t="s">
        <v>85</v>
      </c>
    </row>
    <row r="24" spans="1:15" s="12" customFormat="1">
      <c r="A24" s="8">
        <f t="shared" si="0"/>
        <v>20</v>
      </c>
      <c r="B24" s="86" t="s">
        <v>444</v>
      </c>
      <c r="C24" s="124">
        <v>0</v>
      </c>
      <c r="D24" s="124"/>
      <c r="E24" s="124"/>
      <c r="F24" s="123"/>
      <c r="G24" s="123"/>
      <c r="H24" s="123"/>
      <c r="I24" s="123"/>
      <c r="J24" s="123"/>
      <c r="K24" s="123"/>
      <c r="L24" s="123"/>
      <c r="M24" s="123"/>
      <c r="N24" s="124"/>
      <c r="O24" s="95"/>
    </row>
    <row r="25" spans="1:15" s="12" customFormat="1">
      <c r="A25" s="8">
        <f t="shared" si="0"/>
        <v>21</v>
      </c>
      <c r="B25" s="86" t="s">
        <v>445</v>
      </c>
      <c r="C25" s="124">
        <v>0</v>
      </c>
      <c r="D25" s="124"/>
      <c r="E25" s="124"/>
      <c r="F25" s="123"/>
      <c r="G25" s="123"/>
      <c r="H25" s="123"/>
      <c r="I25" s="123"/>
      <c r="J25" s="123"/>
      <c r="K25" s="123"/>
      <c r="L25" s="123"/>
      <c r="M25" s="123"/>
      <c r="N25" s="124"/>
      <c r="O25" s="95"/>
    </row>
    <row r="26" spans="1:15">
      <c r="A26" s="8">
        <f t="shared" si="0"/>
        <v>22</v>
      </c>
      <c r="B26" s="41" t="s">
        <v>122</v>
      </c>
      <c r="C26" s="141">
        <v>429915.72726000001</v>
      </c>
      <c r="D26" s="124"/>
      <c r="E26" s="124"/>
      <c r="F26" s="123"/>
      <c r="G26" s="123"/>
      <c r="H26" s="123"/>
      <c r="I26" s="123"/>
      <c r="J26" s="123"/>
      <c r="K26" s="123"/>
      <c r="L26" s="123"/>
      <c r="M26" s="123"/>
      <c r="N26" s="124"/>
      <c r="O26" s="95" t="s">
        <v>53</v>
      </c>
    </row>
    <row r="27" spans="1:15" s="71" customFormat="1">
      <c r="A27" s="70">
        <f t="shared" si="0"/>
        <v>23</v>
      </c>
      <c r="B27" s="68" t="s">
        <v>123</v>
      </c>
      <c r="C27" s="142">
        <v>82402301.963270009</v>
      </c>
      <c r="D27" s="128"/>
      <c r="E27" s="128"/>
      <c r="F27" s="132"/>
      <c r="G27" s="132"/>
      <c r="H27" s="132"/>
      <c r="I27" s="132"/>
      <c r="J27" s="132"/>
      <c r="K27" s="132"/>
      <c r="L27" s="132"/>
      <c r="M27" s="132"/>
      <c r="N27" s="128"/>
      <c r="O27" s="96" t="s">
        <v>55</v>
      </c>
    </row>
    <row r="28" spans="1:15">
      <c r="A28" s="8">
        <f t="shared" si="0"/>
        <v>24</v>
      </c>
      <c r="B28" s="41" t="s">
        <v>56</v>
      </c>
      <c r="C28" s="141">
        <v>4106134.5011299998</v>
      </c>
      <c r="D28" s="124"/>
      <c r="E28" s="124"/>
      <c r="F28" s="123"/>
      <c r="G28" s="123"/>
      <c r="H28" s="123"/>
      <c r="I28" s="123"/>
      <c r="J28" s="123"/>
      <c r="K28" s="123"/>
      <c r="L28" s="123"/>
      <c r="M28" s="123"/>
      <c r="N28" s="124"/>
      <c r="O28" s="97" t="s">
        <v>80</v>
      </c>
    </row>
    <row r="29" spans="1:15">
      <c r="A29" s="8">
        <f t="shared" si="0"/>
        <v>25</v>
      </c>
      <c r="B29" s="41" t="s">
        <v>57</v>
      </c>
      <c r="C29" s="141">
        <v>19126421.413109999</v>
      </c>
      <c r="D29" s="124"/>
      <c r="E29" s="124"/>
      <c r="F29" s="123"/>
      <c r="G29" s="123"/>
      <c r="H29" s="123"/>
      <c r="I29" s="123"/>
      <c r="J29" s="123"/>
      <c r="K29" s="123"/>
      <c r="L29" s="123"/>
      <c r="M29" s="123"/>
      <c r="N29" s="124"/>
      <c r="O29" s="97" t="s">
        <v>81</v>
      </c>
    </row>
    <row r="30" spans="1:15" s="12" customFormat="1">
      <c r="A30" s="8">
        <f t="shared" si="0"/>
        <v>26</v>
      </c>
      <c r="B30" s="41" t="s">
        <v>383</v>
      </c>
      <c r="C30" s="141">
        <v>2785769.8318600003</v>
      </c>
      <c r="D30" s="124"/>
      <c r="E30" s="124"/>
      <c r="F30" s="123"/>
      <c r="G30" s="123"/>
      <c r="H30" s="123"/>
      <c r="I30" s="123"/>
      <c r="J30" s="123"/>
      <c r="K30" s="123"/>
      <c r="L30" s="123"/>
      <c r="M30" s="123"/>
      <c r="N30" s="124"/>
      <c r="O30" s="95" t="s">
        <v>404</v>
      </c>
    </row>
    <row r="31" spans="1:15" s="12" customFormat="1">
      <c r="A31" s="8">
        <f t="shared" si="0"/>
        <v>27</v>
      </c>
      <c r="B31" s="41" t="s">
        <v>384</v>
      </c>
      <c r="C31" s="141">
        <v>43357785.430849977</v>
      </c>
      <c r="D31" s="124"/>
      <c r="E31" s="124"/>
      <c r="F31" s="123"/>
      <c r="G31" s="123"/>
      <c r="H31" s="123"/>
      <c r="I31" s="123"/>
      <c r="J31" s="123"/>
      <c r="K31" s="123"/>
      <c r="L31" s="123"/>
      <c r="M31" s="123"/>
      <c r="N31" s="124"/>
      <c r="O31" s="95" t="s">
        <v>405</v>
      </c>
    </row>
    <row r="32" spans="1:15">
      <c r="A32" s="8">
        <f t="shared" si="0"/>
        <v>28</v>
      </c>
      <c r="B32" s="41" t="s">
        <v>124</v>
      </c>
      <c r="C32" s="141">
        <v>974402.43767000001</v>
      </c>
      <c r="D32" s="124"/>
      <c r="E32" s="124"/>
      <c r="F32" s="123"/>
      <c r="G32" s="123"/>
      <c r="H32" s="123"/>
      <c r="I32" s="123"/>
      <c r="J32" s="123"/>
      <c r="K32" s="123"/>
      <c r="L32" s="123"/>
      <c r="M32" s="123"/>
      <c r="N32" s="124"/>
      <c r="O32" s="97" t="s">
        <v>82</v>
      </c>
    </row>
    <row r="33" spans="1:15" s="12" customFormat="1">
      <c r="A33" s="8">
        <f t="shared" si="0"/>
        <v>29</v>
      </c>
      <c r="B33" s="41" t="s">
        <v>385</v>
      </c>
      <c r="C33" s="141">
        <v>4175922.6222400013</v>
      </c>
      <c r="D33" s="124"/>
      <c r="E33" s="124"/>
      <c r="F33" s="123"/>
      <c r="G33" s="123"/>
      <c r="H33" s="123"/>
      <c r="I33" s="123"/>
      <c r="J33" s="123"/>
      <c r="K33" s="123"/>
      <c r="L33" s="123"/>
      <c r="M33" s="123"/>
      <c r="N33" s="124"/>
      <c r="O33" s="95" t="s">
        <v>406</v>
      </c>
    </row>
    <row r="34" spans="1:15">
      <c r="A34" s="8">
        <f t="shared" si="0"/>
        <v>30</v>
      </c>
      <c r="B34" s="41" t="s">
        <v>125</v>
      </c>
      <c r="C34" s="141">
        <v>114219.70454000001</v>
      </c>
      <c r="D34" s="124"/>
      <c r="E34" s="124"/>
      <c r="F34" s="123"/>
      <c r="G34" s="123"/>
      <c r="H34" s="123"/>
      <c r="I34" s="123"/>
      <c r="J34" s="123"/>
      <c r="K34" s="123"/>
      <c r="L34" s="123"/>
      <c r="M34" s="123"/>
      <c r="N34" s="124"/>
      <c r="O34" s="97" t="s">
        <v>83</v>
      </c>
    </row>
    <row r="35" spans="1:15">
      <c r="A35" s="8">
        <f t="shared" si="0"/>
        <v>31</v>
      </c>
      <c r="B35" s="41" t="s">
        <v>126</v>
      </c>
      <c r="C35" s="141">
        <v>457554.56651000009</v>
      </c>
      <c r="D35" s="124"/>
      <c r="E35" s="124"/>
      <c r="F35" s="123"/>
      <c r="G35" s="123"/>
      <c r="H35" s="123"/>
      <c r="I35" s="123"/>
      <c r="J35" s="123"/>
      <c r="K35" s="123"/>
      <c r="L35" s="123"/>
      <c r="M35" s="123"/>
      <c r="N35" s="124"/>
      <c r="O35" s="97" t="s">
        <v>84</v>
      </c>
    </row>
    <row r="36" spans="1:15">
      <c r="A36" s="8">
        <f t="shared" si="0"/>
        <v>32</v>
      </c>
      <c r="B36" s="41" t="s">
        <v>127</v>
      </c>
      <c r="C36" s="141">
        <v>2812962.0134799988</v>
      </c>
      <c r="D36" s="124"/>
      <c r="E36" s="124"/>
      <c r="F36" s="123"/>
      <c r="G36" s="123"/>
      <c r="H36" s="123"/>
      <c r="I36" s="123"/>
      <c r="J36" s="123"/>
      <c r="K36" s="123"/>
      <c r="L36" s="123"/>
      <c r="M36" s="123"/>
      <c r="N36" s="124"/>
      <c r="O36" s="97" t="s">
        <v>86</v>
      </c>
    </row>
    <row r="37" spans="1:15" s="12" customFormat="1">
      <c r="A37" s="8">
        <f t="shared" si="0"/>
        <v>33</v>
      </c>
      <c r="B37" s="41" t="s">
        <v>386</v>
      </c>
      <c r="C37" s="141">
        <v>286471.66771000001</v>
      </c>
      <c r="D37" s="124"/>
      <c r="E37" s="124"/>
      <c r="F37" s="123"/>
      <c r="G37" s="123"/>
      <c r="H37" s="123"/>
      <c r="I37" s="123"/>
      <c r="J37" s="123"/>
      <c r="K37" s="123"/>
      <c r="L37" s="123"/>
      <c r="M37" s="123"/>
      <c r="N37" s="124"/>
      <c r="O37" s="95" t="s">
        <v>407</v>
      </c>
    </row>
    <row r="38" spans="1:15">
      <c r="A38" s="8">
        <f t="shared" si="0"/>
        <v>34</v>
      </c>
      <c r="B38" s="41" t="s">
        <v>128</v>
      </c>
      <c r="C38" s="141">
        <v>941237.92544000025</v>
      </c>
      <c r="D38" s="124"/>
      <c r="E38" s="124"/>
      <c r="F38" s="123"/>
      <c r="G38" s="123"/>
      <c r="H38" s="123"/>
      <c r="I38" s="123"/>
      <c r="J38" s="123"/>
      <c r="K38" s="123"/>
      <c r="L38" s="123"/>
      <c r="M38" s="123"/>
      <c r="N38" s="124"/>
      <c r="O38" s="97" t="s">
        <v>87</v>
      </c>
    </row>
    <row r="39" spans="1:15">
      <c r="A39" s="8">
        <f t="shared" si="0"/>
        <v>35</v>
      </c>
      <c r="B39" s="41" t="s">
        <v>129</v>
      </c>
      <c r="C39" s="141">
        <v>10157870.768430004</v>
      </c>
      <c r="D39" s="124"/>
      <c r="E39" s="124"/>
      <c r="F39" s="123"/>
      <c r="G39" s="123"/>
      <c r="H39" s="123"/>
      <c r="I39" s="123"/>
      <c r="J39" s="123"/>
      <c r="K39" s="123"/>
      <c r="L39" s="123"/>
      <c r="M39" s="123"/>
      <c r="N39" s="124"/>
      <c r="O39" s="97" t="s">
        <v>88</v>
      </c>
    </row>
    <row r="40" spans="1:15" s="71" customFormat="1">
      <c r="A40" s="70">
        <f t="shared" si="0"/>
        <v>36</v>
      </c>
      <c r="B40" s="68" t="s">
        <v>130</v>
      </c>
      <c r="C40" s="142">
        <v>89296752.884919971</v>
      </c>
      <c r="D40" s="128"/>
      <c r="E40" s="128"/>
      <c r="F40" s="132"/>
      <c r="G40" s="132"/>
      <c r="H40" s="132"/>
      <c r="I40" s="132"/>
      <c r="J40" s="132"/>
      <c r="K40" s="132"/>
      <c r="L40" s="132"/>
      <c r="M40" s="132"/>
      <c r="N40" s="128"/>
      <c r="O40" s="96" t="s">
        <v>89</v>
      </c>
    </row>
    <row r="41" spans="1:15" s="71" customFormat="1">
      <c r="A41" s="70">
        <f t="shared" si="0"/>
        <v>37</v>
      </c>
      <c r="B41" s="68" t="s">
        <v>131</v>
      </c>
      <c r="C41" s="142">
        <v>171699054.84851995</v>
      </c>
      <c r="D41" s="128"/>
      <c r="E41" s="128"/>
      <c r="F41" s="132"/>
      <c r="G41" s="132"/>
      <c r="H41" s="132"/>
      <c r="I41" s="132"/>
      <c r="J41" s="132"/>
      <c r="K41" s="132"/>
      <c r="L41" s="132"/>
      <c r="M41" s="132"/>
      <c r="N41" s="128"/>
      <c r="O41" s="96" t="s">
        <v>90</v>
      </c>
    </row>
    <row r="42" spans="1:15">
      <c r="A42" s="8">
        <f t="shared" si="0"/>
        <v>38</v>
      </c>
      <c r="B42" s="41" t="s">
        <v>66</v>
      </c>
      <c r="C42" s="141">
        <v>1682058.0893499998</v>
      </c>
      <c r="D42" s="124"/>
      <c r="E42" s="124"/>
      <c r="F42" s="123"/>
      <c r="G42" s="123"/>
      <c r="H42" s="123"/>
      <c r="I42" s="123"/>
      <c r="J42" s="123"/>
      <c r="K42" s="123"/>
      <c r="L42" s="123"/>
      <c r="M42" s="123"/>
      <c r="N42" s="124"/>
      <c r="O42" s="97" t="s">
        <v>91</v>
      </c>
    </row>
    <row r="43" spans="1:15">
      <c r="A43" s="8">
        <f t="shared" si="0"/>
        <v>39</v>
      </c>
      <c r="B43" s="41" t="s">
        <v>132</v>
      </c>
      <c r="C43" s="141">
        <v>1159086.7072200002</v>
      </c>
      <c r="D43" s="124"/>
      <c r="E43" s="124"/>
      <c r="F43" s="123"/>
      <c r="G43" s="123"/>
      <c r="H43" s="123"/>
      <c r="I43" s="123"/>
      <c r="J43" s="123"/>
      <c r="K43" s="123"/>
      <c r="L43" s="123"/>
      <c r="M43" s="123"/>
      <c r="N43" s="124"/>
      <c r="O43" s="97" t="s">
        <v>92</v>
      </c>
    </row>
    <row r="44" spans="1:15">
      <c r="A44" s="8">
        <f t="shared" si="0"/>
        <v>40</v>
      </c>
      <c r="B44" s="41" t="s">
        <v>133</v>
      </c>
      <c r="C44" s="141">
        <v>9843851.190059999</v>
      </c>
      <c r="D44" s="124"/>
      <c r="E44" s="124"/>
      <c r="F44" s="123"/>
      <c r="G44" s="123"/>
      <c r="H44" s="123"/>
      <c r="I44" s="123"/>
      <c r="J44" s="123"/>
      <c r="K44" s="123"/>
      <c r="L44" s="123"/>
      <c r="M44" s="123"/>
      <c r="N44" s="124"/>
      <c r="O44" s="97" t="s">
        <v>93</v>
      </c>
    </row>
    <row r="45" spans="1:15">
      <c r="A45" s="8">
        <f t="shared" si="0"/>
        <v>41</v>
      </c>
      <c r="B45" s="41" t="s">
        <v>134</v>
      </c>
      <c r="C45" s="141">
        <v>1875528.3223299996</v>
      </c>
      <c r="D45" s="124"/>
      <c r="E45" s="124"/>
      <c r="F45" s="123"/>
      <c r="G45" s="123"/>
      <c r="H45" s="123"/>
      <c r="I45" s="123"/>
      <c r="J45" s="123"/>
      <c r="K45" s="123"/>
      <c r="L45" s="123"/>
      <c r="M45" s="123"/>
      <c r="N45" s="124"/>
      <c r="O45" s="97" t="s">
        <v>94</v>
      </c>
    </row>
    <row r="46" spans="1:15">
      <c r="A46" s="8">
        <f t="shared" si="0"/>
        <v>42</v>
      </c>
      <c r="B46" s="41" t="s">
        <v>135</v>
      </c>
      <c r="C46" s="141">
        <v>661345.46623999986</v>
      </c>
      <c r="D46" s="124"/>
      <c r="E46" s="124"/>
      <c r="F46" s="123"/>
      <c r="G46" s="123"/>
      <c r="H46" s="123"/>
      <c r="I46" s="123"/>
      <c r="J46" s="123"/>
      <c r="K46" s="123"/>
      <c r="L46" s="123"/>
      <c r="M46" s="123"/>
      <c r="N46" s="124"/>
      <c r="O46" s="97" t="s">
        <v>95</v>
      </c>
    </row>
    <row r="47" spans="1:15">
      <c r="A47" s="8">
        <f t="shared" si="0"/>
        <v>43</v>
      </c>
      <c r="B47" s="41" t="s">
        <v>136</v>
      </c>
      <c r="C47" s="141">
        <v>3244485.1919899979</v>
      </c>
      <c r="D47" s="124"/>
      <c r="E47" s="124"/>
      <c r="F47" s="123"/>
      <c r="G47" s="123"/>
      <c r="H47" s="123"/>
      <c r="I47" s="123"/>
      <c r="J47" s="123"/>
      <c r="K47" s="123"/>
      <c r="L47" s="123"/>
      <c r="M47" s="123"/>
      <c r="N47" s="124"/>
      <c r="O47" s="97" t="s">
        <v>71</v>
      </c>
    </row>
    <row r="48" spans="1:15">
      <c r="A48" s="8">
        <f t="shared" si="0"/>
        <v>44</v>
      </c>
      <c r="B48" s="41" t="s">
        <v>137</v>
      </c>
      <c r="C48" s="141">
        <v>9957485.8121699989</v>
      </c>
      <c r="D48" s="124"/>
      <c r="E48" s="124"/>
      <c r="F48" s="123"/>
      <c r="G48" s="123"/>
      <c r="H48" s="123"/>
      <c r="I48" s="123"/>
      <c r="J48" s="123"/>
      <c r="K48" s="123"/>
      <c r="L48" s="123"/>
      <c r="M48" s="123"/>
      <c r="N48" s="124"/>
      <c r="O48" s="97" t="s">
        <v>96</v>
      </c>
    </row>
    <row r="49" spans="1:15" s="71" customFormat="1">
      <c r="A49" s="70">
        <f t="shared" si="0"/>
        <v>45</v>
      </c>
      <c r="B49" s="68" t="s">
        <v>73</v>
      </c>
      <c r="C49" s="142">
        <v>28423840.78074</v>
      </c>
      <c r="D49" s="128"/>
      <c r="E49" s="128"/>
      <c r="F49" s="132"/>
      <c r="G49" s="132"/>
      <c r="H49" s="132"/>
      <c r="I49" s="132"/>
      <c r="J49" s="132"/>
      <c r="K49" s="132"/>
      <c r="L49" s="132"/>
      <c r="M49" s="132"/>
      <c r="N49" s="128"/>
      <c r="O49" s="96" t="s">
        <v>97</v>
      </c>
    </row>
    <row r="50" spans="1:15">
      <c r="A50" s="8">
        <f t="shared" si="0"/>
        <v>46</v>
      </c>
      <c r="B50" s="41" t="s">
        <v>138</v>
      </c>
      <c r="C50" s="141">
        <v>15004946.331699999</v>
      </c>
      <c r="D50" s="124"/>
      <c r="E50" s="124"/>
      <c r="F50" s="123"/>
      <c r="G50" s="123"/>
      <c r="H50" s="123"/>
      <c r="I50" s="123"/>
      <c r="J50" s="123"/>
      <c r="K50" s="123"/>
      <c r="L50" s="123"/>
      <c r="M50" s="123"/>
      <c r="N50" s="124"/>
      <c r="O50" s="97" t="s">
        <v>98</v>
      </c>
    </row>
    <row r="51" spans="1:15">
      <c r="A51" s="8">
        <f t="shared" si="0"/>
        <v>47</v>
      </c>
      <c r="B51" s="41" t="s">
        <v>102</v>
      </c>
      <c r="C51" s="141">
        <v>21777668.781350005</v>
      </c>
      <c r="D51" s="124"/>
      <c r="E51" s="124"/>
      <c r="F51" s="123"/>
      <c r="G51" s="123"/>
      <c r="H51" s="123"/>
      <c r="I51" s="123"/>
      <c r="J51" s="123"/>
      <c r="K51" s="123"/>
      <c r="L51" s="123"/>
      <c r="M51" s="123"/>
      <c r="N51" s="124"/>
      <c r="O51" s="97" t="s">
        <v>75</v>
      </c>
    </row>
    <row r="52" spans="1:15">
      <c r="A52" s="8">
        <f t="shared" si="0"/>
        <v>48</v>
      </c>
      <c r="B52" s="41" t="s">
        <v>139</v>
      </c>
      <c r="C52" s="141">
        <v>38945850.396229997</v>
      </c>
      <c r="D52" s="124"/>
      <c r="E52" s="124"/>
      <c r="F52" s="123"/>
      <c r="G52" s="123"/>
      <c r="H52" s="123"/>
      <c r="I52" s="123"/>
      <c r="J52" s="123"/>
      <c r="K52" s="123"/>
      <c r="L52" s="123"/>
      <c r="M52" s="123"/>
      <c r="N52" s="124"/>
      <c r="O52" s="97" t="s">
        <v>410</v>
      </c>
    </row>
    <row r="53" spans="1:15" s="12" customFormat="1">
      <c r="A53" s="8">
        <f t="shared" si="0"/>
        <v>49</v>
      </c>
      <c r="B53" s="41" t="s">
        <v>387</v>
      </c>
      <c r="C53" s="141">
        <v>84122.971190000011</v>
      </c>
      <c r="D53" s="124"/>
      <c r="E53" s="124"/>
      <c r="F53" s="123"/>
      <c r="G53" s="123"/>
      <c r="H53" s="123"/>
      <c r="I53" s="123"/>
      <c r="J53" s="123"/>
      <c r="K53" s="123"/>
      <c r="L53" s="123"/>
      <c r="M53" s="123"/>
      <c r="N53" s="124"/>
      <c r="O53" s="95" t="s">
        <v>408</v>
      </c>
    </row>
    <row r="54" spans="1:15" s="71" customFormat="1">
      <c r="A54" s="70">
        <f t="shared" si="0"/>
        <v>50</v>
      </c>
      <c r="B54" s="68" t="s">
        <v>25</v>
      </c>
      <c r="C54" s="142">
        <v>75812588.481139988</v>
      </c>
      <c r="D54" s="128"/>
      <c r="E54" s="128"/>
      <c r="F54" s="132"/>
      <c r="G54" s="132"/>
      <c r="H54" s="132"/>
      <c r="I54" s="132"/>
      <c r="J54" s="132"/>
      <c r="K54" s="132"/>
      <c r="L54" s="132"/>
      <c r="M54" s="132"/>
      <c r="N54" s="128"/>
      <c r="O54" s="96" t="s">
        <v>99</v>
      </c>
    </row>
    <row r="55" spans="1:15" s="71" customFormat="1">
      <c r="A55" s="70">
        <f t="shared" si="0"/>
        <v>51</v>
      </c>
      <c r="B55" s="68" t="s">
        <v>24</v>
      </c>
      <c r="C55" s="142">
        <v>104236429.26213999</v>
      </c>
      <c r="D55" s="128"/>
      <c r="E55" s="128"/>
      <c r="F55" s="132"/>
      <c r="G55" s="132"/>
      <c r="H55" s="132"/>
      <c r="I55" s="132"/>
      <c r="J55" s="132"/>
      <c r="K55" s="132"/>
      <c r="L55" s="132"/>
      <c r="M55" s="132"/>
      <c r="N55" s="128"/>
      <c r="O55" s="96" t="s">
        <v>100</v>
      </c>
    </row>
    <row r="56" spans="1:15">
      <c r="A56" s="8">
        <f t="shared" si="0"/>
        <v>52</v>
      </c>
      <c r="B56" s="41" t="s">
        <v>23</v>
      </c>
      <c r="C56" s="141">
        <v>730512.88902999996</v>
      </c>
      <c r="D56" s="124"/>
      <c r="E56" s="124"/>
      <c r="F56" s="123"/>
      <c r="G56" s="123"/>
      <c r="H56" s="123"/>
      <c r="I56" s="123"/>
      <c r="J56" s="123"/>
      <c r="K56" s="123"/>
      <c r="L56" s="123"/>
      <c r="M56" s="123"/>
      <c r="N56" s="124"/>
      <c r="O56" s="97" t="s">
        <v>79</v>
      </c>
    </row>
    <row r="57" spans="1:15">
      <c r="A57" s="8">
        <f t="shared" si="0"/>
        <v>53</v>
      </c>
      <c r="B57" s="41" t="s">
        <v>140</v>
      </c>
      <c r="C57" s="141">
        <v>23063388.28328</v>
      </c>
      <c r="D57" s="124"/>
      <c r="E57" s="124"/>
      <c r="F57" s="123"/>
      <c r="G57" s="123"/>
      <c r="H57" s="123"/>
      <c r="I57" s="123"/>
      <c r="J57" s="123"/>
      <c r="K57" s="123"/>
      <c r="L57" s="123"/>
      <c r="M57" s="123"/>
      <c r="N57" s="124"/>
      <c r="O57" s="97" t="s">
        <v>112</v>
      </c>
    </row>
    <row r="58" spans="1:15">
      <c r="A58" s="8">
        <f t="shared" si="0"/>
        <v>54</v>
      </c>
      <c r="B58" s="41" t="s">
        <v>105</v>
      </c>
      <c r="C58" s="141">
        <v>1742867.76719</v>
      </c>
      <c r="D58" s="124"/>
      <c r="E58" s="124"/>
      <c r="F58" s="123"/>
      <c r="G58" s="123"/>
      <c r="H58" s="123"/>
      <c r="I58" s="123"/>
      <c r="J58" s="123"/>
      <c r="K58" s="123"/>
      <c r="L58" s="123"/>
      <c r="M58" s="123"/>
      <c r="N58" s="124"/>
      <c r="O58" s="97" t="s">
        <v>114</v>
      </c>
    </row>
    <row r="59" spans="1:15">
      <c r="A59" s="8">
        <f t="shared" si="0"/>
        <v>55</v>
      </c>
      <c r="B59" s="41" t="s">
        <v>141</v>
      </c>
      <c r="C59" s="141">
        <v>33490222.486940008</v>
      </c>
      <c r="D59" s="124"/>
      <c r="E59" s="124"/>
      <c r="F59" s="123"/>
      <c r="G59" s="123"/>
      <c r="H59" s="123"/>
      <c r="I59" s="123"/>
      <c r="J59" s="123"/>
      <c r="K59" s="123"/>
      <c r="L59" s="123"/>
      <c r="M59" s="123"/>
      <c r="N59" s="124"/>
      <c r="O59" s="97" t="s">
        <v>109</v>
      </c>
    </row>
    <row r="60" spans="1:15">
      <c r="A60" s="8">
        <f t="shared" si="0"/>
        <v>56</v>
      </c>
      <c r="B60" s="41" t="s">
        <v>142</v>
      </c>
      <c r="C60" s="141">
        <v>8435634.1550600063</v>
      </c>
      <c r="D60" s="124"/>
      <c r="E60" s="124"/>
      <c r="F60" s="123"/>
      <c r="G60" s="123"/>
      <c r="H60" s="123"/>
      <c r="I60" s="123"/>
      <c r="J60" s="123"/>
      <c r="K60" s="123"/>
      <c r="L60" s="123"/>
      <c r="M60" s="123"/>
      <c r="N60" s="124"/>
      <c r="O60" s="97" t="s">
        <v>113</v>
      </c>
    </row>
    <row r="61" spans="1:15" s="71" customFormat="1">
      <c r="A61" s="70">
        <f t="shared" si="0"/>
        <v>57</v>
      </c>
      <c r="B61" s="68" t="s">
        <v>143</v>
      </c>
      <c r="C61" s="142">
        <v>66732112.692509994</v>
      </c>
      <c r="D61" s="128"/>
      <c r="E61" s="128"/>
      <c r="F61" s="132"/>
      <c r="G61" s="132"/>
      <c r="H61" s="132"/>
      <c r="I61" s="132"/>
      <c r="J61" s="132"/>
      <c r="K61" s="132"/>
      <c r="L61" s="132"/>
      <c r="M61" s="140"/>
      <c r="N61" s="72"/>
      <c r="O61" s="96" t="s">
        <v>107</v>
      </c>
    </row>
    <row r="62" spans="1:15" s="71" customFormat="1">
      <c r="A62" s="70">
        <f t="shared" si="0"/>
        <v>58</v>
      </c>
      <c r="B62" s="68" t="s">
        <v>110</v>
      </c>
      <c r="C62" s="142">
        <v>171699054.84397003</v>
      </c>
      <c r="D62" s="128"/>
      <c r="E62" s="128"/>
      <c r="F62" s="132"/>
      <c r="G62" s="132"/>
      <c r="H62" s="132"/>
      <c r="I62" s="132"/>
      <c r="J62" s="132"/>
      <c r="K62" s="132"/>
      <c r="L62" s="132"/>
      <c r="M62" s="140"/>
      <c r="N62" s="72"/>
      <c r="O62" s="96" t="s">
        <v>111</v>
      </c>
    </row>
    <row r="63" spans="1:15">
      <c r="C63" s="36"/>
      <c r="D63" s="36"/>
      <c r="E63" s="36"/>
      <c r="F63" s="36"/>
      <c r="G63" s="36"/>
      <c r="H63" s="36"/>
      <c r="I63" s="36"/>
      <c r="K63" s="36"/>
      <c r="M63" s="36"/>
      <c r="N63" s="36"/>
      <c r="O63" s="36"/>
    </row>
    <row r="64" spans="1:15" ht="15.75">
      <c r="B64" s="105" t="s">
        <v>447</v>
      </c>
    </row>
    <row r="65" spans="2:10" ht="15.75">
      <c r="B65" s="105" t="s">
        <v>448</v>
      </c>
    </row>
    <row r="72" spans="2:10">
      <c r="J72" s="9"/>
    </row>
  </sheetData>
  <mergeCells count="2">
    <mergeCell ref="A2:O2"/>
    <mergeCell ref="A3:O3"/>
  </mergeCells>
  <pageMargins left="1" right="1" top="1" bottom="1.46639015748032" header="1" footer="1"/>
  <pageSetup paperSize="9" scale="34"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5"/>
  <sheetViews>
    <sheetView zoomScale="85" zoomScaleNormal="85" workbookViewId="0">
      <pane xSplit="2" ySplit="4" topLeftCell="C50" activePane="bottomRight" state="frozen"/>
      <selection activeCell="D6" sqref="D6"/>
      <selection pane="topRight" activeCell="D6" sqref="D6"/>
      <selection pane="bottomLeft" activeCell="D6" sqref="D6"/>
      <selection pane="bottomRight" activeCell="E73" sqref="E73"/>
    </sheetView>
  </sheetViews>
  <sheetFormatPr defaultColWidth="9.140625" defaultRowHeight="15"/>
  <cols>
    <col min="1" max="1" width="9.140625" style="12"/>
    <col min="2" max="2" width="73.7109375" style="12" customWidth="1"/>
    <col min="3" max="14" width="20.28515625" style="12" customWidth="1"/>
    <col min="15" max="15" width="57.5703125" style="12" bestFit="1" customWidth="1"/>
    <col min="16" max="52" width="26.140625" style="12" customWidth="1"/>
    <col min="53" max="53" width="0" style="12" hidden="1" customWidth="1"/>
    <col min="54" max="54" width="21.5703125" style="12" customWidth="1"/>
    <col min="55" max="16384" width="9.140625" style="12"/>
  </cols>
  <sheetData>
    <row r="1" spans="1:15">
      <c r="O1" s="98" t="s">
        <v>411</v>
      </c>
    </row>
    <row r="2" spans="1:15" ht="23.25" thickBot="1">
      <c r="A2" s="148" t="s">
        <v>115</v>
      </c>
      <c r="B2" s="149"/>
      <c r="C2" s="149"/>
      <c r="D2" s="149"/>
      <c r="E2" s="149"/>
      <c r="F2" s="149"/>
      <c r="G2" s="149"/>
      <c r="H2" s="149"/>
      <c r="I2" s="149"/>
      <c r="J2" s="149"/>
      <c r="K2" s="149"/>
      <c r="L2" s="149"/>
      <c r="M2" s="149"/>
      <c r="N2" s="149"/>
      <c r="O2" s="149"/>
    </row>
    <row r="3" spans="1:15" ht="23.25" customHeight="1" thickBot="1">
      <c r="A3" s="154" t="s">
        <v>361</v>
      </c>
      <c r="B3" s="155"/>
      <c r="C3" s="155"/>
      <c r="D3" s="155"/>
      <c r="E3" s="155"/>
      <c r="F3" s="155"/>
      <c r="G3" s="155"/>
      <c r="H3" s="155"/>
      <c r="I3" s="155"/>
      <c r="J3" s="155"/>
      <c r="K3" s="155"/>
      <c r="L3" s="155"/>
      <c r="M3" s="155"/>
      <c r="N3" s="155"/>
      <c r="O3" s="155"/>
    </row>
    <row r="4" spans="1:15" s="53" customFormat="1" ht="32.2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8">
        <v>1</v>
      </c>
      <c r="B5" s="41" t="s">
        <v>377</v>
      </c>
      <c r="C5" s="141">
        <v>5718164.0871200003</v>
      </c>
      <c r="D5" s="124"/>
      <c r="E5" s="124"/>
      <c r="F5" s="124"/>
      <c r="G5" s="123"/>
      <c r="H5" s="123"/>
      <c r="I5" s="123"/>
      <c r="J5" s="123"/>
      <c r="K5" s="127"/>
      <c r="L5" s="127"/>
      <c r="M5" s="123"/>
      <c r="N5" s="124"/>
      <c r="O5" s="95" t="s">
        <v>400</v>
      </c>
    </row>
    <row r="6" spans="1:15">
      <c r="A6" s="8">
        <v>2</v>
      </c>
      <c r="B6" s="41" t="s">
        <v>376</v>
      </c>
      <c r="C6" s="141">
        <v>0</v>
      </c>
      <c r="D6" s="124"/>
      <c r="E6" s="124"/>
      <c r="F6" s="124"/>
      <c r="G6" s="123"/>
      <c r="H6" s="123"/>
      <c r="I6" s="123"/>
      <c r="J6" s="123"/>
      <c r="K6" s="127"/>
      <c r="L6" s="127"/>
      <c r="M6" s="123"/>
      <c r="N6" s="124"/>
      <c r="O6" s="95" t="s">
        <v>399</v>
      </c>
    </row>
    <row r="7" spans="1:15" ht="15" customHeight="1">
      <c r="A7" s="8">
        <v>3</v>
      </c>
      <c r="B7" s="41" t="s">
        <v>147</v>
      </c>
      <c r="C7" s="141">
        <v>441224.04214000003</v>
      </c>
      <c r="D7" s="124"/>
      <c r="E7" s="124"/>
      <c r="F7" s="124"/>
      <c r="G7" s="123"/>
      <c r="H7" s="123"/>
      <c r="I7" s="123"/>
      <c r="J7" s="123"/>
      <c r="K7" s="127"/>
      <c r="L7" s="127"/>
      <c r="M7" s="123"/>
      <c r="N7" s="124"/>
      <c r="O7" s="95" t="s">
        <v>28</v>
      </c>
    </row>
    <row r="8" spans="1:15" ht="15" customHeight="1">
      <c r="A8" s="8">
        <v>4</v>
      </c>
      <c r="B8" s="41" t="s">
        <v>378</v>
      </c>
      <c r="C8" s="141">
        <v>2563941.6266000001</v>
      </c>
      <c r="D8" s="124"/>
      <c r="E8" s="124"/>
      <c r="F8" s="124"/>
      <c r="G8" s="123"/>
      <c r="H8" s="123"/>
      <c r="I8" s="123"/>
      <c r="J8" s="123"/>
      <c r="K8" s="127"/>
      <c r="L8" s="127"/>
      <c r="M8" s="123"/>
      <c r="N8" s="124"/>
      <c r="O8" s="95" t="s">
        <v>29</v>
      </c>
    </row>
    <row r="9" spans="1:15" ht="15" customHeight="1">
      <c r="A9" s="8">
        <v>5</v>
      </c>
      <c r="B9" s="41" t="s">
        <v>379</v>
      </c>
      <c r="C9" s="141">
        <v>5000</v>
      </c>
      <c r="D9" s="124"/>
      <c r="E9" s="124"/>
      <c r="F9" s="124"/>
      <c r="G9" s="123"/>
      <c r="H9" s="123"/>
      <c r="I9" s="123"/>
      <c r="J9" s="123"/>
      <c r="K9" s="127"/>
      <c r="L9" s="127"/>
      <c r="M9" s="123"/>
      <c r="N9" s="124"/>
      <c r="O9" s="95" t="s">
        <v>401</v>
      </c>
    </row>
    <row r="10" spans="1:15" ht="15" customHeight="1">
      <c r="A10" s="8">
        <v>6</v>
      </c>
      <c r="B10" s="41" t="s">
        <v>30</v>
      </c>
      <c r="C10" s="141">
        <v>2594637.5729399999</v>
      </c>
      <c r="D10" s="124"/>
      <c r="E10" s="124"/>
      <c r="F10" s="124"/>
      <c r="G10" s="123"/>
      <c r="H10" s="123"/>
      <c r="I10" s="123"/>
      <c r="J10" s="123"/>
      <c r="K10" s="127"/>
      <c r="L10" s="127"/>
      <c r="M10" s="123"/>
      <c r="N10" s="124"/>
      <c r="O10" s="95" t="s">
        <v>31</v>
      </c>
    </row>
    <row r="11" spans="1:15" ht="15" customHeight="1">
      <c r="A11" s="8">
        <v>7</v>
      </c>
      <c r="B11" s="41" t="s">
        <v>33</v>
      </c>
      <c r="C11" s="124">
        <v>0</v>
      </c>
      <c r="D11" s="124"/>
      <c r="E11" s="124"/>
      <c r="F11" s="124"/>
      <c r="G11" s="123"/>
      <c r="H11" s="123"/>
      <c r="I11" s="123"/>
      <c r="J11" s="123"/>
      <c r="K11" s="127"/>
      <c r="L11" s="127"/>
      <c r="M11" s="123"/>
      <c r="N11" s="124"/>
      <c r="O11" s="95" t="s">
        <v>34</v>
      </c>
    </row>
    <row r="12" spans="1:15" ht="15" customHeight="1">
      <c r="A12" s="8">
        <v>8</v>
      </c>
      <c r="B12" s="41" t="s">
        <v>116</v>
      </c>
      <c r="C12" s="124">
        <v>0</v>
      </c>
      <c r="D12" s="124"/>
      <c r="E12" s="124"/>
      <c r="F12" s="124"/>
      <c r="G12" s="123"/>
      <c r="H12" s="123"/>
      <c r="I12" s="123"/>
      <c r="J12" s="123"/>
      <c r="K12" s="127"/>
      <c r="L12" s="127"/>
      <c r="M12" s="123"/>
      <c r="N12" s="124"/>
      <c r="O12" s="95" t="s">
        <v>36</v>
      </c>
    </row>
    <row r="13" spans="1:15" ht="15" customHeight="1">
      <c r="A13" s="8">
        <v>9</v>
      </c>
      <c r="B13" s="41" t="s">
        <v>37</v>
      </c>
      <c r="C13" s="124">
        <v>0</v>
      </c>
      <c r="D13" s="124"/>
      <c r="E13" s="124"/>
      <c r="F13" s="124"/>
      <c r="G13" s="123"/>
      <c r="H13" s="123"/>
      <c r="I13" s="123"/>
      <c r="J13" s="123"/>
      <c r="K13" s="127"/>
      <c r="L13" s="127"/>
      <c r="M13" s="123"/>
      <c r="N13" s="124"/>
      <c r="O13" s="95" t="s">
        <v>38</v>
      </c>
    </row>
    <row r="14" spans="1:15" ht="15" customHeight="1">
      <c r="A14" s="8">
        <v>10</v>
      </c>
      <c r="B14" s="41" t="s">
        <v>117</v>
      </c>
      <c r="C14" s="141">
        <v>2783783.6758300001</v>
      </c>
      <c r="D14" s="124"/>
      <c r="E14" s="124"/>
      <c r="F14" s="124"/>
      <c r="G14" s="123"/>
      <c r="H14" s="123"/>
      <c r="I14" s="123"/>
      <c r="J14" s="123"/>
      <c r="K14" s="127"/>
      <c r="L14" s="127"/>
      <c r="M14" s="123"/>
      <c r="N14" s="124"/>
      <c r="O14" s="95" t="s">
        <v>40</v>
      </c>
    </row>
    <row r="15" spans="1:15" ht="15" customHeight="1">
      <c r="A15" s="8">
        <v>11</v>
      </c>
      <c r="B15" s="41" t="s">
        <v>156</v>
      </c>
      <c r="C15" s="124">
        <v>0</v>
      </c>
      <c r="D15" s="124"/>
      <c r="E15" s="124"/>
      <c r="F15" s="124"/>
      <c r="G15" s="123"/>
      <c r="H15" s="123"/>
      <c r="I15" s="123"/>
      <c r="J15" s="123"/>
      <c r="K15" s="127"/>
      <c r="L15" s="127"/>
      <c r="M15" s="123"/>
      <c r="N15" s="124"/>
      <c r="O15" s="95" t="s">
        <v>41</v>
      </c>
    </row>
    <row r="16" spans="1:15" ht="15" customHeight="1">
      <c r="A16" s="8">
        <v>12</v>
      </c>
      <c r="B16" s="41" t="s">
        <v>118</v>
      </c>
      <c r="C16" s="124">
        <v>0</v>
      </c>
      <c r="D16" s="124"/>
      <c r="E16" s="124"/>
      <c r="F16" s="124"/>
      <c r="G16" s="123"/>
      <c r="H16" s="123"/>
      <c r="I16" s="123"/>
      <c r="J16" s="123"/>
      <c r="K16" s="127"/>
      <c r="L16" s="127"/>
      <c r="M16" s="123"/>
      <c r="N16" s="124"/>
      <c r="O16" s="95" t="s">
        <v>43</v>
      </c>
    </row>
    <row r="17" spans="1:15" ht="15" customHeight="1">
      <c r="A17" s="8">
        <v>13</v>
      </c>
      <c r="B17" s="41" t="s">
        <v>380</v>
      </c>
      <c r="C17" s="124">
        <v>0</v>
      </c>
      <c r="D17" s="124"/>
      <c r="E17" s="124"/>
      <c r="F17" s="124"/>
      <c r="G17" s="123"/>
      <c r="H17" s="123"/>
      <c r="I17" s="123"/>
      <c r="J17" s="123"/>
      <c r="K17" s="127"/>
      <c r="L17" s="127"/>
      <c r="M17" s="123"/>
      <c r="N17" s="124"/>
      <c r="O17" s="95" t="s">
        <v>402</v>
      </c>
    </row>
    <row r="18" spans="1:15" ht="15" customHeight="1">
      <c r="A18" s="8">
        <v>14</v>
      </c>
      <c r="B18" s="41" t="s">
        <v>119</v>
      </c>
      <c r="C18" s="141">
        <v>894607.56981000002</v>
      </c>
      <c r="D18" s="124"/>
      <c r="E18" s="124"/>
      <c r="F18" s="124"/>
      <c r="G18" s="123"/>
      <c r="H18" s="123"/>
      <c r="I18" s="123"/>
      <c r="J18" s="123"/>
      <c r="K18" s="127"/>
      <c r="L18" s="127"/>
      <c r="M18" s="123"/>
      <c r="N18" s="124"/>
      <c r="O18" s="95" t="s">
        <v>45</v>
      </c>
    </row>
    <row r="19" spans="1:15" ht="15" customHeight="1">
      <c r="A19" s="8">
        <v>15</v>
      </c>
      <c r="B19" s="41" t="s">
        <v>381</v>
      </c>
      <c r="C19" s="141">
        <v>206047.1</v>
      </c>
      <c r="D19" s="124"/>
      <c r="E19" s="124"/>
      <c r="F19" s="124"/>
      <c r="G19" s="123"/>
      <c r="H19" s="123"/>
      <c r="I19" s="123"/>
      <c r="J19" s="123"/>
      <c r="K19" s="127"/>
      <c r="L19" s="127"/>
      <c r="M19" s="123"/>
      <c r="N19" s="124"/>
      <c r="O19" s="95" t="s">
        <v>46</v>
      </c>
    </row>
    <row r="20" spans="1:15" ht="15" customHeight="1">
      <c r="A20" s="8">
        <v>17</v>
      </c>
      <c r="B20" s="41" t="s">
        <v>382</v>
      </c>
      <c r="C20" s="124">
        <v>0</v>
      </c>
      <c r="D20" s="124"/>
      <c r="E20" s="124"/>
      <c r="F20" s="124"/>
      <c r="G20" s="123"/>
      <c r="H20" s="123"/>
      <c r="I20" s="123"/>
      <c r="J20" s="123"/>
      <c r="K20" s="127"/>
      <c r="L20" s="127"/>
      <c r="M20" s="123"/>
      <c r="N20" s="124"/>
      <c r="O20" s="95" t="s">
        <v>403</v>
      </c>
    </row>
    <row r="21" spans="1:15" ht="15" customHeight="1">
      <c r="A21" s="8">
        <v>18</v>
      </c>
      <c r="B21" s="41" t="s">
        <v>120</v>
      </c>
      <c r="C21" s="124">
        <v>0</v>
      </c>
      <c r="D21" s="124"/>
      <c r="E21" s="124"/>
      <c r="F21" s="124"/>
      <c r="G21" s="123"/>
      <c r="H21" s="123"/>
      <c r="I21" s="123"/>
      <c r="J21" s="123"/>
      <c r="K21" s="127"/>
      <c r="L21" s="127"/>
      <c r="M21" s="123"/>
      <c r="N21" s="124"/>
      <c r="O21" s="95" t="s">
        <v>49</v>
      </c>
    </row>
    <row r="22" spans="1:15" ht="15" customHeight="1">
      <c r="A22" s="8">
        <v>19</v>
      </c>
      <c r="B22" s="41" t="s">
        <v>121</v>
      </c>
      <c r="C22" s="141">
        <v>402.1123</v>
      </c>
      <c r="D22" s="124"/>
      <c r="E22" s="124"/>
      <c r="F22" s="124"/>
      <c r="G22" s="123"/>
      <c r="H22" s="123"/>
      <c r="I22" s="123"/>
      <c r="J22" s="123"/>
      <c r="K22" s="127"/>
      <c r="L22" s="127"/>
      <c r="M22" s="123"/>
      <c r="N22" s="124"/>
      <c r="O22" s="95" t="s">
        <v>51</v>
      </c>
    </row>
    <row r="23" spans="1:15" ht="15" customHeight="1">
      <c r="A23" s="8">
        <v>20</v>
      </c>
      <c r="B23" s="41" t="s">
        <v>446</v>
      </c>
      <c r="C23" s="124">
        <v>0</v>
      </c>
      <c r="D23" s="124"/>
      <c r="E23" s="124"/>
      <c r="F23" s="124"/>
      <c r="G23" s="123"/>
      <c r="H23" s="123"/>
      <c r="I23" s="123"/>
      <c r="J23" s="123"/>
      <c r="K23" s="127"/>
      <c r="L23" s="127"/>
      <c r="M23" s="123"/>
      <c r="N23" s="124"/>
      <c r="O23" s="95" t="s">
        <v>85</v>
      </c>
    </row>
    <row r="24" spans="1:15" ht="15" customHeight="1">
      <c r="A24" s="8">
        <f>A23+1</f>
        <v>21</v>
      </c>
      <c r="B24" s="86" t="s">
        <v>444</v>
      </c>
      <c r="C24" s="124">
        <v>0</v>
      </c>
      <c r="D24" s="124"/>
      <c r="E24" s="124"/>
      <c r="F24" s="124"/>
      <c r="G24" s="123"/>
      <c r="H24" s="123"/>
      <c r="I24" s="123"/>
      <c r="J24" s="123"/>
      <c r="K24" s="127"/>
      <c r="L24" s="127"/>
      <c r="M24" s="123"/>
      <c r="N24" s="124"/>
      <c r="O24" s="95"/>
    </row>
    <row r="25" spans="1:15" ht="15" customHeight="1">
      <c r="A25" s="8">
        <f>A24+1</f>
        <v>22</v>
      </c>
      <c r="B25" s="86" t="s">
        <v>445</v>
      </c>
      <c r="C25" s="124">
        <v>0</v>
      </c>
      <c r="D25" s="124"/>
      <c r="E25" s="124"/>
      <c r="F25" s="124"/>
      <c r="G25" s="123"/>
      <c r="H25" s="123"/>
      <c r="I25" s="123"/>
      <c r="J25" s="123"/>
      <c r="K25" s="127"/>
      <c r="L25" s="127"/>
      <c r="M25" s="123"/>
      <c r="N25" s="124"/>
      <c r="O25" s="95"/>
    </row>
    <row r="26" spans="1:15" ht="15" customHeight="1">
      <c r="A26" s="8">
        <f t="shared" ref="A26:A62" si="0">A25+1</f>
        <v>23</v>
      </c>
      <c r="B26" s="41" t="s">
        <v>122</v>
      </c>
      <c r="C26" s="141">
        <v>40092.075720000001</v>
      </c>
      <c r="D26" s="124"/>
      <c r="E26" s="124"/>
      <c r="F26" s="124"/>
      <c r="G26" s="123"/>
      <c r="H26" s="123"/>
      <c r="I26" s="123"/>
      <c r="J26" s="123"/>
      <c r="K26" s="127"/>
      <c r="L26" s="127"/>
      <c r="M26" s="123"/>
      <c r="N26" s="124"/>
      <c r="O26" s="95" t="s">
        <v>53</v>
      </c>
    </row>
    <row r="27" spans="1:15" ht="15" customHeight="1">
      <c r="A27" s="70">
        <f t="shared" si="0"/>
        <v>24</v>
      </c>
      <c r="B27" s="68" t="s">
        <v>123</v>
      </c>
      <c r="C27" s="142">
        <v>15247899.862540001</v>
      </c>
      <c r="D27" s="128"/>
      <c r="E27" s="128"/>
      <c r="F27" s="128"/>
      <c r="G27" s="132"/>
      <c r="H27" s="132"/>
      <c r="I27" s="132"/>
      <c r="J27" s="132"/>
      <c r="K27" s="133"/>
      <c r="L27" s="133"/>
      <c r="M27" s="132"/>
      <c r="N27" s="128"/>
      <c r="O27" s="96" t="s">
        <v>55</v>
      </c>
    </row>
    <row r="28" spans="1:15" ht="15" customHeight="1">
      <c r="A28" s="8">
        <f t="shared" si="0"/>
        <v>25</v>
      </c>
      <c r="B28" s="41" t="s">
        <v>56</v>
      </c>
      <c r="C28" s="141">
        <v>119991.07661</v>
      </c>
      <c r="D28" s="124"/>
      <c r="E28" s="124"/>
      <c r="F28" s="124"/>
      <c r="G28" s="123"/>
      <c r="H28" s="123"/>
      <c r="I28" s="123"/>
      <c r="J28" s="123"/>
      <c r="K28" s="127"/>
      <c r="L28" s="127"/>
      <c r="M28" s="123"/>
      <c r="N28" s="124"/>
      <c r="O28" s="97" t="s">
        <v>80</v>
      </c>
    </row>
    <row r="29" spans="1:15" ht="15" customHeight="1">
      <c r="A29" s="8">
        <f t="shared" si="0"/>
        <v>26</v>
      </c>
      <c r="B29" s="41" t="s">
        <v>57</v>
      </c>
      <c r="C29" s="141">
        <v>838483.40159000002</v>
      </c>
      <c r="D29" s="124"/>
      <c r="E29" s="124"/>
      <c r="F29" s="124"/>
      <c r="G29" s="123"/>
      <c r="H29" s="123"/>
      <c r="I29" s="123"/>
      <c r="J29" s="123"/>
      <c r="K29" s="127"/>
      <c r="L29" s="127"/>
      <c r="M29" s="123"/>
      <c r="N29" s="124"/>
      <c r="O29" s="97" t="s">
        <v>81</v>
      </c>
    </row>
    <row r="30" spans="1:15" ht="15" customHeight="1">
      <c r="A30" s="8">
        <f t="shared" si="0"/>
        <v>27</v>
      </c>
      <c r="B30" s="41" t="s">
        <v>383</v>
      </c>
      <c r="C30" s="141">
        <v>2410733.1814200003</v>
      </c>
      <c r="D30" s="124"/>
      <c r="E30" s="124"/>
      <c r="F30" s="124"/>
      <c r="G30" s="123"/>
      <c r="H30" s="123"/>
      <c r="I30" s="123"/>
      <c r="J30" s="123"/>
      <c r="K30" s="127"/>
      <c r="L30" s="127"/>
      <c r="M30" s="123"/>
      <c r="N30" s="124"/>
      <c r="O30" s="95" t="s">
        <v>404</v>
      </c>
    </row>
    <row r="31" spans="1:15" ht="15" customHeight="1">
      <c r="A31" s="8">
        <f t="shared" si="0"/>
        <v>28</v>
      </c>
      <c r="B31" s="41" t="s">
        <v>384</v>
      </c>
      <c r="C31" s="141">
        <v>7424862.0280100005</v>
      </c>
      <c r="D31" s="124"/>
      <c r="E31" s="124"/>
      <c r="F31" s="124"/>
      <c r="G31" s="123"/>
      <c r="H31" s="123"/>
      <c r="I31" s="123"/>
      <c r="J31" s="123"/>
      <c r="K31" s="127"/>
      <c r="L31" s="127"/>
      <c r="M31" s="123"/>
      <c r="N31" s="124"/>
      <c r="O31" s="95" t="s">
        <v>405</v>
      </c>
    </row>
    <row r="32" spans="1:15" ht="15" customHeight="1">
      <c r="A32" s="8">
        <f t="shared" si="0"/>
        <v>29</v>
      </c>
      <c r="B32" s="41" t="s">
        <v>124</v>
      </c>
      <c r="C32" s="124">
        <v>0</v>
      </c>
      <c r="D32" s="124"/>
      <c r="E32" s="124"/>
      <c r="F32" s="124"/>
      <c r="G32" s="123"/>
      <c r="H32" s="123"/>
      <c r="I32" s="123"/>
      <c r="J32" s="123"/>
      <c r="K32" s="127"/>
      <c r="L32" s="127"/>
      <c r="M32" s="123"/>
      <c r="N32" s="124"/>
      <c r="O32" s="97" t="s">
        <v>82</v>
      </c>
    </row>
    <row r="33" spans="1:15" ht="15" customHeight="1">
      <c r="A33" s="8">
        <f t="shared" si="0"/>
        <v>30</v>
      </c>
      <c r="B33" s="41" t="s">
        <v>385</v>
      </c>
      <c r="C33" s="141">
        <v>424490.23802000005</v>
      </c>
      <c r="D33" s="124"/>
      <c r="E33" s="124"/>
      <c r="F33" s="124"/>
      <c r="G33" s="123"/>
      <c r="H33" s="123"/>
      <c r="I33" s="123"/>
      <c r="J33" s="123"/>
      <c r="K33" s="127"/>
      <c r="L33" s="127"/>
      <c r="M33" s="123"/>
      <c r="N33" s="124"/>
      <c r="O33" s="95" t="s">
        <v>406</v>
      </c>
    </row>
    <row r="34" spans="1:15" ht="15" customHeight="1">
      <c r="A34" s="8">
        <f t="shared" si="0"/>
        <v>31</v>
      </c>
      <c r="B34" s="41" t="s">
        <v>125</v>
      </c>
      <c r="C34" s="141">
        <v>12822.43</v>
      </c>
      <c r="D34" s="124"/>
      <c r="E34" s="124"/>
      <c r="F34" s="124"/>
      <c r="G34" s="123"/>
      <c r="H34" s="123"/>
      <c r="I34" s="123"/>
      <c r="J34" s="123"/>
      <c r="K34" s="127"/>
      <c r="L34" s="127"/>
      <c r="M34" s="123"/>
      <c r="N34" s="124"/>
      <c r="O34" s="97" t="s">
        <v>83</v>
      </c>
    </row>
    <row r="35" spans="1:15" ht="15" customHeight="1">
      <c r="A35" s="8">
        <f t="shared" si="0"/>
        <v>32</v>
      </c>
      <c r="B35" s="41" t="s">
        <v>126</v>
      </c>
      <c r="C35" s="141">
        <v>94191.880059999996</v>
      </c>
      <c r="D35" s="124"/>
      <c r="E35" s="124"/>
      <c r="F35" s="124"/>
      <c r="G35" s="123"/>
      <c r="H35" s="123"/>
      <c r="I35" s="123"/>
      <c r="J35" s="123"/>
      <c r="K35" s="127"/>
      <c r="L35" s="127"/>
      <c r="M35" s="123"/>
      <c r="N35" s="124"/>
      <c r="O35" s="97" t="s">
        <v>84</v>
      </c>
    </row>
    <row r="36" spans="1:15" ht="15" customHeight="1">
      <c r="A36" s="8">
        <f t="shared" si="0"/>
        <v>33</v>
      </c>
      <c r="B36" s="41" t="s">
        <v>127</v>
      </c>
      <c r="C36" s="141">
        <v>841416.80988999992</v>
      </c>
      <c r="D36" s="124"/>
      <c r="E36" s="124"/>
      <c r="F36" s="124"/>
      <c r="G36" s="123"/>
      <c r="H36" s="123"/>
      <c r="I36" s="123"/>
      <c r="J36" s="123"/>
      <c r="K36" s="127"/>
      <c r="L36" s="127"/>
      <c r="M36" s="123"/>
      <c r="N36" s="124"/>
      <c r="O36" s="97" t="s">
        <v>86</v>
      </c>
    </row>
    <row r="37" spans="1:15" ht="15" customHeight="1">
      <c r="A37" s="8">
        <f t="shared" si="0"/>
        <v>34</v>
      </c>
      <c r="B37" s="41" t="s">
        <v>386</v>
      </c>
      <c r="C37" s="124">
        <v>0</v>
      </c>
      <c r="D37" s="124"/>
      <c r="E37" s="124"/>
      <c r="F37" s="124"/>
      <c r="G37" s="123"/>
      <c r="H37" s="123"/>
      <c r="I37" s="123"/>
      <c r="J37" s="123"/>
      <c r="K37" s="127"/>
      <c r="L37" s="127"/>
      <c r="M37" s="123"/>
      <c r="N37" s="124"/>
      <c r="O37" s="95" t="s">
        <v>407</v>
      </c>
    </row>
    <row r="38" spans="1:15" ht="15" customHeight="1">
      <c r="A38" s="8">
        <f t="shared" si="0"/>
        <v>35</v>
      </c>
      <c r="B38" s="41" t="s">
        <v>128</v>
      </c>
      <c r="C38" s="141">
        <v>54369.087679999997</v>
      </c>
      <c r="D38" s="124"/>
      <c r="E38" s="124"/>
      <c r="F38" s="124"/>
      <c r="G38" s="123"/>
      <c r="H38" s="123"/>
      <c r="I38" s="123"/>
      <c r="J38" s="123"/>
      <c r="K38" s="127"/>
      <c r="L38" s="127"/>
      <c r="M38" s="123"/>
      <c r="N38" s="124"/>
      <c r="O38" s="97" t="s">
        <v>87</v>
      </c>
    </row>
    <row r="39" spans="1:15" ht="15" customHeight="1">
      <c r="A39" s="8">
        <f t="shared" si="0"/>
        <v>36</v>
      </c>
      <c r="B39" s="41" t="s">
        <v>129</v>
      </c>
      <c r="C39" s="141">
        <v>1284581.5338399999</v>
      </c>
      <c r="D39" s="124"/>
      <c r="E39" s="124"/>
      <c r="F39" s="124"/>
      <c r="G39" s="123"/>
      <c r="H39" s="123"/>
      <c r="I39" s="123"/>
      <c r="J39" s="123"/>
      <c r="K39" s="127"/>
      <c r="L39" s="127"/>
      <c r="M39" s="123"/>
      <c r="N39" s="124"/>
      <c r="O39" s="97" t="s">
        <v>88</v>
      </c>
    </row>
    <row r="40" spans="1:15" ht="15" customHeight="1">
      <c r="A40" s="70">
        <f t="shared" si="0"/>
        <v>37</v>
      </c>
      <c r="B40" s="68" t="s">
        <v>64</v>
      </c>
      <c r="C40" s="142">
        <v>13505941.66728</v>
      </c>
      <c r="D40" s="128"/>
      <c r="E40" s="128"/>
      <c r="F40" s="128"/>
      <c r="G40" s="132"/>
      <c r="H40" s="132"/>
      <c r="I40" s="132"/>
      <c r="J40" s="132"/>
      <c r="K40" s="133"/>
      <c r="L40" s="133"/>
      <c r="M40" s="132"/>
      <c r="N40" s="128"/>
      <c r="O40" s="96" t="s">
        <v>89</v>
      </c>
    </row>
    <row r="41" spans="1:15" ht="15" customHeight="1">
      <c r="A41" s="70">
        <f t="shared" si="0"/>
        <v>38</v>
      </c>
      <c r="B41" s="68" t="s">
        <v>131</v>
      </c>
      <c r="C41" s="142">
        <v>28753841.529830001</v>
      </c>
      <c r="D41" s="128"/>
      <c r="E41" s="128"/>
      <c r="F41" s="128"/>
      <c r="G41" s="132"/>
      <c r="H41" s="132"/>
      <c r="I41" s="132"/>
      <c r="J41" s="132"/>
      <c r="K41" s="133"/>
      <c r="L41" s="133"/>
      <c r="M41" s="132"/>
      <c r="N41" s="128"/>
      <c r="O41" s="96" t="s">
        <v>90</v>
      </c>
    </row>
    <row r="42" spans="1:15" ht="15" customHeight="1">
      <c r="A42" s="8">
        <f t="shared" si="0"/>
        <v>39</v>
      </c>
      <c r="B42" s="41" t="s">
        <v>148</v>
      </c>
      <c r="C42" s="141">
        <v>724146.24491999997</v>
      </c>
      <c r="D42" s="124"/>
      <c r="E42" s="124"/>
      <c r="F42" s="124"/>
      <c r="G42" s="123"/>
      <c r="H42" s="123"/>
      <c r="I42" s="123"/>
      <c r="J42" s="123"/>
      <c r="K42" s="127"/>
      <c r="L42" s="127"/>
      <c r="M42" s="123"/>
      <c r="N42" s="124"/>
      <c r="O42" s="97" t="s">
        <v>91</v>
      </c>
    </row>
    <row r="43" spans="1:15" ht="15" customHeight="1">
      <c r="A43" s="8">
        <f t="shared" si="0"/>
        <v>40</v>
      </c>
      <c r="B43" s="41" t="s">
        <v>132</v>
      </c>
      <c r="C43" s="124">
        <v>0</v>
      </c>
      <c r="D43" s="124"/>
      <c r="E43" s="124"/>
      <c r="F43" s="124"/>
      <c r="G43" s="123"/>
      <c r="H43" s="123"/>
      <c r="I43" s="123"/>
      <c r="J43" s="123"/>
      <c r="K43" s="127"/>
      <c r="L43" s="127"/>
      <c r="M43" s="123"/>
      <c r="N43" s="124"/>
      <c r="O43" s="97" t="s">
        <v>92</v>
      </c>
    </row>
    <row r="44" spans="1:15" ht="15" customHeight="1">
      <c r="A44" s="8">
        <f t="shared" si="0"/>
        <v>41</v>
      </c>
      <c r="B44" s="41" t="s">
        <v>68</v>
      </c>
      <c r="C44" s="141">
        <v>1630125.0390599999</v>
      </c>
      <c r="D44" s="124"/>
      <c r="E44" s="124"/>
      <c r="F44" s="124"/>
      <c r="G44" s="123"/>
      <c r="H44" s="123"/>
      <c r="I44" s="123"/>
      <c r="J44" s="123"/>
      <c r="K44" s="127"/>
      <c r="L44" s="127"/>
      <c r="M44" s="123"/>
      <c r="N44" s="124"/>
      <c r="O44" s="97" t="s">
        <v>93</v>
      </c>
    </row>
    <row r="45" spans="1:15" ht="15" customHeight="1">
      <c r="A45" s="8">
        <f t="shared" si="0"/>
        <v>42</v>
      </c>
      <c r="B45" s="41" t="s">
        <v>134</v>
      </c>
      <c r="C45" s="124">
        <v>0</v>
      </c>
      <c r="D45" s="124"/>
      <c r="E45" s="124"/>
      <c r="F45" s="124"/>
      <c r="G45" s="123"/>
      <c r="H45" s="123"/>
      <c r="I45" s="123"/>
      <c r="J45" s="123"/>
      <c r="K45" s="127"/>
      <c r="L45" s="127"/>
      <c r="M45" s="123"/>
      <c r="N45" s="124"/>
      <c r="O45" s="97" t="s">
        <v>94</v>
      </c>
    </row>
    <row r="46" spans="1:15" ht="15" customHeight="1">
      <c r="A46" s="8">
        <f t="shared" si="0"/>
        <v>43</v>
      </c>
      <c r="B46" s="41" t="s">
        <v>135</v>
      </c>
      <c r="C46" s="141">
        <v>47607.955739999998</v>
      </c>
      <c r="D46" s="124"/>
      <c r="E46" s="124"/>
      <c r="F46" s="124"/>
      <c r="G46" s="123"/>
      <c r="H46" s="123"/>
      <c r="I46" s="123"/>
      <c r="J46" s="123"/>
      <c r="K46" s="127"/>
      <c r="L46" s="127"/>
      <c r="M46" s="123"/>
      <c r="N46" s="124"/>
      <c r="O46" s="97" t="s">
        <v>95</v>
      </c>
    </row>
    <row r="47" spans="1:15" ht="15" customHeight="1">
      <c r="A47" s="8">
        <f t="shared" si="0"/>
        <v>44</v>
      </c>
      <c r="B47" s="41" t="s">
        <v>101</v>
      </c>
      <c r="C47" s="141">
        <v>114743.57329999999</v>
      </c>
      <c r="D47" s="124"/>
      <c r="E47" s="124"/>
      <c r="F47" s="124"/>
      <c r="G47" s="123"/>
      <c r="H47" s="123"/>
      <c r="I47" s="123"/>
      <c r="J47" s="123"/>
      <c r="K47" s="127"/>
      <c r="L47" s="127"/>
      <c r="M47" s="123"/>
      <c r="N47" s="124"/>
      <c r="O47" s="97" t="s">
        <v>71</v>
      </c>
    </row>
    <row r="48" spans="1:15" ht="15" customHeight="1">
      <c r="A48" s="8">
        <f t="shared" si="0"/>
        <v>45</v>
      </c>
      <c r="B48" s="41" t="s">
        <v>137</v>
      </c>
      <c r="C48" s="141">
        <v>707127.3996</v>
      </c>
      <c r="D48" s="124"/>
      <c r="E48" s="124"/>
      <c r="F48" s="124"/>
      <c r="G48" s="123"/>
      <c r="H48" s="123"/>
      <c r="I48" s="123"/>
      <c r="J48" s="123"/>
      <c r="K48" s="127"/>
      <c r="L48" s="127"/>
      <c r="M48" s="123"/>
      <c r="N48" s="124"/>
      <c r="O48" s="97" t="s">
        <v>96</v>
      </c>
    </row>
    <row r="49" spans="1:15" ht="15" customHeight="1">
      <c r="A49" s="70">
        <f t="shared" si="0"/>
        <v>46</v>
      </c>
      <c r="B49" s="68" t="s">
        <v>149</v>
      </c>
      <c r="C49" s="142">
        <v>3223750.2127099996</v>
      </c>
      <c r="D49" s="128"/>
      <c r="E49" s="128"/>
      <c r="F49" s="128"/>
      <c r="G49" s="132"/>
      <c r="H49" s="132"/>
      <c r="I49" s="132"/>
      <c r="J49" s="132"/>
      <c r="K49" s="133"/>
      <c r="L49" s="133"/>
      <c r="M49" s="132"/>
      <c r="N49" s="128"/>
      <c r="O49" s="96" t="s">
        <v>97</v>
      </c>
    </row>
    <row r="50" spans="1:15" ht="15" customHeight="1">
      <c r="A50" s="8">
        <f t="shared" si="0"/>
        <v>47</v>
      </c>
      <c r="B50" s="41" t="s">
        <v>138</v>
      </c>
      <c r="C50" s="141">
        <v>1651870.9031100001</v>
      </c>
      <c r="D50" s="124"/>
      <c r="E50" s="124"/>
      <c r="F50" s="124"/>
      <c r="G50" s="123"/>
      <c r="H50" s="123"/>
      <c r="I50" s="123"/>
      <c r="J50" s="123"/>
      <c r="K50" s="127"/>
      <c r="L50" s="127"/>
      <c r="M50" s="123"/>
      <c r="N50" s="124"/>
      <c r="O50" s="97" t="s">
        <v>98</v>
      </c>
    </row>
    <row r="51" spans="1:15" ht="15" customHeight="1">
      <c r="A51" s="8">
        <f t="shared" si="0"/>
        <v>48</v>
      </c>
      <c r="B51" s="41" t="s">
        <v>102</v>
      </c>
      <c r="C51" s="141">
        <v>5436945.1538000004</v>
      </c>
      <c r="D51" s="124"/>
      <c r="E51" s="124"/>
      <c r="F51" s="124"/>
      <c r="G51" s="123"/>
      <c r="H51" s="123"/>
      <c r="I51" s="123"/>
      <c r="J51" s="123"/>
      <c r="K51" s="127"/>
      <c r="L51" s="127"/>
      <c r="M51" s="123"/>
      <c r="N51" s="124"/>
      <c r="O51" s="97" t="s">
        <v>75</v>
      </c>
    </row>
    <row r="52" spans="1:15" ht="15" customHeight="1">
      <c r="A52" s="8">
        <f t="shared" si="0"/>
        <v>49</v>
      </c>
      <c r="B52" s="41" t="s">
        <v>139</v>
      </c>
      <c r="C52" s="141">
        <v>7930707.6013700012</v>
      </c>
      <c r="D52" s="124"/>
      <c r="E52" s="124"/>
      <c r="F52" s="124"/>
      <c r="G52" s="123"/>
      <c r="H52" s="123"/>
      <c r="I52" s="123"/>
      <c r="J52" s="123"/>
      <c r="K52" s="127"/>
      <c r="L52" s="127"/>
      <c r="M52" s="123"/>
      <c r="N52" s="124"/>
      <c r="O52" s="97" t="s">
        <v>410</v>
      </c>
    </row>
    <row r="53" spans="1:15" ht="15" customHeight="1">
      <c r="A53" s="8">
        <f t="shared" si="0"/>
        <v>50</v>
      </c>
      <c r="B53" s="41" t="s">
        <v>387</v>
      </c>
      <c r="C53" s="141">
        <v>389035.97753999999</v>
      </c>
      <c r="D53" s="124"/>
      <c r="E53" s="124"/>
      <c r="F53" s="124"/>
      <c r="G53" s="123"/>
      <c r="H53" s="123"/>
      <c r="I53" s="123"/>
      <c r="J53" s="123"/>
      <c r="K53" s="127"/>
      <c r="L53" s="127"/>
      <c r="M53" s="123"/>
      <c r="N53" s="124"/>
      <c r="O53" s="95" t="s">
        <v>408</v>
      </c>
    </row>
    <row r="54" spans="1:15" ht="15" customHeight="1">
      <c r="A54" s="70">
        <f t="shared" si="0"/>
        <v>51</v>
      </c>
      <c r="B54" s="68" t="s">
        <v>25</v>
      </c>
      <c r="C54" s="142">
        <v>15408559.635879999</v>
      </c>
      <c r="D54" s="128"/>
      <c r="E54" s="128"/>
      <c r="F54" s="128"/>
      <c r="G54" s="132"/>
      <c r="H54" s="132"/>
      <c r="I54" s="132"/>
      <c r="J54" s="132"/>
      <c r="K54" s="133"/>
      <c r="L54" s="133"/>
      <c r="M54" s="132"/>
      <c r="N54" s="128"/>
      <c r="O54" s="96" t="s">
        <v>99</v>
      </c>
    </row>
    <row r="55" spans="1:15" ht="15" customHeight="1">
      <c r="A55" s="70">
        <f t="shared" si="0"/>
        <v>52</v>
      </c>
      <c r="B55" s="68" t="s">
        <v>78</v>
      </c>
      <c r="C55" s="142">
        <v>18632309.848620001</v>
      </c>
      <c r="D55" s="128"/>
      <c r="E55" s="128"/>
      <c r="F55" s="128"/>
      <c r="G55" s="132"/>
      <c r="H55" s="132"/>
      <c r="I55" s="132"/>
      <c r="J55" s="132"/>
      <c r="K55" s="133"/>
      <c r="L55" s="133"/>
      <c r="M55" s="132"/>
      <c r="N55" s="128"/>
      <c r="O55" s="96" t="s">
        <v>100</v>
      </c>
    </row>
    <row r="56" spans="1:15" ht="15" customHeight="1">
      <c r="A56" s="8">
        <f t="shared" si="0"/>
        <v>53</v>
      </c>
      <c r="B56" s="41" t="s">
        <v>23</v>
      </c>
      <c r="C56" s="141">
        <v>376432.80095</v>
      </c>
      <c r="D56" s="124"/>
      <c r="E56" s="124"/>
      <c r="F56" s="124"/>
      <c r="G56" s="123"/>
      <c r="H56" s="123"/>
      <c r="I56" s="123"/>
      <c r="J56" s="123"/>
      <c r="K56" s="127"/>
      <c r="L56" s="127"/>
      <c r="M56" s="123"/>
      <c r="N56" s="124"/>
      <c r="O56" s="97" t="s">
        <v>79</v>
      </c>
    </row>
    <row r="57" spans="1:15" ht="15" customHeight="1">
      <c r="A57" s="8">
        <f t="shared" si="0"/>
        <v>54</v>
      </c>
      <c r="B57" s="41" t="s">
        <v>104</v>
      </c>
      <c r="C57" s="141">
        <v>2651634.0362</v>
      </c>
      <c r="D57" s="124"/>
      <c r="E57" s="124"/>
      <c r="F57" s="124"/>
      <c r="G57" s="123"/>
      <c r="H57" s="123"/>
      <c r="I57" s="123"/>
      <c r="J57" s="123"/>
      <c r="K57" s="127"/>
      <c r="L57" s="127"/>
      <c r="M57" s="123"/>
      <c r="N57" s="124"/>
      <c r="O57" s="97" t="s">
        <v>112</v>
      </c>
    </row>
    <row r="58" spans="1:15" ht="15" customHeight="1">
      <c r="A58" s="8">
        <f t="shared" si="0"/>
        <v>55</v>
      </c>
      <c r="B58" s="41" t="s">
        <v>105</v>
      </c>
      <c r="C58" s="141">
        <v>451578.53088000003</v>
      </c>
      <c r="D58" s="124"/>
      <c r="E58" s="124"/>
      <c r="F58" s="124"/>
      <c r="G58" s="123"/>
      <c r="H58" s="123"/>
      <c r="I58" s="123"/>
      <c r="J58" s="123"/>
      <c r="K58" s="127"/>
      <c r="L58" s="127"/>
      <c r="M58" s="123"/>
      <c r="N58" s="124"/>
      <c r="O58" s="97" t="s">
        <v>114</v>
      </c>
    </row>
    <row r="59" spans="1:15" ht="15" customHeight="1">
      <c r="A59" s="8">
        <f t="shared" si="0"/>
        <v>56</v>
      </c>
      <c r="B59" s="41" t="s">
        <v>141</v>
      </c>
      <c r="C59" s="141">
        <v>4745204.1922200006</v>
      </c>
      <c r="D59" s="124"/>
      <c r="E59" s="124"/>
      <c r="F59" s="124"/>
      <c r="G59" s="123"/>
      <c r="H59" s="123"/>
      <c r="I59" s="123"/>
      <c r="J59" s="123"/>
      <c r="K59" s="127"/>
      <c r="L59" s="127"/>
      <c r="M59" s="123"/>
      <c r="N59" s="124"/>
      <c r="O59" s="97" t="s">
        <v>109</v>
      </c>
    </row>
    <row r="60" spans="1:15" ht="15" customHeight="1">
      <c r="A60" s="8">
        <f t="shared" si="0"/>
        <v>57</v>
      </c>
      <c r="B60" s="41" t="s">
        <v>142</v>
      </c>
      <c r="C60" s="141">
        <v>1896682.1213600002</v>
      </c>
      <c r="D60" s="124"/>
      <c r="E60" s="124"/>
      <c r="F60" s="124"/>
      <c r="G60" s="123"/>
      <c r="H60" s="123"/>
      <c r="I60" s="123"/>
      <c r="J60" s="123"/>
      <c r="K60" s="127"/>
      <c r="L60" s="127"/>
      <c r="M60" s="123"/>
      <c r="N60" s="124"/>
      <c r="O60" s="97" t="s">
        <v>113</v>
      </c>
    </row>
    <row r="61" spans="1:15" ht="15" customHeight="1">
      <c r="A61" s="70">
        <f t="shared" si="0"/>
        <v>58</v>
      </c>
      <c r="B61" s="68" t="s">
        <v>143</v>
      </c>
      <c r="C61" s="142">
        <v>9745098.880690001</v>
      </c>
      <c r="D61" s="128"/>
      <c r="E61" s="128"/>
      <c r="F61" s="128"/>
      <c r="G61" s="132"/>
      <c r="H61" s="132"/>
      <c r="I61" s="132"/>
      <c r="J61" s="132"/>
      <c r="K61" s="133"/>
      <c r="L61" s="133"/>
      <c r="M61" s="132"/>
      <c r="N61" s="128"/>
      <c r="O61" s="96" t="s">
        <v>107</v>
      </c>
    </row>
    <row r="62" spans="1:15" ht="15" customHeight="1">
      <c r="A62" s="70">
        <f t="shared" si="0"/>
        <v>59</v>
      </c>
      <c r="B62" s="68" t="s">
        <v>150</v>
      </c>
      <c r="C62" s="142">
        <v>28753841.530280001</v>
      </c>
      <c r="D62" s="128"/>
      <c r="E62" s="128"/>
      <c r="F62" s="128"/>
      <c r="G62" s="132"/>
      <c r="H62" s="132"/>
      <c r="I62" s="132"/>
      <c r="J62" s="132"/>
      <c r="K62" s="133"/>
      <c r="L62" s="133"/>
      <c r="M62" s="132"/>
      <c r="N62" s="128"/>
      <c r="O62" s="96" t="s">
        <v>111</v>
      </c>
    </row>
    <row r="64" spans="1:15" ht="15.75">
      <c r="B64" s="105" t="s">
        <v>447</v>
      </c>
    </row>
    <row r="65" spans="2:2" ht="15.75">
      <c r="B65" s="105" t="s">
        <v>448</v>
      </c>
    </row>
  </sheetData>
  <mergeCells count="2">
    <mergeCell ref="A3:O3"/>
    <mergeCell ref="A2:O2"/>
  </mergeCells>
  <pageMargins left="1" right="1" top="1" bottom="1.46639015748032" header="1" footer="1"/>
  <pageSetup paperSize="9" scale="32"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0"/>
  <sheetViews>
    <sheetView zoomScale="85" zoomScaleNormal="85" workbookViewId="0">
      <pane xSplit="2" ySplit="4" topLeftCell="C5" activePane="bottomRight" state="frozen"/>
      <selection activeCell="D6" sqref="D6"/>
      <selection pane="topRight" activeCell="D6" sqref="D6"/>
      <selection pane="bottomLeft" activeCell="D6" sqref="D6"/>
      <selection pane="bottomRight" activeCell="C17" sqref="C17:C20"/>
    </sheetView>
  </sheetViews>
  <sheetFormatPr defaultRowHeight="15"/>
  <cols>
    <col min="1" max="1" width="3.85546875" bestFit="1" customWidth="1"/>
    <col min="2" max="2" width="72.28515625" bestFit="1" customWidth="1"/>
    <col min="3" max="3" width="17.85546875" customWidth="1"/>
    <col min="4" max="4" width="20.140625" customWidth="1"/>
    <col min="5" max="5" width="20.5703125" customWidth="1"/>
    <col min="6" max="7" width="17.85546875" customWidth="1"/>
    <col min="8" max="8" width="20.5703125" customWidth="1"/>
    <col min="9" max="9" width="20.140625" customWidth="1"/>
    <col min="10" max="14" width="18.7109375" customWidth="1"/>
    <col min="15" max="15" width="57.5703125" bestFit="1" customWidth="1"/>
  </cols>
  <sheetData>
    <row r="1" spans="1:15">
      <c r="O1" s="98" t="s">
        <v>411</v>
      </c>
    </row>
    <row r="2" spans="1:15" ht="23.25" thickBot="1">
      <c r="A2" s="148" t="s">
        <v>115</v>
      </c>
      <c r="B2" s="149"/>
      <c r="C2" s="149"/>
      <c r="D2" s="149"/>
      <c r="E2" s="149"/>
      <c r="F2" s="149"/>
      <c r="G2" s="149"/>
      <c r="H2" s="149"/>
      <c r="I2" s="149"/>
      <c r="J2" s="149"/>
      <c r="K2" s="149"/>
      <c r="L2" s="149"/>
      <c r="M2" s="149"/>
      <c r="N2" s="149"/>
      <c r="O2" s="149"/>
    </row>
    <row r="3" spans="1:15" ht="23.25" thickBot="1">
      <c r="A3" s="154" t="s">
        <v>0</v>
      </c>
      <c r="B3" s="155"/>
      <c r="C3" s="155"/>
      <c r="D3" s="155"/>
      <c r="E3" s="155"/>
      <c r="F3" s="155"/>
      <c r="G3" s="155"/>
      <c r="H3" s="155"/>
      <c r="I3" s="155"/>
      <c r="J3" s="155"/>
      <c r="K3" s="155"/>
      <c r="L3" s="155"/>
      <c r="M3" s="155"/>
      <c r="N3" s="155"/>
      <c r="O3" s="155"/>
    </row>
    <row r="4" spans="1:15" s="58" customFormat="1" ht="32.2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9">
        <v>1</v>
      </c>
      <c r="B5" s="12" t="s">
        <v>151</v>
      </c>
      <c r="C5" s="124">
        <v>63537865.643328995</v>
      </c>
      <c r="D5" s="124"/>
      <c r="E5" s="124"/>
      <c r="F5" s="124"/>
      <c r="G5" s="123"/>
      <c r="H5" s="123"/>
      <c r="I5" s="123"/>
      <c r="J5" s="123"/>
      <c r="K5" s="123"/>
      <c r="L5" s="123"/>
      <c r="M5" s="123"/>
      <c r="N5" s="67"/>
      <c r="O5" s="94" t="s">
        <v>162</v>
      </c>
    </row>
    <row r="6" spans="1:15">
      <c r="A6" s="29">
        <v>2</v>
      </c>
      <c r="B6" s="12" t="s">
        <v>147</v>
      </c>
      <c r="C6" s="124">
        <v>68969484.003769189</v>
      </c>
      <c r="D6" s="124"/>
      <c r="E6" s="124"/>
      <c r="F6" s="124"/>
      <c r="G6" s="123"/>
      <c r="H6" s="123"/>
      <c r="I6" s="123"/>
      <c r="J6" s="123"/>
      <c r="K6" s="123"/>
      <c r="L6" s="123"/>
      <c r="M6" s="123"/>
      <c r="N6" s="67"/>
      <c r="O6" s="94" t="s">
        <v>28</v>
      </c>
    </row>
    <row r="7" spans="1:15">
      <c r="A7" s="29">
        <v>3</v>
      </c>
      <c r="B7" s="12" t="s">
        <v>152</v>
      </c>
      <c r="C7" s="124">
        <v>82431061.288637251</v>
      </c>
      <c r="D7" s="124"/>
      <c r="E7" s="124"/>
      <c r="F7" s="124"/>
      <c r="G7" s="123"/>
      <c r="H7" s="123"/>
      <c r="I7" s="123"/>
      <c r="J7" s="123"/>
      <c r="K7" s="123"/>
      <c r="L7" s="123"/>
      <c r="M7" s="123"/>
      <c r="N7" s="67"/>
      <c r="O7" s="94" t="s">
        <v>412</v>
      </c>
    </row>
    <row r="8" spans="1:15">
      <c r="A8" s="29">
        <v>4</v>
      </c>
      <c r="B8" s="12" t="s">
        <v>153</v>
      </c>
      <c r="C8" s="124">
        <v>234503280.66881943</v>
      </c>
      <c r="D8" s="124"/>
      <c r="E8" s="124"/>
      <c r="F8" s="124"/>
      <c r="G8" s="123"/>
      <c r="H8" s="123"/>
      <c r="I8" s="123"/>
      <c r="J8" s="123"/>
      <c r="K8" s="123"/>
      <c r="L8" s="123"/>
      <c r="M8" s="123"/>
      <c r="N8" s="67"/>
      <c r="O8" s="94" t="s">
        <v>31</v>
      </c>
    </row>
    <row r="9" spans="1:15">
      <c r="A9" s="29">
        <v>5</v>
      </c>
      <c r="B9" s="12" t="s">
        <v>168</v>
      </c>
      <c r="C9" s="124">
        <v>0</v>
      </c>
      <c r="D9" s="124"/>
      <c r="E9" s="124"/>
      <c r="F9" s="124"/>
      <c r="G9" s="123"/>
      <c r="H9" s="123"/>
      <c r="I9" s="123"/>
      <c r="J9" s="123"/>
      <c r="K9" s="123"/>
      <c r="L9" s="123"/>
      <c r="M9" s="123"/>
      <c r="N9" s="67"/>
      <c r="O9" s="94" t="s">
        <v>34</v>
      </c>
    </row>
    <row r="10" spans="1:15">
      <c r="A10" s="29">
        <v>6</v>
      </c>
      <c r="B10" s="12" t="s">
        <v>155</v>
      </c>
      <c r="C10" s="124">
        <v>0</v>
      </c>
      <c r="D10" s="124"/>
      <c r="E10" s="124"/>
      <c r="F10" s="124"/>
      <c r="G10" s="123"/>
      <c r="H10" s="123"/>
      <c r="I10" s="123"/>
      <c r="J10" s="123"/>
      <c r="K10" s="123"/>
      <c r="L10" s="123"/>
      <c r="M10" s="123"/>
      <c r="N10" s="67"/>
      <c r="O10" s="94" t="s">
        <v>36</v>
      </c>
    </row>
    <row r="11" spans="1:15">
      <c r="A11" s="29">
        <v>7</v>
      </c>
      <c r="B11" s="12" t="s">
        <v>37</v>
      </c>
      <c r="C11" s="124">
        <v>0</v>
      </c>
      <c r="D11" s="124"/>
      <c r="E11" s="124"/>
      <c r="F11" s="124"/>
      <c r="G11" s="123"/>
      <c r="H11" s="123"/>
      <c r="I11" s="123"/>
      <c r="J11" s="123"/>
      <c r="K11" s="123"/>
      <c r="L11" s="123"/>
      <c r="M11" s="123"/>
      <c r="N11" s="67"/>
      <c r="O11" s="94" t="s">
        <v>38</v>
      </c>
    </row>
    <row r="12" spans="1:15">
      <c r="A12" s="29">
        <v>8</v>
      </c>
      <c r="B12" s="12" t="s">
        <v>39</v>
      </c>
      <c r="C12" s="124">
        <v>39854241.058331832</v>
      </c>
      <c r="D12" s="124"/>
      <c r="E12" s="124"/>
      <c r="F12" s="124"/>
      <c r="G12" s="123"/>
      <c r="H12" s="123"/>
      <c r="I12" s="123"/>
      <c r="J12" s="123"/>
      <c r="K12" s="123"/>
      <c r="L12" s="123"/>
      <c r="M12" s="123"/>
      <c r="N12" s="67"/>
      <c r="O12" s="94" t="s">
        <v>40</v>
      </c>
    </row>
    <row r="13" spans="1:15">
      <c r="A13" s="29">
        <v>9</v>
      </c>
      <c r="B13" s="12" t="s">
        <v>156</v>
      </c>
      <c r="C13" s="124">
        <v>472270.42819899996</v>
      </c>
      <c r="D13" s="124"/>
      <c r="E13" s="124"/>
      <c r="F13" s="124"/>
      <c r="G13" s="123"/>
      <c r="H13" s="123"/>
      <c r="I13" s="123"/>
      <c r="J13" s="123"/>
      <c r="K13" s="123"/>
      <c r="L13" s="123"/>
      <c r="M13" s="123"/>
      <c r="N13" s="67"/>
      <c r="O13" s="94" t="s">
        <v>163</v>
      </c>
    </row>
    <row r="14" spans="1:15">
      <c r="A14" s="29">
        <v>10</v>
      </c>
      <c r="B14" s="12" t="s">
        <v>157</v>
      </c>
      <c r="C14" s="124">
        <v>0</v>
      </c>
      <c r="D14" s="124"/>
      <c r="E14" s="124"/>
      <c r="F14" s="124"/>
      <c r="G14" s="123"/>
      <c r="H14" s="123"/>
      <c r="I14" s="123"/>
      <c r="J14" s="123"/>
      <c r="K14" s="123"/>
      <c r="L14" s="123"/>
      <c r="M14" s="123"/>
      <c r="N14" s="67"/>
      <c r="O14" s="94" t="s">
        <v>43</v>
      </c>
    </row>
    <row r="15" spans="1:15">
      <c r="A15" s="29">
        <v>11</v>
      </c>
      <c r="B15" s="12" t="s">
        <v>119</v>
      </c>
      <c r="C15" s="124">
        <v>650.00000006662378</v>
      </c>
      <c r="D15" s="124"/>
      <c r="E15" s="124"/>
      <c r="F15" s="124"/>
      <c r="G15" s="123"/>
      <c r="H15" s="123"/>
      <c r="I15" s="123"/>
      <c r="J15" s="123"/>
      <c r="K15" s="123"/>
      <c r="L15" s="123"/>
      <c r="M15" s="123"/>
      <c r="N15" s="67"/>
      <c r="O15" s="94" t="s">
        <v>45</v>
      </c>
    </row>
    <row r="16" spans="1:15">
      <c r="A16" s="29">
        <v>12</v>
      </c>
      <c r="B16" s="12" t="s">
        <v>158</v>
      </c>
      <c r="C16" s="124">
        <v>2278750.4168958296</v>
      </c>
      <c r="D16" s="124"/>
      <c r="E16" s="124"/>
      <c r="F16" s="124"/>
      <c r="G16" s="123"/>
      <c r="H16" s="123"/>
      <c r="I16" s="123"/>
      <c r="J16" s="123"/>
      <c r="K16" s="123"/>
      <c r="L16" s="123"/>
      <c r="M16" s="123"/>
      <c r="N16" s="67"/>
      <c r="O16" s="94" t="s">
        <v>46</v>
      </c>
    </row>
    <row r="17" spans="1:15">
      <c r="A17" s="29">
        <v>13</v>
      </c>
      <c r="B17" s="12" t="s">
        <v>159</v>
      </c>
      <c r="C17" s="124">
        <v>0</v>
      </c>
      <c r="D17" s="124"/>
      <c r="E17" s="124"/>
      <c r="F17" s="124"/>
      <c r="G17" s="123"/>
      <c r="H17" s="123"/>
      <c r="I17" s="123"/>
      <c r="J17" s="123"/>
      <c r="K17" s="123"/>
      <c r="L17" s="123"/>
      <c r="M17" s="123"/>
      <c r="N17" s="67"/>
      <c r="O17" s="94" t="s">
        <v>47</v>
      </c>
    </row>
    <row r="18" spans="1:15">
      <c r="A18" s="29">
        <v>14</v>
      </c>
      <c r="B18" s="12" t="s">
        <v>120</v>
      </c>
      <c r="C18" s="124">
        <v>0</v>
      </c>
      <c r="D18" s="124"/>
      <c r="E18" s="124"/>
      <c r="F18" s="124"/>
      <c r="G18" s="123"/>
      <c r="H18" s="123"/>
      <c r="I18" s="123"/>
      <c r="J18" s="123"/>
      <c r="K18" s="123"/>
      <c r="L18" s="123"/>
      <c r="M18" s="123"/>
      <c r="N18" s="67"/>
      <c r="O18" s="94" t="s">
        <v>49</v>
      </c>
    </row>
    <row r="19" spans="1:15">
      <c r="A19" s="29">
        <v>15</v>
      </c>
      <c r="B19" s="12" t="s">
        <v>160</v>
      </c>
      <c r="C19" s="124">
        <v>0</v>
      </c>
      <c r="D19" s="124"/>
      <c r="E19" s="124"/>
      <c r="F19" s="124"/>
      <c r="G19" s="123"/>
      <c r="H19" s="123"/>
      <c r="I19" s="123"/>
      <c r="J19" s="123"/>
      <c r="K19" s="123"/>
      <c r="L19" s="123"/>
      <c r="M19" s="123"/>
      <c r="N19" s="67"/>
      <c r="O19" s="94" t="s">
        <v>51</v>
      </c>
    </row>
    <row r="20" spans="1:15">
      <c r="A20" s="29">
        <v>16</v>
      </c>
      <c r="B20" s="12" t="s">
        <v>122</v>
      </c>
      <c r="C20" s="124">
        <v>0</v>
      </c>
      <c r="D20" s="124"/>
      <c r="E20" s="124"/>
      <c r="F20" s="124"/>
      <c r="G20" s="123"/>
      <c r="H20" s="123"/>
      <c r="I20" s="123"/>
      <c r="J20" s="123"/>
      <c r="K20" s="123"/>
      <c r="L20" s="123"/>
      <c r="M20" s="123"/>
      <c r="N20" s="67"/>
      <c r="O20" s="94" t="s">
        <v>53</v>
      </c>
    </row>
    <row r="21" spans="1:15" s="11" customFormat="1">
      <c r="A21" s="30">
        <v>17</v>
      </c>
      <c r="B21" s="71" t="s">
        <v>196</v>
      </c>
      <c r="C21" s="128">
        <v>492047603.50798166</v>
      </c>
      <c r="D21" s="128"/>
      <c r="E21" s="128"/>
      <c r="F21" s="128"/>
      <c r="G21" s="132"/>
      <c r="H21" s="132"/>
      <c r="I21" s="132"/>
      <c r="J21" s="132"/>
      <c r="K21" s="132"/>
      <c r="L21" s="132"/>
      <c r="M21" s="132"/>
      <c r="N21" s="69"/>
      <c r="O21" s="93" t="s">
        <v>55</v>
      </c>
    </row>
    <row r="22" spans="1:15" s="11" customFormat="1">
      <c r="A22" s="30">
        <v>18</v>
      </c>
      <c r="B22" s="71" t="s">
        <v>333</v>
      </c>
      <c r="C22" s="128">
        <v>48518732.625565164</v>
      </c>
      <c r="D22" s="128"/>
      <c r="E22" s="128"/>
      <c r="F22" s="128"/>
      <c r="G22" s="132"/>
      <c r="H22" s="132"/>
      <c r="I22" s="132"/>
      <c r="J22" s="132"/>
      <c r="K22" s="132"/>
      <c r="L22" s="132"/>
      <c r="M22" s="132"/>
      <c r="N22" s="69"/>
      <c r="O22" s="93" t="s">
        <v>89</v>
      </c>
    </row>
    <row r="23" spans="1:15" s="11" customFormat="1">
      <c r="A23" s="30">
        <v>19</v>
      </c>
      <c r="B23" s="71" t="s">
        <v>22</v>
      </c>
      <c r="C23" s="128">
        <v>540566336.13354683</v>
      </c>
      <c r="D23" s="128"/>
      <c r="E23" s="128"/>
      <c r="F23" s="128"/>
      <c r="G23" s="132"/>
      <c r="H23" s="132"/>
      <c r="I23" s="132"/>
      <c r="J23" s="132"/>
      <c r="K23" s="132"/>
      <c r="L23" s="132"/>
      <c r="M23" s="132"/>
      <c r="N23" s="69"/>
      <c r="O23" s="93" t="s">
        <v>90</v>
      </c>
    </row>
    <row r="24" spans="1:15" s="11" customFormat="1">
      <c r="A24" s="30">
        <v>20</v>
      </c>
      <c r="B24" s="71" t="s">
        <v>198</v>
      </c>
      <c r="C24" s="128">
        <v>41760180.750754245</v>
      </c>
      <c r="D24" s="128"/>
      <c r="E24" s="128"/>
      <c r="F24" s="128"/>
      <c r="G24" s="132"/>
      <c r="H24" s="132"/>
      <c r="I24" s="132"/>
      <c r="J24" s="132"/>
      <c r="K24" s="132"/>
      <c r="L24" s="132"/>
      <c r="M24" s="132"/>
      <c r="N24" s="69"/>
      <c r="O24" s="93" t="s">
        <v>164</v>
      </c>
    </row>
    <row r="25" spans="1:15" s="11" customFormat="1">
      <c r="A25" s="30">
        <v>21</v>
      </c>
      <c r="B25" s="71" t="s">
        <v>334</v>
      </c>
      <c r="C25" s="128">
        <v>498806155.38279259</v>
      </c>
      <c r="D25" s="128"/>
      <c r="E25" s="128"/>
      <c r="F25" s="128"/>
      <c r="G25" s="132"/>
      <c r="H25" s="132"/>
      <c r="I25" s="132"/>
      <c r="J25" s="132"/>
      <c r="K25" s="132"/>
      <c r="L25" s="132"/>
      <c r="M25" s="132"/>
      <c r="N25" s="69"/>
      <c r="O25" s="93" t="s">
        <v>165</v>
      </c>
    </row>
    <row r="26" spans="1:15">
      <c r="J26" s="123"/>
    </row>
    <row r="29" spans="1:15">
      <c r="B29" s="28"/>
      <c r="C29" s="28"/>
    </row>
    <row r="30" spans="1:15">
      <c r="B30" s="15"/>
    </row>
  </sheetData>
  <mergeCells count="2">
    <mergeCell ref="A2:O2"/>
    <mergeCell ref="A3:O3"/>
  </mergeCells>
  <pageMargins left="0.7" right="0.7" top="0.75" bottom="0.75" header="0.3" footer="0.3"/>
  <pageSetup paperSize="9"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A6363F-675B-4B41-93D9-079649245705}"/>
</file>

<file path=customXml/itemProps2.xml><?xml version="1.0" encoding="utf-8"?>
<ds:datastoreItem xmlns:ds="http://schemas.openxmlformats.org/officeDocument/2006/customXml" ds:itemID="{334EB6BF-F531-45D9-862E-BCDD44FE5F3F}">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FC0DE7E-8CCE-4B35-9938-1823739AFB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Notes</vt:lpstr>
      <vt:lpstr>Cover</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Lenovo</cp:lastModifiedBy>
  <cp:lastPrinted>2017-02-17T04:51:43Z</cp:lastPrinted>
  <dcterms:created xsi:type="dcterms:W3CDTF">2016-02-23T06:03:52Z</dcterms:created>
  <dcterms:modified xsi:type="dcterms:W3CDTF">2021-02-25T10:19:57Z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