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6" windowHeight="11760" tabRatio="962"/>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34" i="15"/>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33" i="14"/>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32" i="14"/>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 i="10"/>
  <c r="A24" i="15" l="1"/>
  <c r="A25" i="15" s="1"/>
  <c r="A26" i="15" s="1"/>
  <c r="A27" i="15" s="1"/>
  <c r="A28" i="15" s="1"/>
  <c r="A29" i="15" s="1"/>
  <c r="A30" i="15" s="1"/>
  <c r="A31" i="15" s="1"/>
  <c r="A32" i="15" s="1"/>
  <c r="A33"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<sst xmlns="http://schemas.openxmlformats.org/spreadsheetml/2006/main" count="1040" uniqueCount="451">
  <si>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</si>
  <si>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</si>
  <si>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</si>
  <si>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</si>
  <si>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</si>
  <si>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</si>
  <si>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</si>
  <si>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</si>
  <si>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</si>
  <si>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</si>
  <si>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</si>
  <si>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</si>
  <si>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</si>
  <si>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</si>
  <si>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</si>
  <si>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</si>
  <si>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</si>
  <si>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</si>
  <si>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</si>
  <si>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</si>
  <si>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</si>
  <si>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</si>
  <si>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</si>
  <si>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</si>
  <si>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</si>
  <si>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</si>
  <si>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</si>
  <si>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</si>
  <si>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</si>
  <si>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</si>
  <si>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</si>
  <si>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</si>
  <si>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</si>
  <si>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</si>
  <si>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</si>
  <si>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</si>
  <si>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</si>
  <si>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</si>
  <si>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</si>
  <si>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</si>
  <si>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</si>
  <si>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</si>
  <si>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</si>
  <si>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</si>
  <si>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</si>
  <si>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</si>
  <si>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</si>
  <si>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</si>
  <si>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</si>
  <si>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</si>
  <si>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</si>
  <si>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</si>
  <si>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</si>
  <si>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</si>
  <si>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</si>
  <si>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</si>
  <si>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</si>
  <si>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</si>
  <si>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</si>
  <si>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</si>
  <si>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</si>
  <si>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</si>
  <si>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</si>
  <si>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</si>
  <si>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</si>
  <si>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</si>
  <si>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</si>
  <si>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</si>
  <si>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</si>
  <si>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</si>
  <si>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</si>
  <si>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</si>
  <si>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</si>
  <si>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</si>
  <si>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</si>
  <si>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</si>
  <si>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</si>
  <si>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</si>
  <si>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</si>
  <si>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</si>
  <si>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</si>
  <si>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</si>
  <si>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</si>
  <si>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</si>
  <si>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</si>
  <si>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</si>
  <si>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</si>
  <si>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</si>
  <si>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</si>
  <si>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</si>
  <si>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</si>
  <si>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</si>
  <si>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</si>
  <si>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</si>
  <si>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</si>
  <si>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</si>
  <si>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</si>
  <si>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</si>
  <si>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</si>
  <si>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</si>
  <si>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</si>
  <si>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</si>
  <si>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</si>
  <si>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</si>
  <si>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</si>
  <si>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</si>
  <si>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</si>
  <si>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</si>
  <si>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</si>
  <si>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</si>
  <si>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</si>
  <si>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</si>
  <si>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</si>
  <si>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</si>
  <si>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</si>
  <si>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</si>
  <si>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</si>
  <si>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</si>
  <si>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</si>
  <si>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</si>
  <si>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</si>
  <si>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</si>
  <si>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</si>
  <si>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</si>
  <si>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</si>
  <si>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</si>
  <si>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</si>
  <si>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</si>
  <si>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</si>
  <si>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</si>
  <si>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</si>
  <si>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</si>
  <si>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</si>
  <si>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</si>
  <si>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</si>
  <si>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</si>
  <si>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</si>
  <si>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</si>
  <si>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</si>
  <si>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</si>
  <si>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</si>
  <si>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</si>
  <si>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</si>
  <si>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</si>
  <si>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</si>
  <si>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</si>
  <si>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</si>
  <si>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</si>
  <si>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</si>
  <si>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</si>
  <si>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</si>
  <si>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</si>
  <si>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</si>
  <si>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</si>
  <si>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</si>
  <si>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</si>
  <si>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</si>
  <si>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</si>
  <si>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</si>
  <si>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</si>
  <si>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</si>
  <si>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</si>
  <si>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</si>
  <si>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</si>
  <si>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</si>
  <si>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</si>
  <si>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</si>
  <si>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</si>
  <si>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</si>
  <si>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</si>
  <si>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</si>
  <si>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</si>
  <si>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</si>
  <si>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</si>
  <si>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</si>
  <si>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</si>
  <si>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</si>
  <si>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</si>
  <si>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</si>
  <si>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</si>
  <si>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</si>
  <si>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</si>
  <si>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</si>
  <si>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</si>
  <si>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</si>
  <si>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</si>
  <si>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</si>
  <si>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</si>
  <si>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</si>
  <si>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</si>
  <si>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</si>
  <si>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</si>
  <si>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</si>
  <si>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</si>
  <si>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</si>
  <si>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</si>
  <si>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</si>
  <si>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</si>
  <si>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</si>
  <si>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</si>
  <si>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</si>
  <si>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</si>
  <si>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</si>
  <si>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</si>
  <si>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</si>
  <si>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</si>
  <si>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</si>
  <si>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</si>
  <si>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</si>
  <si>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</si>
  <si>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</si>
  <si>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</si>
  <si>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</si>
  <si>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</si>
  <si>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</si>
  <si>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</si>
  <si>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</si>
  <si>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</si>
  <si>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</si>
  <si>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</si>
  <si>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</si>
  <si>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</si>
  <si>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</si>
  <si>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</si>
  <si>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</si>
  <si>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</si>
  <si>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</si>
  <si>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</si>
  <si>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</si>
  <si>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</si>
  <si>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</si>
  <si>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</si>
  <si>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</si>
  <si>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</si>
  <si>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</si>
  <si>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</si>
  <si>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</si>
  <si>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</si>
  <si>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</si>
  <si>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</si>
  <si>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</si>
  <si>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</si>
  <si>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</si>
  <si>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</si>
  <si>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</si>
  <si>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</si>
  <si>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</si>
  <si>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</si>
  <si>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</si>
  <si>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</si>
  <si>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</si>
  <si>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</si>
  <si>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</si>
  <si>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</si>
  <si>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</si>
  <si>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</si>
  <si>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</si>
  <si>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</si>
  <si>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</si>
  <si>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</si>
  <si>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</si>
  <si>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</si>
  <si>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</si>
  <si>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</si>
  <si>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</si>
  <si>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</si>
  <si>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</si>
  <si>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</si>
  <si>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</si>
  <si>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</si>
  <si>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</si>
  <si>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</si>
  <si>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</si>
  <si>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</si>
  <si>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</si>
  <si>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</si>
  <si>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</si>
  <si>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</si>
  <si>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</si>
  <si>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</si>
  <si>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</si>
  <si>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</si>
  <si>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</si>
  <si>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</si>
  <si>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</si>
  <si>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</si>
  <si>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</si>
  <si>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</si>
  <si>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</si>
  <si>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</si>
  <si>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</si>
  <si>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</si>
  <si>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</si>
  <si>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</si>
  <si>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</si>
  <si>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</si>
  <si>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</si>
  <si>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</si>
  <si>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</si>
  <si>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</si>
  <si>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</si>
  <si>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</si>
  <si>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</si>
  <si>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</si>
  <si>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</si>
  <si>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</si>
  <si>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</si>
  <si>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</si>
  <si>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</si>
  <si>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</si>
  <si>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</si>
  <si>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</si>
  <si>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</si>
  <si>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</si>
  <si>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</si>
  <si>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</si>
  <si>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</si>
  <si>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</si>
  <si>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</si>
  <si>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</si>
  <si>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</si>
  <si>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</si>
  <si>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</si>
  <si>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</si>
  <si>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</si>
  <si>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</si>
  <si>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</si>
  <si>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</si>
  <si>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</si>
  <si>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</si>
  <si>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</si>
  <si>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</si>
  <si>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</si>
  <si>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</si>
  <si>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</si>
  <si>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</si>
  <si>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</si>
  <si>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</si>
  <si>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</si>
  <si>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</si>
  <si>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</si>
  <si>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</si>
  <si>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</si>
  <si>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</si>
  <si>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</si>
  <si>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</si>
  <si>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</si>
  <si>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</si>
  <si>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</si>
  <si>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</si>
  <si>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</si>
  <si>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</si>
  <si>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</si>
  <si>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</si>
  <si>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</si>
  <si>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</si>
  <si>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</si>
  <si>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</si>
  <si>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</si>
  <si>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</si>
  <si>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</si>
  <si>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</si>
  <si>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</si>
  <si>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</si>
  <si>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</si>
  <si>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</si>
  <si>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</si>
  <si>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</si>
  <si>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</si>
  <si>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</si>
  <si>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</si>
  <si>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</si>
  <si>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</si>
  <si>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</si>
  <si>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</si>
  <si>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</si>
  <si>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</si>
  <si>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</si>
  <si>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</si>
  <si>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</si>
  <si>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</si>
  <si>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</si>
  <si>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</si>
  <si>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</si>
  <si>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</si>
  <si>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</si>
  <si>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</si>
  <si>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</si>
  <si>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</si>
  <si>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</si>
  <si>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</si>
  <si>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</si>
  <si>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</si>
  <si>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</si>
  <si>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</si>
  <si>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</si>
  <si>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</si>
  <si>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</si>
  <si>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</si>
  <si>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</si>
  <si>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</si>
  <si>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</si>
  <si>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</si>
  <si>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</si>
  <si>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</si>
  <si>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</si>
  <si>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</si>
  <si>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</si>
  <si>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</si>
  <si>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</si>
  <si>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</si>
  <si>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</si>
  <si>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</si>
  <si>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</si>
  <si>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</si>
  <si>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</si>
  <si>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</si>
  <si>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</si>
  <si>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</si>
  <si>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</si>
  <si>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</si>
  <si>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</si>
  <si>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</si>
  <si>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</si>
  <si>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</si>
  <si>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</si>
  <si>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</si>
  <si>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</si>
  <si>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</si>
  <si>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</si>
  <si>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</si>
  <si>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</si>
  <si>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</si>
  <si>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</si>
  <si>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</si>
  <si>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</si>
  <si>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</si>
  <si>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</si>
  <si>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</si>
  <si>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</si>
  <si>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</si>
  <si>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</si>
  <si>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</si>
  <si>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</si>
  <si>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</si>
  <si>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</si>
  <si>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</si>
  <si>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</si>
  <si>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</si>
  <si>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</si>
  <si>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Januari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</si>
</sst>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5">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9" fontId="5" fillId="0" borderId="0" applyFont="0" applyFill="0" applyBorder="0" applyAlignment="0" applyProtection="0"/>
  </cellStyleXfs>
  <cellXfs count="147">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8"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348"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wrapText="1"/>
    </xf>
    <xf numFmtId="168" fontId="245" fillId="0" borderId="0" xfId="1" applyFont="1" applyFill="1" applyBorder="1" applyAlignment="1">
      <alignment horizontal="left" vertical="center" wrapText="1"/>
    </xf>
    <xf numFmtId="0" fontId="13" fillId="0" borderId="0" xfId="3" applyFont="1" applyFill="1" applyBorder="1" applyAlignment="1">
      <alignment vertical="center"/>
    </xf>
    <xf numFmtId="168" fontId="71" fillId="0" borderId="0" xfId="3" applyNumberFormat="1" applyFont="1" applyFill="1" applyBorder="1" applyAlignment="1">
      <alignment horizontal="righ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9" fontId="13" fillId="0" borderId="0" xfId="21194" applyFont="1" applyFill="1" applyBorder="1" applyAlignment="1">
      <alignment horizontal="right" vertical="center"/>
    </xf>
    <xf numFmtId="332" fontId="13" fillId="0" borderId="0" xfId="1" applyNumberFormat="1" applyFont="1" applyFill="1" applyBorder="1" applyAlignment="1">
      <alignment vertical="center"/>
    </xf>
    <xf numFmtId="233" fontId="13" fillId="0" borderId="0" xfId="3" applyNumberFormat="1" applyFont="1" applyFill="1" applyBorder="1" applyAlignment="1">
      <alignment horizontal="right" vertic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xf numFmtId="0" fontId="10" fillId="0" borderId="0" xfId="0" quotePrefix="1" applyFont="1" applyAlignment="1">
      <alignment horizontal="center"/>
    </xf>
  </cellXfs>
  <cellStyles count="21195">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4"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85" zoomScaleNormal="100" zoomScaleSheetLayoutView="85" workbookViewId="0">
      <selection activeCell="I23" sqref="I23"/>
    </sheetView>
  </sheetViews>
  <sheetFormatPr defaultRowHeight="14.4"/>
  <cols>
    <col min="1" max="1" width="3.33203125" style="18" customWidth="1"/>
    <col min="2" max="2" width="3.33203125" customWidth="1"/>
    <col min="3" max="3" width="10.6640625" bestFit="1" customWidth="1"/>
    <col min="9" max="9" width="13.6640625"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46" t="s">
        <v>450</v>
      </c>
      <c r="J19" s="135"/>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activeCell="G26" sqref="G26"/>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07" t="s">
        <v>411</v>
      </c>
    </row>
    <row r="2" spans="1:15" ht="22.8" thickBot="1">
      <c r="A2" s="138" t="s">
        <v>115</v>
      </c>
      <c r="B2" s="139"/>
      <c r="C2" s="139"/>
      <c r="D2" s="139"/>
      <c r="E2" s="139"/>
      <c r="F2" s="139"/>
      <c r="G2" s="139"/>
      <c r="H2" s="139"/>
      <c r="I2" s="139"/>
      <c r="J2" s="139"/>
      <c r="K2" s="139"/>
      <c r="L2" s="139"/>
      <c r="M2" s="139"/>
      <c r="N2" s="139"/>
      <c r="O2" s="139"/>
    </row>
    <row r="3" spans="1:15" ht="22.8" thickBot="1">
      <c r="A3" s="144" t="s">
        <v>161</v>
      </c>
      <c r="B3" s="145"/>
      <c r="C3" s="145"/>
      <c r="D3" s="145"/>
      <c r="E3" s="145"/>
      <c r="F3" s="145"/>
      <c r="G3" s="145"/>
      <c r="H3" s="145"/>
      <c r="I3" s="145"/>
      <c r="J3" s="145"/>
      <c r="K3" s="145"/>
      <c r="L3" s="145"/>
      <c r="M3" s="145"/>
      <c r="N3" s="145"/>
      <c r="O3" s="145"/>
    </row>
    <row r="4" spans="1:15" s="53"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81">
        <v>16986000</v>
      </c>
      <c r="D5" s="90"/>
      <c r="E5" s="90"/>
      <c r="F5" s="90"/>
      <c r="G5" s="90"/>
      <c r="H5" s="90"/>
      <c r="I5" s="90"/>
      <c r="J5" s="36"/>
      <c r="K5" s="36"/>
      <c r="L5" s="36"/>
      <c r="M5" s="36"/>
      <c r="N5" s="36"/>
      <c r="O5" s="103" t="s">
        <v>162</v>
      </c>
    </row>
    <row r="6" spans="1:15">
      <c r="A6" s="23">
        <v>2</v>
      </c>
      <c r="B6" s="41" t="s">
        <v>147</v>
      </c>
      <c r="C6" s="81">
        <v>14601940.711795</v>
      </c>
      <c r="D6" s="90"/>
      <c r="E6" s="90"/>
      <c r="F6" s="90"/>
      <c r="G6" s="90"/>
      <c r="H6" s="90"/>
      <c r="I6" s="90"/>
      <c r="J6" s="36"/>
      <c r="K6" s="36"/>
      <c r="L6" s="36"/>
      <c r="M6" s="36"/>
      <c r="N6" s="36"/>
      <c r="O6" s="103" t="s">
        <v>28</v>
      </c>
    </row>
    <row r="7" spans="1:15">
      <c r="A7" s="23">
        <v>3</v>
      </c>
      <c r="B7" s="41" t="s">
        <v>152</v>
      </c>
      <c r="C7" s="81">
        <v>31484000.853360999</v>
      </c>
      <c r="D7" s="90"/>
      <c r="E7" s="90"/>
      <c r="F7" s="90"/>
      <c r="G7" s="90"/>
      <c r="H7" s="90"/>
      <c r="I7" s="90"/>
      <c r="J7" s="36"/>
      <c r="K7" s="36"/>
      <c r="L7" s="36"/>
      <c r="M7" s="36"/>
      <c r="N7" s="36"/>
      <c r="O7" s="103" t="s">
        <v>412</v>
      </c>
    </row>
    <row r="8" spans="1:15">
      <c r="A8" s="23">
        <v>4</v>
      </c>
      <c r="B8" s="41" t="s">
        <v>153</v>
      </c>
      <c r="C8" s="81">
        <v>30734436.282827001</v>
      </c>
      <c r="D8" s="90"/>
      <c r="E8" s="90"/>
      <c r="F8" s="90"/>
      <c r="G8" s="90"/>
      <c r="H8" s="90"/>
      <c r="I8" s="90"/>
      <c r="J8" s="36"/>
      <c r="K8" s="36"/>
      <c r="L8" s="36"/>
      <c r="M8" s="36"/>
      <c r="N8" s="36"/>
      <c r="O8" s="103" t="s">
        <v>31</v>
      </c>
    </row>
    <row r="9" spans="1:15">
      <c r="A9" s="23">
        <v>5</v>
      </c>
      <c r="B9" s="41" t="s">
        <v>154</v>
      </c>
      <c r="C9" s="81">
        <v>0</v>
      </c>
      <c r="D9" s="90"/>
      <c r="E9" s="90"/>
      <c r="F9" s="90"/>
      <c r="G9" s="90"/>
      <c r="H9" s="90"/>
      <c r="I9" s="90"/>
      <c r="J9" s="36"/>
      <c r="K9" s="36"/>
      <c r="L9" s="36"/>
      <c r="M9" s="36"/>
      <c r="N9" s="36"/>
      <c r="O9" s="103" t="s">
        <v>34</v>
      </c>
    </row>
    <row r="10" spans="1:15">
      <c r="A10" s="23">
        <v>6</v>
      </c>
      <c r="B10" s="41" t="s">
        <v>155</v>
      </c>
      <c r="C10" s="81">
        <v>0</v>
      </c>
      <c r="D10" s="90"/>
      <c r="E10" s="90"/>
      <c r="F10" s="90"/>
      <c r="G10" s="90"/>
      <c r="H10" s="90"/>
      <c r="I10" s="90"/>
      <c r="J10" s="36"/>
      <c r="K10" s="36"/>
      <c r="L10" s="36"/>
      <c r="M10" s="36"/>
      <c r="N10" s="36"/>
      <c r="O10" s="103" t="s">
        <v>36</v>
      </c>
    </row>
    <row r="11" spans="1:15">
      <c r="A11" s="23">
        <v>7</v>
      </c>
      <c r="B11" s="41" t="s">
        <v>37</v>
      </c>
      <c r="C11" s="81">
        <v>0</v>
      </c>
      <c r="D11" s="90"/>
      <c r="E11" s="90"/>
      <c r="F11" s="90"/>
      <c r="G11" s="90"/>
      <c r="H11" s="90"/>
      <c r="I11" s="90"/>
      <c r="J11" s="36"/>
      <c r="K11" s="36"/>
      <c r="L11" s="36"/>
      <c r="M11" s="36"/>
      <c r="N11" s="36"/>
      <c r="O11" s="103" t="s">
        <v>38</v>
      </c>
    </row>
    <row r="12" spans="1:15">
      <c r="A12" s="23">
        <v>8</v>
      </c>
      <c r="B12" s="41" t="s">
        <v>39</v>
      </c>
      <c r="C12" s="81">
        <v>22562310.981156997</v>
      </c>
      <c r="D12" s="90"/>
      <c r="E12" s="90"/>
      <c r="F12" s="90"/>
      <c r="G12" s="90"/>
      <c r="H12" s="90"/>
      <c r="I12" s="90"/>
      <c r="J12" s="36"/>
      <c r="K12" s="36"/>
      <c r="L12" s="36"/>
      <c r="M12" s="36"/>
      <c r="N12" s="36"/>
      <c r="O12" s="103" t="s">
        <v>40</v>
      </c>
    </row>
    <row r="13" spans="1:15">
      <c r="A13" s="23">
        <v>9</v>
      </c>
      <c r="B13" s="41" t="s">
        <v>156</v>
      </c>
      <c r="C13" s="81">
        <v>2425925.7533320002</v>
      </c>
      <c r="D13" s="90"/>
      <c r="E13" s="90"/>
      <c r="F13" s="90"/>
      <c r="G13" s="90"/>
      <c r="H13" s="90"/>
      <c r="I13" s="90"/>
      <c r="J13" s="36"/>
      <c r="K13" s="36"/>
      <c r="L13" s="36"/>
      <c r="M13" s="36"/>
      <c r="N13" s="36"/>
      <c r="O13" s="103" t="s">
        <v>163</v>
      </c>
    </row>
    <row r="14" spans="1:15">
      <c r="A14" s="23">
        <v>10</v>
      </c>
      <c r="B14" s="41" t="s">
        <v>157</v>
      </c>
      <c r="C14" s="81">
        <v>104800.2</v>
      </c>
      <c r="D14" s="90"/>
      <c r="E14" s="90"/>
      <c r="F14" s="90"/>
      <c r="G14" s="90"/>
      <c r="H14" s="90"/>
      <c r="I14" s="90"/>
      <c r="J14" s="36"/>
      <c r="K14" s="36"/>
      <c r="L14" s="36"/>
      <c r="M14" s="36"/>
      <c r="N14" s="36"/>
      <c r="O14" s="103" t="s">
        <v>43</v>
      </c>
    </row>
    <row r="15" spans="1:15">
      <c r="A15" s="23">
        <v>11</v>
      </c>
      <c r="B15" s="41" t="s">
        <v>119</v>
      </c>
      <c r="C15" s="81">
        <v>3132342.059715</v>
      </c>
      <c r="D15" s="90"/>
      <c r="E15" s="90"/>
      <c r="F15" s="90"/>
      <c r="G15" s="90"/>
      <c r="H15" s="90"/>
      <c r="I15" s="90"/>
      <c r="J15" s="36"/>
      <c r="K15" s="36"/>
      <c r="L15" s="36"/>
      <c r="M15" s="36"/>
      <c r="N15" s="36"/>
      <c r="O15" s="103" t="s">
        <v>45</v>
      </c>
    </row>
    <row r="16" spans="1:15">
      <c r="A16" s="23">
        <v>12</v>
      </c>
      <c r="B16" s="41" t="s">
        <v>158</v>
      </c>
      <c r="C16" s="81">
        <v>392555.83</v>
      </c>
      <c r="D16" s="90"/>
      <c r="E16" s="90"/>
      <c r="F16" s="90"/>
      <c r="G16" s="90"/>
      <c r="H16" s="90"/>
      <c r="I16" s="90"/>
      <c r="J16" s="36"/>
      <c r="K16" s="36"/>
      <c r="L16" s="36"/>
      <c r="M16" s="36"/>
      <c r="N16" s="36"/>
      <c r="O16" s="103" t="s">
        <v>46</v>
      </c>
    </row>
    <row r="17" spans="1:15">
      <c r="A17" s="23">
        <v>13</v>
      </c>
      <c r="B17" s="41" t="s">
        <v>159</v>
      </c>
      <c r="C17" s="81">
        <v>0</v>
      </c>
      <c r="D17" s="90"/>
      <c r="E17" s="90"/>
      <c r="F17" s="90"/>
      <c r="G17" s="90"/>
      <c r="H17" s="90"/>
      <c r="I17" s="90"/>
      <c r="J17" s="36"/>
      <c r="K17" s="36"/>
      <c r="L17" s="36"/>
      <c r="M17" s="36"/>
      <c r="N17" s="36"/>
      <c r="O17" s="103" t="s">
        <v>47</v>
      </c>
    </row>
    <row r="18" spans="1:15">
      <c r="A18" s="23">
        <v>14</v>
      </c>
      <c r="B18" s="41" t="s">
        <v>120</v>
      </c>
      <c r="C18" s="81">
        <v>0</v>
      </c>
      <c r="D18" s="90"/>
      <c r="E18" s="90"/>
      <c r="F18" s="90"/>
      <c r="G18" s="90"/>
      <c r="H18" s="90"/>
      <c r="I18" s="90"/>
      <c r="J18" s="36"/>
      <c r="K18" s="36"/>
      <c r="L18" s="36"/>
      <c r="M18" s="36"/>
      <c r="N18" s="36"/>
      <c r="O18" s="103" t="s">
        <v>49</v>
      </c>
    </row>
    <row r="19" spans="1:15">
      <c r="A19" s="23">
        <v>15</v>
      </c>
      <c r="B19" s="41" t="s">
        <v>160</v>
      </c>
      <c r="C19" s="81">
        <v>0</v>
      </c>
      <c r="D19" s="90"/>
      <c r="E19" s="90"/>
      <c r="F19" s="90"/>
      <c r="G19" s="90"/>
      <c r="H19" s="90"/>
      <c r="I19" s="90"/>
      <c r="J19" s="36"/>
      <c r="K19" s="36"/>
      <c r="L19" s="36"/>
      <c r="M19" s="36"/>
      <c r="N19" s="36"/>
      <c r="O19" s="103" t="s">
        <v>51</v>
      </c>
    </row>
    <row r="20" spans="1:15">
      <c r="A20" s="23">
        <v>16</v>
      </c>
      <c r="B20" s="41" t="s">
        <v>122</v>
      </c>
      <c r="C20" s="81">
        <v>0</v>
      </c>
      <c r="D20" s="90"/>
      <c r="E20" s="90"/>
      <c r="F20" s="90"/>
      <c r="G20" s="90"/>
      <c r="H20" s="90"/>
      <c r="I20" s="90"/>
      <c r="J20" s="36"/>
      <c r="K20" s="36"/>
      <c r="L20" s="36"/>
      <c r="M20" s="36"/>
      <c r="N20" s="36"/>
      <c r="O20" s="103" t="s">
        <v>53</v>
      </c>
    </row>
    <row r="21" spans="1:15" s="76" customFormat="1">
      <c r="A21" s="75">
        <v>17</v>
      </c>
      <c r="B21" s="69" t="s">
        <v>196</v>
      </c>
      <c r="C21" s="82">
        <v>122424312.67218702</v>
      </c>
      <c r="D21" s="86"/>
      <c r="E21" s="86"/>
      <c r="F21" s="86"/>
      <c r="G21" s="86"/>
      <c r="H21" s="86"/>
      <c r="I21" s="86"/>
      <c r="J21" s="74"/>
      <c r="K21" s="74"/>
      <c r="L21" s="74"/>
      <c r="M21" s="74"/>
      <c r="N21" s="74"/>
      <c r="O21" s="102" t="s">
        <v>55</v>
      </c>
    </row>
    <row r="22" spans="1:15" s="76" customFormat="1">
      <c r="A22" s="75">
        <v>18</v>
      </c>
      <c r="B22" s="69" t="s">
        <v>333</v>
      </c>
      <c r="C22" s="82">
        <v>10864258.354803</v>
      </c>
      <c r="D22" s="86"/>
      <c r="E22" s="86"/>
      <c r="F22" s="86"/>
      <c r="G22" s="86"/>
      <c r="H22" s="86"/>
      <c r="I22" s="86"/>
      <c r="J22" s="74"/>
      <c r="K22" s="74"/>
      <c r="L22" s="74"/>
      <c r="M22" s="74"/>
      <c r="N22" s="74"/>
      <c r="O22" s="102" t="s">
        <v>89</v>
      </c>
    </row>
    <row r="23" spans="1:15" s="76" customFormat="1">
      <c r="A23" s="75">
        <v>19</v>
      </c>
      <c r="B23" s="69" t="s">
        <v>22</v>
      </c>
      <c r="C23" s="82">
        <v>133288571.02699001</v>
      </c>
      <c r="D23" s="86"/>
      <c r="E23" s="86"/>
      <c r="F23" s="86"/>
      <c r="G23" s="86"/>
      <c r="H23" s="86"/>
      <c r="I23" s="86"/>
      <c r="J23" s="74"/>
      <c r="K23" s="74"/>
      <c r="L23" s="74"/>
      <c r="M23" s="74"/>
      <c r="N23" s="74"/>
      <c r="O23" s="102" t="s">
        <v>90</v>
      </c>
    </row>
    <row r="24" spans="1:15" s="76" customFormat="1">
      <c r="A24" s="75">
        <v>20</v>
      </c>
      <c r="B24" s="69" t="s">
        <v>198</v>
      </c>
      <c r="C24" s="82">
        <v>111981480.43779801</v>
      </c>
      <c r="D24" s="86"/>
      <c r="E24" s="86"/>
      <c r="F24" s="86"/>
      <c r="G24" s="86"/>
      <c r="H24" s="86"/>
      <c r="I24" s="86"/>
      <c r="J24" s="74"/>
      <c r="K24" s="74"/>
      <c r="L24" s="74"/>
      <c r="M24" s="74"/>
      <c r="N24" s="74"/>
      <c r="O24" s="102" t="s">
        <v>164</v>
      </c>
    </row>
    <row r="25" spans="1:15" s="76" customFormat="1">
      <c r="A25" s="75">
        <v>21</v>
      </c>
      <c r="B25" s="69" t="s">
        <v>200</v>
      </c>
      <c r="C25" s="82">
        <v>21307090.589191999</v>
      </c>
      <c r="D25" s="86"/>
      <c r="E25" s="86"/>
      <c r="F25" s="86"/>
      <c r="G25" s="86"/>
      <c r="H25" s="86"/>
      <c r="I25" s="86"/>
      <c r="J25" s="74"/>
      <c r="K25" s="74"/>
      <c r="L25" s="74"/>
      <c r="M25" s="74"/>
      <c r="N25" s="74"/>
      <c r="O25" s="102" t="s">
        <v>165</v>
      </c>
    </row>
    <row r="26" spans="1:15">
      <c r="J26" s="98"/>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70" zoomScaleNormal="85" zoomScaleSheetLayoutView="70" workbookViewId="0">
      <pane xSplit="2" ySplit="4" topLeftCell="C11" activePane="bottomRight" state="frozen"/>
      <selection activeCell="G11" sqref="G11"/>
      <selection pane="topRight" activeCell="G11" sqref="G11"/>
      <selection pane="bottomLeft" activeCell="G11" sqref="G11"/>
      <selection pane="bottomRight" activeCell="C13" sqref="C13:C14"/>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07" t="s">
        <v>411</v>
      </c>
    </row>
    <row r="2" spans="1:15" ht="22.8" thickBot="1">
      <c r="A2" s="138" t="s">
        <v>194</v>
      </c>
      <c r="B2" s="139"/>
      <c r="C2" s="139"/>
      <c r="D2" s="139"/>
      <c r="E2" s="139"/>
      <c r="F2" s="139"/>
      <c r="G2" s="139"/>
      <c r="H2" s="139"/>
      <c r="I2" s="139"/>
      <c r="J2" s="139"/>
      <c r="K2" s="139"/>
      <c r="L2" s="139"/>
      <c r="M2" s="139"/>
      <c r="N2" s="139"/>
      <c r="O2" s="139"/>
    </row>
    <row r="3" spans="1:15" ht="22.8" thickBot="1">
      <c r="A3" s="144" t="s">
        <v>359</v>
      </c>
      <c r="B3" s="145"/>
      <c r="C3" s="145"/>
      <c r="D3" s="145"/>
      <c r="E3" s="145"/>
      <c r="F3" s="145"/>
      <c r="G3" s="145"/>
      <c r="H3" s="145"/>
      <c r="I3" s="145"/>
      <c r="J3" s="145"/>
      <c r="K3" s="145"/>
      <c r="L3" s="145"/>
      <c r="M3" s="145"/>
      <c r="N3" s="145"/>
      <c r="O3" s="145"/>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18">
        <v>15353642.8156</v>
      </c>
      <c r="D5" s="67"/>
      <c r="E5" s="67"/>
      <c r="F5" s="67"/>
      <c r="G5" s="81"/>
      <c r="H5" s="81"/>
      <c r="I5" s="81"/>
      <c r="J5" s="81"/>
      <c r="K5" s="81"/>
      <c r="L5" s="81"/>
      <c r="M5" s="81"/>
      <c r="N5" s="81"/>
      <c r="O5" s="108" t="s">
        <v>248</v>
      </c>
    </row>
    <row r="6" spans="1:15" ht="15" customHeight="1">
      <c r="A6" s="29">
        <v>2</v>
      </c>
      <c r="B6" s="12" t="s">
        <v>219</v>
      </c>
      <c r="C6" s="118">
        <v>684385.71379999979</v>
      </c>
      <c r="D6" s="67"/>
      <c r="E6" s="67"/>
      <c r="F6" s="67"/>
      <c r="G6" s="81"/>
      <c r="H6" s="81"/>
      <c r="I6" s="81"/>
      <c r="J6" s="81"/>
      <c r="K6" s="81"/>
      <c r="L6" s="81"/>
      <c r="M6" s="81"/>
      <c r="N6" s="81"/>
      <c r="O6" s="108" t="s">
        <v>249</v>
      </c>
    </row>
    <row r="7" spans="1:15" ht="15" customHeight="1">
      <c r="A7" s="29">
        <v>3</v>
      </c>
      <c r="B7" s="12" t="s">
        <v>220</v>
      </c>
      <c r="C7" s="134">
        <v>-1045027.55564</v>
      </c>
      <c r="D7" s="67"/>
      <c r="E7" s="67"/>
      <c r="F7" s="67"/>
      <c r="G7" s="81"/>
      <c r="H7" s="81"/>
      <c r="I7" s="81"/>
      <c r="J7" s="81"/>
      <c r="K7" s="81"/>
      <c r="L7" s="81"/>
      <c r="M7" s="81"/>
      <c r="N7" s="81"/>
      <c r="O7" s="108" t="s">
        <v>251</v>
      </c>
    </row>
    <row r="8" spans="1:15" s="11" customFormat="1" ht="15" customHeight="1">
      <c r="A8" s="30">
        <v>4</v>
      </c>
      <c r="B8" s="73" t="s">
        <v>221</v>
      </c>
      <c r="C8" s="119">
        <v>13624229.545939999</v>
      </c>
      <c r="D8" s="70"/>
      <c r="E8" s="70"/>
      <c r="F8" s="70"/>
      <c r="G8" s="82"/>
      <c r="H8" s="82"/>
      <c r="I8" s="82"/>
      <c r="J8" s="82"/>
      <c r="K8" s="82"/>
      <c r="L8" s="82"/>
      <c r="M8" s="82"/>
      <c r="N8" s="82"/>
      <c r="O8" s="110" t="s">
        <v>252</v>
      </c>
    </row>
    <row r="9" spans="1:15" ht="15" customHeight="1">
      <c r="A9" s="29">
        <v>5</v>
      </c>
      <c r="B9" s="12" t="s">
        <v>222</v>
      </c>
      <c r="C9" s="118">
        <v>8774238.6878200024</v>
      </c>
      <c r="D9" s="67"/>
      <c r="E9" s="67"/>
      <c r="F9" s="67"/>
      <c r="G9" s="81"/>
      <c r="H9" s="81"/>
      <c r="I9" s="81"/>
      <c r="J9" s="81"/>
      <c r="K9" s="81"/>
      <c r="L9" s="81"/>
      <c r="M9" s="81"/>
      <c r="N9" s="81"/>
      <c r="O9" s="108" t="s">
        <v>250</v>
      </c>
    </row>
    <row r="10" spans="1:15" ht="15" customHeight="1">
      <c r="A10" s="29">
        <v>6</v>
      </c>
      <c r="B10" s="12" t="s">
        <v>223</v>
      </c>
      <c r="C10" s="118">
        <v>120003.47344</v>
      </c>
      <c r="D10" s="67"/>
      <c r="E10" s="67"/>
      <c r="F10" s="67"/>
      <c r="G10" s="81"/>
      <c r="H10" s="81"/>
      <c r="I10" s="81"/>
      <c r="J10" s="81"/>
      <c r="K10" s="81"/>
      <c r="L10" s="81"/>
      <c r="M10" s="81"/>
      <c r="N10" s="81"/>
      <c r="O10" s="108" t="s">
        <v>273</v>
      </c>
    </row>
    <row r="11" spans="1:15" ht="15" customHeight="1">
      <c r="A11" s="29">
        <v>7</v>
      </c>
      <c r="B11" s="12" t="s">
        <v>224</v>
      </c>
      <c r="C11" s="118">
        <v>681177.00195000006</v>
      </c>
      <c r="D11" s="67"/>
      <c r="E11" s="67"/>
      <c r="F11" s="67"/>
      <c r="G11" s="81"/>
      <c r="H11" s="81"/>
      <c r="I11" s="81"/>
      <c r="J11" s="81"/>
      <c r="K11" s="81"/>
      <c r="L11" s="81"/>
      <c r="M11" s="81"/>
      <c r="N11" s="81"/>
      <c r="O11" s="108" t="s">
        <v>254</v>
      </c>
    </row>
    <row r="12" spans="1:15" s="11" customFormat="1" ht="15" customHeight="1">
      <c r="A12" s="30">
        <v>8</v>
      </c>
      <c r="B12" s="73" t="s">
        <v>225</v>
      </c>
      <c r="C12" s="119">
        <v>23199648.709489994</v>
      </c>
      <c r="D12" s="70"/>
      <c r="E12" s="70"/>
      <c r="F12" s="70"/>
      <c r="G12" s="82"/>
      <c r="H12" s="82"/>
      <c r="I12" s="82"/>
      <c r="J12" s="82"/>
      <c r="K12" s="82"/>
      <c r="L12" s="82"/>
      <c r="M12" s="82"/>
      <c r="N12" s="82"/>
      <c r="O12" s="110" t="s">
        <v>253</v>
      </c>
    </row>
    <row r="13" spans="1:15" ht="15" customHeight="1">
      <c r="A13" s="29">
        <v>9</v>
      </c>
      <c r="B13" s="12" t="s">
        <v>226</v>
      </c>
      <c r="C13" s="118">
        <v>6138092.4681200013</v>
      </c>
      <c r="D13" s="67"/>
      <c r="E13" s="67"/>
      <c r="F13" s="67"/>
      <c r="G13" s="81"/>
      <c r="H13" s="81"/>
      <c r="I13" s="81"/>
      <c r="J13" s="81"/>
      <c r="K13" s="81"/>
      <c r="L13" s="81"/>
      <c r="M13" s="81"/>
      <c r="N13" s="81"/>
      <c r="O13" s="108" t="s">
        <v>261</v>
      </c>
    </row>
    <row r="14" spans="1:15" ht="15" customHeight="1">
      <c r="A14" s="29">
        <v>10</v>
      </c>
      <c r="B14" s="12" t="s">
        <v>388</v>
      </c>
      <c r="C14" s="118">
        <v>6017951.8645200003</v>
      </c>
      <c r="D14" s="67"/>
      <c r="E14" s="67"/>
      <c r="F14" s="67"/>
      <c r="G14" s="67"/>
      <c r="H14" s="67"/>
      <c r="I14" s="67"/>
      <c r="J14" s="81"/>
      <c r="K14" s="81"/>
      <c r="L14" s="81"/>
      <c r="M14" s="81"/>
      <c r="N14" s="81"/>
      <c r="O14" s="108" t="s">
        <v>413</v>
      </c>
    </row>
    <row r="15" spans="1:15" ht="15" customHeight="1">
      <c r="A15" s="29">
        <v>11</v>
      </c>
      <c r="B15" s="12" t="s">
        <v>227</v>
      </c>
      <c r="C15" s="118">
        <v>385379.54707000009</v>
      </c>
      <c r="D15" s="67"/>
      <c r="E15" s="67"/>
      <c r="F15" s="67"/>
      <c r="G15" s="81"/>
      <c r="H15" s="81"/>
      <c r="I15" s="81"/>
      <c r="J15" s="81"/>
      <c r="K15" s="81"/>
      <c r="L15" s="81"/>
      <c r="M15" s="81"/>
      <c r="N15" s="81"/>
      <c r="O15" s="108" t="s">
        <v>263</v>
      </c>
    </row>
    <row r="16" spans="1:15" ht="15" customHeight="1">
      <c r="A16" s="29">
        <v>12</v>
      </c>
      <c r="B16" s="12" t="s">
        <v>228</v>
      </c>
      <c r="C16" s="134">
        <v>-438923.35225</v>
      </c>
      <c r="D16" s="67"/>
      <c r="E16" s="67"/>
      <c r="F16" s="67"/>
      <c r="G16" s="81"/>
      <c r="H16" s="81"/>
      <c r="I16" s="81"/>
      <c r="J16" s="81"/>
      <c r="K16" s="81"/>
      <c r="L16" s="81"/>
      <c r="M16" s="81"/>
      <c r="N16" s="81"/>
      <c r="O16" s="108" t="s">
        <v>262</v>
      </c>
    </row>
    <row r="17" spans="1:15" ht="15" customHeight="1">
      <c r="A17" s="29">
        <v>13</v>
      </c>
      <c r="B17" s="12" t="s">
        <v>229</v>
      </c>
      <c r="C17" s="118">
        <v>39315.612309999997</v>
      </c>
      <c r="D17" s="67"/>
      <c r="E17" s="67"/>
      <c r="F17" s="67"/>
      <c r="G17" s="81"/>
      <c r="H17" s="81"/>
      <c r="I17" s="81"/>
      <c r="J17" s="81"/>
      <c r="K17" s="81"/>
      <c r="L17" s="81"/>
      <c r="M17" s="81"/>
      <c r="N17" s="81"/>
      <c r="O17" s="108" t="s">
        <v>414</v>
      </c>
    </row>
    <row r="18" spans="1:15" ht="28.8">
      <c r="A18" s="117">
        <v>14</v>
      </c>
      <c r="B18" s="91" t="s">
        <v>393</v>
      </c>
      <c r="C18" s="134">
        <v>-70591.914410000012</v>
      </c>
      <c r="D18" s="67"/>
      <c r="E18" s="67"/>
      <c r="F18" s="67"/>
      <c r="G18" s="67"/>
      <c r="H18" s="67"/>
      <c r="I18" s="67"/>
      <c r="J18" s="81"/>
      <c r="K18" s="81"/>
      <c r="L18" s="81"/>
      <c r="M18" s="81"/>
      <c r="N18" s="81"/>
      <c r="O18" s="111" t="s">
        <v>415</v>
      </c>
    </row>
    <row r="19" spans="1:15" s="11" customFormat="1" ht="15" customHeight="1">
      <c r="A19" s="30">
        <v>15</v>
      </c>
      <c r="B19" s="73" t="s">
        <v>230</v>
      </c>
      <c r="C19" s="119">
        <v>11300465.131330002</v>
      </c>
      <c r="D19" s="70"/>
      <c r="E19" s="70"/>
      <c r="F19" s="70"/>
      <c r="G19" s="82"/>
      <c r="H19" s="82"/>
      <c r="I19" s="82"/>
      <c r="J19" s="82"/>
      <c r="K19" s="82"/>
      <c r="L19" s="82"/>
      <c r="M19" s="82"/>
      <c r="N19" s="82"/>
      <c r="O19" s="110" t="s">
        <v>264</v>
      </c>
    </row>
    <row r="20" spans="1:15" ht="15" customHeight="1">
      <c r="A20" s="29">
        <v>16</v>
      </c>
      <c r="B20" s="12" t="s">
        <v>231</v>
      </c>
      <c r="C20" s="118">
        <v>510069.08928000001</v>
      </c>
      <c r="D20" s="67"/>
      <c r="E20" s="67"/>
      <c r="F20" s="67"/>
      <c r="G20" s="81"/>
      <c r="H20" s="81"/>
      <c r="I20" s="81"/>
      <c r="J20" s="81"/>
      <c r="K20" s="81"/>
      <c r="L20" s="81"/>
      <c r="M20" s="81"/>
      <c r="N20" s="81"/>
      <c r="O20" s="108" t="s">
        <v>265</v>
      </c>
    </row>
    <row r="21" spans="1:15" ht="15" customHeight="1">
      <c r="A21" s="29">
        <v>17</v>
      </c>
      <c r="B21" s="12" t="s">
        <v>232</v>
      </c>
      <c r="C21" s="118">
        <v>311865.38690000004</v>
      </c>
      <c r="D21" s="67"/>
      <c r="E21" s="67"/>
      <c r="F21" s="67"/>
      <c r="G21" s="81"/>
      <c r="H21" s="81"/>
      <c r="I21" s="81"/>
      <c r="J21" s="81"/>
      <c r="K21" s="81"/>
      <c r="L21" s="81"/>
      <c r="M21" s="81"/>
      <c r="N21" s="81"/>
      <c r="O21" s="108" t="s">
        <v>266</v>
      </c>
    </row>
    <row r="22" spans="1:15" ht="15" customHeight="1">
      <c r="A22" s="29">
        <v>18</v>
      </c>
      <c r="B22" s="12" t="s">
        <v>233</v>
      </c>
      <c r="C22" s="118">
        <v>231110.08176999993</v>
      </c>
      <c r="D22" s="67"/>
      <c r="E22" s="67"/>
      <c r="F22" s="67"/>
      <c r="G22" s="81"/>
      <c r="H22" s="81"/>
      <c r="I22" s="81"/>
      <c r="J22" s="81"/>
      <c r="K22" s="81"/>
      <c r="L22" s="81"/>
      <c r="M22" s="81"/>
      <c r="N22" s="81"/>
      <c r="O22" s="108" t="s">
        <v>267</v>
      </c>
    </row>
    <row r="23" spans="1:15" ht="15" customHeight="1">
      <c r="A23" s="29">
        <v>19</v>
      </c>
      <c r="B23" s="12" t="s">
        <v>234</v>
      </c>
      <c r="C23" s="118">
        <v>414948.56326000008</v>
      </c>
      <c r="D23" s="67"/>
      <c r="E23" s="67"/>
      <c r="F23" s="67"/>
      <c r="G23" s="81"/>
      <c r="H23" s="81"/>
      <c r="I23" s="81"/>
      <c r="J23" s="81"/>
      <c r="K23" s="81"/>
      <c r="L23" s="81"/>
      <c r="M23" s="81"/>
      <c r="N23" s="81"/>
      <c r="O23" s="108" t="s">
        <v>268</v>
      </c>
    </row>
    <row r="24" spans="1:15" s="11" customFormat="1" ht="15" customHeight="1">
      <c r="A24" s="30">
        <v>20</v>
      </c>
      <c r="B24" s="73" t="s">
        <v>235</v>
      </c>
      <c r="C24" s="119">
        <v>1467993.12154</v>
      </c>
      <c r="D24" s="70"/>
      <c r="E24" s="70"/>
      <c r="F24" s="70"/>
      <c r="G24" s="82"/>
      <c r="H24" s="82"/>
      <c r="I24" s="82"/>
      <c r="J24" s="82"/>
      <c r="K24" s="82"/>
      <c r="L24" s="82"/>
      <c r="M24" s="82"/>
      <c r="N24" s="82"/>
      <c r="O24" s="110" t="s">
        <v>269</v>
      </c>
    </row>
    <row r="25" spans="1:15" s="11" customFormat="1" ht="15" customHeight="1">
      <c r="A25" s="30">
        <v>21</v>
      </c>
      <c r="B25" s="73" t="s">
        <v>236</v>
      </c>
      <c r="C25" s="119">
        <v>12768458.253049999</v>
      </c>
      <c r="D25" s="70"/>
      <c r="E25" s="70"/>
      <c r="F25" s="70"/>
      <c r="G25" s="82"/>
      <c r="H25" s="82"/>
      <c r="I25" s="82"/>
      <c r="J25" s="82"/>
      <c r="K25" s="82"/>
      <c r="L25" s="82"/>
      <c r="M25" s="82"/>
      <c r="N25" s="82"/>
      <c r="O25" s="110" t="s">
        <v>420</v>
      </c>
    </row>
    <row r="26" spans="1:15" ht="15" customHeight="1">
      <c r="A26" s="29">
        <v>22</v>
      </c>
      <c r="B26" s="12" t="s">
        <v>237</v>
      </c>
      <c r="C26" s="118">
        <v>171525.09350000008</v>
      </c>
      <c r="D26" s="67"/>
      <c r="E26" s="67"/>
      <c r="F26" s="67"/>
      <c r="G26" s="81"/>
      <c r="H26" s="81"/>
      <c r="I26" s="81"/>
      <c r="J26" s="81"/>
      <c r="K26" s="81"/>
      <c r="L26" s="81"/>
      <c r="M26" s="81"/>
      <c r="N26" s="81"/>
      <c r="O26" s="108" t="s">
        <v>260</v>
      </c>
    </row>
    <row r="27" spans="1:15" ht="15" customHeight="1">
      <c r="A27" s="29">
        <v>23</v>
      </c>
      <c r="B27" s="12" t="s">
        <v>238</v>
      </c>
      <c r="C27" s="118">
        <v>673933.30605000001</v>
      </c>
      <c r="D27" s="67"/>
      <c r="E27" s="67"/>
      <c r="F27" s="67"/>
      <c r="G27" s="81"/>
      <c r="H27" s="81"/>
      <c r="I27" s="81"/>
      <c r="J27" s="81"/>
      <c r="K27" s="81"/>
      <c r="L27" s="81"/>
      <c r="M27" s="81"/>
      <c r="N27" s="81"/>
      <c r="O27" s="108" t="s">
        <v>271</v>
      </c>
    </row>
    <row r="28" spans="1:15" ht="15" customHeight="1">
      <c r="A28" s="29">
        <v>24</v>
      </c>
      <c r="B28" s="12" t="s">
        <v>239</v>
      </c>
      <c r="C28" s="118">
        <v>29598.350879999991</v>
      </c>
      <c r="D28" s="67"/>
      <c r="E28" s="67"/>
      <c r="F28" s="67"/>
      <c r="G28" s="81"/>
      <c r="H28" s="81"/>
      <c r="I28" s="81"/>
      <c r="J28" s="81"/>
      <c r="K28" s="81"/>
      <c r="L28" s="81"/>
      <c r="M28" s="81"/>
      <c r="N28" s="81"/>
      <c r="O28" s="108" t="s">
        <v>270</v>
      </c>
    </row>
    <row r="29" spans="1:15" ht="15" customHeight="1">
      <c r="A29" s="29">
        <v>25</v>
      </c>
      <c r="B29" s="12" t="s">
        <v>240</v>
      </c>
      <c r="C29" s="118">
        <v>591484.70835000009</v>
      </c>
      <c r="D29" s="67"/>
      <c r="E29" s="67"/>
      <c r="F29" s="67"/>
      <c r="G29" s="81"/>
      <c r="H29" s="81"/>
      <c r="I29" s="81"/>
      <c r="J29" s="81"/>
      <c r="K29" s="81"/>
      <c r="L29" s="81"/>
      <c r="M29" s="81"/>
      <c r="N29" s="81"/>
      <c r="O29" s="108" t="s">
        <v>272</v>
      </c>
    </row>
    <row r="30" spans="1:15" ht="15" customHeight="1">
      <c r="A30" s="29">
        <v>26</v>
      </c>
      <c r="B30" s="12" t="s">
        <v>389</v>
      </c>
      <c r="C30" s="118">
        <v>169073.46856000001</v>
      </c>
      <c r="D30" s="67"/>
      <c r="E30" s="67"/>
      <c r="F30" s="67"/>
      <c r="G30" s="67"/>
      <c r="H30" s="67"/>
      <c r="I30" s="67"/>
      <c r="J30" s="81"/>
      <c r="K30" s="81"/>
      <c r="L30" s="81"/>
      <c r="M30" s="81"/>
      <c r="N30" s="81"/>
      <c r="O30" s="108" t="s">
        <v>416</v>
      </c>
    </row>
    <row r="31" spans="1:15" ht="15" customHeight="1">
      <c r="A31" s="29">
        <v>27</v>
      </c>
      <c r="B31" s="12" t="s">
        <v>394</v>
      </c>
      <c r="C31" s="118">
        <v>460923.5171</v>
      </c>
      <c r="D31" s="67"/>
      <c r="E31" s="67"/>
      <c r="F31" s="67"/>
      <c r="G31" s="67"/>
      <c r="H31" s="67"/>
      <c r="I31" s="67"/>
      <c r="J31" s="81"/>
      <c r="K31" s="81"/>
      <c r="L31" s="81"/>
      <c r="M31" s="81"/>
      <c r="N31" s="81"/>
      <c r="O31" s="108" t="s">
        <v>417</v>
      </c>
    </row>
    <row r="32" spans="1:15" ht="15" customHeight="1">
      <c r="A32" s="29">
        <v>28</v>
      </c>
      <c r="B32" s="12" t="s">
        <v>390</v>
      </c>
      <c r="C32" s="118">
        <v>473656.72440000006</v>
      </c>
      <c r="D32" s="67"/>
      <c r="E32" s="67"/>
      <c r="F32" s="67"/>
      <c r="G32" s="67"/>
      <c r="H32" s="67"/>
      <c r="I32" s="67"/>
      <c r="J32" s="81"/>
      <c r="K32" s="81"/>
      <c r="L32" s="81"/>
      <c r="M32" s="81"/>
      <c r="N32" s="81"/>
      <c r="O32" s="108" t="s">
        <v>418</v>
      </c>
    </row>
    <row r="33" spans="1:15" ht="15" customHeight="1">
      <c r="A33" s="30">
        <v>29</v>
      </c>
      <c r="B33" s="73" t="s">
        <v>337</v>
      </c>
      <c r="C33" s="119">
        <v>2570195.16952</v>
      </c>
      <c r="D33" s="67"/>
      <c r="E33" s="67"/>
      <c r="F33" s="67"/>
      <c r="G33" s="67"/>
      <c r="H33" s="67"/>
      <c r="I33" s="67"/>
      <c r="J33" s="82"/>
      <c r="K33" s="82"/>
      <c r="L33" s="82"/>
      <c r="M33" s="82"/>
      <c r="N33" s="82"/>
      <c r="O33" s="110" t="s">
        <v>419</v>
      </c>
    </row>
    <row r="34" spans="1:15" s="11" customFormat="1" ht="15" customHeight="1">
      <c r="A34" s="30">
        <v>30</v>
      </c>
      <c r="B34" s="73" t="s">
        <v>242</v>
      </c>
      <c r="C34" s="119">
        <v>15338653.422799997</v>
      </c>
      <c r="D34" s="70"/>
      <c r="E34" s="70"/>
      <c r="F34" s="70"/>
      <c r="G34" s="82"/>
      <c r="H34" s="82"/>
      <c r="I34" s="82"/>
      <c r="J34" s="82"/>
      <c r="K34" s="82"/>
      <c r="L34" s="82"/>
      <c r="M34" s="82"/>
      <c r="N34" s="82"/>
      <c r="O34" s="110" t="s">
        <v>259</v>
      </c>
    </row>
    <row r="35" spans="1:15" s="11" customFormat="1" ht="15" customHeight="1">
      <c r="A35" s="29">
        <v>31</v>
      </c>
      <c r="B35" s="12" t="s">
        <v>391</v>
      </c>
      <c r="C35" s="118">
        <v>7397054.304800001</v>
      </c>
      <c r="D35" s="67"/>
      <c r="E35" s="67"/>
      <c r="F35" s="67"/>
      <c r="G35" s="67"/>
      <c r="H35" s="67"/>
      <c r="I35" s="67"/>
      <c r="J35" s="81"/>
      <c r="K35" s="81"/>
      <c r="L35" s="81"/>
      <c r="M35" s="81"/>
      <c r="N35" s="81"/>
      <c r="O35" s="108" t="s">
        <v>421</v>
      </c>
    </row>
    <row r="36" spans="1:15" ht="15" customHeight="1">
      <c r="A36" s="29">
        <v>32</v>
      </c>
      <c r="B36" s="12" t="s">
        <v>243</v>
      </c>
      <c r="C36" s="118">
        <v>463940.98163000017</v>
      </c>
      <c r="D36" s="132"/>
      <c r="E36" s="67"/>
      <c r="F36" s="67"/>
      <c r="G36" s="81"/>
      <c r="H36" s="81"/>
      <c r="I36" s="81"/>
      <c r="J36" s="81"/>
      <c r="K36" s="81"/>
      <c r="L36" s="81"/>
      <c r="M36" s="81"/>
      <c r="N36" s="81"/>
      <c r="O36" s="108" t="s">
        <v>258</v>
      </c>
    </row>
    <row r="37" spans="1:15" ht="15" customHeight="1">
      <c r="A37" s="29">
        <v>33</v>
      </c>
      <c r="B37" s="12" t="s">
        <v>244</v>
      </c>
      <c r="C37" s="118">
        <v>223049.31378</v>
      </c>
      <c r="D37" s="67"/>
      <c r="E37" s="67"/>
      <c r="F37" s="67"/>
      <c r="G37" s="81"/>
      <c r="H37" s="81"/>
      <c r="I37" s="81"/>
      <c r="J37" s="81"/>
      <c r="K37" s="81"/>
      <c r="L37" s="81"/>
      <c r="M37" s="81"/>
      <c r="N37" s="81"/>
      <c r="O37" s="108" t="s">
        <v>257</v>
      </c>
    </row>
    <row r="38" spans="1:15" ht="15" customHeight="1">
      <c r="A38" s="29">
        <v>34</v>
      </c>
      <c r="B38" s="12" t="s">
        <v>245</v>
      </c>
      <c r="C38" s="118">
        <v>240891.66779000001</v>
      </c>
      <c r="D38" s="67"/>
      <c r="E38" s="67"/>
      <c r="F38" s="67"/>
      <c r="G38" s="81"/>
      <c r="H38" s="81"/>
      <c r="I38" s="81"/>
      <c r="J38" s="81"/>
      <c r="K38" s="81"/>
      <c r="L38" s="81"/>
      <c r="M38" s="81"/>
      <c r="N38" s="81"/>
      <c r="O38" s="108" t="s">
        <v>256</v>
      </c>
    </row>
    <row r="39" spans="1:15" ht="15" customHeight="1">
      <c r="A39" s="29">
        <v>35</v>
      </c>
      <c r="B39" s="12" t="s">
        <v>246</v>
      </c>
      <c r="C39" s="118">
        <v>1019334.4584799999</v>
      </c>
      <c r="D39" s="67"/>
      <c r="E39" s="67"/>
      <c r="F39" s="67"/>
      <c r="G39" s="81"/>
      <c r="H39" s="81"/>
      <c r="I39" s="81"/>
      <c r="J39" s="81"/>
      <c r="K39" s="81"/>
      <c r="L39" s="81"/>
      <c r="M39" s="81"/>
      <c r="N39" s="81"/>
      <c r="O39" s="108" t="s">
        <v>255</v>
      </c>
    </row>
    <row r="40" spans="1:15" s="11" customFormat="1" ht="15" customHeight="1">
      <c r="A40" s="29">
        <v>36</v>
      </c>
      <c r="B40" s="73" t="s">
        <v>247</v>
      </c>
      <c r="C40" s="119">
        <v>1260226.1263300001</v>
      </c>
      <c r="D40" s="70"/>
      <c r="E40" s="70"/>
      <c r="F40" s="70"/>
      <c r="G40" s="82"/>
      <c r="H40" s="82"/>
      <c r="I40" s="82"/>
      <c r="J40" s="82"/>
      <c r="K40" s="82"/>
      <c r="L40" s="82"/>
      <c r="M40" s="82"/>
      <c r="N40" s="82"/>
      <c r="O40" s="110" t="s">
        <v>306</v>
      </c>
    </row>
    <row r="41" spans="1:15">
      <c r="D41" s="28"/>
      <c r="E41" s="28"/>
    </row>
    <row r="42" spans="1:15">
      <c r="B42" s="97" t="s">
        <v>392</v>
      </c>
      <c r="D42" s="28"/>
      <c r="E42" s="28"/>
    </row>
    <row r="43" spans="1:15" ht="15.6">
      <c r="B43" s="114"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C5" activePane="bottomRight" state="frozen"/>
      <selection pane="topRight"/>
      <selection pane="bottomLeft"/>
      <selection pane="bottomRight" activeCell="C21" sqref="C21"/>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07" t="s">
        <v>411</v>
      </c>
    </row>
    <row r="2" spans="1:15" ht="22.8" thickBot="1">
      <c r="A2" s="138" t="s">
        <v>194</v>
      </c>
      <c r="B2" s="139"/>
      <c r="C2" s="139"/>
      <c r="D2" s="139"/>
      <c r="E2" s="139"/>
      <c r="F2" s="139"/>
      <c r="G2" s="139"/>
      <c r="H2" s="139"/>
      <c r="I2" s="139"/>
      <c r="J2" s="139"/>
      <c r="K2" s="139"/>
      <c r="L2" s="139"/>
      <c r="M2" s="139"/>
      <c r="N2" s="139"/>
      <c r="O2" s="139"/>
    </row>
    <row r="3" spans="1:15" ht="22.8" thickBot="1">
      <c r="A3" s="144" t="s">
        <v>363</v>
      </c>
      <c r="B3" s="145"/>
      <c r="C3" s="145"/>
      <c r="D3" s="145"/>
      <c r="E3" s="145"/>
      <c r="F3" s="145"/>
      <c r="G3" s="145"/>
      <c r="H3" s="145"/>
      <c r="I3" s="145"/>
      <c r="J3" s="145"/>
      <c r="K3" s="145"/>
      <c r="L3" s="145"/>
      <c r="M3" s="145"/>
      <c r="N3" s="145"/>
      <c r="O3" s="145"/>
    </row>
    <row r="4" spans="1:15" s="58"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85">
        <v>6594430.8423800012</v>
      </c>
      <c r="D5" s="67"/>
      <c r="E5" s="67"/>
      <c r="F5" s="67"/>
      <c r="G5" s="67"/>
      <c r="H5" s="67"/>
      <c r="I5" s="81"/>
      <c r="J5" s="67"/>
      <c r="K5" s="81"/>
      <c r="L5" s="67"/>
      <c r="M5" s="81"/>
      <c r="N5" s="67"/>
      <c r="O5" s="112" t="s">
        <v>293</v>
      </c>
    </row>
    <row r="6" spans="1:15" ht="15" customHeight="1">
      <c r="A6" s="29">
        <v>2</v>
      </c>
      <c r="B6" s="41" t="s">
        <v>275</v>
      </c>
      <c r="C6" s="85">
        <v>317145.83209999994</v>
      </c>
      <c r="D6" s="67"/>
      <c r="E6" s="67"/>
      <c r="F6" s="67"/>
      <c r="G6" s="67"/>
      <c r="H6" s="67"/>
      <c r="I6" s="81"/>
      <c r="J6" s="67"/>
      <c r="K6" s="81"/>
      <c r="L6" s="67"/>
      <c r="M6" s="81"/>
      <c r="N6" s="67"/>
      <c r="O6" s="112" t="s">
        <v>422</v>
      </c>
    </row>
    <row r="7" spans="1:15" ht="15" customHeight="1">
      <c r="A7" s="30">
        <v>3</v>
      </c>
      <c r="B7" s="69" t="s">
        <v>395</v>
      </c>
      <c r="C7" s="124">
        <v>6911576.674610002</v>
      </c>
      <c r="D7" s="67"/>
      <c r="E7" s="67"/>
      <c r="F7" s="67"/>
      <c r="G7" s="67"/>
      <c r="H7" s="67"/>
      <c r="I7" s="81"/>
      <c r="J7" s="70"/>
      <c r="K7" s="82"/>
      <c r="L7" s="70"/>
      <c r="M7" s="82"/>
      <c r="N7" s="70"/>
      <c r="O7" s="113" t="s">
        <v>423</v>
      </c>
    </row>
    <row r="8" spans="1:15" ht="15" customHeight="1">
      <c r="A8" s="29">
        <v>4</v>
      </c>
      <c r="B8" s="41" t="s">
        <v>276</v>
      </c>
      <c r="C8" s="85">
        <v>877798.16550000035</v>
      </c>
      <c r="D8" s="67"/>
      <c r="E8" s="67"/>
      <c r="F8" s="67"/>
      <c r="G8" s="67"/>
      <c r="H8" s="67"/>
      <c r="I8" s="81"/>
      <c r="J8" s="67"/>
      <c r="K8" s="81"/>
      <c r="L8" s="67"/>
      <c r="M8" s="81"/>
      <c r="N8" s="67"/>
      <c r="O8" s="112" t="s">
        <v>424</v>
      </c>
    </row>
    <row r="9" spans="1:15" s="11" customFormat="1" ht="15" customHeight="1">
      <c r="A9" s="30">
        <v>5</v>
      </c>
      <c r="B9" s="69" t="s">
        <v>277</v>
      </c>
      <c r="C9" s="124">
        <v>6033778.5089100003</v>
      </c>
      <c r="D9" s="70"/>
      <c r="E9" s="70"/>
      <c r="F9" s="70"/>
      <c r="G9" s="70"/>
      <c r="H9" s="70"/>
      <c r="I9" s="82"/>
      <c r="J9" s="70"/>
      <c r="K9" s="82"/>
      <c r="L9" s="70"/>
      <c r="M9" s="82"/>
      <c r="N9" s="70"/>
      <c r="O9" s="113" t="s">
        <v>294</v>
      </c>
    </row>
    <row r="10" spans="1:15" ht="15" customHeight="1">
      <c r="A10" s="29">
        <v>6</v>
      </c>
      <c r="B10" s="41" t="s">
        <v>278</v>
      </c>
      <c r="C10" s="85">
        <v>2644946.1907499996</v>
      </c>
      <c r="D10" s="67"/>
      <c r="E10" s="67"/>
      <c r="F10" s="67"/>
      <c r="G10" s="67"/>
      <c r="H10" s="67"/>
      <c r="I10" s="81"/>
      <c r="J10" s="67"/>
      <c r="K10" s="81"/>
      <c r="L10" s="67"/>
      <c r="M10" s="81"/>
      <c r="N10" s="67"/>
      <c r="O10" s="112" t="s">
        <v>295</v>
      </c>
    </row>
    <row r="11" spans="1:15" ht="15" customHeight="1">
      <c r="A11" s="29">
        <v>7</v>
      </c>
      <c r="B11" s="41" t="s">
        <v>279</v>
      </c>
      <c r="C11" s="85">
        <v>433032.14597999991</v>
      </c>
      <c r="D11" s="67"/>
      <c r="E11" s="67"/>
      <c r="F11" s="67"/>
      <c r="G11" s="67"/>
      <c r="H11" s="67"/>
      <c r="I11" s="81"/>
      <c r="J11" s="67"/>
      <c r="K11" s="81"/>
      <c r="L11" s="67"/>
      <c r="M11" s="81"/>
      <c r="N11" s="67"/>
      <c r="O11" s="112" t="s">
        <v>296</v>
      </c>
    </row>
    <row r="12" spans="1:15" s="77" customFormat="1" ht="15" customHeight="1">
      <c r="A12" s="29">
        <v>8</v>
      </c>
      <c r="B12" s="41" t="s">
        <v>280</v>
      </c>
      <c r="C12" s="85">
        <v>2211914.0445300001</v>
      </c>
      <c r="D12" s="67"/>
      <c r="E12" s="67"/>
      <c r="F12" s="67"/>
      <c r="G12" s="67"/>
      <c r="H12" s="67"/>
      <c r="I12" s="81"/>
      <c r="J12" s="67"/>
      <c r="K12" s="81"/>
      <c r="L12" s="67"/>
      <c r="M12" s="81"/>
      <c r="N12" s="67"/>
      <c r="O12" s="112" t="s">
        <v>297</v>
      </c>
    </row>
    <row r="13" spans="1:15" ht="15" customHeight="1">
      <c r="A13" s="29">
        <v>9</v>
      </c>
      <c r="B13" s="41" t="s">
        <v>281</v>
      </c>
      <c r="C13" s="85">
        <v>3821864.4641699987</v>
      </c>
      <c r="D13" s="67"/>
      <c r="E13" s="67"/>
      <c r="F13" s="67"/>
      <c r="G13" s="67"/>
      <c r="H13" s="67"/>
      <c r="I13" s="81"/>
      <c r="J13" s="67"/>
      <c r="K13" s="81"/>
      <c r="L13" s="67"/>
      <c r="M13" s="81"/>
      <c r="N13" s="67"/>
      <c r="O13" s="112" t="s">
        <v>298</v>
      </c>
    </row>
    <row r="14" spans="1:15" ht="15" customHeight="1">
      <c r="A14" s="29">
        <v>10</v>
      </c>
      <c r="B14" s="41" t="s">
        <v>282</v>
      </c>
      <c r="C14" s="85">
        <v>-58158.658240000041</v>
      </c>
      <c r="D14" s="67"/>
      <c r="E14" s="67"/>
      <c r="F14" s="67"/>
      <c r="G14" s="67"/>
      <c r="H14" s="67"/>
      <c r="I14" s="81"/>
      <c r="J14" s="67"/>
      <c r="K14" s="81"/>
      <c r="L14" s="67"/>
      <c r="M14" s="81"/>
      <c r="N14" s="67"/>
      <c r="O14" s="112" t="s">
        <v>299</v>
      </c>
    </row>
    <row r="15" spans="1:15" ht="15" customHeight="1">
      <c r="A15" s="29">
        <v>11</v>
      </c>
      <c r="B15" s="41" t="s">
        <v>283</v>
      </c>
      <c r="C15" s="85">
        <v>-984315.1972800002</v>
      </c>
      <c r="D15" s="67"/>
      <c r="E15" s="67"/>
      <c r="F15" s="67"/>
      <c r="G15" s="67"/>
      <c r="H15" s="67"/>
      <c r="I15" s="81"/>
      <c r="J15" s="67"/>
      <c r="K15" s="81"/>
      <c r="L15" s="67"/>
      <c r="M15" s="81"/>
      <c r="N15" s="67"/>
      <c r="O15" s="112" t="s">
        <v>300</v>
      </c>
    </row>
    <row r="16" spans="1:15" ht="15" customHeight="1">
      <c r="A16" s="29">
        <v>12</v>
      </c>
      <c r="B16" s="41" t="s">
        <v>396</v>
      </c>
      <c r="C16" s="85">
        <v>-761.35464000000002</v>
      </c>
      <c r="D16" s="67"/>
      <c r="E16" s="67"/>
      <c r="F16" s="67"/>
      <c r="G16" s="67"/>
      <c r="H16" s="67"/>
      <c r="I16" s="81"/>
      <c r="J16" s="67"/>
      <c r="K16" s="81"/>
      <c r="L16" s="67"/>
      <c r="M16" s="81"/>
      <c r="N16" s="67"/>
      <c r="O16" s="112" t="s">
        <v>425</v>
      </c>
    </row>
    <row r="17" spans="1:15" ht="15" customHeight="1">
      <c r="A17" s="29">
        <v>13</v>
      </c>
      <c r="B17" s="91" t="s">
        <v>284</v>
      </c>
      <c r="C17" s="85">
        <v>-1043235.2101700006</v>
      </c>
      <c r="D17" s="67"/>
      <c r="E17" s="67"/>
      <c r="F17" s="67"/>
      <c r="G17" s="67"/>
      <c r="H17" s="67"/>
      <c r="I17" s="81"/>
      <c r="J17" s="67"/>
      <c r="K17" s="81"/>
      <c r="L17" s="67"/>
      <c r="M17" s="81"/>
      <c r="N17" s="67"/>
      <c r="O17" s="112" t="s">
        <v>301</v>
      </c>
    </row>
    <row r="18" spans="1:15" ht="15" customHeight="1">
      <c r="A18" s="30">
        <v>14</v>
      </c>
      <c r="B18" s="69" t="s">
        <v>221</v>
      </c>
      <c r="C18" s="124">
        <v>2778629.2538700001</v>
      </c>
      <c r="D18" s="70"/>
      <c r="E18" s="70"/>
      <c r="F18" s="70"/>
      <c r="G18" s="70"/>
      <c r="H18" s="70"/>
      <c r="I18" s="82"/>
      <c r="J18" s="70"/>
      <c r="K18" s="82"/>
      <c r="L18" s="70"/>
      <c r="M18" s="82"/>
      <c r="N18" s="70"/>
      <c r="O18" s="112" t="s">
        <v>252</v>
      </c>
    </row>
    <row r="19" spans="1:15" ht="15" customHeight="1">
      <c r="A19" s="29">
        <v>15</v>
      </c>
      <c r="B19" s="41" t="s">
        <v>285</v>
      </c>
      <c r="C19" s="85">
        <v>7215.0661199999995</v>
      </c>
      <c r="D19" s="67"/>
      <c r="E19" s="67"/>
      <c r="F19" s="67"/>
      <c r="G19" s="67"/>
      <c r="H19" s="67"/>
      <c r="I19" s="81"/>
      <c r="J19" s="67"/>
      <c r="K19" s="81"/>
      <c r="L19" s="67"/>
      <c r="M19" s="81"/>
      <c r="N19" s="67"/>
      <c r="O19" s="112" t="s">
        <v>302</v>
      </c>
    </row>
    <row r="20" spans="1:15" s="11" customFormat="1" ht="15" customHeight="1">
      <c r="A20" s="30">
        <v>16</v>
      </c>
      <c r="B20" s="69" t="s">
        <v>286</v>
      </c>
      <c r="C20" s="124">
        <v>2785844.3200300005</v>
      </c>
      <c r="D20" s="70"/>
      <c r="E20" s="70"/>
      <c r="F20" s="70"/>
      <c r="G20" s="70"/>
      <c r="H20" s="70"/>
      <c r="I20" s="82"/>
      <c r="J20" s="70"/>
      <c r="K20" s="82"/>
      <c r="L20" s="70"/>
      <c r="M20" s="82"/>
      <c r="N20" s="70"/>
      <c r="O20" s="113" t="s">
        <v>303</v>
      </c>
    </row>
    <row r="21" spans="1:15" ht="15" customHeight="1">
      <c r="A21" s="29">
        <v>17</v>
      </c>
      <c r="B21" s="41" t="s">
        <v>287</v>
      </c>
      <c r="C21" s="85">
        <v>2701388.3321799999</v>
      </c>
      <c r="D21" s="67"/>
      <c r="E21" s="67"/>
      <c r="F21" s="67"/>
      <c r="G21" s="67"/>
      <c r="H21" s="67"/>
      <c r="I21" s="81"/>
      <c r="J21" s="67"/>
      <c r="K21" s="81"/>
      <c r="L21" s="67"/>
      <c r="M21" s="81"/>
      <c r="N21" s="67"/>
      <c r="O21" s="112" t="s">
        <v>167</v>
      </c>
    </row>
    <row r="22" spans="1:15" ht="15" customHeight="1">
      <c r="A22" s="29">
        <v>18</v>
      </c>
      <c r="B22" s="41" t="s">
        <v>227</v>
      </c>
      <c r="C22" s="85">
        <v>1041731.5549399998</v>
      </c>
      <c r="D22" s="67"/>
      <c r="E22" s="67"/>
      <c r="F22" s="67"/>
      <c r="G22" s="67"/>
      <c r="H22" s="67"/>
      <c r="I22" s="81"/>
      <c r="J22" s="67"/>
      <c r="K22" s="81"/>
      <c r="L22" s="67"/>
      <c r="M22" s="81"/>
      <c r="N22" s="67"/>
      <c r="O22" s="112" t="s">
        <v>304</v>
      </c>
    </row>
    <row r="23" spans="1:15" ht="15" customHeight="1">
      <c r="A23" s="29">
        <v>19</v>
      </c>
      <c r="B23" s="41" t="s">
        <v>229</v>
      </c>
      <c r="C23" s="85">
        <v>44534.368199999997</v>
      </c>
      <c r="D23" s="67"/>
      <c r="E23" s="67"/>
      <c r="F23" s="67"/>
      <c r="G23" s="67"/>
      <c r="H23" s="67"/>
      <c r="I23" s="81"/>
      <c r="J23" s="67"/>
      <c r="K23" s="81"/>
      <c r="L23" s="67"/>
      <c r="M23" s="81"/>
      <c r="N23" s="67"/>
      <c r="O23" s="112" t="s">
        <v>305</v>
      </c>
    </row>
    <row r="24" spans="1:15" ht="15" customHeight="1">
      <c r="A24" s="29">
        <v>20</v>
      </c>
      <c r="B24" s="41" t="s">
        <v>288</v>
      </c>
      <c r="C24" s="85">
        <v>1704191.1453</v>
      </c>
      <c r="D24" s="67"/>
      <c r="E24" s="67"/>
      <c r="F24" s="67"/>
      <c r="G24" s="67"/>
      <c r="H24" s="67"/>
      <c r="I24" s="81"/>
      <c r="J24" s="67"/>
      <c r="K24" s="81"/>
      <c r="L24" s="67"/>
      <c r="M24" s="81"/>
      <c r="N24" s="67"/>
      <c r="O24" s="112" t="s">
        <v>314</v>
      </c>
    </row>
    <row r="25" spans="1:15" ht="15" customHeight="1">
      <c r="A25" s="29">
        <v>21</v>
      </c>
      <c r="B25" s="41" t="s">
        <v>289</v>
      </c>
      <c r="C25" s="85">
        <v>73488.128909999999</v>
      </c>
      <c r="D25" s="67"/>
      <c r="E25" s="67"/>
      <c r="F25" s="67"/>
      <c r="G25" s="67"/>
      <c r="H25" s="67"/>
      <c r="I25" s="81"/>
      <c r="J25" s="67"/>
      <c r="K25" s="81"/>
      <c r="L25" s="67"/>
      <c r="M25" s="81"/>
      <c r="N25" s="67"/>
      <c r="O25" s="112" t="s">
        <v>315</v>
      </c>
    </row>
    <row r="26" spans="1:15" s="11" customFormat="1" ht="15" customHeight="1">
      <c r="A26" s="29">
        <v>22</v>
      </c>
      <c r="B26" s="69" t="s">
        <v>335</v>
      </c>
      <c r="C26" s="124">
        <v>1777679.2742800002</v>
      </c>
      <c r="D26" s="70"/>
      <c r="E26" s="70"/>
      <c r="F26" s="70"/>
      <c r="G26" s="70"/>
      <c r="H26" s="70"/>
      <c r="I26" s="82"/>
      <c r="J26" s="70"/>
      <c r="K26" s="82"/>
      <c r="L26" s="70"/>
      <c r="M26" s="82"/>
      <c r="N26" s="70"/>
      <c r="O26" s="113" t="s">
        <v>312</v>
      </c>
    </row>
    <row r="27" spans="1:15" ht="15" customHeight="1">
      <c r="A27" s="29">
        <v>23</v>
      </c>
      <c r="B27" s="69" t="s">
        <v>336</v>
      </c>
      <c r="C27" s="124">
        <v>1008165.0455500003</v>
      </c>
      <c r="D27" s="70"/>
      <c r="E27" s="70"/>
      <c r="F27" s="70"/>
      <c r="G27" s="70"/>
      <c r="H27" s="70"/>
      <c r="I27" s="82"/>
      <c r="J27" s="70"/>
      <c r="K27" s="82"/>
      <c r="L27" s="70"/>
      <c r="M27" s="82"/>
      <c r="N27" s="70"/>
      <c r="O27" s="113" t="s">
        <v>313</v>
      </c>
    </row>
    <row r="28" spans="1:15" ht="15" customHeight="1">
      <c r="A28" s="29">
        <v>24</v>
      </c>
      <c r="B28" s="41" t="s">
        <v>222</v>
      </c>
      <c r="C28" s="85">
        <v>314320.46355000004</v>
      </c>
      <c r="D28" s="67"/>
      <c r="E28" s="67"/>
      <c r="F28" s="67"/>
      <c r="G28" s="67"/>
      <c r="H28" s="67"/>
      <c r="I28" s="81"/>
      <c r="J28" s="67"/>
      <c r="K28" s="81"/>
      <c r="L28" s="67"/>
      <c r="M28" s="81"/>
      <c r="N28" s="67"/>
      <c r="O28" s="112" t="s">
        <v>250</v>
      </c>
    </row>
    <row r="29" spans="1:15" ht="15" customHeight="1">
      <c r="A29" s="29">
        <v>25</v>
      </c>
      <c r="B29" s="41" t="s">
        <v>237</v>
      </c>
      <c r="C29" s="15">
        <v>205418.40082999997</v>
      </c>
      <c r="D29" s="67"/>
      <c r="E29" s="67"/>
      <c r="F29" s="67"/>
      <c r="G29" s="67"/>
      <c r="H29" s="67"/>
      <c r="I29" s="81"/>
      <c r="J29" s="67"/>
      <c r="K29" s="81"/>
      <c r="L29" s="67"/>
      <c r="M29" s="81"/>
      <c r="N29" s="67"/>
      <c r="O29" s="112" t="s">
        <v>260</v>
      </c>
    </row>
    <row r="30" spans="1:15" ht="15" customHeight="1">
      <c r="A30" s="29">
        <v>26</v>
      </c>
      <c r="B30" s="41" t="s">
        <v>290</v>
      </c>
      <c r="C30" s="85">
        <v>409155.32111000002</v>
      </c>
      <c r="D30" s="67"/>
      <c r="E30" s="67"/>
      <c r="F30" s="67"/>
      <c r="G30" s="67"/>
      <c r="H30" s="67"/>
      <c r="I30" s="81"/>
      <c r="J30" s="67"/>
      <c r="K30" s="81"/>
      <c r="L30" s="67"/>
      <c r="M30" s="81"/>
      <c r="N30" s="67"/>
      <c r="O30" s="112" t="s">
        <v>271</v>
      </c>
    </row>
    <row r="31" spans="1:15" ht="15" customHeight="1">
      <c r="A31" s="29">
        <v>27</v>
      </c>
      <c r="B31" s="41" t="s">
        <v>239</v>
      </c>
      <c r="C31" s="85">
        <v>14980.988099999997</v>
      </c>
      <c r="D31" s="67"/>
      <c r="E31" s="67"/>
      <c r="F31" s="67"/>
      <c r="G31" s="67"/>
      <c r="H31" s="67"/>
      <c r="I31" s="81"/>
      <c r="J31" s="67"/>
      <c r="K31" s="81"/>
      <c r="L31" s="67"/>
      <c r="M31" s="81"/>
      <c r="N31" s="67"/>
      <c r="O31" s="112" t="s">
        <v>270</v>
      </c>
    </row>
    <row r="32" spans="1:15" ht="15" customHeight="1">
      <c r="A32" s="29">
        <v>28</v>
      </c>
      <c r="B32" s="41" t="s">
        <v>291</v>
      </c>
      <c r="C32" s="85">
        <v>322064.96879000001</v>
      </c>
      <c r="D32" s="67"/>
      <c r="E32" s="67"/>
      <c r="F32" s="67"/>
      <c r="G32" s="67"/>
      <c r="H32" s="67"/>
      <c r="I32" s="81"/>
      <c r="J32" s="67"/>
      <c r="K32" s="81"/>
      <c r="L32" s="67"/>
      <c r="M32" s="81"/>
      <c r="N32" s="67"/>
      <c r="O32" s="112" t="s">
        <v>272</v>
      </c>
    </row>
    <row r="33" spans="1:15" ht="15" customHeight="1">
      <c r="A33" s="29">
        <v>29</v>
      </c>
      <c r="B33" s="41" t="s">
        <v>397</v>
      </c>
      <c r="C33" s="67">
        <v>0</v>
      </c>
      <c r="D33" s="67"/>
      <c r="E33" s="67"/>
      <c r="F33" s="67"/>
      <c r="G33" s="67"/>
      <c r="H33" s="67"/>
      <c r="I33" s="81"/>
      <c r="J33" s="67"/>
      <c r="K33" s="67"/>
      <c r="L33" s="67"/>
      <c r="M33" s="81"/>
      <c r="N33" s="67"/>
      <c r="O33" s="112" t="s">
        <v>427</v>
      </c>
    </row>
    <row r="34" spans="1:15" ht="15" customHeight="1">
      <c r="A34" s="29">
        <v>30</v>
      </c>
      <c r="B34" s="41" t="s">
        <v>398</v>
      </c>
      <c r="C34" s="67">
        <v>0</v>
      </c>
      <c r="D34" s="67"/>
      <c r="E34" s="67"/>
      <c r="F34" s="67"/>
      <c r="G34" s="67"/>
      <c r="H34" s="67"/>
      <c r="I34" s="81"/>
      <c r="J34" s="67"/>
      <c r="K34" s="67"/>
      <c r="L34" s="67"/>
      <c r="M34" s="81"/>
      <c r="N34" s="67"/>
      <c r="O34" s="112" t="s">
        <v>426</v>
      </c>
    </row>
    <row r="35" spans="1:15" s="11" customFormat="1" ht="15" customHeight="1">
      <c r="A35" s="29">
        <v>31</v>
      </c>
      <c r="B35" s="69" t="s">
        <v>337</v>
      </c>
      <c r="C35" s="124">
        <v>951619.67942000006</v>
      </c>
      <c r="D35" s="70"/>
      <c r="E35" s="70"/>
      <c r="F35" s="70"/>
      <c r="G35" s="70"/>
      <c r="H35" s="70"/>
      <c r="I35" s="82"/>
      <c r="J35" s="70"/>
      <c r="K35" s="82"/>
      <c r="L35" s="70"/>
      <c r="M35" s="82"/>
      <c r="N35" s="70"/>
      <c r="O35" s="113" t="s">
        <v>311</v>
      </c>
    </row>
    <row r="36" spans="1:15" ht="15" customHeight="1">
      <c r="A36" s="29">
        <v>32</v>
      </c>
      <c r="B36" s="41" t="s">
        <v>338</v>
      </c>
      <c r="C36" s="85">
        <v>370865.82972000004</v>
      </c>
      <c r="D36" s="67"/>
      <c r="E36" s="67"/>
      <c r="F36" s="67"/>
      <c r="G36" s="67"/>
      <c r="H36" s="67"/>
      <c r="I36" s="81"/>
      <c r="J36" s="67"/>
      <c r="K36" s="81"/>
      <c r="L36" s="67"/>
      <c r="M36" s="81"/>
      <c r="N36" s="67"/>
      <c r="O36" s="112" t="s">
        <v>310</v>
      </c>
    </row>
    <row r="37" spans="1:15" ht="15" customHeight="1">
      <c r="A37" s="29">
        <v>33</v>
      </c>
      <c r="B37" s="41" t="s">
        <v>241</v>
      </c>
      <c r="C37" s="85">
        <v>23274.348529999974</v>
      </c>
      <c r="D37" s="67"/>
      <c r="E37" s="67"/>
      <c r="F37" s="67"/>
      <c r="G37" s="67"/>
      <c r="H37" s="67"/>
      <c r="I37" s="81"/>
      <c r="J37" s="67"/>
      <c r="K37" s="81"/>
      <c r="L37" s="67"/>
      <c r="M37" s="81"/>
      <c r="N37" s="67"/>
      <c r="O37" s="112" t="s">
        <v>309</v>
      </c>
    </row>
    <row r="38" spans="1:15" ht="15" customHeight="1">
      <c r="A38" s="29">
        <v>34</v>
      </c>
      <c r="B38" s="41" t="s">
        <v>243</v>
      </c>
      <c r="C38" s="85">
        <v>394140.17830000015</v>
      </c>
      <c r="D38" s="67"/>
      <c r="E38" s="67"/>
      <c r="F38" s="67"/>
      <c r="G38" s="67"/>
      <c r="H38" s="67"/>
      <c r="I38" s="81"/>
      <c r="J38" s="67"/>
      <c r="K38" s="81"/>
      <c r="L38" s="67"/>
      <c r="M38" s="81"/>
      <c r="N38" s="67"/>
      <c r="O38" s="112" t="s">
        <v>258</v>
      </c>
    </row>
    <row r="39" spans="1:15" ht="15" customHeight="1">
      <c r="A39" s="29">
        <v>35</v>
      </c>
      <c r="B39" s="41" t="s">
        <v>292</v>
      </c>
      <c r="C39" s="85">
        <v>72793.681890000007</v>
      </c>
      <c r="D39" s="67"/>
      <c r="E39" s="67"/>
      <c r="F39" s="67"/>
      <c r="G39" s="67"/>
      <c r="H39" s="67"/>
      <c r="I39" s="81"/>
      <c r="J39" s="67"/>
      <c r="K39" s="81"/>
      <c r="L39" s="67"/>
      <c r="M39" s="81"/>
      <c r="N39" s="67"/>
      <c r="O39" s="112" t="s">
        <v>257</v>
      </c>
    </row>
    <row r="40" spans="1:15" ht="15" customHeight="1">
      <c r="A40" s="29">
        <v>36</v>
      </c>
      <c r="B40" s="41" t="s">
        <v>339</v>
      </c>
      <c r="C40" s="85">
        <v>321346.49631000002</v>
      </c>
      <c r="D40" s="67"/>
      <c r="E40" s="67"/>
      <c r="F40" s="67"/>
      <c r="G40" s="67"/>
      <c r="H40" s="67"/>
      <c r="I40" s="81"/>
      <c r="J40" s="67"/>
      <c r="K40" s="81"/>
      <c r="L40" s="67"/>
      <c r="M40" s="81"/>
      <c r="N40" s="67"/>
      <c r="O40" s="112" t="s">
        <v>308</v>
      </c>
    </row>
    <row r="41" spans="1:15" ht="15" customHeight="1">
      <c r="A41" s="29">
        <v>37</v>
      </c>
      <c r="B41" s="41" t="s">
        <v>246</v>
      </c>
      <c r="C41" s="85">
        <v>-25660.996829999989</v>
      </c>
      <c r="D41" s="67"/>
      <c r="E41" s="67"/>
      <c r="F41" s="67"/>
      <c r="G41" s="67"/>
      <c r="H41" s="67"/>
      <c r="I41" s="81"/>
      <c r="J41" s="67"/>
      <c r="K41" s="81"/>
      <c r="L41" s="67"/>
      <c r="M41" s="81"/>
      <c r="N41" s="67"/>
      <c r="O41" s="112" t="s">
        <v>307</v>
      </c>
    </row>
    <row r="42" spans="1:15" s="11" customFormat="1" ht="15" customHeight="1">
      <c r="A42" s="29">
        <v>38</v>
      </c>
      <c r="B42" s="69" t="s">
        <v>340</v>
      </c>
      <c r="C42" s="124">
        <v>295685.49952999997</v>
      </c>
      <c r="D42" s="70"/>
      <c r="E42" s="70"/>
      <c r="F42" s="70"/>
      <c r="G42" s="70"/>
      <c r="H42" s="70"/>
      <c r="I42" s="82"/>
      <c r="J42" s="70"/>
      <c r="K42" s="82"/>
      <c r="L42" s="70"/>
      <c r="M42" s="82"/>
      <c r="N42" s="70"/>
      <c r="O42" s="113" t="s">
        <v>306</v>
      </c>
    </row>
    <row r="43" spans="1:15">
      <c r="B43" s="62"/>
      <c r="C43" s="20"/>
      <c r="D43" s="61"/>
    </row>
    <row r="44" spans="1:15" ht="15.6">
      <c r="B44" s="114" t="s">
        <v>428</v>
      </c>
      <c r="D44" s="28"/>
    </row>
    <row r="45" spans="1:15">
      <c r="A45" s="89"/>
      <c r="N45" s="88"/>
    </row>
    <row r="46" spans="1:15">
      <c r="A46" s="88"/>
      <c r="N46" s="88"/>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70" zoomScaleNormal="70" workbookViewId="0">
      <pane xSplit="2" ySplit="4" topLeftCell="C5" activePane="bottomRight" state="frozen"/>
      <selection pane="topRight" activeCell="C1" sqref="C1"/>
      <selection pane="bottomLeft" activeCell="A5" sqref="A5"/>
      <selection pane="bottomRight" activeCell="C21" sqref="C21"/>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07" t="s">
        <v>411</v>
      </c>
    </row>
    <row r="2" spans="1:15" ht="22.8" thickBot="1">
      <c r="A2" s="138" t="s">
        <v>194</v>
      </c>
      <c r="B2" s="139"/>
      <c r="C2" s="139"/>
      <c r="D2" s="139"/>
      <c r="E2" s="139"/>
      <c r="F2" s="139"/>
      <c r="G2" s="139"/>
      <c r="H2" s="139"/>
      <c r="I2" s="139"/>
      <c r="J2" s="139"/>
      <c r="K2" s="139"/>
      <c r="L2" s="139"/>
      <c r="M2" s="139"/>
      <c r="N2" s="139"/>
      <c r="O2" s="139"/>
    </row>
    <row r="3" spans="1:15" ht="22.8" thickBot="1">
      <c r="A3" s="144" t="s">
        <v>361</v>
      </c>
      <c r="B3" s="145"/>
      <c r="C3" s="145"/>
      <c r="D3" s="145"/>
      <c r="E3" s="145"/>
      <c r="F3" s="145"/>
      <c r="G3" s="145"/>
      <c r="H3" s="145"/>
      <c r="I3" s="145"/>
      <c r="J3" s="145"/>
      <c r="K3" s="145"/>
      <c r="L3" s="145"/>
      <c r="M3" s="145"/>
      <c r="N3" s="145"/>
      <c r="O3" s="145"/>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67">
        <v>0</v>
      </c>
      <c r="D5" s="67"/>
      <c r="E5" s="67"/>
      <c r="F5" s="67"/>
      <c r="G5" s="67"/>
      <c r="H5" s="67"/>
      <c r="I5" s="81"/>
      <c r="J5" s="67"/>
      <c r="K5" s="67"/>
      <c r="L5" s="67"/>
      <c r="M5" s="81"/>
      <c r="N5" s="67"/>
      <c r="O5" s="112" t="s">
        <v>293</v>
      </c>
    </row>
    <row r="6" spans="1:15" ht="15" customHeight="1">
      <c r="A6" s="29">
        <v>2</v>
      </c>
      <c r="B6" s="12" t="s">
        <v>316</v>
      </c>
      <c r="C6" s="85">
        <v>1579397.77513</v>
      </c>
      <c r="D6" s="67"/>
      <c r="E6" s="67"/>
      <c r="F6" s="67"/>
      <c r="G6" s="67"/>
      <c r="H6" s="67"/>
      <c r="I6" s="81"/>
      <c r="J6" s="67"/>
      <c r="K6" s="81"/>
      <c r="L6" s="67"/>
      <c r="M6" s="81"/>
      <c r="N6" s="67"/>
      <c r="O6" s="112" t="s">
        <v>422</v>
      </c>
    </row>
    <row r="7" spans="1:15" ht="15" customHeight="1">
      <c r="A7" s="30">
        <v>3</v>
      </c>
      <c r="B7" s="73" t="s">
        <v>395</v>
      </c>
      <c r="C7" s="124">
        <v>1579397.77513</v>
      </c>
      <c r="D7" s="67"/>
      <c r="E7" s="67"/>
      <c r="F7" s="67"/>
      <c r="G7" s="67"/>
      <c r="H7" s="67"/>
      <c r="I7" s="81"/>
      <c r="J7" s="67"/>
      <c r="K7" s="81"/>
      <c r="L7" s="67"/>
      <c r="M7" s="81"/>
      <c r="N7" s="67"/>
      <c r="O7" s="113" t="s">
        <v>423</v>
      </c>
    </row>
    <row r="8" spans="1:15" ht="15" customHeight="1">
      <c r="A8" s="29">
        <v>4</v>
      </c>
      <c r="B8" s="12" t="s">
        <v>276</v>
      </c>
      <c r="C8" s="85">
        <v>335680.5404</v>
      </c>
      <c r="D8" s="67"/>
      <c r="E8" s="67"/>
      <c r="F8" s="67"/>
      <c r="G8" s="67"/>
      <c r="H8" s="67"/>
      <c r="I8" s="81"/>
      <c r="J8" s="67"/>
      <c r="K8" s="81"/>
      <c r="L8" s="67"/>
      <c r="M8" s="81"/>
      <c r="N8" s="67"/>
      <c r="O8" s="112" t="s">
        <v>424</v>
      </c>
    </row>
    <row r="9" spans="1:15" s="11" customFormat="1" ht="15" customHeight="1">
      <c r="A9" s="29">
        <v>5</v>
      </c>
      <c r="B9" s="73" t="s">
        <v>277</v>
      </c>
      <c r="C9" s="124">
        <v>1243717.23471</v>
      </c>
      <c r="D9" s="70"/>
      <c r="E9" s="70"/>
      <c r="F9" s="70"/>
      <c r="G9" s="70"/>
      <c r="H9" s="70"/>
      <c r="I9" s="82"/>
      <c r="J9" s="70"/>
      <c r="K9" s="82"/>
      <c r="L9" s="70"/>
      <c r="M9" s="82"/>
      <c r="N9" s="70"/>
      <c r="O9" s="113" t="s">
        <v>294</v>
      </c>
    </row>
    <row r="10" spans="1:15" ht="15" customHeight="1">
      <c r="A10" s="29">
        <v>6</v>
      </c>
      <c r="B10" s="12" t="s">
        <v>317</v>
      </c>
      <c r="C10" s="85">
        <v>535608.06198</v>
      </c>
      <c r="D10" s="67"/>
      <c r="E10" s="67"/>
      <c r="F10" s="67"/>
      <c r="G10" s="67"/>
      <c r="H10" s="67"/>
      <c r="I10" s="81"/>
      <c r="J10" s="67"/>
      <c r="K10" s="81"/>
      <c r="L10" s="67"/>
      <c r="M10" s="81"/>
      <c r="N10" s="67"/>
      <c r="O10" s="112" t="s">
        <v>295</v>
      </c>
    </row>
    <row r="11" spans="1:15" ht="15" customHeight="1">
      <c r="A11" s="29">
        <v>7</v>
      </c>
      <c r="B11" s="12" t="s">
        <v>279</v>
      </c>
      <c r="C11" s="85">
        <v>34096.034829999997</v>
      </c>
      <c r="D11" s="67"/>
      <c r="E11" s="67"/>
      <c r="F11" s="67"/>
      <c r="G11" s="67"/>
      <c r="H11" s="67"/>
      <c r="I11" s="81"/>
      <c r="J11" s="67"/>
      <c r="K11" s="81"/>
      <c r="L11" s="67"/>
      <c r="M11" s="81"/>
      <c r="N11" s="67"/>
      <c r="O11" s="112" t="s">
        <v>296</v>
      </c>
    </row>
    <row r="12" spans="1:15" s="11" customFormat="1" ht="15" customHeight="1">
      <c r="A12" s="29">
        <v>8</v>
      </c>
      <c r="B12" s="73" t="s">
        <v>280</v>
      </c>
      <c r="C12" s="124">
        <v>501512.02713</v>
      </c>
      <c r="D12" s="70"/>
      <c r="E12" s="70"/>
      <c r="F12" s="70"/>
      <c r="G12" s="70"/>
      <c r="H12" s="70"/>
      <c r="I12" s="82"/>
      <c r="J12" s="70"/>
      <c r="K12" s="82"/>
      <c r="L12" s="70"/>
      <c r="M12" s="82"/>
      <c r="N12" s="70"/>
      <c r="O12" s="112" t="s">
        <v>297</v>
      </c>
    </row>
    <row r="13" spans="1:15" ht="15" customHeight="1">
      <c r="A13" s="29">
        <v>9</v>
      </c>
      <c r="B13" s="12" t="s">
        <v>281</v>
      </c>
      <c r="C13" s="85">
        <v>742205.20754999993</v>
      </c>
      <c r="D13" s="67"/>
      <c r="E13" s="67"/>
      <c r="F13" s="67"/>
      <c r="G13" s="67"/>
      <c r="H13" s="67"/>
      <c r="I13" s="81"/>
      <c r="J13" s="67"/>
      <c r="K13" s="81"/>
      <c r="L13" s="67"/>
      <c r="M13" s="81"/>
      <c r="N13" s="67"/>
      <c r="O13" s="112" t="s">
        <v>298</v>
      </c>
    </row>
    <row r="14" spans="1:15" ht="15" customHeight="1">
      <c r="A14" s="29">
        <v>10</v>
      </c>
      <c r="B14" s="12" t="s">
        <v>282</v>
      </c>
      <c r="C14" s="85">
        <v>-26597.15249</v>
      </c>
      <c r="D14" s="67"/>
      <c r="E14" s="67"/>
      <c r="F14" s="67"/>
      <c r="G14" s="67"/>
      <c r="H14" s="67"/>
      <c r="I14" s="81"/>
      <c r="J14" s="67"/>
      <c r="K14" s="81"/>
      <c r="L14" s="67"/>
      <c r="M14" s="81"/>
      <c r="N14" s="67"/>
      <c r="O14" s="112" t="s">
        <v>299</v>
      </c>
    </row>
    <row r="15" spans="1:15" ht="15" customHeight="1">
      <c r="A15" s="29">
        <v>11</v>
      </c>
      <c r="B15" s="12" t="s">
        <v>283</v>
      </c>
      <c r="C15" s="85">
        <v>-127022.32962999999</v>
      </c>
      <c r="D15" s="67"/>
      <c r="E15" s="67"/>
      <c r="F15" s="67"/>
      <c r="G15" s="67"/>
      <c r="H15" s="67"/>
      <c r="I15" s="81"/>
      <c r="J15" s="67"/>
      <c r="K15" s="81"/>
      <c r="L15" s="67"/>
      <c r="M15" s="81"/>
      <c r="N15" s="67"/>
      <c r="O15" s="112" t="s">
        <v>300</v>
      </c>
    </row>
    <row r="16" spans="1:15" ht="15" customHeight="1">
      <c r="A16" s="29">
        <v>12</v>
      </c>
      <c r="B16" s="12" t="s">
        <v>396</v>
      </c>
      <c r="C16" s="85">
        <v>0</v>
      </c>
      <c r="D16" s="67"/>
      <c r="E16" s="67"/>
      <c r="F16" s="67"/>
      <c r="G16" s="67"/>
      <c r="H16" s="67"/>
      <c r="I16" s="81"/>
      <c r="J16" s="67"/>
      <c r="K16" s="67"/>
      <c r="L16" s="67"/>
      <c r="M16" s="81"/>
      <c r="N16" s="67"/>
      <c r="O16" s="112" t="s">
        <v>425</v>
      </c>
    </row>
    <row r="17" spans="1:15" ht="15" customHeight="1">
      <c r="A17" s="29">
        <v>13</v>
      </c>
      <c r="B17" s="12" t="s">
        <v>284</v>
      </c>
      <c r="C17" s="85">
        <v>-153619.48212999999</v>
      </c>
      <c r="D17" s="67"/>
      <c r="E17" s="67"/>
      <c r="F17" s="67"/>
      <c r="G17" s="67"/>
      <c r="H17" s="67"/>
      <c r="I17" s="81"/>
      <c r="J17" s="67"/>
      <c r="K17" s="81"/>
      <c r="L17" s="67"/>
      <c r="M17" s="81"/>
      <c r="N17" s="67"/>
      <c r="O17" s="112" t="s">
        <v>301</v>
      </c>
    </row>
    <row r="18" spans="1:15" ht="15" customHeight="1">
      <c r="A18" s="29">
        <v>14</v>
      </c>
      <c r="B18" s="12" t="s">
        <v>221</v>
      </c>
      <c r="C18" s="85">
        <v>588585.72540999996</v>
      </c>
      <c r="D18" s="67"/>
      <c r="E18" s="67"/>
      <c r="F18" s="67"/>
      <c r="G18" s="67"/>
      <c r="H18" s="67"/>
      <c r="I18" s="81"/>
      <c r="J18" s="67"/>
      <c r="K18" s="81"/>
      <c r="L18" s="67"/>
      <c r="M18" s="81"/>
      <c r="N18" s="67"/>
      <c r="O18" s="112" t="s">
        <v>252</v>
      </c>
    </row>
    <row r="19" spans="1:15" ht="15" customHeight="1">
      <c r="A19" s="29">
        <v>15</v>
      </c>
      <c r="B19" s="12" t="s">
        <v>285</v>
      </c>
      <c r="C19" s="85">
        <v>0</v>
      </c>
      <c r="D19" s="67"/>
      <c r="E19" s="67"/>
      <c r="F19" s="67"/>
      <c r="G19" s="67"/>
      <c r="H19" s="67"/>
      <c r="I19" s="81"/>
      <c r="J19" s="67"/>
      <c r="K19" s="81"/>
      <c r="L19" s="67"/>
      <c r="M19" s="81"/>
      <c r="N19" s="67"/>
      <c r="O19" s="112" t="s">
        <v>302</v>
      </c>
    </row>
    <row r="20" spans="1:15" s="11" customFormat="1" ht="15" customHeight="1">
      <c r="A20" s="29">
        <v>16</v>
      </c>
      <c r="B20" s="73" t="s">
        <v>341</v>
      </c>
      <c r="C20" s="124">
        <v>588585.72540999996</v>
      </c>
      <c r="D20" s="70"/>
      <c r="E20" s="70"/>
      <c r="F20" s="70"/>
      <c r="G20" s="70"/>
      <c r="H20" s="70"/>
      <c r="I20" s="82"/>
      <c r="J20" s="70"/>
      <c r="K20" s="82"/>
      <c r="L20" s="70"/>
      <c r="M20" s="82"/>
      <c r="N20" s="70"/>
      <c r="O20" s="113" t="s">
        <v>303</v>
      </c>
    </row>
    <row r="21" spans="1:15" ht="15" customHeight="1">
      <c r="A21" s="29">
        <v>17</v>
      </c>
      <c r="B21" s="12" t="s">
        <v>287</v>
      </c>
      <c r="C21" s="85">
        <v>585392.62546000001</v>
      </c>
      <c r="D21" s="67"/>
      <c r="E21" s="67"/>
      <c r="F21" s="67"/>
      <c r="G21" s="67"/>
      <c r="H21" s="67"/>
      <c r="I21" s="81"/>
      <c r="J21" s="67"/>
      <c r="K21" s="81"/>
      <c r="L21" s="67"/>
      <c r="M21" s="81"/>
      <c r="N21" s="67"/>
      <c r="O21" s="112" t="s">
        <v>167</v>
      </c>
    </row>
    <row r="22" spans="1:15" ht="15" customHeight="1">
      <c r="A22" s="29">
        <v>18</v>
      </c>
      <c r="B22" s="12" t="s">
        <v>227</v>
      </c>
      <c r="C22" s="85">
        <v>97465.962800000008</v>
      </c>
      <c r="D22" s="67"/>
      <c r="E22" s="67"/>
      <c r="F22" s="67"/>
      <c r="G22" s="67"/>
      <c r="H22" s="67"/>
      <c r="I22" s="81"/>
      <c r="J22" s="67"/>
      <c r="K22" s="81"/>
      <c r="L22" s="67"/>
      <c r="M22" s="81"/>
      <c r="N22" s="67"/>
      <c r="O22" s="112" t="s">
        <v>304</v>
      </c>
    </row>
    <row r="23" spans="1:15" ht="15" customHeight="1">
      <c r="A23" s="29">
        <v>19</v>
      </c>
      <c r="B23" s="12" t="s">
        <v>229</v>
      </c>
      <c r="C23" s="85">
        <v>34632.40481</v>
      </c>
      <c r="D23" s="67"/>
      <c r="E23" s="67"/>
      <c r="F23" s="67"/>
      <c r="G23" s="67"/>
      <c r="H23" s="67"/>
      <c r="I23" s="81"/>
      <c r="J23" s="67"/>
      <c r="K23" s="81"/>
      <c r="L23" s="67"/>
      <c r="M23" s="81"/>
      <c r="N23" s="67"/>
      <c r="O23" s="112" t="s">
        <v>305</v>
      </c>
    </row>
    <row r="24" spans="1:15" ht="15" customHeight="1">
      <c r="A24" s="29">
        <v>20</v>
      </c>
      <c r="B24" s="12" t="s">
        <v>318</v>
      </c>
      <c r="C24" s="85">
        <v>522559.06747000007</v>
      </c>
      <c r="D24" s="67"/>
      <c r="E24" s="67"/>
      <c r="F24" s="67"/>
      <c r="G24" s="67"/>
      <c r="H24" s="67"/>
      <c r="I24" s="81"/>
      <c r="J24" s="67"/>
      <c r="K24" s="81"/>
      <c r="L24" s="67"/>
      <c r="M24" s="81"/>
      <c r="N24" s="67"/>
      <c r="O24" s="112" t="s">
        <v>314</v>
      </c>
    </row>
    <row r="25" spans="1:15" ht="15" customHeight="1">
      <c r="A25" s="29">
        <v>21</v>
      </c>
      <c r="B25" s="12" t="s">
        <v>289</v>
      </c>
      <c r="C25" s="85">
        <v>2267.80717</v>
      </c>
      <c r="D25" s="67"/>
      <c r="E25" s="67"/>
      <c r="F25" s="67"/>
      <c r="G25" s="67"/>
      <c r="H25" s="67"/>
      <c r="I25" s="81"/>
      <c r="J25" s="67"/>
      <c r="K25" s="81"/>
      <c r="L25" s="67"/>
      <c r="M25" s="81"/>
      <c r="N25" s="67"/>
      <c r="O25" s="112" t="s">
        <v>315</v>
      </c>
    </row>
    <row r="26" spans="1:15" s="11" customFormat="1" ht="15" customHeight="1">
      <c r="A26" s="29">
        <v>22</v>
      </c>
      <c r="B26" s="73" t="s">
        <v>342</v>
      </c>
      <c r="C26" s="124">
        <v>524826.87465000001</v>
      </c>
      <c r="D26" s="70"/>
      <c r="E26" s="70"/>
      <c r="F26" s="70"/>
      <c r="G26" s="70"/>
      <c r="H26" s="70"/>
      <c r="I26" s="82"/>
      <c r="J26" s="70"/>
      <c r="K26" s="82"/>
      <c r="L26" s="70"/>
      <c r="M26" s="82"/>
      <c r="N26" s="70"/>
      <c r="O26" s="113" t="s">
        <v>312</v>
      </c>
    </row>
    <row r="27" spans="1:15" ht="15" customHeight="1">
      <c r="A27" s="29">
        <v>23</v>
      </c>
      <c r="B27" s="73" t="s">
        <v>336</v>
      </c>
      <c r="C27" s="124">
        <v>63758.85076999999</v>
      </c>
      <c r="D27" s="70"/>
      <c r="E27" s="70"/>
      <c r="F27" s="70"/>
      <c r="G27" s="70"/>
      <c r="H27" s="70"/>
      <c r="I27" s="82"/>
      <c r="J27" s="70"/>
      <c r="K27" s="82"/>
      <c r="L27" s="70"/>
      <c r="M27" s="82"/>
      <c r="N27" s="70"/>
      <c r="O27" s="113" t="s">
        <v>313</v>
      </c>
    </row>
    <row r="28" spans="1:15" ht="15" customHeight="1">
      <c r="A28" s="29">
        <v>24</v>
      </c>
      <c r="B28" s="12" t="s">
        <v>319</v>
      </c>
      <c r="C28" s="85">
        <v>82464.148219999988</v>
      </c>
      <c r="D28" s="67"/>
      <c r="E28" s="67"/>
      <c r="F28" s="67"/>
      <c r="G28" s="67"/>
      <c r="H28" s="67"/>
      <c r="I28" s="81"/>
      <c r="J28" s="67"/>
      <c r="K28" s="81"/>
      <c r="L28" s="67"/>
      <c r="M28" s="81"/>
      <c r="N28" s="67"/>
      <c r="O28" s="112" t="s">
        <v>250</v>
      </c>
    </row>
    <row r="29" spans="1:15" ht="15" customHeight="1">
      <c r="A29" s="29">
        <v>25</v>
      </c>
      <c r="B29" s="12" t="s">
        <v>237</v>
      </c>
      <c r="C29" s="85">
        <v>1661.01819</v>
      </c>
      <c r="D29" s="67"/>
      <c r="E29" s="67"/>
      <c r="F29" s="67"/>
      <c r="G29" s="67"/>
      <c r="H29" s="67"/>
      <c r="I29" s="81"/>
      <c r="J29" s="67"/>
      <c r="K29" s="81"/>
      <c r="L29" s="67"/>
      <c r="M29" s="81"/>
      <c r="N29" s="67"/>
      <c r="O29" s="112" t="s">
        <v>260</v>
      </c>
    </row>
    <row r="30" spans="1:15" ht="15" customHeight="1">
      <c r="A30" s="29">
        <v>26</v>
      </c>
      <c r="B30" s="12" t="s">
        <v>290</v>
      </c>
      <c r="C30" s="85">
        <v>30453.567640000001</v>
      </c>
      <c r="D30" s="67"/>
      <c r="E30" s="67"/>
      <c r="F30" s="67"/>
      <c r="G30" s="67"/>
      <c r="H30" s="67"/>
      <c r="I30" s="81"/>
      <c r="J30" s="67"/>
      <c r="K30" s="81"/>
      <c r="L30" s="67"/>
      <c r="M30" s="81"/>
      <c r="N30" s="67"/>
      <c r="O30" s="112" t="s">
        <v>271</v>
      </c>
    </row>
    <row r="31" spans="1:15" ht="15" customHeight="1">
      <c r="A31" s="29">
        <v>27</v>
      </c>
      <c r="B31" s="12" t="s">
        <v>320</v>
      </c>
      <c r="C31" s="85">
        <v>816.39893999999993</v>
      </c>
      <c r="D31" s="67"/>
      <c r="E31" s="67"/>
      <c r="F31" s="67"/>
      <c r="G31" s="67"/>
      <c r="H31" s="67"/>
      <c r="I31" s="81"/>
      <c r="J31" s="67"/>
      <c r="K31" s="81"/>
      <c r="L31" s="67"/>
      <c r="M31" s="81"/>
      <c r="N31" s="67"/>
      <c r="O31" s="112" t="s">
        <v>270</v>
      </c>
    </row>
    <row r="32" spans="1:15" ht="15" customHeight="1">
      <c r="A32" s="29">
        <v>28</v>
      </c>
      <c r="B32" s="12" t="s">
        <v>291</v>
      </c>
      <c r="C32" s="85">
        <v>10654.634470000001</v>
      </c>
      <c r="D32" s="67"/>
      <c r="E32" s="67"/>
      <c r="F32" s="67"/>
      <c r="G32" s="67"/>
      <c r="H32" s="67"/>
      <c r="I32" s="81"/>
      <c r="J32" s="67"/>
      <c r="K32" s="81"/>
      <c r="L32" s="67"/>
      <c r="M32" s="81"/>
      <c r="N32" s="67"/>
      <c r="O32" s="112" t="s">
        <v>272</v>
      </c>
    </row>
    <row r="33" spans="1:15" ht="15" customHeight="1">
      <c r="A33" s="29">
        <v>29</v>
      </c>
      <c r="B33" s="12" t="s">
        <v>397</v>
      </c>
      <c r="C33" s="85">
        <v>0</v>
      </c>
      <c r="D33" s="67"/>
      <c r="E33" s="67"/>
      <c r="F33" s="67"/>
      <c r="G33" s="67"/>
      <c r="H33" s="67"/>
      <c r="I33" s="81"/>
      <c r="J33" s="67"/>
      <c r="K33" s="67"/>
      <c r="L33" s="67"/>
      <c r="M33" s="81"/>
      <c r="N33" s="67"/>
      <c r="O33" s="112" t="s">
        <v>427</v>
      </c>
    </row>
    <row r="34" spans="1:15" ht="15" customHeight="1">
      <c r="A34" s="29">
        <v>30</v>
      </c>
      <c r="B34" s="12" t="s">
        <v>398</v>
      </c>
      <c r="C34" s="85">
        <v>0</v>
      </c>
      <c r="D34" s="67"/>
      <c r="E34" s="67"/>
      <c r="F34" s="67"/>
      <c r="G34" s="67"/>
      <c r="H34" s="67"/>
      <c r="I34" s="81"/>
      <c r="J34" s="67"/>
      <c r="K34" s="67"/>
      <c r="L34" s="67"/>
      <c r="M34" s="81"/>
      <c r="N34" s="67"/>
      <c r="O34" s="112" t="s">
        <v>426</v>
      </c>
    </row>
    <row r="35" spans="1:15" s="11" customFormat="1" ht="15" customHeight="1">
      <c r="A35" s="29">
        <v>31</v>
      </c>
      <c r="B35" s="73" t="s">
        <v>337</v>
      </c>
      <c r="C35" s="124">
        <v>43585.619279999999</v>
      </c>
      <c r="D35" s="70"/>
      <c r="E35" s="70"/>
      <c r="F35" s="70"/>
      <c r="G35" s="70"/>
      <c r="H35" s="70"/>
      <c r="I35" s="82"/>
      <c r="J35" s="70"/>
      <c r="K35" s="82"/>
      <c r="L35" s="70"/>
      <c r="M35" s="82"/>
      <c r="N35" s="70"/>
      <c r="O35" s="113" t="s">
        <v>311</v>
      </c>
    </row>
    <row r="36" spans="1:15" ht="15" customHeight="1">
      <c r="A36" s="29">
        <v>32</v>
      </c>
      <c r="B36" s="12" t="s">
        <v>338</v>
      </c>
      <c r="C36" s="85">
        <v>102637.37969</v>
      </c>
      <c r="D36" s="67"/>
      <c r="E36" s="67"/>
      <c r="F36" s="67"/>
      <c r="G36" s="67"/>
      <c r="H36" s="67"/>
      <c r="I36" s="81"/>
      <c r="J36" s="67"/>
      <c r="K36" s="81"/>
      <c r="L36" s="67"/>
      <c r="M36" s="81"/>
      <c r="N36" s="67"/>
      <c r="O36" s="112" t="s">
        <v>310</v>
      </c>
    </row>
    <row r="37" spans="1:15" ht="15" customHeight="1">
      <c r="A37" s="29">
        <v>33</v>
      </c>
      <c r="B37" s="12" t="s">
        <v>241</v>
      </c>
      <c r="C37" s="85">
        <v>-30432.850910000001</v>
      </c>
      <c r="D37" s="67"/>
      <c r="E37" s="67"/>
      <c r="F37" s="67"/>
      <c r="G37" s="67"/>
      <c r="H37" s="67"/>
      <c r="I37" s="81"/>
      <c r="J37" s="67"/>
      <c r="K37" s="81"/>
      <c r="L37" s="67"/>
      <c r="M37" s="81"/>
      <c r="N37" s="67"/>
      <c r="O37" s="112" t="s">
        <v>309</v>
      </c>
    </row>
    <row r="38" spans="1:15" ht="15" customHeight="1">
      <c r="A38" s="29">
        <v>34</v>
      </c>
      <c r="B38" s="12" t="s">
        <v>243</v>
      </c>
      <c r="C38" s="85">
        <v>72204.528770000004</v>
      </c>
      <c r="D38" s="67"/>
      <c r="E38" s="67"/>
      <c r="F38" s="67"/>
      <c r="G38" s="67"/>
      <c r="H38" s="67"/>
      <c r="I38" s="81"/>
      <c r="J38" s="67"/>
      <c r="K38" s="81"/>
      <c r="L38" s="67"/>
      <c r="M38" s="81"/>
      <c r="N38" s="67"/>
      <c r="O38" s="112" t="s">
        <v>258</v>
      </c>
    </row>
    <row r="39" spans="1:15" ht="15" customHeight="1">
      <c r="A39" s="29">
        <v>35</v>
      </c>
      <c r="B39" s="12" t="s">
        <v>244</v>
      </c>
      <c r="C39" s="85">
        <v>15557.964969999999</v>
      </c>
      <c r="D39" s="67"/>
      <c r="E39" s="67"/>
      <c r="F39" s="67"/>
      <c r="G39" s="67"/>
      <c r="H39" s="67"/>
      <c r="I39" s="81"/>
      <c r="J39" s="67"/>
      <c r="K39" s="81"/>
      <c r="L39" s="67"/>
      <c r="M39" s="81"/>
      <c r="N39" s="67"/>
      <c r="O39" s="112" t="s">
        <v>257</v>
      </c>
    </row>
    <row r="40" spans="1:15" ht="15" customHeight="1">
      <c r="A40" s="29">
        <v>36</v>
      </c>
      <c r="B40" s="12" t="s">
        <v>339</v>
      </c>
      <c r="C40" s="85">
        <v>56646.563780000004</v>
      </c>
      <c r="D40" s="67"/>
      <c r="E40" s="67"/>
      <c r="F40" s="67"/>
      <c r="G40" s="67"/>
      <c r="H40" s="67"/>
      <c r="I40" s="81"/>
      <c r="J40" s="67"/>
      <c r="K40" s="81"/>
      <c r="L40" s="67"/>
      <c r="M40" s="81"/>
      <c r="N40" s="67"/>
      <c r="O40" s="112" t="s">
        <v>308</v>
      </c>
    </row>
    <row r="41" spans="1:15" ht="15" customHeight="1">
      <c r="A41" s="29">
        <v>37</v>
      </c>
      <c r="B41" s="12" t="s">
        <v>246</v>
      </c>
      <c r="C41" s="85">
        <v>-17499.054940000002</v>
      </c>
      <c r="D41" s="67"/>
      <c r="E41" s="67"/>
      <c r="F41" s="67"/>
      <c r="G41" s="67"/>
      <c r="H41" s="67"/>
      <c r="I41" s="81"/>
      <c r="J41" s="67"/>
      <c r="K41" s="81"/>
      <c r="L41" s="67"/>
      <c r="M41" s="81"/>
      <c r="N41" s="67"/>
      <c r="O41" s="112" t="s">
        <v>307</v>
      </c>
    </row>
    <row r="42" spans="1:15" s="11" customFormat="1" ht="15" customHeight="1">
      <c r="A42" s="29">
        <v>38</v>
      </c>
      <c r="B42" s="73" t="s">
        <v>340</v>
      </c>
      <c r="C42" s="124">
        <v>39147.508840000002</v>
      </c>
      <c r="D42" s="70"/>
      <c r="E42" s="70"/>
      <c r="F42" s="70"/>
      <c r="G42" s="70"/>
      <c r="H42" s="70"/>
      <c r="I42" s="82"/>
      <c r="J42" s="70"/>
      <c r="K42" s="82"/>
      <c r="L42" s="70"/>
      <c r="M42" s="82"/>
      <c r="N42" s="70"/>
      <c r="O42" s="113" t="s">
        <v>306</v>
      </c>
    </row>
    <row r="44" spans="1:15" ht="15.6">
      <c r="B44" s="114" t="s">
        <v>428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E11" sqref="E11"/>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07" t="s">
        <v>411</v>
      </c>
    </row>
    <row r="2" spans="1:15" ht="22.8" thickBot="1">
      <c r="A2" s="138" t="s">
        <v>194</v>
      </c>
      <c r="B2" s="139"/>
      <c r="C2" s="139"/>
      <c r="D2" s="139"/>
      <c r="E2" s="139"/>
      <c r="F2" s="139"/>
      <c r="G2" s="139"/>
      <c r="H2" s="139"/>
      <c r="I2" s="139"/>
      <c r="J2" s="139"/>
      <c r="K2" s="139"/>
      <c r="L2" s="139"/>
      <c r="M2" s="139"/>
      <c r="N2" s="139"/>
      <c r="O2" s="139"/>
    </row>
    <row r="3" spans="1:15" ht="22.8" thickBot="1">
      <c r="A3" s="144" t="s">
        <v>0</v>
      </c>
      <c r="B3" s="145"/>
      <c r="C3" s="145"/>
      <c r="D3" s="145"/>
      <c r="E3" s="145"/>
      <c r="F3" s="145"/>
      <c r="G3" s="145"/>
      <c r="H3" s="145"/>
      <c r="I3" s="145"/>
      <c r="J3" s="145"/>
      <c r="K3" s="145"/>
      <c r="L3" s="145"/>
      <c r="M3" s="145"/>
      <c r="N3" s="145"/>
      <c r="O3" s="145"/>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85">
        <v>11196361.422520621</v>
      </c>
      <c r="D5" s="67"/>
      <c r="E5" s="67"/>
      <c r="F5" s="67"/>
      <c r="G5" s="85"/>
      <c r="H5" s="67"/>
      <c r="I5" s="81"/>
      <c r="J5" s="67"/>
      <c r="K5" s="85"/>
      <c r="L5" s="67"/>
      <c r="M5" s="118"/>
      <c r="N5" s="67"/>
      <c r="O5" s="108" t="s">
        <v>166</v>
      </c>
    </row>
    <row r="6" spans="1:15">
      <c r="A6">
        <v>2</v>
      </c>
      <c r="B6" s="12" t="s">
        <v>287</v>
      </c>
      <c r="C6" s="85">
        <v>10678664.663259594</v>
      </c>
      <c r="D6" s="67"/>
      <c r="E6" s="67"/>
      <c r="F6" s="67"/>
      <c r="G6" s="85"/>
      <c r="H6" s="67"/>
      <c r="I6" s="81"/>
      <c r="J6" s="67"/>
      <c r="K6" s="85"/>
      <c r="L6" s="67"/>
      <c r="M6" s="118"/>
      <c r="N6" s="67"/>
      <c r="O6" s="108" t="s">
        <v>321</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L20" sqref="L20"/>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07" t="s">
        <v>411</v>
      </c>
    </row>
    <row r="2" spans="1:15" ht="22.8" thickBot="1">
      <c r="A2" s="138" t="s">
        <v>194</v>
      </c>
      <c r="B2" s="139"/>
      <c r="C2" s="139"/>
      <c r="D2" s="139"/>
      <c r="E2" s="139"/>
      <c r="F2" s="139"/>
      <c r="G2" s="139"/>
      <c r="H2" s="139"/>
      <c r="I2" s="139"/>
      <c r="J2" s="139"/>
      <c r="K2" s="139"/>
      <c r="L2" s="139"/>
      <c r="M2" s="139"/>
      <c r="N2" s="139"/>
      <c r="O2" s="139"/>
    </row>
    <row r="3" spans="1:15" ht="22.8" thickBot="1">
      <c r="A3" s="144" t="s">
        <v>195</v>
      </c>
      <c r="B3" s="145"/>
      <c r="C3" s="145"/>
      <c r="D3" s="145"/>
      <c r="E3" s="145"/>
      <c r="F3" s="145"/>
      <c r="G3" s="145"/>
      <c r="H3" s="145"/>
      <c r="I3" s="145"/>
      <c r="J3" s="145"/>
      <c r="K3" s="145"/>
      <c r="L3" s="145"/>
      <c r="M3" s="145"/>
      <c r="N3" s="145"/>
      <c r="O3" s="145"/>
    </row>
    <row r="4" spans="1:15" s="64" customFormat="1" ht="31.8"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81">
        <v>1011414.4350920001</v>
      </c>
      <c r="D5" s="67"/>
      <c r="E5" s="67"/>
      <c r="F5" s="67"/>
      <c r="G5" s="87"/>
      <c r="H5" s="67"/>
      <c r="I5" s="81"/>
      <c r="J5" s="67"/>
      <c r="K5" s="85"/>
      <c r="L5" s="67"/>
      <c r="M5" s="81"/>
      <c r="N5" s="67"/>
      <c r="O5" s="108" t="s">
        <v>166</v>
      </c>
    </row>
    <row r="6" spans="1:15">
      <c r="A6" s="29">
        <v>2</v>
      </c>
      <c r="B6" s="12" t="s">
        <v>287</v>
      </c>
      <c r="C6" s="81">
        <v>1540630.2544819999</v>
      </c>
      <c r="D6" s="67"/>
      <c r="E6" s="67"/>
      <c r="F6" s="67"/>
      <c r="G6" s="87"/>
      <c r="H6" s="67"/>
      <c r="I6" s="81"/>
      <c r="J6" s="67"/>
      <c r="K6" s="85"/>
      <c r="L6" s="67"/>
      <c r="M6" s="81"/>
      <c r="N6" s="67"/>
      <c r="O6" s="108"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7.6">
      <c r="C19" s="31" t="s">
        <v>205</v>
      </c>
      <c r="D19" s="34" t="s">
        <v>346</v>
      </c>
      <c r="F19" s="31" t="s">
        <v>213</v>
      </c>
      <c r="G19" s="25" t="s">
        <v>349</v>
      </c>
    </row>
    <row r="20" spans="3:7" ht="15.75" customHeight="1">
      <c r="C20" s="31"/>
      <c r="F20" s="31"/>
    </row>
    <row r="21" spans="3:7" ht="86.4">
      <c r="C21" s="31" t="s">
        <v>206</v>
      </c>
      <c r="D21" s="34" t="s">
        <v>347</v>
      </c>
      <c r="F21" s="31" t="s">
        <v>214</v>
      </c>
      <c r="G21" s="25" t="s">
        <v>350</v>
      </c>
    </row>
    <row r="22" spans="3:7" ht="15" customHeight="1"/>
    <row r="23" spans="3:7" ht="72">
      <c r="C23" s="31" t="s">
        <v>207</v>
      </c>
      <c r="D23" s="25" t="s">
        <v>348</v>
      </c>
      <c r="F23" s="31" t="s">
        <v>215</v>
      </c>
      <c r="G23" s="25" t="s">
        <v>352</v>
      </c>
    </row>
    <row r="24" spans="3:7" ht="18" customHeight="1"/>
    <row r="25" spans="3:7" ht="100.8">
      <c r="C25" s="31" t="s">
        <v>208</v>
      </c>
      <c r="D25" s="25" t="s">
        <v>345</v>
      </c>
      <c r="F25" s="31" t="s">
        <v>216</v>
      </c>
      <c r="G25" s="25" t="s">
        <v>351</v>
      </c>
    </row>
    <row r="26" spans="3:7" ht="22.5" customHeight="1"/>
    <row r="27" spans="3:7" ht="67.5" customHeight="1">
      <c r="C27" s="31" t="s">
        <v>209</v>
      </c>
      <c r="D27" s="25" t="s">
        <v>353</v>
      </c>
      <c r="F27" s="31" t="s">
        <v>190</v>
      </c>
      <c r="G27" s="25" t="s">
        <v>354</v>
      </c>
    </row>
    <row r="28" spans="3:7" ht="72">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146</v>
      </c>
      <c r="D9" s="2"/>
      <c r="E9" s="2"/>
    </row>
    <row r="10" spans="3:5" ht="15.6">
      <c r="C10" s="21"/>
      <c r="D10" s="2"/>
      <c r="E10" s="2"/>
    </row>
    <row r="11" spans="3:5" ht="15.6">
      <c r="C11" s="21" t="s">
        <v>191</v>
      </c>
      <c r="D11" s="2"/>
      <c r="E11" s="2"/>
    </row>
    <row r="12" spans="3:5" ht="15.6">
      <c r="C12" s="21"/>
      <c r="D12" s="2"/>
      <c r="E12" s="2"/>
    </row>
    <row r="13" spans="3:5" ht="15.6">
      <c r="C13" s="21" t="s">
        <v>359</v>
      </c>
      <c r="D13" s="2"/>
      <c r="E13" s="3">
        <v>1</v>
      </c>
    </row>
    <row r="14" spans="3:5" ht="15.6">
      <c r="C14" s="21"/>
      <c r="D14" s="2"/>
      <c r="E14" s="2"/>
    </row>
    <row r="15" spans="3:5" ht="15.6">
      <c r="C15" s="21" t="s">
        <v>360</v>
      </c>
      <c r="D15" s="2"/>
      <c r="E15" s="3">
        <v>2</v>
      </c>
    </row>
    <row r="16" spans="3:5" ht="15.6">
      <c r="C16" s="21"/>
      <c r="D16" s="2"/>
      <c r="E16" s="2"/>
    </row>
    <row r="17" spans="3:5" ht="15.6">
      <c r="C17" s="21" t="s">
        <v>361</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192</v>
      </c>
    </row>
    <row r="26" spans="3:5" ht="15.6">
      <c r="C26" s="21" t="s">
        <v>359</v>
      </c>
      <c r="E26" s="3">
        <v>6</v>
      </c>
    </row>
    <row r="27" spans="3:5" ht="15.6">
      <c r="C27" s="21"/>
    </row>
    <row r="28" spans="3:5" ht="15.6">
      <c r="C28" s="21" t="s">
        <v>360</v>
      </c>
      <c r="E28" s="3">
        <v>7</v>
      </c>
    </row>
    <row r="29" spans="3:5" ht="15.6">
      <c r="C29" s="21"/>
    </row>
    <row r="30" spans="3:5" ht="15.6">
      <c r="C30" s="21" t="s">
        <v>361</v>
      </c>
      <c r="E30" s="3">
        <v>8</v>
      </c>
    </row>
    <row r="32" spans="3:5" ht="15.6">
      <c r="C32" s="21" t="s">
        <v>193</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D12" sqref="D12"/>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36"/>
      <c r="B1" s="137"/>
      <c r="C1" s="137"/>
      <c r="D1" s="137"/>
      <c r="E1" s="137"/>
      <c r="F1" s="137"/>
      <c r="G1" s="137"/>
      <c r="H1" s="137"/>
      <c r="I1" s="137"/>
      <c r="J1" s="137"/>
      <c r="K1" s="137"/>
      <c r="L1" s="137"/>
      <c r="M1" s="137"/>
      <c r="N1" s="137"/>
      <c r="O1" s="137"/>
      <c r="P1" s="137"/>
      <c r="Q1" s="35"/>
      <c r="R1" s="35"/>
      <c r="S1" s="35"/>
      <c r="T1" s="35"/>
      <c r="U1" s="35"/>
      <c r="V1" s="35"/>
      <c r="W1" s="35"/>
      <c r="X1" s="35"/>
      <c r="Y1" s="35"/>
      <c r="Z1" s="35"/>
      <c r="AA1" s="35"/>
      <c r="AB1" s="35"/>
      <c r="AC1" s="35"/>
      <c r="AD1" s="35"/>
    </row>
    <row r="2" spans="1:30" ht="16.2"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1060318397.8263251</v>
      </c>
      <c r="E3" s="15">
        <f>'FP-Life Insurance'!D27+'FP-General Insurance'!D27+'FP- Reinsurance'!D27+'FP- Social Insurance'!D21+'FP- Mandatory Insurance'!D21</f>
        <v>0</v>
      </c>
      <c r="F3" s="15">
        <f>'FP-Life Insurance'!E27+'FP-General Insurance'!E27+'FP- Reinsurance'!E27+'FP- Social Insurance'!E21+'FP- Mandatory Insurance'!E21</f>
        <v>0</v>
      </c>
      <c r="G3" s="15">
        <f>'FP-Life Insurance'!F27+'FP-General Insurance'!F27+'FP- Reinsurance'!F27+'FP- Social Insurance'!F21+'FP- Mandatory Insurance'!F21</f>
        <v>0</v>
      </c>
      <c r="H3" s="15">
        <f>'FP-Life Insurance'!G27+'FP-General Insurance'!G27+'FP- Reinsurance'!G27+'FP- Social Insurance'!G21+'FP- Mandatory Insurance'!G21</f>
        <v>0</v>
      </c>
      <c r="I3" s="15">
        <f>'FP-Life Insurance'!H27+'FP-General Insurance'!H27+'FP- Reinsurance'!H27+'FP- Social Insurance'!H21+'FP- Mandatory Insurance'!H21</f>
        <v>0</v>
      </c>
      <c r="J3" s="15">
        <f>'FP-Life Insurance'!I27+'FP-General Insurance'!I27+'FP- Reinsurance'!I27+'FP- Social Insurance'!I21+'FP- Mandatory Insurance'!I21</f>
        <v>0</v>
      </c>
      <c r="K3" s="45">
        <f>'FP-Life Insurance'!J27+'FP-General Insurance'!J27+'FP- Reinsurance'!J27+'FP- Social Insurance'!J21+'FP- Mandatory Insurance'!J21</f>
        <v>0</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9" t="s">
        <v>55</v>
      </c>
    </row>
    <row r="4" spans="1:30">
      <c r="C4" t="s">
        <v>197</v>
      </c>
      <c r="D4" s="15">
        <f>'FP-Life Insurance'!C40+'FP-General Insurance'!C40+'FP- Reinsurance'!C40+'FP- Social Insurance'!C22+'FP- Mandatory Insurance'!C22</f>
        <v>173424363.01846907</v>
      </c>
      <c r="E4" s="15">
        <f>'FP-Life Insurance'!D40+'FP-General Insurance'!D40+'FP- Reinsurance'!D40+'FP- Social Insurance'!D22+'FP- Mandatory Insurance'!D22</f>
        <v>0</v>
      </c>
      <c r="F4" s="15">
        <f>'FP-Life Insurance'!E40+'FP-General Insurance'!E40+'FP- Reinsurance'!E40+'FP- Social Insurance'!E22+'FP- Mandatory Insurance'!E22</f>
        <v>0</v>
      </c>
      <c r="G4" s="15">
        <f>'FP-Life Insurance'!F40+'FP-General Insurance'!F40+'FP- Reinsurance'!F40+'FP- Social Insurance'!F22+'FP- Mandatory Insurance'!F22</f>
        <v>0</v>
      </c>
      <c r="H4" s="15">
        <f>'FP-Life Insurance'!G40+'FP-General Insurance'!G40+'FP- Reinsurance'!G40+'FP- Social Insurance'!G22+'FP- Mandatory Insurance'!G22</f>
        <v>0</v>
      </c>
      <c r="I4" s="15">
        <f>'FP-Life Insurance'!H40+'FP-General Insurance'!H40+'FP- Reinsurance'!H40+'FP- Social Insurance'!H22+'FP- Mandatory Insurance'!H22</f>
        <v>0</v>
      </c>
      <c r="J4" s="15">
        <f>'FP-Life Insurance'!I40+'FP-General Insurance'!I40+'FP- Reinsurance'!I40+'FP- Social Insurance'!I22+'FP- Mandatory Insurance'!I22</f>
        <v>0</v>
      </c>
      <c r="K4" s="45">
        <f>'FP-Life Insurance'!J40+'FP-General Insurance'!J40+'FP- Reinsurance'!J40+'FP- Social Insurance'!J22+'FP- Mandatory Insurance'!J22</f>
        <v>0</v>
      </c>
      <c r="L4" s="45">
        <f>'FP-Life Insurance'!K40+'FP-General Insurance'!K40+'FP- Reinsurance'!K40+'FP- Social Insurance'!K22+'FP- Mandatory Insurance'!K22</f>
        <v>0</v>
      </c>
      <c r="M4" s="45">
        <f>'FP-Life Insurance'!L40+'FP-General Insurance'!L40+'FP- Reinsurance'!L40+'FP-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9" t="s">
        <v>89</v>
      </c>
    </row>
    <row r="5" spans="1:30">
      <c r="C5" t="s">
        <v>22</v>
      </c>
      <c r="D5" s="15">
        <f>'FP-Life Insurance'!C41+'FP-General Insurance'!C41+'FP- Reinsurance'!C41+'FP- Social Insurance'!C23+'FP- Mandatory Insurance'!C23</f>
        <v>1233742760.8453243</v>
      </c>
      <c r="E5" s="15">
        <f>'FP-Life Insurance'!D41+'FP-General Insurance'!D41+'FP- Reinsurance'!D41+'FP- Social Insurance'!D23+'FP- Mandatory Insurance'!D23</f>
        <v>0</v>
      </c>
      <c r="F5" s="15">
        <f>'FP-Life Insurance'!E41+'FP-General Insurance'!E41+'FP- Reinsurance'!E41+'FP- Social Insurance'!E23+'FP- Mandatory Insurance'!E23</f>
        <v>0</v>
      </c>
      <c r="G5" s="15">
        <f>'FP-Life Insurance'!F41+'FP-General Insurance'!F41+'FP- Reinsurance'!F41+'FP- Social Insurance'!F23+'FP- Mandatory Insurance'!F23</f>
        <v>0</v>
      </c>
      <c r="H5" s="15">
        <f>'FP-Life Insurance'!G41+'FP-General Insurance'!G41+'FP- Reinsurance'!G41+'FP- Social Insurance'!G23+'FP- Mandatory Insurance'!G23</f>
        <v>0</v>
      </c>
      <c r="I5" s="15">
        <f>'FP-Life Insurance'!H41+'FP-General Insurance'!H41+'FP- Reinsurance'!H41+'FP- Social Insurance'!H23+'FP- Mandatory Insurance'!H23</f>
        <v>0</v>
      </c>
      <c r="J5" s="15">
        <f>'FP-Life Insurance'!I41+'FP-General Insurance'!I41+'FP- Reinsurance'!I41+'FP- Social Insurance'!I23+'FP- Mandatory Insurance'!I23</f>
        <v>0</v>
      </c>
      <c r="K5" s="45">
        <f>'FP-Life Insurance'!J41+'FP-General Insurance'!J41+'FP- Reinsurance'!J41+'FP- Social Insurance'!J23+'FP- Mandatory Insurance'!J23</f>
        <v>0</v>
      </c>
      <c r="L5" s="45">
        <f>'FP-Life Insurance'!K41+'FP-General Insurance'!K41+'FP- Reinsurance'!K41+'FP- Social Insurance'!K23+'FP- Mandatory Insurance'!K23</f>
        <v>0</v>
      </c>
      <c r="M5" s="45">
        <f>'FP-Life Insurance'!L41+'FP-General Insurance'!L41+'FP- Reinsurance'!L41+'FP-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9" t="s">
        <v>90</v>
      </c>
    </row>
    <row r="6" spans="1:30">
      <c r="P6" s="99"/>
    </row>
    <row r="7" spans="1:30">
      <c r="C7" t="s">
        <v>198</v>
      </c>
      <c r="D7" s="15">
        <f>'FP-Life Insurance'!C55+'FP-General Insurance'!C55+'FP- Reinsurance'!C55+'FP- Social Insurance'!C24+'FP- Mandatory Insurance'!C24</f>
        <v>745316882.69830143</v>
      </c>
      <c r="E7" s="15">
        <f>'FP-Life Insurance'!D55+'FP-General Insurance'!D55+'FP- Reinsurance'!D55+'FP- Social Insurance'!D24+'FP- Mandatory Insurance'!D24</f>
        <v>0</v>
      </c>
      <c r="F7" s="15">
        <f>'FP-Life Insurance'!E55+'FP-General Insurance'!E55+'FP- Reinsurance'!E55+'FP- Social Insurance'!E24+'FP- Mandatory Insurance'!E24</f>
        <v>0</v>
      </c>
      <c r="G7" s="15">
        <f>'FP-Life Insurance'!F55+'FP-General Insurance'!F55+'FP- Reinsurance'!F55+'FP- Social Insurance'!F24+'FP- Mandatory Insurance'!F24</f>
        <v>0</v>
      </c>
      <c r="H7" s="15">
        <f>'FP-Life Insurance'!G55+'FP-General Insurance'!G55+'FP- Reinsurance'!G55+'FP- Social Insurance'!G24+'FP- Mandatory Insurance'!G24</f>
        <v>0</v>
      </c>
      <c r="I7" s="15">
        <f>'FP-Life Insurance'!H55+'FP-General Insurance'!H55+'FP- Reinsurance'!H55+'FP- Social Insurance'!H24+'FP- Mandatory Insurance'!H24</f>
        <v>0</v>
      </c>
      <c r="J7" s="15">
        <f>'FP-Life Insurance'!I55+'FP-General Insurance'!I55+'FP- Reinsurance'!I55+'FP- Social Insurance'!I24+'FP- Mandatory Insurance'!I24</f>
        <v>0</v>
      </c>
      <c r="K7" s="45">
        <f>'FP-Life Insurance'!J55+'FP-General Insurance'!J55+'FP- Reinsurance'!J55+'FP- Social Insurance'!J24+'FP- Mandatory Insurance'!J24</f>
        <v>0</v>
      </c>
      <c r="L7" s="45">
        <f>'FP-Life Insurance'!K55+'FP-General Insurance'!K55+'FP- Reinsurance'!K55+'FP- Social Insurance'!K24+'FP- Mandatory Insurance'!K24</f>
        <v>0</v>
      </c>
      <c r="M7" s="45">
        <f>'FP-Life Insurance'!L55+'FP-General Insurance'!L55+'FP- Reinsurance'!L55+'FP-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9" t="s">
        <v>100</v>
      </c>
    </row>
    <row r="8" spans="1:30">
      <c r="C8" t="s">
        <v>199</v>
      </c>
      <c r="D8" s="15">
        <f>'FP-Life Insurance'!C56+'FP-General Insurance'!C56+'FP- Reinsurance'!C56</f>
        <v>1548572.8893000002</v>
      </c>
      <c r="E8" s="15">
        <f>'FP-Life Insurance'!D56+'FP-General Insurance'!D56+'FP- Reinsurance'!D56</f>
        <v>0</v>
      </c>
      <c r="F8" s="15">
        <f>'FP-Life Insurance'!E56+'FP-General Insurance'!E56+'FP- Reinsurance'!E56</f>
        <v>0</v>
      </c>
      <c r="G8" s="15">
        <f>'FP-Life Insurance'!F56+'FP-General Insurance'!F56+'FP- Reinsurance'!F56</f>
        <v>0</v>
      </c>
      <c r="H8" s="15">
        <f>'FP-Life Insurance'!G56+'FP-General Insurance'!G56+'FP- Reinsurance'!G56</f>
        <v>0</v>
      </c>
      <c r="I8" s="15">
        <f>'FP-Life Insurance'!H56+'FP-General Insurance'!H56+'FP- Reinsurance'!H56</f>
        <v>0</v>
      </c>
      <c r="J8" s="15">
        <f>'FP-Life Insurance'!I56+'FP-General Insurance'!I56+'FP- Reinsurance'!I56</f>
        <v>0</v>
      </c>
      <c r="K8" s="45">
        <f>'FP-Life Insurance'!J56+'FP-General Insurance'!J56+'FP- Reinsurance'!J56</f>
        <v>0</v>
      </c>
      <c r="L8" s="45">
        <f>'FP-Life Insurance'!K56+'FP-General Insurance'!K56+'FP- Reinsurance'!K56</f>
        <v>0</v>
      </c>
      <c r="M8" s="45">
        <f>'FP-Life Insurance'!L56+'FP-General Insurance'!L56+'FP- Reinsurance'!L56</f>
        <v>0</v>
      </c>
      <c r="N8" s="45">
        <f>'FP-Life Insurance'!M56+'FP-General Insurance'!M56+'FP- Reinsurance'!M56</f>
        <v>0</v>
      </c>
      <c r="O8" s="45">
        <f>'FP-Life Insurance'!N56+'FP-General Insurance'!N56+'FP- Reinsurance'!N56</f>
        <v>0</v>
      </c>
      <c r="P8" s="99" t="s">
        <v>201</v>
      </c>
    </row>
    <row r="9" spans="1:30">
      <c r="C9" t="s">
        <v>200</v>
      </c>
      <c r="D9" s="15">
        <f>'FP-Life Insurance'!C61+'FP-General Insurance'!C61+'FP- Reinsurance'!C61+'FP- Social Insurance'!C25+'FP- Mandatory Insurance'!C25</f>
        <v>486877305.23595268</v>
      </c>
      <c r="E9" s="15">
        <f>'FP-Life Insurance'!D61+'FP-General Insurance'!D61+'FP- Reinsurance'!D61+'FP- Social Insurance'!D25+'FP- Mandatory Insurance'!D25</f>
        <v>0</v>
      </c>
      <c r="F9" s="15">
        <f>'FP-Life Insurance'!E61+'FP-General Insurance'!E61+'FP- Reinsurance'!E61+'FP- Social Insurance'!E25+'FP- Mandatory Insurance'!E25</f>
        <v>0</v>
      </c>
      <c r="G9" s="15">
        <f>'FP-Life Insurance'!F61+'FP-General Insurance'!F61+'FP- Reinsurance'!F61+'FP- Social Insurance'!F25+'FP- Mandatory Insurance'!F25</f>
        <v>0</v>
      </c>
      <c r="H9" s="15">
        <f>'FP-Life Insurance'!G61+'FP-General Insurance'!G61+'FP- Reinsurance'!G61+'FP- Social Insurance'!G25+'FP- Mandatory Insurance'!G25</f>
        <v>0</v>
      </c>
      <c r="I9" s="15">
        <f>'FP-Life Insurance'!H61+'FP-General Insurance'!H61+'FP- Reinsurance'!H61+'FP- Social Insurance'!H25+'FP- Mandatory Insurance'!H25</f>
        <v>0</v>
      </c>
      <c r="J9" s="15">
        <f>'FP-Life Insurance'!I61+'FP-General Insurance'!I61+'FP- Reinsurance'!I61+'FP- Social Insurance'!I25+'FP- Mandatory Insurance'!I25</f>
        <v>0</v>
      </c>
      <c r="K9" s="45">
        <f>'FP-Life Insurance'!J61+'FP-General Insurance'!J61+'FP- Reinsurance'!J61+'FP- Social Insurance'!J25+'FP- Mandatory Insurance'!J25</f>
        <v>0</v>
      </c>
      <c r="L9" s="45">
        <f>'FP-Life Insurance'!K61+'FP-General Insurance'!K61+'FP- Reinsurance'!K61+'FP- Social Insurance'!K25+'FP- Mandatory Insurance'!K25</f>
        <v>0</v>
      </c>
      <c r="M9" s="45">
        <f>'FP-Life Insurance'!L61+'FP-General Insurance'!L61+'FP- Reinsurance'!L61+'FP- Social Insurance'!L25+'FP- Mandatory Insurance'!L25</f>
        <v>0</v>
      </c>
      <c r="N9" s="45">
        <f>'FP-Life Insurance'!M61+'FP-General Insurance'!M61+'FP- Reinsurance'!M61+'FP- Social Insurance'!M25+'FP- Mandatory Insurance'!M25</f>
        <v>0</v>
      </c>
      <c r="O9" s="45">
        <f>'FP-Life Insurance'!N61+'FP-General Insurance'!N61+'FP- Reinsurance'!N61+'FP- Social Insurance'!N25+'FP- Mandatory Insurance'!N25</f>
        <v>0</v>
      </c>
      <c r="P9" s="99" t="s">
        <v>107</v>
      </c>
    </row>
    <row r="10" spans="1:30">
      <c r="K10" s="45"/>
      <c r="P10" s="99"/>
    </row>
    <row r="11" spans="1:30">
      <c r="C11" t="s">
        <v>357</v>
      </c>
      <c r="D11" s="33">
        <f>'IS-Life Insurance'!C5+'IS-General Insurance'!C7+'IS-Reinsurance'!C7+'IS-Social Insurance'!C5+'IS-Mandatory Insurance'!C5</f>
        <v>36052393.122952625</v>
      </c>
      <c r="E11" s="33">
        <f>'IS-Life Insurance'!D5+'IS-General Insurance'!D7+'IS-Reinsurance'!D7+'IS-Social Insurance'!D5+'IS-Mandatory Insurance'!D5</f>
        <v>0</v>
      </c>
      <c r="F11" s="33">
        <f>'IS-Life Insurance'!E5+'IS-General Insurance'!E7+'IS-Reinsurance'!E7+'IS-Social Insurance'!E5+'IS-Mandatory Insurance'!E5</f>
        <v>0</v>
      </c>
      <c r="G11" s="33">
        <f>'IS-Life Insurance'!F5+'IS-General Insurance'!F7+'IS-Reinsurance'!F7+'IS-Social Insurance'!F5+'IS-Mandatory Insurance'!F5</f>
        <v>0</v>
      </c>
      <c r="H11" s="33">
        <f>'IS-Life Insurance'!G5+'IS-General Insurance'!G7+'IS-Reinsurance'!G7+'IS-Social Insurance'!G5+'IS-Mandatory Insurance'!G5</f>
        <v>0</v>
      </c>
      <c r="I11" s="33">
        <f>'IS-Life Insurance'!H5+'IS-General Insurance'!H7+'IS-Reinsurance'!H7+'IS-Social Insurance'!H5+'IS-Mandatory Insurance'!H5</f>
        <v>0</v>
      </c>
      <c r="J11" s="33">
        <f>'IS-Life Insurance'!I5+'IS-General Insurance'!I7+'IS-Reinsurance'!I7+'IS-Social Insurance'!I5+'IS-Mandatory Insurance'!I5</f>
        <v>0</v>
      </c>
      <c r="K11" s="46">
        <f>'IS-Life Insurance'!J5+'IS-General Insurance'!J7+'IS-Reinsurance'!J7+'IS-Social Insurance'!J5+'IS-Mandatory Insurance'!J5</f>
        <v>0</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9" t="s">
        <v>203</v>
      </c>
    </row>
    <row r="12" spans="1:30">
      <c r="C12" t="s">
        <v>202</v>
      </c>
      <c r="D12" s="28">
        <f>'IS-Life Insurance'!C13+'IS-Life Insurance'!C14+'IS-General Insurance'!C21+'IS-Reinsurance'!C21+'IS-Social Insurance'!C6+'IS-Mandatory Insurance'!C6</f>
        <v>27662120.208021596</v>
      </c>
      <c r="E12" s="28">
        <f>'IS-Life Insurance'!D13+'IS-Life Insurance'!D14+'IS-General Insurance'!D21+'IS-Reinsurance'!D21+'IS-Mandatory Insurance'!D6+'IS-Social Insurance'!D6</f>
        <v>0</v>
      </c>
      <c r="F12" s="28">
        <f>'IS-Life Insurance'!E13+'IS-Life Insurance'!E14+'IS-General Insurance'!E21+'IS-Reinsurance'!E21+'IS-Mandatory Insurance'!E6+'IS-Social Insurance'!E6</f>
        <v>0</v>
      </c>
      <c r="G12" s="28">
        <f>'IS-Life Insurance'!F13+'IS-Life Insurance'!F14+'IS-General Insurance'!F21+'IS-Reinsurance'!F21+'IS-Mandatory Insurance'!F6+'IS-Social Insurance'!F6</f>
        <v>0</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9"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C28" sqref="C28"/>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36"/>
      <c r="B1" s="137"/>
      <c r="C1" s="137"/>
      <c r="D1" s="137"/>
      <c r="E1" s="137"/>
      <c r="F1" s="137"/>
      <c r="G1" s="137"/>
      <c r="H1" s="137"/>
      <c r="I1" s="137"/>
      <c r="J1" s="137"/>
      <c r="K1" s="137"/>
      <c r="L1" s="137"/>
      <c r="M1" s="137"/>
      <c r="N1" s="137"/>
      <c r="O1" s="137"/>
      <c r="P1" s="137"/>
      <c r="Q1" s="35"/>
      <c r="R1" s="35"/>
      <c r="S1" s="35"/>
      <c r="T1" s="35"/>
      <c r="U1" s="35"/>
      <c r="V1" s="35"/>
      <c r="W1" s="35"/>
      <c r="X1" s="35"/>
      <c r="Y1" s="35"/>
      <c r="Z1" s="35"/>
      <c r="AA1" s="35"/>
      <c r="AB1" s="35"/>
      <c r="AC1" s="35"/>
      <c r="AD1" s="35"/>
    </row>
    <row r="2" spans="1:30" s="50" customFormat="1" ht="31.8"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5" customHeight="1">
      <c r="A3" s="18"/>
      <c r="B3"/>
      <c r="C3" s="65" t="s">
        <v>204</v>
      </c>
      <c r="D3" s="64"/>
      <c r="E3" s="64"/>
      <c r="F3" s="64"/>
      <c r="G3" s="64"/>
      <c r="H3" s="64"/>
      <c r="I3" s="64"/>
      <c r="J3" s="64"/>
      <c r="K3" s="64"/>
      <c r="L3" s="64"/>
      <c r="M3" s="64"/>
      <c r="N3" s="64"/>
      <c r="O3" s="64"/>
      <c r="P3" s="50"/>
    </row>
    <row r="4" spans="1:30" s="20" customFormat="1" ht="22.95" customHeight="1">
      <c r="A4" s="18"/>
      <c r="B4"/>
      <c r="C4" s="50" t="s">
        <v>205</v>
      </c>
      <c r="D4" s="66">
        <f>IFERROR('IS-Life Insurance'!C5/('IS-Life Insurance'!C13+'IS-Life Insurance'!C14),"-")</f>
        <v>1.263045970832319</v>
      </c>
      <c r="E4" s="66" t="str">
        <f>IFERROR('IS-Life Insurance'!D5/('IS-Life Insurance'!D13+'IS-Life Insurance'!D14),"-")</f>
        <v>-</v>
      </c>
      <c r="F4" s="66" t="str">
        <f>IFERROR('IS-Life Insurance'!E5/('IS-Life Insurance'!E13+'IS-Life Insurance'!E14),"-")</f>
        <v>-</v>
      </c>
      <c r="G4" s="66" t="str">
        <f>IFERROR('IS-Life Insurance'!F5/('IS-Life Insurance'!F13+'IS-Life Insurance'!F14),"-")</f>
        <v>-</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100" t="s">
        <v>213</v>
      </c>
    </row>
    <row r="5" spans="1:30" s="20" customFormat="1" ht="22.95" customHeight="1">
      <c r="A5" s="18"/>
      <c r="B5"/>
      <c r="C5" s="50" t="s">
        <v>206</v>
      </c>
      <c r="D5" s="66">
        <f>IFERROR('IS-Life Insurance'!C5/('IS-Life Insurance'!C13+'IS-Life Insurance'!C14+'IS-Life Insurance'!C26+'IS-Life Insurance'!C27+'IS-Life Insurance'!C28+'IS-Life Insurance'!C29),"-")</f>
        <v>1.1270725727615001</v>
      </c>
      <c r="E5" s="66" t="str">
        <f>IFERROR('IS-Life Insurance'!D5/('IS-Life Insurance'!D13+'IS-Life Insurance'!D14+'IS-Life Insurance'!D26+'IS-Life Insurance'!D27+'IS-Life Insurance'!D28+'IS-Life Insurance'!D29),"-")</f>
        <v>-</v>
      </c>
      <c r="F5" s="66" t="str">
        <f>IFERROR('IS-Life Insurance'!E5/('IS-Life Insurance'!E13+'IS-Life Insurance'!E14+'IS-Life Insurance'!E26+'IS-Life Insurance'!E27+'IS-Life Insurance'!E28+'IS-Life Insurance'!E29),"-")</f>
        <v>-</v>
      </c>
      <c r="G5" s="66" t="str">
        <f>IFERROR('IS-Life Insurance'!F5/('IS-Life Insurance'!F13+'IS-Life Insurance'!F14+'IS-Life Insurance'!F26+'IS-Life Insurance'!F27+'IS-Life Insurance'!F28+'IS-Life Insurance'!F29),"-")</f>
        <v>-</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100" t="s">
        <v>214</v>
      </c>
    </row>
    <row r="6" spans="1:30" s="20" customFormat="1" ht="22.95" customHeight="1">
      <c r="A6" s="18"/>
      <c r="B6"/>
      <c r="C6" s="50" t="s">
        <v>207</v>
      </c>
      <c r="D6" s="66">
        <f>IFERROR(('IS-Life Insurance'!C5+'IS-Life Insurance'!C9)/('IS-Life Insurance'!C13+'IS-Life Insurance'!C14),"-")</f>
        <v>1.984846455243225</v>
      </c>
      <c r="E6" s="66" t="str">
        <f>IFERROR(('IS-Life Insurance'!D5+'IS-Life Insurance'!D9)/('IS-Life Insurance'!D13+'IS-Life Insurance'!D14),"-")</f>
        <v>-</v>
      </c>
      <c r="F6" s="66" t="str">
        <f>IFERROR(('IS-Life Insurance'!E5+'IS-Life Insurance'!E9)/('IS-Life Insurance'!E13+'IS-Life Insurance'!E14),"-")</f>
        <v>-</v>
      </c>
      <c r="G6" s="66" t="str">
        <f>IFERROR(('IS-Life Insurance'!F5+'IS-Life Insurance'!F9)/('IS-Life Insurance'!F13+'IS-Life Insurance'!F14),"-")</f>
        <v>-</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100" t="s">
        <v>215</v>
      </c>
    </row>
    <row r="7" spans="1:30" s="20" customFormat="1" ht="22.95" customHeight="1">
      <c r="A7" s="18"/>
      <c r="B7"/>
      <c r="C7" s="50" t="s">
        <v>208</v>
      </c>
      <c r="D7" s="66">
        <f>IFERROR(('IS-Life Insurance'!C5+'IS-Life Insurance'!C9)/('IS-Life Insurance'!C13+'IS-Life Insurance'!C14+'IS-Life Insurance'!C26+'IS-Life Insurance'!C27+'IS-Life Insurance'!C28+'IS-Life Insurance'!C29),"-")</f>
        <v>1.7711675208253497</v>
      </c>
      <c r="E7" s="66" t="str">
        <f>IFERROR(('IS-Life Insurance'!D5+'IS-Life Insurance'!D9)/('IS-Life Insurance'!D13+'IS-Life Insurance'!D14+'IS-Life Insurance'!D26+'IS-Life Insurance'!D27+'IS-Life Insurance'!D28+'IS-Life Insurance'!D29),"-")</f>
        <v>-</v>
      </c>
      <c r="F7" s="66" t="str">
        <f>IFERROR(('IS-Life Insurance'!E5+'IS-Life Insurance'!E9)/('IS-Life Insurance'!E13+'IS-Life Insurance'!E14+'IS-Life Insurance'!E26+'IS-Life Insurance'!E27+'IS-Life Insurance'!E28+'IS-Life Insurance'!E29),"-")</f>
        <v>-</v>
      </c>
      <c r="G7" s="66" t="str">
        <f>IFERROR(('IS-Life Insurance'!F5+'IS-Life Insurance'!F9)/('IS-Life Insurance'!F13+'IS-Life Insurance'!F14+'IS-Life Insurance'!F26+'IS-Life Insurance'!F27+'IS-Life Insurance'!F28+'IS-Life Insurance'!F29),"-")</f>
        <v>-</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100" t="s">
        <v>216</v>
      </c>
    </row>
    <row r="8" spans="1:30" s="20" customFormat="1" ht="22.95" customHeight="1">
      <c r="A8" s="18"/>
      <c r="B8"/>
      <c r="C8" s="50" t="s">
        <v>209</v>
      </c>
      <c r="D8" s="66">
        <f>IFERROR('IS-Life Insurance'!C6/'IS-Life Insurance'!C5,"-")</f>
        <v>4.457481016196578E-2</v>
      </c>
      <c r="E8" s="66" t="str">
        <f>IFERROR('IS-Life Insurance'!D6/'IS-Life Insurance'!D5,"-")</f>
        <v>-</v>
      </c>
      <c r="F8" s="66" t="str">
        <f>IFERROR('IS-Life Insurance'!E6/'IS-Life Insurance'!E5,"-")</f>
        <v>-</v>
      </c>
      <c r="G8" s="66" t="str">
        <f>IFERROR('IS-Life Insurance'!F6/'IS-Life Insurance'!F5,"-")</f>
        <v>-</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100" t="s">
        <v>190</v>
      </c>
    </row>
    <row r="9" spans="1:30" s="20" customFormat="1" ht="22.95" customHeight="1">
      <c r="A9" s="18"/>
      <c r="B9"/>
      <c r="C9" s="50" t="s">
        <v>210</v>
      </c>
      <c r="D9" s="66">
        <f>IFERROR('FP-Life Insurance'!C27/'FP-Life Insurance'!C54,"-")</f>
        <v>1.1269711846221553</v>
      </c>
      <c r="E9" s="66" t="str">
        <f>IFERROR('FP-Life Insurance'!D27/'FP-Life Insurance'!D54,"-")</f>
        <v>-</v>
      </c>
      <c r="F9" s="66" t="str">
        <f>IFERROR('FP-Life Insurance'!E27/'FP-Life Insurance'!E54,"-")</f>
        <v>-</v>
      </c>
      <c r="G9" s="66" t="str">
        <f>IFERROR('FP-Life Insurance'!F27/'FP-Life Insurance'!F54,"-")</f>
        <v>-</v>
      </c>
      <c r="H9" s="66" t="str">
        <f>IFERROR('FP-Life Insurance'!G27/'FP-Life Insurance'!G54,"-")</f>
        <v>-</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100" t="s">
        <v>217</v>
      </c>
    </row>
    <row r="10" spans="1:30" s="20" customFormat="1" ht="22.95" hidden="1" customHeight="1">
      <c r="A10" s="18"/>
      <c r="B10"/>
      <c r="C10" s="50" t="s">
        <v>433</v>
      </c>
      <c r="D10" s="66">
        <v>2.517000787934653</v>
      </c>
      <c r="E10" s="66"/>
      <c r="F10" s="66"/>
      <c r="G10" s="66"/>
      <c r="H10" s="66"/>
      <c r="I10" s="66"/>
      <c r="J10" s="66"/>
      <c r="K10" s="66"/>
      <c r="L10" s="66"/>
      <c r="M10" s="66"/>
      <c r="N10" s="66"/>
      <c r="O10" s="66"/>
      <c r="P10" s="100" t="s">
        <v>439</v>
      </c>
    </row>
    <row r="11" spans="1:30" s="20" customFormat="1" ht="22.95" hidden="1" customHeight="1">
      <c r="A11" s="18"/>
      <c r="B11"/>
      <c r="C11" s="50" t="s">
        <v>434</v>
      </c>
      <c r="D11" s="125">
        <v>5.0362355655666535</v>
      </c>
      <c r="E11" s="66"/>
      <c r="F11" s="66"/>
      <c r="G11" s="66"/>
      <c r="H11" s="66"/>
      <c r="I11" s="66"/>
      <c r="J11" s="66"/>
      <c r="K11" s="66"/>
      <c r="L11" s="66"/>
      <c r="M11" s="66"/>
      <c r="N11" s="66"/>
      <c r="O11" s="66"/>
      <c r="P11" s="100" t="s">
        <v>440</v>
      </c>
    </row>
    <row r="12" spans="1:30" s="20" customFormat="1" ht="22.95" hidden="1" customHeight="1">
      <c r="A12" s="18"/>
      <c r="B12"/>
      <c r="C12" s="50" t="s">
        <v>436</v>
      </c>
      <c r="D12" s="128"/>
      <c r="E12" s="66"/>
      <c r="F12" s="66"/>
      <c r="G12" s="66"/>
      <c r="H12" s="66"/>
      <c r="I12" s="66"/>
      <c r="J12" s="66"/>
      <c r="K12" s="66"/>
      <c r="L12" s="66"/>
      <c r="M12" s="66"/>
      <c r="N12" s="66"/>
      <c r="O12" s="66"/>
      <c r="P12" s="100" t="s">
        <v>435</v>
      </c>
    </row>
    <row r="13" spans="1:30" s="20" customFormat="1" ht="22.95" hidden="1" customHeight="1">
      <c r="A13" s="18"/>
      <c r="B13"/>
      <c r="C13" s="50" t="s">
        <v>437</v>
      </c>
      <c r="D13" s="128"/>
      <c r="E13" s="66"/>
      <c r="F13" s="66"/>
      <c r="G13" s="66"/>
      <c r="H13" s="66"/>
      <c r="I13" s="66"/>
      <c r="J13" s="66"/>
      <c r="K13" s="66"/>
      <c r="L13" s="66"/>
      <c r="M13" s="66"/>
      <c r="N13" s="66"/>
      <c r="O13" s="66"/>
      <c r="P13" s="100" t="s">
        <v>438</v>
      </c>
    </row>
    <row r="14" spans="1:30" ht="20.399999999999999" customHeight="1">
      <c r="C14" s="50"/>
      <c r="D14" s="66"/>
      <c r="E14" s="66"/>
      <c r="F14" s="66"/>
      <c r="G14" s="66"/>
      <c r="H14" s="66"/>
      <c r="I14" s="66"/>
      <c r="J14" s="66"/>
      <c r="K14" s="66"/>
      <c r="L14" s="66"/>
      <c r="M14" s="66"/>
      <c r="N14" s="66"/>
      <c r="O14" s="66"/>
      <c r="P14" s="100"/>
    </row>
    <row r="15" spans="1:30" s="20" customFormat="1" ht="20.399999999999999" customHeight="1">
      <c r="A15" s="18"/>
      <c r="B15"/>
      <c r="C15" s="65" t="s">
        <v>211</v>
      </c>
      <c r="D15" s="66"/>
      <c r="E15" s="66"/>
      <c r="F15" s="66"/>
      <c r="G15" s="66"/>
      <c r="H15" s="66"/>
      <c r="I15" s="66"/>
      <c r="J15" s="66"/>
      <c r="K15" s="66"/>
      <c r="L15" s="66"/>
      <c r="M15" s="66"/>
      <c r="N15" s="66"/>
      <c r="O15" s="66"/>
      <c r="P15" s="100"/>
    </row>
    <row r="16" spans="1:30" s="20" customFormat="1" ht="21" customHeight="1">
      <c r="A16" s="18"/>
      <c r="B16"/>
      <c r="C16" s="50" t="s">
        <v>205</v>
      </c>
      <c r="D16" s="101">
        <f>IFERROR(('IS-General Insurance'!C5+'IS-General Insurance'!C6)/('IS-General Insurance'!C21),"-")</f>
        <v>2.5585276252757083</v>
      </c>
      <c r="E16" s="101" t="str">
        <f>IFERROR(('IS-General Insurance'!D5+'IS-General Insurance'!D6)/('IS-General Insurance'!D21),"-")</f>
        <v>-</v>
      </c>
      <c r="F16" s="101" t="str">
        <f>IFERROR(('IS-General Insurance'!E5+'IS-General Insurance'!E6)/('IS-General Insurance'!E21),"-")</f>
        <v>-</v>
      </c>
      <c r="G16" s="101" t="str">
        <f>IFERROR(('IS-General Insurance'!F5+'IS-General Insurance'!F6)/('IS-General Insurance'!F21),"-")</f>
        <v>-</v>
      </c>
      <c r="H16" s="101" t="str">
        <f>IFERROR(('IS-General Insurance'!G5+'IS-General Insurance'!G6)/('IS-General Insurance'!G21),"-")</f>
        <v>-</v>
      </c>
      <c r="I16" s="101" t="str">
        <f>IFERROR(('IS-General Insurance'!H5+'IS-General Insurance'!H6)/('IS-General Insurance'!H21),"-")</f>
        <v>-</v>
      </c>
      <c r="J16" s="101" t="str">
        <f>IFERROR(('IS-General Insurance'!I5+'IS-General Insurance'!I6)/('IS-General Insurance'!I21),"-")</f>
        <v>-</v>
      </c>
      <c r="K16" s="101" t="str">
        <f>IFERROR(('IS-General Insurance'!J5+'IS-General Insurance'!J6)/('IS-General Insurance'!J21),"-")</f>
        <v>-</v>
      </c>
      <c r="L16" s="101" t="str">
        <f>IFERROR(('IS-General Insurance'!K5+'IS-General Insurance'!K6)/('IS-General Insurance'!K21),"-")</f>
        <v>-</v>
      </c>
      <c r="M16" s="101" t="str">
        <f>IFERROR(('IS-General Insurance'!L5+'IS-General Insurance'!L6)/('IS-General Insurance'!L21),"-")</f>
        <v>-</v>
      </c>
      <c r="N16" s="101" t="str">
        <f>IFERROR(('IS-General Insurance'!M5+'IS-General Insurance'!M6)/('IS-General Insurance'!M21),"-")</f>
        <v>-</v>
      </c>
      <c r="O16" s="101" t="str">
        <f>IFERROR(('IS-General Insurance'!N5+'IS-General Insurance'!N6)/('IS-General Insurance'!N21),"-")</f>
        <v>-</v>
      </c>
      <c r="P16" s="100" t="s">
        <v>213</v>
      </c>
    </row>
    <row r="17" spans="1:16" s="20" customFormat="1" ht="21" customHeight="1">
      <c r="A17" s="18"/>
      <c r="B17"/>
      <c r="C17" s="50" t="s">
        <v>206</v>
      </c>
      <c r="D17" s="101">
        <f>IFERROR(('IS-General Insurance'!C5+'IS-General Insurance'!C6)/('IS-General Insurance'!C21+'IS-General Insurance'!C29+'IS-General Insurance'!C30+'IS-General Insurance'!C31+'IS-General Insurance'!C32),"-")</f>
        <v>1.892023410200258</v>
      </c>
      <c r="E17" s="101" t="str">
        <f>IFERROR(('IS-General Insurance'!D5+'IS-General Insurance'!D6)/('IS-General Insurance'!D21+'IS-General Insurance'!D29+'IS-General Insurance'!D30+'IS-General Insurance'!D31+'IS-General Insurance'!D32),"-")</f>
        <v>-</v>
      </c>
      <c r="F17" s="101" t="str">
        <f>IFERROR(('IS-General Insurance'!E5+'IS-General Insurance'!E6)/('IS-General Insurance'!E21+'IS-General Insurance'!E29+'IS-General Insurance'!E30+'IS-General Insurance'!E31+'IS-General Insurance'!E32),"-")</f>
        <v>-</v>
      </c>
      <c r="G17" s="101" t="str">
        <f>IFERROR(('IS-General Insurance'!F5+'IS-General Insurance'!F6)/('IS-General Insurance'!F21+'IS-General Insurance'!F29+'IS-General Insurance'!F30+'IS-General Insurance'!F31+'IS-General Insurance'!F32),"-")</f>
        <v>-</v>
      </c>
      <c r="H17" s="101" t="str">
        <f>IFERROR(('IS-General Insurance'!G5+'IS-General Insurance'!G6)/('IS-General Insurance'!G21+'IS-General Insurance'!G29+'IS-General Insurance'!G30+'IS-General Insurance'!G31+'IS-General Insurance'!G32),"-")</f>
        <v>-</v>
      </c>
      <c r="I17" s="101" t="str">
        <f>IFERROR(('IS-General Insurance'!H5+'IS-General Insurance'!H6)/('IS-General Insurance'!H21+'IS-General Insurance'!H29+'IS-General Insurance'!H30+'IS-General Insurance'!H31+'IS-General Insurance'!H32),"-")</f>
        <v>-</v>
      </c>
      <c r="J17" s="101" t="str">
        <f>IFERROR(('IS-General Insurance'!I5+'IS-General Insurance'!I6)/('IS-General Insurance'!I21+'IS-General Insurance'!I29+'IS-General Insurance'!I30+'IS-General Insurance'!I31+'IS-General Insurance'!I32),"-")</f>
        <v>-</v>
      </c>
      <c r="K17" s="101" t="str">
        <f>IFERROR(('IS-General Insurance'!J5+'IS-General Insurance'!J6)/('IS-General Insurance'!J21+'IS-General Insurance'!J29+'IS-General Insurance'!J30+'IS-General Insurance'!J31+'IS-General Insurance'!J32),"-")</f>
        <v>-</v>
      </c>
      <c r="L17" s="101" t="str">
        <f>IFERROR(('IS-General Insurance'!K5+'IS-General Insurance'!K6)/('IS-General Insurance'!K21+'IS-General Insurance'!K29+'IS-General Insurance'!K30+'IS-General Insurance'!K31+'IS-General Insurance'!K32),"-")</f>
        <v>-</v>
      </c>
      <c r="M17" s="101" t="str">
        <f>IFERROR(('IS-General Insurance'!L5+'IS-General Insurance'!L6)/('IS-General Insurance'!L21+'IS-General Insurance'!L29+'IS-General Insurance'!L30+'IS-General Insurance'!L31+'IS-General Insurance'!L32),"-")</f>
        <v>-</v>
      </c>
      <c r="N17" s="101" t="str">
        <f>IFERROR(('IS-General Insurance'!M5+'IS-General Insurance'!M6)/('IS-General Insurance'!M21+'IS-General Insurance'!M29+'IS-General Insurance'!M30+'IS-General Insurance'!M31+'IS-General Insurance'!M32),"-")</f>
        <v>-</v>
      </c>
      <c r="O17" s="101" t="str">
        <f>IFERROR(('IS-General Insurance'!N5+'IS-General Insurance'!N6)/('IS-General Insurance'!N21+'IS-General Insurance'!N29+'IS-General Insurance'!N30+'IS-General Insurance'!N31+'IS-General Insurance'!N32),"-")</f>
        <v>-</v>
      </c>
      <c r="P17" s="100" t="s">
        <v>214</v>
      </c>
    </row>
    <row r="18" spans="1:16" s="20" customFormat="1" ht="21" customHeight="1">
      <c r="A18" s="18"/>
      <c r="B18"/>
      <c r="C18" s="50" t="s">
        <v>207</v>
      </c>
      <c r="D18" s="101">
        <f>IFERROR(('IS-General Insurance'!C5+'IS-General Insurance'!C6+'IS-General Insurance'!C28)/'IS-General Insurance'!C21,"-")</f>
        <v>2.6748827822909704</v>
      </c>
      <c r="E18" s="101" t="str">
        <f>IFERROR(('IS-General Insurance'!D5+'IS-General Insurance'!D6+'IS-General Insurance'!D28)/'IS-General Insurance'!D21,"-")</f>
        <v>-</v>
      </c>
      <c r="F18" s="101" t="str">
        <f>IFERROR(('IS-General Insurance'!E5+'IS-General Insurance'!E6+'IS-General Insurance'!E28)/'IS-General Insurance'!E21,"-")</f>
        <v>-</v>
      </c>
      <c r="G18" s="101" t="str">
        <f>IFERROR(('IS-General Insurance'!F5+'IS-General Insurance'!F6+'IS-General Insurance'!F28)/'IS-General Insurance'!F21,"-")</f>
        <v>-</v>
      </c>
      <c r="H18" s="101" t="str">
        <f>IFERROR(('IS-General Insurance'!G5+'IS-General Insurance'!G6+'IS-General Insurance'!G28)/'IS-General Insurance'!G21,"-")</f>
        <v>-</v>
      </c>
      <c r="I18" s="101" t="str">
        <f>IFERROR(('IS-General Insurance'!H5+'IS-General Insurance'!H6+'IS-General Insurance'!H28)/'IS-General Insurance'!H21,"-")</f>
        <v>-</v>
      </c>
      <c r="J18" s="101" t="str">
        <f>IFERROR(('IS-General Insurance'!I5+'IS-General Insurance'!I6+'IS-General Insurance'!I28)/'IS-General Insurance'!I21,"-")</f>
        <v>-</v>
      </c>
      <c r="K18" s="101" t="str">
        <f>IFERROR(('IS-General Insurance'!J5+'IS-General Insurance'!J6+'IS-General Insurance'!J28)/'IS-General Insurance'!J21,"-")</f>
        <v>-</v>
      </c>
      <c r="L18" s="101" t="str">
        <f>IFERROR(('IS-General Insurance'!K5+'IS-General Insurance'!K6+'IS-General Insurance'!K28)/'IS-General Insurance'!K21,"-")</f>
        <v>-</v>
      </c>
      <c r="M18" s="101" t="str">
        <f>IFERROR(('IS-General Insurance'!L5+'IS-General Insurance'!L6+'IS-General Insurance'!L28)/'IS-General Insurance'!L21,"-")</f>
        <v>-</v>
      </c>
      <c r="N18" s="101" t="str">
        <f>IFERROR(('IS-General Insurance'!M5+'IS-General Insurance'!M6+'IS-General Insurance'!M28)/'IS-General Insurance'!M21,"-")</f>
        <v>-</v>
      </c>
      <c r="O18" s="101" t="str">
        <f>IFERROR(('IS-General Insurance'!N5+'IS-General Insurance'!N6+'IS-General Insurance'!N28)/'IS-General Insurance'!N21,"-")</f>
        <v>-</v>
      </c>
      <c r="P18" s="100" t="s">
        <v>215</v>
      </c>
    </row>
    <row r="19" spans="1:16" s="20" customFormat="1" ht="21" customHeight="1">
      <c r="A19" s="18"/>
      <c r="B19"/>
      <c r="C19" s="50" t="s">
        <v>208</v>
      </c>
      <c r="D19" s="101">
        <f>IFERROR(('IS-General Insurance'!C5+'IS-General Insurance'!C6+'IS-General Insurance'!C28)/('IS-General Insurance'!C21+'IS-General Insurance'!C29+'IS-General Insurance'!C30+'IS-General Insurance'!C31+'IS-General Insurance'!C32),"-")</f>
        <v>1.9780676955132528</v>
      </c>
      <c r="E19" s="101" t="str">
        <f>IFERROR(('IS-General Insurance'!D5+'IS-General Insurance'!D6+'IS-General Insurance'!D28)/('IS-General Insurance'!D21+'IS-General Insurance'!D29+'IS-General Insurance'!D30+'IS-General Insurance'!D31+'IS-General Insurance'!D32),"-")</f>
        <v>-</v>
      </c>
      <c r="F19" s="101" t="str">
        <f>IFERROR(('IS-General Insurance'!E5+'IS-General Insurance'!E6+'IS-General Insurance'!E28)/('IS-General Insurance'!E21+'IS-General Insurance'!E29+'IS-General Insurance'!E30+'IS-General Insurance'!E31+'IS-General Insurance'!E32),"-")</f>
        <v>-</v>
      </c>
      <c r="G19" s="101" t="str">
        <f>IFERROR(('IS-General Insurance'!F5+'IS-General Insurance'!F6+'IS-General Insurance'!F28)/('IS-General Insurance'!F21+'IS-General Insurance'!F29+'IS-General Insurance'!F30+'IS-General Insurance'!F31+'IS-General Insurance'!F32),"-")</f>
        <v>-</v>
      </c>
      <c r="H19" s="101" t="str">
        <f>IFERROR(('IS-General Insurance'!G5+'IS-General Insurance'!G6+'IS-General Insurance'!G28)/('IS-General Insurance'!G21+'IS-General Insurance'!G29+'IS-General Insurance'!G30+'IS-General Insurance'!G31+'IS-General Insurance'!G32),"-")</f>
        <v>-</v>
      </c>
      <c r="I19" s="101" t="str">
        <f>IFERROR(('IS-General Insurance'!H5+'IS-General Insurance'!H6+'IS-General Insurance'!H28)/('IS-General Insurance'!H21+'IS-General Insurance'!H29+'IS-General Insurance'!H30+'IS-General Insurance'!H31+'IS-General Insurance'!H32),"-")</f>
        <v>-</v>
      </c>
      <c r="J19" s="101" t="str">
        <f>IFERROR(('IS-General Insurance'!I5+'IS-General Insurance'!I6+'IS-General Insurance'!I28)/('IS-General Insurance'!I21+'IS-General Insurance'!I29+'IS-General Insurance'!I30+'IS-General Insurance'!I31+'IS-General Insurance'!I32),"-")</f>
        <v>-</v>
      </c>
      <c r="K19" s="101" t="str">
        <f>IFERROR(('IS-General Insurance'!J5+'IS-General Insurance'!J6+'IS-General Insurance'!J28)/('IS-General Insurance'!J21+'IS-General Insurance'!J29+'IS-General Insurance'!J30+'IS-General Insurance'!J31+'IS-General Insurance'!J32),"-")</f>
        <v>-</v>
      </c>
      <c r="L19" s="101" t="str">
        <f>IFERROR(('IS-General Insurance'!K5+'IS-General Insurance'!K6+'IS-General Insurance'!K28)/('IS-General Insurance'!K21+'IS-General Insurance'!K29+'IS-General Insurance'!K30+'IS-General Insurance'!K31+'IS-General Insurance'!K32),"-")</f>
        <v>-</v>
      </c>
      <c r="M19" s="101" t="str">
        <f>IFERROR(('IS-General Insurance'!L5+'IS-General Insurance'!L6+'IS-General Insurance'!L28)/('IS-General Insurance'!L21+'IS-General Insurance'!L29+'IS-General Insurance'!L30+'IS-General Insurance'!L31+'IS-General Insurance'!L32),"-")</f>
        <v>-</v>
      </c>
      <c r="N19" s="101" t="str">
        <f>IFERROR(('IS-General Insurance'!M5+'IS-General Insurance'!M6+'IS-General Insurance'!M28)/('IS-General Insurance'!M21+'IS-General Insurance'!M29+'IS-General Insurance'!M30+'IS-General Insurance'!M31+'IS-General Insurance'!M32),"-")</f>
        <v>-</v>
      </c>
      <c r="O19" s="101" t="str">
        <f>IFERROR(('IS-General Insurance'!N5+'IS-General Insurance'!N6+'IS-General Insurance'!N28)/('IS-General Insurance'!N21+'IS-General Insurance'!N29+'IS-General Insurance'!N30+'IS-General Insurance'!N31+'IS-General Insurance'!N32),"-")</f>
        <v>-</v>
      </c>
      <c r="P19" s="100" t="s">
        <v>216</v>
      </c>
    </row>
    <row r="20" spans="1:16" s="20" customFormat="1" ht="21" customHeight="1">
      <c r="A20" s="18"/>
      <c r="B20"/>
      <c r="C20" s="50" t="s">
        <v>209</v>
      </c>
      <c r="D20" s="101">
        <f>IFERROR('IS-General Insurance'!C10/('IS-General Insurance'!C5+'IS-General Insurance'!C6),"-")</f>
        <v>0.38268347662496188</v>
      </c>
      <c r="E20" s="101" t="str">
        <f>IFERROR('IS-General Insurance'!D10/('IS-General Insurance'!D5+'IS-General Insurance'!D6),"-")</f>
        <v>-</v>
      </c>
      <c r="F20" s="101" t="str">
        <f>IFERROR('IS-General Insurance'!E10/('IS-General Insurance'!E5+'IS-General Insurance'!E6),"-")</f>
        <v>-</v>
      </c>
      <c r="G20" s="101" t="str">
        <f>IFERROR('IS-General Insurance'!F10/('IS-General Insurance'!F5+'IS-General Insurance'!F6),"-")</f>
        <v>-</v>
      </c>
      <c r="H20" s="101" t="str">
        <f>IFERROR('IS-General Insurance'!G10/('IS-General Insurance'!G5+'IS-General Insurance'!G6),"-")</f>
        <v>-</v>
      </c>
      <c r="I20" s="101" t="str">
        <f>IFERROR('IS-General Insurance'!H10/('IS-General Insurance'!H5+'IS-General Insurance'!H6),"-")</f>
        <v>-</v>
      </c>
      <c r="J20" s="101" t="str">
        <f>IFERROR('IS-General Insurance'!I10/('IS-General Insurance'!I5+'IS-General Insurance'!I6),"-")</f>
        <v>-</v>
      </c>
      <c r="K20" s="101" t="str">
        <f>IFERROR('IS-General Insurance'!J10/('IS-General Insurance'!J5+'IS-General Insurance'!J6),"-")</f>
        <v>-</v>
      </c>
      <c r="L20" s="101" t="str">
        <f>IFERROR('IS-General Insurance'!K10/('IS-General Insurance'!K5+'IS-General Insurance'!K6),"-")</f>
        <v>-</v>
      </c>
      <c r="M20" s="101" t="str">
        <f>IFERROR('IS-General Insurance'!L10/('IS-General Insurance'!L5+'IS-General Insurance'!L6),"-")</f>
        <v>-</v>
      </c>
      <c r="N20" s="101" t="str">
        <f>IFERROR('IS-General Insurance'!M10/('IS-General Insurance'!M5+'IS-General Insurance'!M6),"-")</f>
        <v>-</v>
      </c>
      <c r="O20" s="101" t="str">
        <f>IFERROR('IS-General Insurance'!N10/('IS-General Insurance'!N5+'IS-General Insurance'!N6),"-")</f>
        <v>-</v>
      </c>
      <c r="P20" s="100" t="s">
        <v>190</v>
      </c>
    </row>
    <row r="21" spans="1:16" s="20" customFormat="1" ht="21" customHeight="1">
      <c r="A21" s="18"/>
      <c r="B21"/>
      <c r="C21" s="50" t="s">
        <v>210</v>
      </c>
      <c r="D21" s="101">
        <f>IFERROR('FP-General Insurance'!C27/'FP-General Insurance'!C54,"-")</f>
        <v>1.1773248285428957</v>
      </c>
      <c r="E21" s="101" t="str">
        <f>IFERROR('FP-General Insurance'!D27/'FP-General Insurance'!D54,"-")</f>
        <v>-</v>
      </c>
      <c r="F21" s="101" t="str">
        <f>IFERROR('FP-General Insurance'!E27/'FP-General Insurance'!E54,"-")</f>
        <v>-</v>
      </c>
      <c r="G21" s="101" t="str">
        <f>IFERROR('FP-General Insurance'!F27/'FP-General Insurance'!F54,"-")</f>
        <v>-</v>
      </c>
      <c r="H21" s="101" t="str">
        <f>IFERROR('FP-General Insurance'!G27/'FP-General Insurance'!G54,"-")</f>
        <v>-</v>
      </c>
      <c r="I21" s="101" t="str">
        <f>IFERROR('FP-General Insurance'!H27/'FP-General Insurance'!H54,"-")</f>
        <v>-</v>
      </c>
      <c r="J21" s="101" t="str">
        <f>IFERROR('FP-General Insurance'!I27/'FP-General Insurance'!I54,"-")</f>
        <v>-</v>
      </c>
      <c r="K21" s="101" t="str">
        <f>IFERROR('FP-General Insurance'!J27/'FP-General Insurance'!J54,"-")</f>
        <v>-</v>
      </c>
      <c r="L21" s="101" t="str">
        <f>IFERROR('FP-General Insurance'!K27/'FP-General Insurance'!K54,"-")</f>
        <v>-</v>
      </c>
      <c r="M21" s="101" t="str">
        <f>IFERROR('FP-General Insurance'!L27/'FP-General Insurance'!L54,"-")</f>
        <v>-</v>
      </c>
      <c r="N21" s="101" t="str">
        <f>IFERROR('FP-General Insurance'!M27/'FP-General Insurance'!M54,"-")</f>
        <v>-</v>
      </c>
      <c r="O21" s="101" t="str">
        <f>IFERROR('FP-General Insurance'!N27/'FP-General Insurance'!N54,"-")</f>
        <v>-</v>
      </c>
      <c r="P21" s="100" t="s">
        <v>217</v>
      </c>
    </row>
    <row r="22" spans="1:16" s="20" customFormat="1" ht="21" hidden="1" customHeight="1">
      <c r="A22" s="18"/>
      <c r="B22"/>
      <c r="C22" s="50" t="s">
        <v>433</v>
      </c>
      <c r="D22" s="101">
        <v>1.6576901991462087</v>
      </c>
      <c r="E22" s="101"/>
      <c r="F22" s="101"/>
      <c r="G22" s="101"/>
      <c r="H22" s="101"/>
      <c r="I22" s="101"/>
      <c r="J22" s="101"/>
      <c r="K22" s="101"/>
      <c r="L22" s="101"/>
      <c r="M22" s="101"/>
      <c r="N22" s="101"/>
      <c r="O22" s="101"/>
      <c r="P22" s="100" t="s">
        <v>439</v>
      </c>
    </row>
    <row r="23" spans="1:16" s="20" customFormat="1" ht="21" hidden="1" customHeight="1">
      <c r="A23" s="18"/>
      <c r="B23"/>
      <c r="C23" s="50" t="s">
        <v>441</v>
      </c>
      <c r="D23" s="126">
        <v>3.2478591797322141</v>
      </c>
      <c r="E23" s="101"/>
      <c r="F23" s="101"/>
      <c r="G23" s="101"/>
      <c r="H23" s="101"/>
      <c r="I23" s="101"/>
      <c r="J23" s="101"/>
      <c r="K23" s="101"/>
      <c r="L23" s="101"/>
      <c r="M23" s="101"/>
      <c r="N23" s="101"/>
      <c r="O23" s="101"/>
      <c r="P23" s="100" t="s">
        <v>440</v>
      </c>
    </row>
    <row r="24" spans="1:16" s="20" customFormat="1" ht="21" hidden="1" customHeight="1">
      <c r="A24" s="18"/>
      <c r="B24"/>
      <c r="C24" s="50" t="s">
        <v>442</v>
      </c>
      <c r="D24" s="129"/>
      <c r="E24" s="101"/>
      <c r="F24" s="101"/>
      <c r="G24" s="101"/>
      <c r="H24" s="101"/>
      <c r="I24" s="101"/>
      <c r="J24" s="101"/>
      <c r="K24" s="101"/>
      <c r="L24" s="101"/>
      <c r="M24" s="101"/>
      <c r="N24" s="101"/>
      <c r="O24" s="101"/>
      <c r="P24" s="100" t="s">
        <v>435</v>
      </c>
    </row>
    <row r="25" spans="1:16" s="20" customFormat="1" ht="21" hidden="1" customHeight="1">
      <c r="A25" s="18"/>
      <c r="B25"/>
      <c r="C25" s="50" t="s">
        <v>443</v>
      </c>
      <c r="D25" s="129"/>
      <c r="E25" s="101"/>
      <c r="F25" s="101"/>
      <c r="G25" s="101"/>
      <c r="H25" s="101"/>
      <c r="I25" s="101"/>
      <c r="J25" s="101"/>
      <c r="K25" s="101"/>
      <c r="L25" s="101"/>
      <c r="M25" s="101"/>
      <c r="N25" s="101"/>
      <c r="O25" s="101"/>
      <c r="P25" s="100" t="s">
        <v>438</v>
      </c>
    </row>
    <row r="26" spans="1:16" s="20" customFormat="1" ht="20.399999999999999" customHeight="1">
      <c r="A26" s="18"/>
      <c r="B26"/>
      <c r="C26" s="50"/>
      <c r="D26" s="101"/>
      <c r="E26" s="101"/>
      <c r="F26" s="101"/>
      <c r="G26" s="101"/>
      <c r="H26" s="101"/>
      <c r="I26" s="101"/>
      <c r="J26" s="101"/>
      <c r="K26" s="101"/>
      <c r="L26" s="101"/>
      <c r="M26" s="101"/>
      <c r="N26" s="101"/>
      <c r="O26" s="101"/>
      <c r="P26" s="100"/>
    </row>
    <row r="27" spans="1:16" s="20" customFormat="1" ht="20.399999999999999" customHeight="1">
      <c r="A27" s="18"/>
      <c r="B27"/>
      <c r="C27" s="65" t="s">
        <v>212</v>
      </c>
      <c r="D27" s="66"/>
      <c r="E27" s="66"/>
      <c r="F27" s="66"/>
      <c r="G27" s="66"/>
      <c r="H27" s="66"/>
      <c r="I27" s="66"/>
      <c r="J27" s="66"/>
      <c r="K27" s="66"/>
      <c r="L27" s="66"/>
      <c r="M27" s="66"/>
      <c r="N27" s="66"/>
      <c r="O27" s="66"/>
      <c r="P27" s="100"/>
    </row>
    <row r="28" spans="1:16" s="20" customFormat="1" ht="20.399999999999999" customHeight="1">
      <c r="A28" s="18"/>
      <c r="B28"/>
      <c r="C28" s="50" t="s">
        <v>205</v>
      </c>
      <c r="D28" s="101">
        <f>IFERROR('IS-Reinsurance'!C6/'IS-Reinsurance'!C21,"-")</f>
        <v>2.6980144717212884</v>
      </c>
      <c r="E28" s="101" t="str">
        <f>IFERROR('IS-Reinsurance'!D6/'IS-Reinsurance'!D21,"-")</f>
        <v>-</v>
      </c>
      <c r="F28" s="101" t="str">
        <f>IFERROR('IS-Reinsurance'!E6/'IS-Reinsurance'!E21,"-")</f>
        <v>-</v>
      </c>
      <c r="G28" s="101" t="str">
        <f>IFERROR('IS-Reinsurance'!F6/'IS-Reinsurance'!F21,"-")</f>
        <v>-</v>
      </c>
      <c r="H28" s="101" t="str">
        <f>IFERROR('IS-Reinsurance'!G6/'IS-Reinsurance'!G21,"-")</f>
        <v>-</v>
      </c>
      <c r="I28" s="101" t="str">
        <f>IFERROR('IS-Reinsurance'!H6/'IS-Reinsurance'!H21,"-")</f>
        <v>-</v>
      </c>
      <c r="J28" s="101" t="str">
        <f>IFERROR('IS-Reinsurance'!I6/'IS-Reinsurance'!I21,"-")</f>
        <v>-</v>
      </c>
      <c r="K28" s="101" t="str">
        <f>IFERROR('IS-Reinsurance'!J6/'IS-Reinsurance'!J21,"-")</f>
        <v>-</v>
      </c>
      <c r="L28" s="101" t="str">
        <f>IFERROR('IS-Reinsurance'!K6/'IS-Reinsurance'!K21,"-")</f>
        <v>-</v>
      </c>
      <c r="M28" s="101" t="str">
        <f>IFERROR('IS-Reinsurance'!L6/'IS-Reinsurance'!L21,"-")</f>
        <v>-</v>
      </c>
      <c r="N28" s="101" t="str">
        <f>IFERROR('IS-Reinsurance'!M6/'IS-Reinsurance'!M21,"-")</f>
        <v>-</v>
      </c>
      <c r="O28" s="101" t="str">
        <f>IFERROR('IS-Reinsurance'!N6/'IS-Reinsurance'!N21,"-")</f>
        <v>-</v>
      </c>
      <c r="P28" s="100" t="s">
        <v>213</v>
      </c>
    </row>
    <row r="29" spans="1:16" s="20" customFormat="1" ht="20.399999999999999" customHeight="1">
      <c r="A29" s="18"/>
      <c r="B29"/>
      <c r="C29" s="50" t="s">
        <v>206</v>
      </c>
      <c r="D29" s="101">
        <f>IFERROR('IS-Reinsurance'!C6/('IS-Reinsurance'!C21+'IS-Reinsurance'!C29+'IS-Reinsurance'!C30+'IS-Reinsurance'!C31+'IS-Reinsurance'!C32),"-")</f>
        <v>2.5110531062697024</v>
      </c>
      <c r="E29" s="101" t="str">
        <f>IFERROR('IS-Reinsurance'!D6/('IS-Reinsurance'!D21+'IS-Reinsurance'!D29+'IS-Reinsurance'!D30+'IS-Reinsurance'!D31+'IS-Reinsurance'!D32),"-")</f>
        <v>-</v>
      </c>
      <c r="F29" s="101" t="str">
        <f>IFERROR('IS-Reinsurance'!E6/('IS-Reinsurance'!E21+'IS-Reinsurance'!E29+'IS-Reinsurance'!E30+'IS-Reinsurance'!E31+'IS-Reinsurance'!E32),"-")</f>
        <v>-</v>
      </c>
      <c r="G29" s="101" t="str">
        <f>IFERROR('IS-Reinsurance'!F6/('IS-Reinsurance'!F21+'IS-Reinsurance'!F29+'IS-Reinsurance'!F30+'IS-Reinsurance'!F31+'IS-Reinsurance'!F32),"-")</f>
        <v>-</v>
      </c>
      <c r="H29" s="101" t="str">
        <f>IFERROR('IS-Reinsurance'!G6/('IS-Reinsurance'!G21+'IS-Reinsurance'!G29+'IS-Reinsurance'!G30+'IS-Reinsurance'!G31+'IS-Reinsurance'!G32),"-")</f>
        <v>-</v>
      </c>
      <c r="I29" s="101" t="str">
        <f>IFERROR('IS-Reinsurance'!H6/('IS-Reinsurance'!H21+'IS-Reinsurance'!H29+'IS-Reinsurance'!H30+'IS-Reinsurance'!H31+'IS-Reinsurance'!H32),"-")</f>
        <v>-</v>
      </c>
      <c r="J29" s="101" t="str">
        <f>IFERROR('IS-Reinsurance'!I6/('IS-Reinsurance'!I21+'IS-Reinsurance'!I29+'IS-Reinsurance'!I30+'IS-Reinsurance'!I31+'IS-Reinsurance'!I32),"-")</f>
        <v>-</v>
      </c>
      <c r="K29" s="101" t="str">
        <f>IFERROR('IS-Reinsurance'!J6/('IS-Reinsurance'!J21+'IS-Reinsurance'!J29+'IS-Reinsurance'!J30+'IS-Reinsurance'!J31+'IS-Reinsurance'!J32),"-")</f>
        <v>-</v>
      </c>
      <c r="L29" s="101" t="str">
        <f>IFERROR('IS-Reinsurance'!K6/('IS-Reinsurance'!K21+'IS-Reinsurance'!K29+'IS-Reinsurance'!K30+'IS-Reinsurance'!K31+'IS-Reinsurance'!K32),"-")</f>
        <v>-</v>
      </c>
      <c r="M29" s="101" t="str">
        <f>IFERROR('IS-Reinsurance'!L6/('IS-Reinsurance'!L21+'IS-Reinsurance'!L29+'IS-Reinsurance'!L30+'IS-Reinsurance'!L31+'IS-Reinsurance'!L32),"-")</f>
        <v>-</v>
      </c>
      <c r="N29" s="101" t="str">
        <f>IFERROR('IS-Reinsurance'!M6/('IS-Reinsurance'!M21+'IS-Reinsurance'!M29+'IS-Reinsurance'!M30+'IS-Reinsurance'!M31+'IS-Reinsurance'!M32),"-")</f>
        <v>-</v>
      </c>
      <c r="O29" s="101" t="str">
        <f>IFERROR('IS-Reinsurance'!N6/('IS-Reinsurance'!N21+'IS-Reinsurance'!N29+'IS-Reinsurance'!N30+'IS-Reinsurance'!N31+'IS-Reinsurance'!N32),"-")</f>
        <v>-</v>
      </c>
      <c r="P29" s="100" t="s">
        <v>214</v>
      </c>
    </row>
    <row r="30" spans="1:16" s="20" customFormat="1" ht="20.399999999999999" customHeight="1">
      <c r="A30" s="18"/>
      <c r="B30"/>
      <c r="C30" s="50" t="s">
        <v>207</v>
      </c>
      <c r="D30" s="101">
        <f>IFERROR(('IS-Reinsurance'!C6+'IS-Reinsurance'!C28)/('IS-Reinsurance'!C21),"-")</f>
        <v>2.8388842822270153</v>
      </c>
      <c r="E30" s="101" t="str">
        <f>IFERROR(('IS-Reinsurance'!D6+'IS-Reinsurance'!D28)/('IS-Reinsurance'!D21),"-")</f>
        <v>-</v>
      </c>
      <c r="F30" s="101" t="str">
        <f>IFERROR(('IS-Reinsurance'!E6+'IS-Reinsurance'!E28)/('IS-Reinsurance'!E21),"-")</f>
        <v>-</v>
      </c>
      <c r="G30" s="101" t="str">
        <f>IFERROR(('IS-Reinsurance'!F6+'IS-Reinsurance'!F28)/('IS-Reinsurance'!F21),"-")</f>
        <v>-</v>
      </c>
      <c r="H30" s="101" t="str">
        <f>IFERROR(('IS-Reinsurance'!G6+'IS-Reinsurance'!G28)/('IS-Reinsurance'!G21),"-")</f>
        <v>-</v>
      </c>
      <c r="I30" s="101" t="str">
        <f>IFERROR(('IS-Reinsurance'!H6+'IS-Reinsurance'!H28)/('IS-Reinsurance'!H21),"-")</f>
        <v>-</v>
      </c>
      <c r="J30" s="101" t="str">
        <f>IFERROR(('IS-Reinsurance'!I6+'IS-Reinsurance'!I28)/('IS-Reinsurance'!I21),"-")</f>
        <v>-</v>
      </c>
      <c r="K30" s="101" t="str">
        <f>IFERROR(('IS-Reinsurance'!J6+'IS-Reinsurance'!J28)/('IS-Reinsurance'!J21),"-")</f>
        <v>-</v>
      </c>
      <c r="L30" s="101" t="str">
        <f>IFERROR(('IS-Reinsurance'!K6+'IS-Reinsurance'!K28)/('IS-Reinsurance'!K21),"-")</f>
        <v>-</v>
      </c>
      <c r="M30" s="101" t="str">
        <f>IFERROR(('IS-Reinsurance'!L6+'IS-Reinsurance'!L28)/('IS-Reinsurance'!L21),"-")</f>
        <v>-</v>
      </c>
      <c r="N30" s="101" t="str">
        <f>IFERROR(('IS-Reinsurance'!M6+'IS-Reinsurance'!M28)/('IS-Reinsurance'!M21),"-")</f>
        <v>-</v>
      </c>
      <c r="O30" s="101" t="str">
        <f>IFERROR(('IS-Reinsurance'!N6+'IS-Reinsurance'!N28)/('IS-Reinsurance'!N21),"-")</f>
        <v>-</v>
      </c>
      <c r="P30" s="100" t="s">
        <v>215</v>
      </c>
    </row>
    <row r="31" spans="1:16" s="20" customFormat="1" ht="20.399999999999999" customHeight="1">
      <c r="A31" s="18"/>
      <c r="B31"/>
      <c r="C31" s="50" t="s">
        <v>208</v>
      </c>
      <c r="D31" s="101">
        <f>IFERROR(('IS-Reinsurance'!C6+'IS-Reinsurance'!C28)/('IS-Reinsurance'!C21+'IS-Reinsurance'!C29+'IS-Reinsurance'!C30+'IS-Reinsurance'!C31+'IS-Reinsurance'!C32),"-")</f>
        <v>2.6421612151985454</v>
      </c>
      <c r="E31" s="101" t="str">
        <f>IFERROR(('IS-Reinsurance'!D6+'IS-Reinsurance'!D28)/('IS-Reinsurance'!D21+'IS-Reinsurance'!D29+'IS-Reinsurance'!D30+'IS-Reinsurance'!D31+'IS-Reinsurance'!D32),"-")</f>
        <v>-</v>
      </c>
      <c r="F31" s="101" t="str">
        <f>IFERROR(('IS-Reinsurance'!E6+'IS-Reinsurance'!E28)/('IS-Reinsurance'!E21+'IS-Reinsurance'!E29+'IS-Reinsurance'!E30+'IS-Reinsurance'!E31+'IS-Reinsurance'!E32),"-")</f>
        <v>-</v>
      </c>
      <c r="G31" s="101" t="str">
        <f>IFERROR(('IS-Reinsurance'!F6+'IS-Reinsurance'!F28)/('IS-Reinsurance'!F21+'IS-Reinsurance'!F29+'IS-Reinsurance'!F30+'IS-Reinsurance'!F31+'IS-Reinsurance'!F32),"-")</f>
        <v>-</v>
      </c>
      <c r="H31" s="101" t="str">
        <f>IFERROR(('IS-Reinsurance'!G6+'IS-Reinsurance'!G28)/('IS-Reinsurance'!G21+'IS-Reinsurance'!G29+'IS-Reinsurance'!G30+'IS-Reinsurance'!G31+'IS-Reinsurance'!G32),"-")</f>
        <v>-</v>
      </c>
      <c r="I31" s="101" t="str">
        <f>IFERROR(('IS-Reinsurance'!H6+'IS-Reinsurance'!H28)/('IS-Reinsurance'!H21+'IS-Reinsurance'!H29+'IS-Reinsurance'!H30+'IS-Reinsurance'!H31+'IS-Reinsurance'!H32),"-")</f>
        <v>-</v>
      </c>
      <c r="J31" s="101" t="str">
        <f>IFERROR(('IS-Reinsurance'!I6+'IS-Reinsurance'!I28)/('IS-Reinsurance'!I21+'IS-Reinsurance'!I29+'IS-Reinsurance'!I30+'IS-Reinsurance'!I31+'IS-Reinsurance'!I32),"-")</f>
        <v>-</v>
      </c>
      <c r="K31" s="101" t="str">
        <f>IFERROR(('IS-Reinsurance'!J6+'IS-Reinsurance'!J28)/('IS-Reinsurance'!J21+'IS-Reinsurance'!J29+'IS-Reinsurance'!J30+'IS-Reinsurance'!J31+'IS-Reinsurance'!J32),"-")</f>
        <v>-</v>
      </c>
      <c r="L31" s="101" t="str">
        <f>IFERROR(('IS-Reinsurance'!K6+'IS-Reinsurance'!K28)/('IS-Reinsurance'!K21+'IS-Reinsurance'!K29+'IS-Reinsurance'!K30+'IS-Reinsurance'!K31+'IS-Reinsurance'!K32),"-")</f>
        <v>-</v>
      </c>
      <c r="M31" s="101" t="str">
        <f>IFERROR(('IS-Reinsurance'!L6+'IS-Reinsurance'!L28)/('IS-Reinsurance'!L21+'IS-Reinsurance'!L29+'IS-Reinsurance'!L30+'IS-Reinsurance'!L31+'IS-Reinsurance'!L32),"-")</f>
        <v>-</v>
      </c>
      <c r="N31" s="101" t="str">
        <f>IFERROR(('IS-Reinsurance'!M6+'IS-Reinsurance'!M28)/('IS-Reinsurance'!M21+'IS-Reinsurance'!M29+'IS-Reinsurance'!M30+'IS-Reinsurance'!M31+'IS-Reinsurance'!M32),"-")</f>
        <v>-</v>
      </c>
      <c r="O31" s="101" t="str">
        <f>IFERROR(('IS-Reinsurance'!N6+'IS-Reinsurance'!N28)/('IS-Reinsurance'!N21+'IS-Reinsurance'!N29+'IS-Reinsurance'!N30+'IS-Reinsurance'!N31+'IS-Reinsurance'!N32),"-")</f>
        <v>-</v>
      </c>
      <c r="P31" s="100" t="s">
        <v>216</v>
      </c>
    </row>
    <row r="32" spans="1:16" s="20" customFormat="1" ht="20.399999999999999" customHeight="1">
      <c r="A32" s="18"/>
      <c r="B32"/>
      <c r="C32" s="50" t="s">
        <v>209</v>
      </c>
      <c r="D32" s="101">
        <f>IFERROR('IS-Reinsurance'!C10/'IS-Reinsurance'!C6,"-")</f>
        <v>0.3391217022171088</v>
      </c>
      <c r="E32" s="101" t="str">
        <f>IFERROR('IS-Reinsurance'!D10/'IS-Reinsurance'!D6,"-")</f>
        <v>-</v>
      </c>
      <c r="F32" s="101" t="str">
        <f>IFERROR('IS-Reinsurance'!E10/'IS-Reinsurance'!E6,"-")</f>
        <v>-</v>
      </c>
      <c r="G32" s="101" t="str">
        <f>IFERROR('IS-Reinsurance'!F10/'IS-Reinsurance'!F6,"-")</f>
        <v>-</v>
      </c>
      <c r="H32" s="101" t="str">
        <f>IFERROR('IS-Reinsurance'!G10/'IS-Reinsurance'!G6,"-")</f>
        <v>-</v>
      </c>
      <c r="I32" s="101" t="str">
        <f>IFERROR('IS-Reinsurance'!H10/'IS-Reinsurance'!H6,"-")</f>
        <v>-</v>
      </c>
      <c r="J32" s="101" t="str">
        <f>IFERROR('IS-Reinsurance'!I10/'IS-Reinsurance'!I6,"-")</f>
        <v>-</v>
      </c>
      <c r="K32" s="101" t="str">
        <f>IFERROR('IS-Reinsurance'!J10/'IS-Reinsurance'!J6,"-")</f>
        <v>-</v>
      </c>
      <c r="L32" s="101" t="str">
        <f>IFERROR('IS-Reinsurance'!K10/'IS-Reinsurance'!K6,"-")</f>
        <v>-</v>
      </c>
      <c r="M32" s="101" t="str">
        <f>IFERROR('IS-Reinsurance'!L10/'IS-Reinsurance'!L6,"-")</f>
        <v>-</v>
      </c>
      <c r="N32" s="101" t="str">
        <f>IFERROR('IS-Reinsurance'!M10/'IS-Reinsurance'!M6,"-")</f>
        <v>-</v>
      </c>
      <c r="O32" s="101" t="str">
        <f>IFERROR('IS-Reinsurance'!N10/'IS-Reinsurance'!N6,"-")</f>
        <v>-</v>
      </c>
      <c r="P32" s="100" t="s">
        <v>190</v>
      </c>
    </row>
    <row r="33" spans="1:16" s="20" customFormat="1" ht="20.399999999999999" customHeight="1">
      <c r="A33" s="18"/>
      <c r="B33"/>
      <c r="C33" s="50" t="s">
        <v>210</v>
      </c>
      <c r="D33" s="101">
        <f>IFERROR('FP- Reinsurance'!C27/'FP- Reinsurance'!C54,"-")</f>
        <v>0.98363702001081255</v>
      </c>
      <c r="E33" s="101" t="str">
        <f>IFERROR('FP- Reinsurance'!D27/'FP- Reinsurance'!D54,"-")</f>
        <v>-</v>
      </c>
      <c r="F33" s="101" t="str">
        <f>IFERROR('FP- Reinsurance'!E27/'FP- Reinsurance'!E54,"-")</f>
        <v>-</v>
      </c>
      <c r="G33" s="101" t="str">
        <f>IFERROR('FP- Reinsurance'!F27/'FP- Reinsurance'!F54,"-")</f>
        <v>-</v>
      </c>
      <c r="H33" s="101" t="str">
        <f>IFERROR('FP- Reinsurance'!G27/'FP- Reinsurance'!G54,"-")</f>
        <v>-</v>
      </c>
      <c r="I33" s="101" t="str">
        <f>IFERROR('FP- Reinsurance'!H27/'FP- Reinsurance'!H54,"-")</f>
        <v>-</v>
      </c>
      <c r="J33" s="101" t="str">
        <f>IFERROR('FP- Reinsurance'!I27/'FP- Reinsurance'!I54,"-")</f>
        <v>-</v>
      </c>
      <c r="K33" s="101" t="str">
        <f>IFERROR('FP- Reinsurance'!J27/'FP- Reinsurance'!J54,"-")</f>
        <v>-</v>
      </c>
      <c r="L33" s="101" t="str">
        <f>IFERROR('FP- Reinsurance'!K27/'FP- Reinsurance'!K54,"-")</f>
        <v>-</v>
      </c>
      <c r="M33" s="101" t="str">
        <f>IFERROR('FP- Reinsurance'!L27/'FP- Reinsurance'!L54,"-")</f>
        <v>-</v>
      </c>
      <c r="N33" s="101" t="str">
        <f>IFERROR('FP- Reinsurance'!M27/'FP- Reinsurance'!M54,"-")</f>
        <v>-</v>
      </c>
      <c r="O33" s="101" t="str">
        <f>IFERROR('FP- Reinsurance'!N27/'FP- Reinsurance'!N54,"-")</f>
        <v>-</v>
      </c>
      <c r="P33" s="100" t="s">
        <v>217</v>
      </c>
    </row>
    <row r="34" spans="1:16" ht="22.2" hidden="1" customHeight="1">
      <c r="C34" s="50" t="s">
        <v>433</v>
      </c>
      <c r="D34" s="131">
        <v>1.5990462596968518</v>
      </c>
      <c r="P34" s="100" t="s">
        <v>439</v>
      </c>
    </row>
    <row r="35" spans="1:16" ht="22.2" hidden="1" customHeight="1">
      <c r="C35" s="50" t="s">
        <v>441</v>
      </c>
      <c r="D35" s="127">
        <v>3.2478591797322141</v>
      </c>
      <c r="P35" s="100" t="s">
        <v>440</v>
      </c>
    </row>
    <row r="36" spans="1:16" ht="22.2" hidden="1" customHeight="1">
      <c r="C36" s="50" t="s">
        <v>442</v>
      </c>
      <c r="D36" s="130"/>
      <c r="P36" s="100" t="s">
        <v>435</v>
      </c>
    </row>
    <row r="37" spans="1:16" ht="22.2" hidden="1" customHeight="1">
      <c r="C37" s="50" t="s">
        <v>443</v>
      </c>
      <c r="D37" s="130"/>
      <c r="P37" s="100" t="s">
        <v>438</v>
      </c>
    </row>
    <row r="40" spans="1:16" hidden="1">
      <c r="C40" s="34" t="s">
        <v>444</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70" zoomScaleNormal="70" zoomScaleSheetLayoutView="70" workbookViewId="0">
      <pane xSplit="2" ySplit="4" topLeftCell="C23" activePane="bottomRight" state="frozen"/>
      <selection pane="topRight" activeCell="C1" sqref="C1"/>
      <selection pane="bottomLeft" activeCell="A5" sqref="A5"/>
      <selection pane="bottomRight" activeCell="C25" sqref="C25"/>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07" t="s">
        <v>411</v>
      </c>
    </row>
    <row r="2" spans="1:49" s="9" customFormat="1" ht="38.25" customHeight="1" thickBot="1">
      <c r="A2" s="141" t="s">
        <v>115</v>
      </c>
      <c r="B2" s="142"/>
      <c r="C2" s="142"/>
      <c r="D2" s="142"/>
      <c r="E2" s="142"/>
      <c r="F2" s="142"/>
      <c r="G2" s="142"/>
      <c r="H2" s="142"/>
      <c r="I2" s="142"/>
      <c r="J2" s="142"/>
      <c r="K2" s="142"/>
      <c r="L2" s="142"/>
      <c r="M2" s="142"/>
      <c r="N2" s="142"/>
      <c r="O2" s="14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8" t="s">
        <v>359</v>
      </c>
      <c r="B3" s="139"/>
      <c r="C3" s="139"/>
      <c r="D3" s="139"/>
      <c r="E3" s="139"/>
      <c r="F3" s="139"/>
      <c r="G3" s="139"/>
      <c r="H3" s="139"/>
      <c r="I3" s="139"/>
      <c r="J3" s="139"/>
      <c r="K3" s="139"/>
      <c r="L3" s="139"/>
      <c r="M3" s="139"/>
      <c r="N3" s="139"/>
      <c r="O3" s="140"/>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375</v>
      </c>
      <c r="D4" s="51"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18">
        <v>35229961.407570004</v>
      </c>
      <c r="D5" s="133"/>
      <c r="E5" s="68"/>
      <c r="F5" s="68"/>
      <c r="G5" s="78"/>
      <c r="H5" s="68"/>
      <c r="I5" s="92"/>
      <c r="J5" s="68"/>
      <c r="K5" s="92"/>
      <c r="L5" s="68"/>
      <c r="M5" s="92"/>
      <c r="N5" s="68"/>
      <c r="O5" s="104" t="s">
        <v>400</v>
      </c>
    </row>
    <row r="6" spans="1:49" s="12" customFormat="1">
      <c r="A6" s="8">
        <f t="shared" ref="A6:A62" si="0">A5+1</f>
        <v>2</v>
      </c>
      <c r="B6" s="41" t="s">
        <v>376</v>
      </c>
      <c r="C6" s="118">
        <v>30000</v>
      </c>
      <c r="D6" s="68"/>
      <c r="E6" s="68"/>
      <c r="F6" s="68"/>
      <c r="G6" s="78"/>
      <c r="H6" s="68"/>
      <c r="I6" s="92"/>
      <c r="J6" s="68"/>
      <c r="K6" s="92"/>
      <c r="L6" s="68"/>
      <c r="M6" s="92"/>
      <c r="N6" s="68"/>
      <c r="O6" s="104" t="s">
        <v>399</v>
      </c>
    </row>
    <row r="7" spans="1:49">
      <c r="A7" s="8">
        <f t="shared" si="0"/>
        <v>3</v>
      </c>
      <c r="B7" s="41" t="s">
        <v>27</v>
      </c>
      <c r="C7" s="118">
        <v>146196560.08402002</v>
      </c>
      <c r="D7" s="68"/>
      <c r="E7" s="68"/>
      <c r="F7" s="68"/>
      <c r="G7" s="78"/>
      <c r="H7" s="68"/>
      <c r="I7" s="92"/>
      <c r="J7" s="68"/>
      <c r="K7" s="92"/>
      <c r="L7" s="68"/>
      <c r="M7" s="92"/>
      <c r="N7" s="68"/>
      <c r="O7" s="104" t="s">
        <v>28</v>
      </c>
    </row>
    <row r="8" spans="1:49">
      <c r="A8" s="8">
        <f t="shared" si="0"/>
        <v>4</v>
      </c>
      <c r="B8" s="41" t="s">
        <v>378</v>
      </c>
      <c r="C8" s="118">
        <v>26317982.727529999</v>
      </c>
      <c r="D8" s="68"/>
      <c r="E8" s="68"/>
      <c r="F8" s="68"/>
      <c r="G8" s="78"/>
      <c r="H8" s="68"/>
      <c r="I8" s="92"/>
      <c r="J8" s="68"/>
      <c r="K8" s="92"/>
      <c r="L8" s="68"/>
      <c r="M8" s="92"/>
      <c r="N8" s="68"/>
      <c r="O8" s="104" t="s">
        <v>29</v>
      </c>
    </row>
    <row r="9" spans="1:49" s="12" customFormat="1">
      <c r="A9" s="8">
        <f t="shared" si="0"/>
        <v>5</v>
      </c>
      <c r="B9" s="41" t="s">
        <v>379</v>
      </c>
      <c r="C9" s="118">
        <v>2615198.1060100002</v>
      </c>
      <c r="D9" s="68"/>
      <c r="E9" s="68"/>
      <c r="F9" s="68"/>
      <c r="G9" s="78"/>
      <c r="H9" s="68"/>
      <c r="I9" s="92"/>
      <c r="J9" s="68"/>
      <c r="K9" s="92"/>
      <c r="L9" s="68"/>
      <c r="M9" s="92"/>
      <c r="N9" s="68"/>
      <c r="O9" s="104" t="s">
        <v>401</v>
      </c>
    </row>
    <row r="10" spans="1:49">
      <c r="A10" s="8">
        <f t="shared" si="0"/>
        <v>6</v>
      </c>
      <c r="B10" s="41" t="s">
        <v>30</v>
      </c>
      <c r="C10" s="118">
        <v>63402882.133210003</v>
      </c>
      <c r="D10" s="68"/>
      <c r="E10" s="68"/>
      <c r="F10" s="68"/>
      <c r="G10" s="78"/>
      <c r="H10" s="68"/>
      <c r="I10" s="92"/>
      <c r="J10" s="68"/>
      <c r="K10" s="92"/>
      <c r="L10" s="68"/>
      <c r="M10" s="92"/>
      <c r="N10" s="68"/>
      <c r="O10" s="104" t="s">
        <v>31</v>
      </c>
    </row>
    <row r="11" spans="1:49">
      <c r="A11" s="8">
        <f t="shared" si="0"/>
        <v>7</v>
      </c>
      <c r="B11" s="41" t="s">
        <v>33</v>
      </c>
      <c r="C11" s="118">
        <v>878500.50711999997</v>
      </c>
      <c r="D11" s="68"/>
      <c r="E11" s="68"/>
      <c r="F11" s="68"/>
      <c r="G11" s="78"/>
      <c r="H11" s="68"/>
      <c r="I11" s="92"/>
      <c r="J11" s="68"/>
      <c r="K11" s="92"/>
      <c r="L11" s="68"/>
      <c r="M11" s="92"/>
      <c r="N11" s="68"/>
      <c r="O11" s="104" t="s">
        <v>34</v>
      </c>
    </row>
    <row r="12" spans="1:49">
      <c r="A12" s="8">
        <f t="shared" si="0"/>
        <v>8</v>
      </c>
      <c r="B12" s="41" t="s">
        <v>35</v>
      </c>
      <c r="C12" s="81">
        <v>0</v>
      </c>
      <c r="D12" s="68"/>
      <c r="E12" s="68"/>
      <c r="F12" s="68"/>
      <c r="G12" s="78"/>
      <c r="H12" s="68"/>
      <c r="I12" s="92"/>
      <c r="J12" s="68"/>
      <c r="K12" s="92"/>
      <c r="L12" s="68"/>
      <c r="M12" s="92"/>
      <c r="N12" s="68"/>
      <c r="O12" s="104" t="s">
        <v>36</v>
      </c>
    </row>
    <row r="13" spans="1:49">
      <c r="A13" s="8">
        <f t="shared" si="0"/>
        <v>9</v>
      </c>
      <c r="B13" s="41" t="s">
        <v>37</v>
      </c>
      <c r="C13" s="81">
        <v>0</v>
      </c>
      <c r="D13" s="68"/>
      <c r="E13" s="68"/>
      <c r="F13" s="68"/>
      <c r="G13" s="78"/>
      <c r="H13" s="68"/>
      <c r="I13" s="92"/>
      <c r="J13" s="68"/>
      <c r="K13" s="92"/>
      <c r="L13" s="68"/>
      <c r="M13" s="92"/>
      <c r="N13" s="68"/>
      <c r="O13" s="104" t="s">
        <v>38</v>
      </c>
    </row>
    <row r="14" spans="1:49">
      <c r="A14" s="8">
        <f t="shared" si="0"/>
        <v>10</v>
      </c>
      <c r="B14" s="41" t="s">
        <v>39</v>
      </c>
      <c r="C14" s="118">
        <v>171085301.11830002</v>
      </c>
      <c r="D14" s="68"/>
      <c r="E14" s="68"/>
      <c r="F14" s="68"/>
      <c r="G14" s="78"/>
      <c r="H14" s="68"/>
      <c r="I14" s="92"/>
      <c r="J14" s="68"/>
      <c r="K14" s="92"/>
      <c r="L14" s="68"/>
      <c r="M14" s="92"/>
      <c r="N14" s="68"/>
      <c r="O14" s="104" t="s">
        <v>40</v>
      </c>
    </row>
    <row r="15" spans="1:49">
      <c r="A15" s="8">
        <f t="shared" si="0"/>
        <v>11</v>
      </c>
      <c r="B15" s="41" t="s">
        <v>156</v>
      </c>
      <c r="C15" s="118">
        <v>207770.53230000002</v>
      </c>
      <c r="D15" s="68"/>
      <c r="E15" s="68"/>
      <c r="F15" s="68"/>
      <c r="G15" s="78"/>
      <c r="H15" s="68"/>
      <c r="I15" s="92"/>
      <c r="J15" s="68"/>
      <c r="K15" s="92"/>
      <c r="L15" s="68"/>
      <c r="M15" s="92"/>
      <c r="N15" s="68"/>
      <c r="O15" s="104" t="s">
        <v>41</v>
      </c>
    </row>
    <row r="16" spans="1:49">
      <c r="A16" s="8">
        <f t="shared" si="0"/>
        <v>12</v>
      </c>
      <c r="B16" s="41" t="s">
        <v>42</v>
      </c>
      <c r="C16" s="118">
        <v>7347.28</v>
      </c>
      <c r="D16" s="68"/>
      <c r="E16" s="68"/>
      <c r="F16" s="68"/>
      <c r="G16" s="78"/>
      <c r="H16" s="68"/>
      <c r="I16" s="92"/>
      <c r="J16" s="68"/>
      <c r="K16" s="92"/>
      <c r="L16" s="68"/>
      <c r="M16" s="92"/>
      <c r="N16" s="68"/>
      <c r="O16" s="104" t="s">
        <v>43</v>
      </c>
    </row>
    <row r="17" spans="1:17" s="12" customFormat="1">
      <c r="A17" s="8">
        <f t="shared" si="0"/>
        <v>13</v>
      </c>
      <c r="B17" s="41" t="s">
        <v>380</v>
      </c>
      <c r="C17" s="81">
        <v>0</v>
      </c>
      <c r="D17" s="68"/>
      <c r="E17" s="68"/>
      <c r="F17" s="68"/>
      <c r="G17" s="78"/>
      <c r="H17" s="68"/>
      <c r="I17" s="92"/>
      <c r="J17" s="68"/>
      <c r="K17" s="92"/>
      <c r="L17" s="68"/>
      <c r="M17" s="92"/>
      <c r="N17" s="68"/>
      <c r="O17" s="104" t="s">
        <v>402</v>
      </c>
    </row>
    <row r="18" spans="1:17">
      <c r="A18" s="8">
        <f t="shared" si="0"/>
        <v>14</v>
      </c>
      <c r="B18" s="41" t="s">
        <v>44</v>
      </c>
      <c r="C18" s="118">
        <v>7776234.1025</v>
      </c>
      <c r="D18" s="68"/>
      <c r="E18" s="68"/>
      <c r="F18" s="68"/>
      <c r="G18" s="78"/>
      <c r="H18" s="68"/>
      <c r="I18" s="92"/>
      <c r="J18" s="68"/>
      <c r="K18" s="92"/>
      <c r="L18" s="68"/>
      <c r="M18" s="92"/>
      <c r="N18" s="68"/>
      <c r="O18" s="104" t="s">
        <v>45</v>
      </c>
    </row>
    <row r="19" spans="1:17">
      <c r="A19" s="8">
        <f t="shared" si="0"/>
        <v>15</v>
      </c>
      <c r="B19" s="41" t="s">
        <v>381</v>
      </c>
      <c r="C19" s="118">
        <v>15524009.53751</v>
      </c>
      <c r="D19" s="68"/>
      <c r="E19" s="68"/>
      <c r="F19" s="68"/>
      <c r="G19" s="78"/>
      <c r="H19" s="68"/>
      <c r="I19" s="92"/>
      <c r="J19" s="68"/>
      <c r="K19" s="92"/>
      <c r="L19" s="68"/>
      <c r="M19" s="92"/>
      <c r="N19" s="68"/>
      <c r="O19" s="104" t="s">
        <v>46</v>
      </c>
    </row>
    <row r="20" spans="1:17" s="12" customFormat="1">
      <c r="A20" s="8">
        <f t="shared" si="0"/>
        <v>16</v>
      </c>
      <c r="B20" s="41" t="s">
        <v>382</v>
      </c>
      <c r="C20" s="118">
        <v>345100.82</v>
      </c>
      <c r="D20" s="68"/>
      <c r="E20" s="68"/>
      <c r="F20" s="68"/>
      <c r="G20" s="78"/>
      <c r="H20" s="68"/>
      <c r="I20" s="92"/>
      <c r="J20" s="68"/>
      <c r="K20" s="92"/>
      <c r="L20" s="68"/>
      <c r="M20" s="92"/>
      <c r="N20" s="68"/>
      <c r="O20" s="104" t="s">
        <v>403</v>
      </c>
    </row>
    <row r="21" spans="1:17">
      <c r="A21" s="8">
        <f t="shared" si="0"/>
        <v>17</v>
      </c>
      <c r="B21" s="41" t="s">
        <v>48</v>
      </c>
      <c r="C21" s="81">
        <v>0</v>
      </c>
      <c r="D21" s="68"/>
      <c r="E21" s="68"/>
      <c r="F21" s="68"/>
      <c r="G21" s="78"/>
      <c r="H21" s="68"/>
      <c r="I21" s="92"/>
      <c r="J21" s="68"/>
      <c r="K21" s="92"/>
      <c r="L21" s="68"/>
      <c r="M21" s="92"/>
      <c r="N21" s="68"/>
      <c r="O21" s="104" t="s">
        <v>49</v>
      </c>
      <c r="Q21" s="12"/>
    </row>
    <row r="22" spans="1:17">
      <c r="A22" s="8">
        <f t="shared" si="0"/>
        <v>18</v>
      </c>
      <c r="B22" s="41" t="s">
        <v>50</v>
      </c>
      <c r="C22" s="118">
        <v>162751.08803000001</v>
      </c>
      <c r="D22" s="68"/>
      <c r="E22" s="68"/>
      <c r="F22" s="68"/>
      <c r="G22" s="78"/>
      <c r="H22" s="68"/>
      <c r="I22" s="92"/>
      <c r="J22" s="68"/>
      <c r="K22" s="92"/>
      <c r="L22" s="68"/>
      <c r="M22" s="92"/>
      <c r="N22" s="68"/>
      <c r="O22" s="104" t="s">
        <v>51</v>
      </c>
    </row>
    <row r="23" spans="1:17" s="12" customFormat="1">
      <c r="A23" s="8">
        <f t="shared" si="0"/>
        <v>19</v>
      </c>
      <c r="B23" s="41" t="s">
        <v>447</v>
      </c>
      <c r="C23" s="118">
        <v>2143558.1274999995</v>
      </c>
      <c r="D23" s="68"/>
      <c r="E23" s="68"/>
      <c r="F23" s="68"/>
      <c r="G23" s="78"/>
      <c r="H23" s="68"/>
      <c r="I23" s="92"/>
      <c r="J23" s="68"/>
      <c r="K23" s="92"/>
      <c r="L23" s="68"/>
      <c r="M23" s="92"/>
      <c r="N23" s="68"/>
      <c r="O23" s="104" t="s">
        <v>85</v>
      </c>
    </row>
    <row r="24" spans="1:17" s="12" customFormat="1">
      <c r="A24" s="8">
        <f t="shared" si="0"/>
        <v>20</v>
      </c>
      <c r="B24" s="95" t="s">
        <v>445</v>
      </c>
      <c r="C24" s="118">
        <v>0</v>
      </c>
      <c r="D24" s="68"/>
      <c r="E24" s="68"/>
      <c r="F24" s="68"/>
      <c r="G24" s="78"/>
      <c r="H24" s="68"/>
      <c r="I24" s="92"/>
      <c r="J24" s="68"/>
      <c r="K24" s="92"/>
      <c r="L24" s="68"/>
      <c r="M24" s="92"/>
      <c r="N24" s="68"/>
      <c r="O24" s="104"/>
    </row>
    <row r="25" spans="1:17" s="12" customFormat="1">
      <c r="A25" s="8">
        <f t="shared" si="0"/>
        <v>21</v>
      </c>
      <c r="B25" s="95" t="s">
        <v>446</v>
      </c>
      <c r="C25" s="118">
        <v>263.55</v>
      </c>
      <c r="D25" s="68"/>
      <c r="E25" s="68"/>
      <c r="F25" s="68"/>
      <c r="G25" s="78"/>
      <c r="H25" s="68"/>
      <c r="I25" s="92"/>
      <c r="J25" s="68"/>
      <c r="K25" s="92"/>
      <c r="L25" s="68"/>
      <c r="M25" s="92"/>
      <c r="N25" s="68"/>
      <c r="O25" s="104"/>
    </row>
    <row r="26" spans="1:17">
      <c r="A26" s="8">
        <f t="shared" si="0"/>
        <v>22</v>
      </c>
      <c r="B26" s="41" t="s">
        <v>52</v>
      </c>
      <c r="C26" s="118">
        <v>638656.79084999999</v>
      </c>
      <c r="D26" s="68"/>
      <c r="E26" s="68"/>
      <c r="F26" s="68"/>
      <c r="G26" s="78"/>
      <c r="H26" s="68"/>
      <c r="I26" s="92"/>
      <c r="J26" s="68"/>
      <c r="K26" s="92"/>
      <c r="L26" s="68"/>
      <c r="M26" s="92"/>
      <c r="N26" s="68"/>
      <c r="O26" s="104" t="s">
        <v>53</v>
      </c>
    </row>
    <row r="27" spans="1:17" s="73" customFormat="1">
      <c r="A27" s="71">
        <f t="shared" si="0"/>
        <v>23</v>
      </c>
      <c r="B27" s="69" t="s">
        <v>54</v>
      </c>
      <c r="C27" s="119">
        <v>472562077.91316992</v>
      </c>
      <c r="D27" s="72"/>
      <c r="E27" s="72"/>
      <c r="F27" s="72"/>
      <c r="G27" s="79"/>
      <c r="H27" s="72"/>
      <c r="I27" s="93"/>
      <c r="J27" s="72"/>
      <c r="K27" s="93"/>
      <c r="L27" s="72"/>
      <c r="M27" s="93"/>
      <c r="N27" s="72"/>
      <c r="O27" s="109" t="s">
        <v>55</v>
      </c>
    </row>
    <row r="28" spans="1:17">
      <c r="A28" s="8">
        <f t="shared" si="0"/>
        <v>24</v>
      </c>
      <c r="B28" s="41" t="s">
        <v>56</v>
      </c>
      <c r="C28" s="118">
        <v>8960026.6962800007</v>
      </c>
      <c r="D28" s="68"/>
      <c r="E28" s="68"/>
      <c r="F28" s="68"/>
      <c r="G28" s="78"/>
      <c r="H28" s="68"/>
      <c r="I28" s="92"/>
      <c r="J28" s="68"/>
      <c r="K28" s="92"/>
      <c r="L28" s="68"/>
      <c r="M28" s="92"/>
      <c r="N28" s="68"/>
      <c r="O28" s="104" t="s">
        <v>80</v>
      </c>
    </row>
    <row r="29" spans="1:17">
      <c r="A29" s="8">
        <f t="shared" si="0"/>
        <v>25</v>
      </c>
      <c r="B29" s="41" t="s">
        <v>57</v>
      </c>
      <c r="C29" s="118">
        <v>4759757.34559</v>
      </c>
      <c r="D29" s="68"/>
      <c r="E29" s="68"/>
      <c r="F29" s="68"/>
      <c r="G29" s="78"/>
      <c r="H29" s="68"/>
      <c r="I29" s="92"/>
      <c r="J29" s="68"/>
      <c r="K29" s="92"/>
      <c r="L29" s="68"/>
      <c r="M29" s="92"/>
      <c r="N29" s="68"/>
      <c r="O29" s="104" t="s">
        <v>81</v>
      </c>
    </row>
    <row r="30" spans="1:17" s="12" customFormat="1">
      <c r="A30" s="8">
        <f t="shared" si="0"/>
        <v>26</v>
      </c>
      <c r="B30" s="41" t="s">
        <v>383</v>
      </c>
      <c r="C30" s="118">
        <v>1030.6123700000001</v>
      </c>
      <c r="D30" s="68"/>
      <c r="E30" s="68"/>
      <c r="F30" s="68"/>
      <c r="G30" s="78"/>
      <c r="H30" s="68"/>
      <c r="I30" s="92"/>
      <c r="J30" s="68"/>
      <c r="K30" s="92"/>
      <c r="L30" s="68"/>
      <c r="M30" s="92"/>
      <c r="N30" s="68"/>
      <c r="O30" s="104" t="s">
        <v>404</v>
      </c>
    </row>
    <row r="31" spans="1:17" s="12" customFormat="1">
      <c r="A31" s="8">
        <f t="shared" si="0"/>
        <v>27</v>
      </c>
      <c r="B31" s="41" t="s">
        <v>384</v>
      </c>
      <c r="C31" s="118">
        <v>3748757.7348600002</v>
      </c>
      <c r="D31" s="68"/>
      <c r="E31" s="68"/>
      <c r="F31" s="68"/>
      <c r="G31" s="78"/>
      <c r="H31" s="68"/>
      <c r="I31" s="92"/>
      <c r="J31" s="68"/>
      <c r="K31" s="92"/>
      <c r="L31" s="68"/>
      <c r="M31" s="92"/>
      <c r="N31" s="68"/>
      <c r="O31" s="104" t="s">
        <v>405</v>
      </c>
    </row>
    <row r="32" spans="1:17">
      <c r="A32" s="8">
        <f t="shared" si="0"/>
        <v>28</v>
      </c>
      <c r="B32" s="41" t="s">
        <v>58</v>
      </c>
      <c r="C32" s="118">
        <v>59200.049810000004</v>
      </c>
      <c r="D32" s="68"/>
      <c r="E32" s="68"/>
      <c r="F32" s="68"/>
      <c r="G32" s="78"/>
      <c r="H32" s="68"/>
      <c r="I32" s="92"/>
      <c r="J32" s="68"/>
      <c r="K32" s="92"/>
      <c r="L32" s="68"/>
      <c r="M32" s="92"/>
      <c r="N32" s="68"/>
      <c r="O32" s="104" t="s">
        <v>82</v>
      </c>
    </row>
    <row r="33" spans="1:15" s="12" customFormat="1">
      <c r="A33" s="8">
        <f t="shared" si="0"/>
        <v>29</v>
      </c>
      <c r="B33" s="41" t="s">
        <v>385</v>
      </c>
      <c r="C33" s="118">
        <v>2342348.0477099991</v>
      </c>
      <c r="D33" s="68"/>
      <c r="E33" s="68"/>
      <c r="F33" s="68"/>
      <c r="G33" s="78"/>
      <c r="H33" s="68"/>
      <c r="I33" s="92"/>
      <c r="J33" s="68"/>
      <c r="K33" s="92"/>
      <c r="L33" s="68"/>
      <c r="M33" s="92"/>
      <c r="N33" s="68"/>
      <c r="O33" s="104" t="s">
        <v>406</v>
      </c>
    </row>
    <row r="34" spans="1:15">
      <c r="A34" s="8">
        <f t="shared" si="0"/>
        <v>30</v>
      </c>
      <c r="B34" s="41" t="s">
        <v>59</v>
      </c>
      <c r="C34" s="118">
        <v>660861.32325999998</v>
      </c>
      <c r="D34" s="68"/>
      <c r="E34" s="68"/>
      <c r="F34" s="68"/>
      <c r="G34" s="78"/>
      <c r="H34" s="68"/>
      <c r="I34" s="92"/>
      <c r="J34" s="68"/>
      <c r="K34" s="92"/>
      <c r="L34" s="68"/>
      <c r="M34" s="92"/>
      <c r="N34" s="68"/>
      <c r="O34" s="104" t="s">
        <v>83</v>
      </c>
    </row>
    <row r="35" spans="1:15">
      <c r="A35" s="8">
        <f t="shared" si="0"/>
        <v>31</v>
      </c>
      <c r="B35" s="41" t="s">
        <v>60</v>
      </c>
      <c r="C35" s="118">
        <v>3583024.6155199991</v>
      </c>
      <c r="D35" s="68"/>
      <c r="E35" s="68"/>
      <c r="F35" s="68"/>
      <c r="G35" s="78"/>
      <c r="H35" s="68"/>
      <c r="I35" s="92"/>
      <c r="J35" s="68"/>
      <c r="K35" s="92"/>
      <c r="L35" s="68"/>
      <c r="M35" s="92"/>
      <c r="N35" s="68"/>
      <c r="O35" s="104" t="s">
        <v>84</v>
      </c>
    </row>
    <row r="36" spans="1:15">
      <c r="A36" s="8">
        <f t="shared" si="0"/>
        <v>32</v>
      </c>
      <c r="B36" s="41" t="s">
        <v>61</v>
      </c>
      <c r="C36" s="118">
        <v>4963819.7111299997</v>
      </c>
      <c r="D36" s="68"/>
      <c r="E36" s="68"/>
      <c r="F36" s="68"/>
      <c r="G36" s="78"/>
      <c r="H36" s="68"/>
      <c r="I36" s="92"/>
      <c r="J36" s="68"/>
      <c r="K36" s="92"/>
      <c r="L36" s="68"/>
      <c r="M36" s="92"/>
      <c r="N36" s="68"/>
      <c r="O36" s="104" t="s">
        <v>86</v>
      </c>
    </row>
    <row r="37" spans="1:15" s="12" customFormat="1">
      <c r="A37" s="8">
        <f t="shared" si="0"/>
        <v>33</v>
      </c>
      <c r="B37" s="41" t="s">
        <v>386</v>
      </c>
      <c r="C37" s="118">
        <v>113529.36704</v>
      </c>
      <c r="D37" s="68"/>
      <c r="E37" s="68"/>
      <c r="F37" s="68"/>
      <c r="G37" s="78"/>
      <c r="H37" s="68"/>
      <c r="I37" s="92"/>
      <c r="J37" s="68"/>
      <c r="K37" s="92"/>
      <c r="L37" s="68"/>
      <c r="M37" s="92"/>
      <c r="N37" s="68"/>
      <c r="O37" s="104" t="s">
        <v>407</v>
      </c>
    </row>
    <row r="38" spans="1:15">
      <c r="A38" s="8">
        <f t="shared" si="0"/>
        <v>34</v>
      </c>
      <c r="B38" s="41" t="s">
        <v>62</v>
      </c>
      <c r="C38" s="118">
        <v>1939283.1726800001</v>
      </c>
      <c r="D38" s="68"/>
      <c r="E38" s="68"/>
      <c r="F38" s="68"/>
      <c r="G38" s="78"/>
      <c r="H38" s="68"/>
      <c r="I38" s="92"/>
      <c r="J38" s="68"/>
      <c r="K38" s="92"/>
      <c r="L38" s="68"/>
      <c r="M38" s="92"/>
      <c r="N38" s="68"/>
      <c r="O38" s="104" t="s">
        <v>87</v>
      </c>
    </row>
    <row r="39" spans="1:15">
      <c r="A39" s="8">
        <f t="shared" si="0"/>
        <v>35</v>
      </c>
      <c r="B39" s="41" t="s">
        <v>63</v>
      </c>
      <c r="C39" s="118">
        <v>28057344.494459998</v>
      </c>
      <c r="D39" s="68"/>
      <c r="E39" s="68"/>
      <c r="F39" s="68"/>
      <c r="G39" s="78"/>
      <c r="H39" s="68"/>
      <c r="I39" s="92"/>
      <c r="J39" s="68"/>
      <c r="K39" s="92"/>
      <c r="L39" s="68"/>
      <c r="M39" s="92"/>
      <c r="N39" s="68"/>
      <c r="O39" s="104" t="s">
        <v>88</v>
      </c>
    </row>
    <row r="40" spans="1:15" s="73" customFormat="1">
      <c r="A40" s="71">
        <f t="shared" si="0"/>
        <v>36</v>
      </c>
      <c r="B40" s="69" t="s">
        <v>64</v>
      </c>
      <c r="C40" s="119">
        <v>59188983.17197001</v>
      </c>
      <c r="D40" s="72"/>
      <c r="E40" s="72"/>
      <c r="F40" s="72"/>
      <c r="G40" s="79"/>
      <c r="H40" s="72"/>
      <c r="I40" s="93"/>
      <c r="J40" s="72"/>
      <c r="K40" s="93"/>
      <c r="L40" s="72"/>
      <c r="M40" s="93"/>
      <c r="N40" s="72"/>
      <c r="O40" s="109" t="s">
        <v>89</v>
      </c>
    </row>
    <row r="41" spans="1:15" s="73" customFormat="1">
      <c r="A41" s="71">
        <f t="shared" si="0"/>
        <v>37</v>
      </c>
      <c r="B41" s="69" t="s">
        <v>65</v>
      </c>
      <c r="C41" s="119">
        <v>531751061.08540016</v>
      </c>
      <c r="D41" s="72"/>
      <c r="E41" s="72"/>
      <c r="F41" s="72"/>
      <c r="G41" s="79"/>
      <c r="H41" s="72"/>
      <c r="I41" s="93"/>
      <c r="J41" s="72"/>
      <c r="K41" s="93"/>
      <c r="L41" s="72"/>
      <c r="M41" s="93"/>
      <c r="N41" s="72"/>
      <c r="O41" s="109" t="s">
        <v>90</v>
      </c>
    </row>
    <row r="42" spans="1:15">
      <c r="A42" s="8">
        <f t="shared" si="0"/>
        <v>38</v>
      </c>
      <c r="B42" s="41" t="s">
        <v>66</v>
      </c>
      <c r="C42" s="118">
        <v>11161370.536039997</v>
      </c>
      <c r="D42" s="68"/>
      <c r="E42" s="68"/>
      <c r="F42" s="68"/>
      <c r="G42" s="78"/>
      <c r="H42" s="68"/>
      <c r="I42" s="92"/>
      <c r="J42" s="68"/>
      <c r="K42" s="92"/>
      <c r="L42" s="68"/>
      <c r="M42" s="92"/>
      <c r="N42" s="68"/>
      <c r="O42" s="104" t="s">
        <v>91</v>
      </c>
    </row>
    <row r="43" spans="1:15">
      <c r="A43" s="8">
        <f t="shared" si="0"/>
        <v>39</v>
      </c>
      <c r="B43" s="41" t="s">
        <v>67</v>
      </c>
      <c r="C43" s="118">
        <v>70090.838540000012</v>
      </c>
      <c r="D43" s="68"/>
      <c r="E43" s="68"/>
      <c r="F43" s="68"/>
      <c r="G43" s="78"/>
      <c r="H43" s="68"/>
      <c r="I43" s="92"/>
      <c r="J43" s="68"/>
      <c r="K43" s="92"/>
      <c r="L43" s="68"/>
      <c r="M43" s="92"/>
      <c r="N43" s="68"/>
      <c r="O43" s="104" t="s">
        <v>92</v>
      </c>
    </row>
    <row r="44" spans="1:15">
      <c r="A44" s="8">
        <f t="shared" si="0"/>
        <v>40</v>
      </c>
      <c r="B44" s="41" t="s">
        <v>68</v>
      </c>
      <c r="C44" s="118">
        <v>3016043.3547900002</v>
      </c>
      <c r="D44" s="68"/>
      <c r="E44" s="68"/>
      <c r="F44" s="68"/>
      <c r="G44" s="78"/>
      <c r="H44" s="68"/>
      <c r="I44" s="92"/>
      <c r="J44" s="68"/>
      <c r="K44" s="92"/>
      <c r="L44" s="68"/>
      <c r="M44" s="92"/>
      <c r="N44" s="68"/>
      <c r="O44" s="104" t="s">
        <v>93</v>
      </c>
    </row>
    <row r="45" spans="1:15">
      <c r="A45" s="8">
        <f t="shared" si="0"/>
        <v>41</v>
      </c>
      <c r="B45" s="41" t="s">
        <v>69</v>
      </c>
      <c r="C45" s="118">
        <v>1649411.6023599999</v>
      </c>
      <c r="D45" s="68"/>
      <c r="E45" s="68"/>
      <c r="F45" s="68"/>
      <c r="G45" s="78"/>
      <c r="H45" s="68"/>
      <c r="I45" s="92"/>
      <c r="J45" s="68"/>
      <c r="K45" s="92"/>
      <c r="L45" s="68"/>
      <c r="M45" s="92"/>
      <c r="N45" s="68"/>
      <c r="O45" s="104" t="s">
        <v>94</v>
      </c>
    </row>
    <row r="46" spans="1:15">
      <c r="A46" s="8">
        <f t="shared" si="0"/>
        <v>42</v>
      </c>
      <c r="B46" s="41" t="s">
        <v>70</v>
      </c>
      <c r="C46" s="118">
        <v>1004221.5443800002</v>
      </c>
      <c r="D46" s="68"/>
      <c r="E46" s="68"/>
      <c r="F46" s="68"/>
      <c r="G46" s="78"/>
      <c r="H46" s="68"/>
      <c r="I46" s="92"/>
      <c r="J46" s="68"/>
      <c r="K46" s="92"/>
      <c r="L46" s="68"/>
      <c r="M46" s="92"/>
      <c r="N46" s="68"/>
      <c r="O46" s="104" t="s">
        <v>95</v>
      </c>
    </row>
    <row r="47" spans="1:15">
      <c r="A47" s="8">
        <f t="shared" si="0"/>
        <v>43</v>
      </c>
      <c r="B47" s="41" t="s">
        <v>101</v>
      </c>
      <c r="C47" s="118">
        <v>5199338.552240001</v>
      </c>
      <c r="D47" s="68"/>
      <c r="E47" s="68"/>
      <c r="F47" s="68"/>
      <c r="G47" s="78"/>
      <c r="H47" s="68"/>
      <c r="I47" s="92"/>
      <c r="J47" s="68"/>
      <c r="K47" s="92"/>
      <c r="L47" s="68"/>
      <c r="M47" s="92"/>
      <c r="N47" s="68"/>
      <c r="O47" s="104" t="s">
        <v>71</v>
      </c>
    </row>
    <row r="48" spans="1:15">
      <c r="A48" s="8">
        <f t="shared" si="0"/>
        <v>44</v>
      </c>
      <c r="B48" s="41" t="s">
        <v>72</v>
      </c>
      <c r="C48" s="118">
        <v>16773161.395440001</v>
      </c>
      <c r="D48" s="68"/>
      <c r="E48" s="68"/>
      <c r="F48" s="68"/>
      <c r="G48" s="78"/>
      <c r="H48" s="68"/>
      <c r="I48" s="92"/>
      <c r="J48" s="68"/>
      <c r="K48" s="92"/>
      <c r="L48" s="68"/>
      <c r="M48" s="92"/>
      <c r="N48" s="68"/>
      <c r="O48" s="104" t="s">
        <v>96</v>
      </c>
    </row>
    <row r="49" spans="1:15" s="73" customFormat="1">
      <c r="A49" s="71">
        <f t="shared" si="0"/>
        <v>45</v>
      </c>
      <c r="B49" s="69" t="s">
        <v>73</v>
      </c>
      <c r="C49" s="119">
        <v>38873637.824669987</v>
      </c>
      <c r="D49" s="72"/>
      <c r="E49" s="72"/>
      <c r="F49" s="72"/>
      <c r="G49" s="79"/>
      <c r="H49" s="72"/>
      <c r="I49" s="93"/>
      <c r="J49" s="72"/>
      <c r="K49" s="93"/>
      <c r="L49" s="72"/>
      <c r="M49" s="93"/>
      <c r="N49" s="72"/>
      <c r="O49" s="109" t="s">
        <v>97</v>
      </c>
    </row>
    <row r="50" spans="1:15">
      <c r="A50" s="8">
        <f t="shared" si="0"/>
        <v>46</v>
      </c>
      <c r="B50" s="41" t="s">
        <v>74</v>
      </c>
      <c r="C50" s="118">
        <v>409986404.60395014</v>
      </c>
      <c r="D50" s="68"/>
      <c r="E50" s="68"/>
      <c r="F50" s="68"/>
      <c r="G50" s="78"/>
      <c r="H50" s="68"/>
      <c r="I50" s="92"/>
      <c r="J50" s="68"/>
      <c r="K50" s="92"/>
      <c r="L50" s="68"/>
      <c r="M50" s="92"/>
      <c r="N50" s="68"/>
      <c r="O50" s="104" t="s">
        <v>98</v>
      </c>
    </row>
    <row r="51" spans="1:15">
      <c r="A51" s="8">
        <f t="shared" si="0"/>
        <v>47</v>
      </c>
      <c r="B51" s="41" t="s">
        <v>102</v>
      </c>
      <c r="C51" s="118">
        <v>4091959.4337500003</v>
      </c>
      <c r="D51" s="68"/>
      <c r="E51" s="68"/>
      <c r="F51" s="68"/>
      <c r="G51" s="78"/>
      <c r="H51" s="68"/>
      <c r="I51" s="92"/>
      <c r="J51" s="68"/>
      <c r="K51" s="92"/>
      <c r="L51" s="68"/>
      <c r="M51" s="92"/>
      <c r="N51" s="68"/>
      <c r="O51" s="104" t="s">
        <v>75</v>
      </c>
    </row>
    <row r="52" spans="1:15">
      <c r="A52" s="8">
        <f t="shared" si="0"/>
        <v>48</v>
      </c>
      <c r="B52" s="41" t="s">
        <v>103</v>
      </c>
      <c r="C52" s="118">
        <v>5132755.7341400031</v>
      </c>
      <c r="D52" s="68"/>
      <c r="E52" s="68"/>
      <c r="F52" s="68"/>
      <c r="G52" s="78"/>
      <c r="H52" s="68"/>
      <c r="I52" s="92"/>
      <c r="J52" s="68"/>
      <c r="K52" s="92"/>
      <c r="L52" s="68"/>
      <c r="M52" s="92"/>
      <c r="N52" s="68"/>
      <c r="O52" s="104" t="s">
        <v>76</v>
      </c>
    </row>
    <row r="53" spans="1:15" s="12" customFormat="1">
      <c r="A53" s="8">
        <f t="shared" si="0"/>
        <v>49</v>
      </c>
      <c r="B53" s="41" t="s">
        <v>387</v>
      </c>
      <c r="C53" s="118">
        <v>109342.33122000001</v>
      </c>
      <c r="D53" s="68"/>
      <c r="E53" s="68"/>
      <c r="F53" s="68"/>
      <c r="G53" s="78"/>
      <c r="H53" s="68"/>
      <c r="I53" s="92"/>
      <c r="J53" s="68"/>
      <c r="K53" s="92"/>
      <c r="L53" s="68"/>
      <c r="M53" s="92"/>
      <c r="N53" s="68"/>
      <c r="O53" s="104" t="s">
        <v>408</v>
      </c>
    </row>
    <row r="54" spans="1:15" s="73" customFormat="1">
      <c r="A54" s="71">
        <f t="shared" si="0"/>
        <v>50</v>
      </c>
      <c r="B54" s="69" t="s">
        <v>77</v>
      </c>
      <c r="C54" s="119">
        <v>419320462.10357004</v>
      </c>
      <c r="D54" s="72"/>
      <c r="E54" s="72"/>
      <c r="F54" s="72"/>
      <c r="G54" s="79"/>
      <c r="H54" s="72"/>
      <c r="I54" s="93"/>
      <c r="J54" s="72"/>
      <c r="K54" s="93"/>
      <c r="L54" s="72"/>
      <c r="M54" s="93"/>
      <c r="N54" s="72"/>
      <c r="O54" s="109" t="s">
        <v>99</v>
      </c>
    </row>
    <row r="55" spans="1:15" s="73" customFormat="1">
      <c r="A55" s="71">
        <f t="shared" si="0"/>
        <v>51</v>
      </c>
      <c r="B55" s="69" t="s">
        <v>78</v>
      </c>
      <c r="C55" s="119">
        <v>458194099.92840004</v>
      </c>
      <c r="D55" s="72"/>
      <c r="E55" s="72"/>
      <c r="F55" s="72"/>
      <c r="G55" s="79"/>
      <c r="H55" s="72"/>
      <c r="I55" s="93"/>
      <c r="J55" s="72"/>
      <c r="K55" s="93"/>
      <c r="L55" s="72"/>
      <c r="M55" s="93"/>
      <c r="N55" s="72"/>
      <c r="O55" s="109" t="s">
        <v>100</v>
      </c>
    </row>
    <row r="56" spans="1:15">
      <c r="A56" s="8">
        <f t="shared" si="0"/>
        <v>52</v>
      </c>
      <c r="B56" s="41" t="s">
        <v>23</v>
      </c>
      <c r="C56" s="118">
        <v>537614.13919000002</v>
      </c>
      <c r="D56" s="68"/>
      <c r="E56" s="68"/>
      <c r="F56" s="68"/>
      <c r="G56" s="78"/>
      <c r="H56" s="68"/>
      <c r="I56" s="92"/>
      <c r="J56" s="68"/>
      <c r="K56" s="92"/>
      <c r="L56" s="68"/>
      <c r="M56" s="92"/>
      <c r="N56" s="68"/>
      <c r="O56" s="104" t="s">
        <v>79</v>
      </c>
    </row>
    <row r="57" spans="1:15">
      <c r="A57" s="8">
        <f t="shared" si="0"/>
        <v>53</v>
      </c>
      <c r="B57" s="41" t="s">
        <v>104</v>
      </c>
      <c r="C57" s="118">
        <v>26892211.991999999</v>
      </c>
      <c r="D57" s="68"/>
      <c r="E57" s="68"/>
      <c r="F57" s="68"/>
      <c r="G57" s="78"/>
      <c r="H57" s="68"/>
      <c r="I57" s="92"/>
      <c r="J57" s="68"/>
      <c r="K57" s="92"/>
      <c r="L57" s="68"/>
      <c r="M57" s="92"/>
      <c r="N57" s="68"/>
      <c r="O57" s="104" t="s">
        <v>112</v>
      </c>
    </row>
    <row r="58" spans="1:15">
      <c r="A58" s="8">
        <f t="shared" si="0"/>
        <v>54</v>
      </c>
      <c r="B58" s="41" t="s">
        <v>105</v>
      </c>
      <c r="C58" s="118">
        <v>19774943.00877</v>
      </c>
      <c r="D58" s="68"/>
      <c r="E58" s="68"/>
      <c r="F58" s="68"/>
      <c r="G58" s="78"/>
      <c r="H58" s="68"/>
      <c r="I58" s="92"/>
      <c r="J58" s="68"/>
      <c r="K58" s="92"/>
      <c r="L58" s="68"/>
      <c r="M58" s="92"/>
      <c r="N58" s="68"/>
      <c r="O58" s="104" t="s">
        <v>114</v>
      </c>
    </row>
    <row r="59" spans="1:15">
      <c r="A59" s="8">
        <f t="shared" si="0"/>
        <v>55</v>
      </c>
      <c r="B59" s="41" t="s">
        <v>108</v>
      </c>
      <c r="C59" s="118">
        <v>26232641.392359998</v>
      </c>
      <c r="D59" s="68"/>
      <c r="E59" s="68"/>
      <c r="F59" s="68"/>
      <c r="G59" s="78"/>
      <c r="H59" s="68"/>
      <c r="I59" s="92"/>
      <c r="J59" s="68"/>
      <c r="K59" s="92"/>
      <c r="L59" s="68"/>
      <c r="M59" s="92"/>
      <c r="N59" s="68"/>
      <c r="O59" s="104" t="s">
        <v>109</v>
      </c>
    </row>
    <row r="60" spans="1:15">
      <c r="A60" s="8">
        <f t="shared" si="0"/>
        <v>56</v>
      </c>
      <c r="B60" s="41" t="s">
        <v>4</v>
      </c>
      <c r="C60" s="118">
        <v>119550.6391799999</v>
      </c>
      <c r="D60" s="68"/>
      <c r="E60" s="68"/>
      <c r="F60" s="68"/>
      <c r="G60" s="78"/>
      <c r="H60" s="68"/>
      <c r="I60" s="92"/>
      <c r="J60" s="68"/>
      <c r="K60" s="92"/>
      <c r="L60" s="68"/>
      <c r="M60" s="92"/>
      <c r="N60" s="68"/>
      <c r="O60" s="104" t="s">
        <v>113</v>
      </c>
    </row>
    <row r="61" spans="1:15" s="73" customFormat="1">
      <c r="A61" s="71">
        <f t="shared" si="0"/>
        <v>57</v>
      </c>
      <c r="B61" s="69" t="s">
        <v>106</v>
      </c>
      <c r="C61" s="119">
        <v>73019347.032209992</v>
      </c>
      <c r="D61" s="72"/>
      <c r="E61" s="72"/>
      <c r="F61" s="72"/>
      <c r="G61" s="79"/>
      <c r="H61" s="72"/>
      <c r="I61" s="93"/>
      <c r="J61" s="72"/>
      <c r="K61" s="93"/>
      <c r="L61" s="72"/>
      <c r="M61" s="93"/>
      <c r="N61" s="72"/>
      <c r="O61" s="109" t="s">
        <v>107</v>
      </c>
    </row>
    <row r="62" spans="1:15" s="73" customFormat="1">
      <c r="A62" s="71">
        <f t="shared" si="0"/>
        <v>58</v>
      </c>
      <c r="B62" s="69" t="s">
        <v>110</v>
      </c>
      <c r="C62" s="119">
        <v>531751061.10002017</v>
      </c>
      <c r="D62" s="72"/>
      <c r="E62" s="72"/>
      <c r="F62" s="72"/>
      <c r="G62" s="79"/>
      <c r="H62" s="72"/>
      <c r="I62" s="93"/>
      <c r="J62" s="72"/>
      <c r="K62" s="93"/>
      <c r="L62" s="72"/>
      <c r="M62" s="93"/>
      <c r="N62" s="72"/>
      <c r="O62" s="109" t="s">
        <v>111</v>
      </c>
    </row>
    <row r="63" spans="1:15">
      <c r="I63" s="94"/>
      <c r="J63" s="96"/>
    </row>
    <row r="64" spans="1:15" ht="15.6">
      <c r="B64" s="114" t="s">
        <v>448</v>
      </c>
      <c r="G64" s="80"/>
    </row>
    <row r="65" spans="2:16" ht="15.6">
      <c r="B65" s="114"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70" zoomScaleNormal="70" workbookViewId="0">
      <pane xSplit="2" ySplit="4" topLeftCell="C35" activePane="bottomRight" state="frozen"/>
      <selection pane="topRight" activeCell="C1" sqref="C1"/>
      <selection pane="bottomLeft" activeCell="A5" sqref="A5"/>
      <selection pane="bottomRight" activeCell="D12" sqref="D12"/>
    </sheetView>
  </sheetViews>
  <sheetFormatPr defaultColWidth="9.109375" defaultRowHeight="14.4"/>
  <cols>
    <col min="1" max="1" width="9.109375" style="12" customWidth="1"/>
    <col min="2" max="2" width="75.33203125" style="41" customWidth="1"/>
    <col min="3" max="3" width="17.6640625" style="12"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07" t="s">
        <v>411</v>
      </c>
    </row>
    <row r="2" spans="1:15" s="12" customFormat="1" ht="31.5" customHeight="1" thickBot="1">
      <c r="A2" s="138" t="s">
        <v>115</v>
      </c>
      <c r="B2" s="139"/>
      <c r="C2" s="139"/>
      <c r="D2" s="139"/>
      <c r="E2" s="139"/>
      <c r="F2" s="139"/>
      <c r="G2" s="139"/>
      <c r="H2" s="139"/>
      <c r="I2" s="139"/>
      <c r="J2" s="139"/>
      <c r="K2" s="139"/>
      <c r="L2" s="139"/>
      <c r="M2" s="139"/>
      <c r="N2" s="139"/>
      <c r="O2" s="139"/>
    </row>
    <row r="3" spans="1:15" s="12" customFormat="1" ht="31.5" customHeight="1" thickBot="1">
      <c r="A3" s="144" t="s">
        <v>362</v>
      </c>
      <c r="B3" s="145"/>
      <c r="C3" s="145"/>
      <c r="D3" s="145"/>
      <c r="E3" s="145"/>
      <c r="F3" s="145"/>
      <c r="G3" s="145"/>
      <c r="H3" s="145"/>
      <c r="I3" s="145"/>
      <c r="J3" s="145"/>
      <c r="K3" s="145"/>
      <c r="L3" s="145"/>
      <c r="M3" s="145"/>
      <c r="N3" s="145"/>
      <c r="O3" s="145"/>
    </row>
    <row r="4" spans="1:15" s="56" customFormat="1" ht="31.8"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16">
        <v>27251295.430620007</v>
      </c>
      <c r="D5" s="67"/>
      <c r="E5" s="67"/>
      <c r="F5" s="67"/>
      <c r="G5" s="81"/>
      <c r="H5" s="67"/>
      <c r="I5" s="81"/>
      <c r="J5" s="67"/>
      <c r="K5" s="115"/>
      <c r="L5" s="67"/>
      <c r="M5" s="81"/>
      <c r="N5" s="67"/>
      <c r="O5" s="104" t="s">
        <v>400</v>
      </c>
    </row>
    <row r="6" spans="1:15" s="12" customFormat="1">
      <c r="A6" s="8">
        <f t="shared" ref="A6:A62" si="0">A5+1</f>
        <v>2</v>
      </c>
      <c r="B6" s="41" t="s">
        <v>376</v>
      </c>
      <c r="C6" s="116">
        <v>236588.625</v>
      </c>
      <c r="D6" s="67"/>
      <c r="E6" s="67"/>
      <c r="F6" s="67"/>
      <c r="G6" s="81"/>
      <c r="H6" s="67"/>
      <c r="I6" s="81"/>
      <c r="J6" s="67"/>
      <c r="K6" s="116"/>
      <c r="L6" s="67"/>
      <c r="M6" s="81"/>
      <c r="N6" s="67"/>
      <c r="O6" s="104" t="s">
        <v>399</v>
      </c>
    </row>
    <row r="7" spans="1:15">
      <c r="A7" s="8">
        <f t="shared" si="0"/>
        <v>3</v>
      </c>
      <c r="B7" s="41" t="s">
        <v>27</v>
      </c>
      <c r="C7" s="116">
        <v>3987566.2801799998</v>
      </c>
      <c r="D7" s="67"/>
      <c r="E7" s="67"/>
      <c r="F7" s="67"/>
      <c r="G7" s="81"/>
      <c r="H7" s="67"/>
      <c r="I7" s="81"/>
      <c r="J7" s="67"/>
      <c r="K7" s="116"/>
      <c r="L7" s="67"/>
      <c r="M7" s="81"/>
      <c r="N7" s="67"/>
      <c r="O7" s="104" t="s">
        <v>28</v>
      </c>
    </row>
    <row r="8" spans="1:15">
      <c r="A8" s="8">
        <f t="shared" si="0"/>
        <v>4</v>
      </c>
      <c r="B8" s="41" t="s">
        <v>378</v>
      </c>
      <c r="C8" s="116">
        <v>7738972.6914999997</v>
      </c>
      <c r="D8" s="67"/>
      <c r="E8" s="67"/>
      <c r="F8" s="67"/>
      <c r="G8" s="81"/>
      <c r="H8" s="67"/>
      <c r="I8" s="81"/>
      <c r="J8" s="67"/>
      <c r="K8" s="116"/>
      <c r="L8" s="67"/>
      <c r="M8" s="81"/>
      <c r="N8" s="67"/>
      <c r="O8" s="104" t="s">
        <v>29</v>
      </c>
    </row>
    <row r="9" spans="1:15" s="12" customFormat="1">
      <c r="A9" s="8">
        <f t="shared" si="0"/>
        <v>5</v>
      </c>
      <c r="B9" s="41" t="s">
        <v>379</v>
      </c>
      <c r="C9" s="116">
        <v>77311.998220000009</v>
      </c>
      <c r="D9" s="67"/>
      <c r="E9" s="67"/>
      <c r="F9" s="67"/>
      <c r="G9" s="81"/>
      <c r="H9" s="67"/>
      <c r="I9" s="81"/>
      <c r="J9" s="67"/>
      <c r="K9" s="116"/>
      <c r="L9" s="67"/>
      <c r="M9" s="81"/>
      <c r="N9" s="67"/>
      <c r="O9" s="104" t="s">
        <v>401</v>
      </c>
    </row>
    <row r="10" spans="1:15">
      <c r="A10" s="8">
        <f t="shared" si="0"/>
        <v>6</v>
      </c>
      <c r="B10" s="41" t="s">
        <v>30</v>
      </c>
      <c r="C10" s="116">
        <v>9712859.622200001</v>
      </c>
      <c r="D10" s="67"/>
      <c r="E10" s="67"/>
      <c r="F10" s="67"/>
      <c r="G10" s="81"/>
      <c r="H10" s="67"/>
      <c r="I10" s="81"/>
      <c r="J10" s="67"/>
      <c r="K10" s="116"/>
      <c r="L10" s="67"/>
      <c r="M10" s="81"/>
      <c r="N10" s="67"/>
      <c r="O10" s="104" t="s">
        <v>31</v>
      </c>
    </row>
    <row r="11" spans="1:15" s="123" customFormat="1">
      <c r="A11" s="120">
        <f t="shared" si="0"/>
        <v>7</v>
      </c>
      <c r="B11" s="121" t="s">
        <v>33</v>
      </c>
      <c r="C11" s="116">
        <v>0</v>
      </c>
      <c r="D11" s="67"/>
      <c r="E11" s="67"/>
      <c r="F11" s="67"/>
      <c r="G11" s="81"/>
      <c r="H11" s="67"/>
      <c r="I11" s="81"/>
      <c r="J11" s="67"/>
      <c r="K11" s="116"/>
      <c r="L11" s="67"/>
      <c r="M11" s="81"/>
      <c r="N11" s="67"/>
      <c r="O11" s="122" t="s">
        <v>429</v>
      </c>
    </row>
    <row r="12" spans="1:15">
      <c r="A12" s="8">
        <f t="shared" si="0"/>
        <v>8</v>
      </c>
      <c r="B12" s="41" t="s">
        <v>116</v>
      </c>
      <c r="C12" s="116">
        <v>0</v>
      </c>
      <c r="D12" s="67"/>
      <c r="E12" s="67"/>
      <c r="F12" s="67"/>
      <c r="G12" s="81"/>
      <c r="H12" s="67"/>
      <c r="I12" s="81"/>
      <c r="J12" s="67"/>
      <c r="K12" s="116"/>
      <c r="L12" s="67"/>
      <c r="M12" s="81"/>
      <c r="N12" s="67"/>
      <c r="O12" s="104" t="s">
        <v>36</v>
      </c>
    </row>
    <row r="13" spans="1:15">
      <c r="A13" s="8">
        <f t="shared" si="0"/>
        <v>9</v>
      </c>
      <c r="B13" s="41" t="s">
        <v>37</v>
      </c>
      <c r="C13" s="116">
        <v>2500</v>
      </c>
      <c r="D13" s="67"/>
      <c r="E13" s="67"/>
      <c r="F13" s="67"/>
      <c r="G13" s="81"/>
      <c r="H13" s="67"/>
      <c r="I13" s="81"/>
      <c r="J13" s="67"/>
      <c r="K13" s="116"/>
      <c r="L13" s="67"/>
      <c r="M13" s="81"/>
      <c r="N13" s="67"/>
      <c r="O13" s="104" t="s">
        <v>38</v>
      </c>
    </row>
    <row r="14" spans="1:15">
      <c r="A14" s="8">
        <f t="shared" si="0"/>
        <v>10</v>
      </c>
      <c r="B14" s="41" t="s">
        <v>117</v>
      </c>
      <c r="C14" s="116">
        <v>16044184.808169996</v>
      </c>
      <c r="D14" s="67"/>
      <c r="E14" s="67"/>
      <c r="F14" s="67"/>
      <c r="G14" s="81"/>
      <c r="H14" s="67"/>
      <c r="I14" s="81"/>
      <c r="J14" s="67"/>
      <c r="K14" s="116"/>
      <c r="L14" s="67"/>
      <c r="M14" s="81"/>
      <c r="N14" s="67"/>
      <c r="O14" s="104" t="s">
        <v>40</v>
      </c>
    </row>
    <row r="15" spans="1:15">
      <c r="A15" s="8">
        <f t="shared" si="0"/>
        <v>11</v>
      </c>
      <c r="B15" s="41" t="s">
        <v>156</v>
      </c>
      <c r="C15" s="116">
        <v>18953.917580000001</v>
      </c>
      <c r="D15" s="67"/>
      <c r="E15" s="67"/>
      <c r="F15" s="67"/>
      <c r="G15" s="81"/>
      <c r="H15" s="67"/>
      <c r="I15" s="81"/>
      <c r="J15" s="67"/>
      <c r="K15" s="116"/>
      <c r="L15" s="67"/>
      <c r="M15" s="81"/>
      <c r="N15" s="67"/>
      <c r="O15" s="104" t="s">
        <v>41</v>
      </c>
    </row>
    <row r="16" spans="1:15">
      <c r="A16" s="8">
        <f t="shared" si="0"/>
        <v>12</v>
      </c>
      <c r="B16" s="41" t="s">
        <v>118</v>
      </c>
      <c r="C16" s="116">
        <v>0</v>
      </c>
      <c r="D16" s="67"/>
      <c r="E16" s="67"/>
      <c r="F16" s="67"/>
      <c r="G16" s="81"/>
      <c r="H16" s="67"/>
      <c r="I16" s="81"/>
      <c r="J16" s="67"/>
      <c r="K16" s="116"/>
      <c r="L16" s="67"/>
      <c r="M16" s="81"/>
      <c r="N16" s="67"/>
      <c r="O16" s="104" t="s">
        <v>43</v>
      </c>
    </row>
    <row r="17" spans="1:15" s="12" customFormat="1">
      <c r="A17" s="8">
        <f t="shared" si="0"/>
        <v>13</v>
      </c>
      <c r="B17" s="41" t="s">
        <v>380</v>
      </c>
      <c r="C17" s="116">
        <v>0</v>
      </c>
      <c r="D17" s="67"/>
      <c r="E17" s="67"/>
      <c r="F17" s="67"/>
      <c r="G17" s="81"/>
      <c r="H17" s="67"/>
      <c r="I17" s="81"/>
      <c r="J17" s="67"/>
      <c r="K17" s="116"/>
      <c r="L17" s="67"/>
      <c r="M17" s="81"/>
      <c r="N17" s="67"/>
      <c r="O17" s="104" t="s">
        <v>402</v>
      </c>
    </row>
    <row r="18" spans="1:15">
      <c r="A18" s="8">
        <f t="shared" si="0"/>
        <v>14</v>
      </c>
      <c r="B18" s="41" t="s">
        <v>119</v>
      </c>
      <c r="C18" s="116">
        <v>7052652.5916099995</v>
      </c>
      <c r="D18" s="67"/>
      <c r="E18" s="67"/>
      <c r="F18" s="67"/>
      <c r="G18" s="81"/>
      <c r="H18" s="67"/>
      <c r="I18" s="81"/>
      <c r="J18" s="67"/>
      <c r="K18" s="116"/>
      <c r="L18" s="67"/>
      <c r="M18" s="81"/>
      <c r="N18" s="67"/>
      <c r="O18" s="104" t="s">
        <v>45</v>
      </c>
    </row>
    <row r="19" spans="1:15">
      <c r="A19" s="8">
        <f t="shared" si="0"/>
        <v>15</v>
      </c>
      <c r="B19" s="41" t="s">
        <v>381</v>
      </c>
      <c r="C19" s="116">
        <v>944321.85687000013</v>
      </c>
      <c r="D19" s="67"/>
      <c r="E19" s="67"/>
      <c r="F19" s="67"/>
      <c r="G19" s="81"/>
      <c r="H19" s="67"/>
      <c r="I19" s="81"/>
      <c r="J19" s="67"/>
      <c r="K19" s="116"/>
      <c r="L19" s="67"/>
      <c r="M19" s="81"/>
      <c r="N19" s="67"/>
      <c r="O19" s="104" t="s">
        <v>46</v>
      </c>
    </row>
    <row r="20" spans="1:15" s="12" customFormat="1">
      <c r="A20" s="8">
        <f t="shared" si="0"/>
        <v>16</v>
      </c>
      <c r="B20" s="41" t="s">
        <v>382</v>
      </c>
      <c r="C20" s="116">
        <v>230010.81174</v>
      </c>
      <c r="D20" s="67"/>
      <c r="E20" s="67"/>
      <c r="F20" s="67"/>
      <c r="G20" s="81"/>
      <c r="H20" s="67"/>
      <c r="I20" s="81"/>
      <c r="J20" s="67"/>
      <c r="K20" s="116"/>
      <c r="L20" s="67"/>
      <c r="M20" s="81"/>
      <c r="N20" s="67"/>
      <c r="O20" s="104" t="s">
        <v>403</v>
      </c>
    </row>
    <row r="21" spans="1:15">
      <c r="A21" s="8">
        <f t="shared" si="0"/>
        <v>17</v>
      </c>
      <c r="B21" s="41" t="s">
        <v>120</v>
      </c>
      <c r="C21" s="116">
        <v>67.099999999999994</v>
      </c>
      <c r="D21" s="67"/>
      <c r="E21" s="67"/>
      <c r="F21" s="67"/>
      <c r="G21" s="81"/>
      <c r="H21" s="67"/>
      <c r="I21" s="81"/>
      <c r="J21" s="67"/>
      <c r="K21" s="116"/>
      <c r="L21" s="67"/>
      <c r="M21" s="81"/>
      <c r="N21" s="67"/>
      <c r="O21" s="104" t="s">
        <v>49</v>
      </c>
    </row>
    <row r="22" spans="1:15">
      <c r="A22" s="8">
        <f t="shared" si="0"/>
        <v>18</v>
      </c>
      <c r="B22" s="41" t="s">
        <v>121</v>
      </c>
      <c r="C22" s="81">
        <v>37214.417020000001</v>
      </c>
      <c r="D22" s="67"/>
      <c r="E22" s="67"/>
      <c r="F22" s="67"/>
      <c r="G22" s="81"/>
      <c r="H22" s="67"/>
      <c r="I22" s="81"/>
      <c r="J22" s="67"/>
      <c r="K22" s="81"/>
      <c r="L22" s="67"/>
      <c r="M22" s="81"/>
      <c r="N22" s="67"/>
      <c r="O22" s="104" t="s">
        <v>51</v>
      </c>
    </row>
    <row r="23" spans="1:15" s="12" customFormat="1">
      <c r="A23" s="8">
        <f t="shared" si="0"/>
        <v>19</v>
      </c>
      <c r="B23" s="41" t="s">
        <v>447</v>
      </c>
      <c r="C23" s="67">
        <v>0</v>
      </c>
      <c r="D23" s="67"/>
      <c r="E23" s="67"/>
      <c r="F23" s="67"/>
      <c r="G23" s="67"/>
      <c r="H23" s="67"/>
      <c r="I23" s="67"/>
      <c r="J23" s="67"/>
      <c r="K23" s="67"/>
      <c r="L23" s="67"/>
      <c r="M23" s="67"/>
      <c r="N23" s="67"/>
      <c r="O23" s="104" t="s">
        <v>85</v>
      </c>
    </row>
    <row r="24" spans="1:15" s="12" customFormat="1">
      <c r="A24" s="8">
        <f t="shared" si="0"/>
        <v>20</v>
      </c>
      <c r="B24" s="95" t="s">
        <v>445</v>
      </c>
      <c r="C24" s="67">
        <v>0</v>
      </c>
      <c r="D24" s="67"/>
      <c r="E24" s="67"/>
      <c r="F24" s="67"/>
      <c r="G24" s="67"/>
      <c r="H24" s="67"/>
      <c r="I24" s="67"/>
      <c r="J24" s="67"/>
      <c r="K24" s="67"/>
      <c r="L24" s="67"/>
      <c r="M24" s="67"/>
      <c r="N24" s="67"/>
      <c r="O24" s="104"/>
    </row>
    <row r="25" spans="1:15" s="12" customFormat="1">
      <c r="A25" s="8">
        <f t="shared" si="0"/>
        <v>21</v>
      </c>
      <c r="B25" s="95" t="s">
        <v>446</v>
      </c>
      <c r="C25" s="67">
        <v>0</v>
      </c>
      <c r="D25" s="67"/>
      <c r="E25" s="67"/>
      <c r="F25" s="67"/>
      <c r="G25" s="67"/>
      <c r="H25" s="67"/>
      <c r="I25" s="67"/>
      <c r="J25" s="67"/>
      <c r="K25" s="67"/>
      <c r="L25" s="67"/>
      <c r="M25" s="67"/>
      <c r="N25" s="67"/>
      <c r="O25" s="104"/>
    </row>
    <row r="26" spans="1:15">
      <c r="A26" s="8">
        <f t="shared" si="0"/>
        <v>22</v>
      </c>
      <c r="B26" s="41" t="s">
        <v>122</v>
      </c>
      <c r="C26" s="81">
        <v>235293.38156000004</v>
      </c>
      <c r="D26" s="67"/>
      <c r="E26" s="67"/>
      <c r="F26" s="67"/>
      <c r="G26" s="81"/>
      <c r="H26" s="67"/>
      <c r="I26" s="81"/>
      <c r="J26" s="67"/>
      <c r="K26" s="81"/>
      <c r="L26" s="67"/>
      <c r="M26" s="81"/>
      <c r="N26" s="67"/>
      <c r="O26" s="104" t="s">
        <v>53</v>
      </c>
    </row>
    <row r="27" spans="1:15" s="73" customFormat="1">
      <c r="A27" s="71">
        <f t="shared" si="0"/>
        <v>23</v>
      </c>
      <c r="B27" s="69" t="s">
        <v>123</v>
      </c>
      <c r="C27" s="82">
        <v>73569793.532720014</v>
      </c>
      <c r="D27" s="70"/>
      <c r="E27" s="70"/>
      <c r="F27" s="70"/>
      <c r="G27" s="82"/>
      <c r="H27" s="70"/>
      <c r="I27" s="82"/>
      <c r="J27" s="70"/>
      <c r="K27" s="82"/>
      <c r="L27" s="70"/>
      <c r="M27" s="82"/>
      <c r="N27" s="70"/>
      <c r="O27" s="105" t="s">
        <v>55</v>
      </c>
    </row>
    <row r="28" spans="1:15">
      <c r="A28" s="8">
        <f t="shared" si="0"/>
        <v>24</v>
      </c>
      <c r="B28" s="41" t="s">
        <v>56</v>
      </c>
      <c r="C28" s="81">
        <v>3215202.2289199983</v>
      </c>
      <c r="D28" s="67"/>
      <c r="E28" s="67"/>
      <c r="F28" s="67"/>
      <c r="G28" s="81"/>
      <c r="H28" s="67"/>
      <c r="I28" s="81"/>
      <c r="J28" s="67"/>
      <c r="K28" s="81"/>
      <c r="L28" s="67"/>
      <c r="M28" s="81"/>
      <c r="N28" s="67"/>
      <c r="O28" s="106" t="s">
        <v>80</v>
      </c>
    </row>
    <row r="29" spans="1:15">
      <c r="A29" s="8">
        <f t="shared" si="0"/>
        <v>25</v>
      </c>
      <c r="B29" s="41" t="s">
        <v>57</v>
      </c>
      <c r="C29" s="81">
        <v>17144621.86012001</v>
      </c>
      <c r="D29" s="67"/>
      <c r="E29" s="67"/>
      <c r="F29" s="67"/>
      <c r="G29" s="81"/>
      <c r="H29" s="67"/>
      <c r="I29" s="81"/>
      <c r="J29" s="67"/>
      <c r="K29" s="81"/>
      <c r="L29" s="67"/>
      <c r="M29" s="81"/>
      <c r="N29" s="67"/>
      <c r="O29" s="106" t="s">
        <v>81</v>
      </c>
    </row>
    <row r="30" spans="1:15" s="12" customFormat="1">
      <c r="A30" s="8">
        <f t="shared" si="0"/>
        <v>26</v>
      </c>
      <c r="B30" s="41" t="s">
        <v>383</v>
      </c>
      <c r="C30" s="81">
        <v>2398083.7208500006</v>
      </c>
      <c r="D30" s="67"/>
      <c r="E30" s="67"/>
      <c r="F30" s="67"/>
      <c r="G30" s="81"/>
      <c r="H30" s="67"/>
      <c r="I30" s="81"/>
      <c r="J30" s="67"/>
      <c r="K30" s="81"/>
      <c r="L30" s="67"/>
      <c r="M30" s="81"/>
      <c r="N30" s="67"/>
      <c r="O30" s="104" t="s">
        <v>404</v>
      </c>
    </row>
    <row r="31" spans="1:15" s="12" customFormat="1">
      <c r="A31" s="8">
        <f t="shared" si="0"/>
        <v>27</v>
      </c>
      <c r="B31" s="41" t="s">
        <v>384</v>
      </c>
      <c r="C31" s="81">
        <v>33420274.125540003</v>
      </c>
      <c r="D31" s="67"/>
      <c r="E31" s="67"/>
      <c r="F31" s="67"/>
      <c r="G31" s="81"/>
      <c r="H31" s="67"/>
      <c r="I31" s="81"/>
      <c r="J31" s="67"/>
      <c r="K31" s="81"/>
      <c r="L31" s="67"/>
      <c r="M31" s="81"/>
      <c r="N31" s="67"/>
      <c r="O31" s="104" t="s">
        <v>405</v>
      </c>
    </row>
    <row r="32" spans="1:15">
      <c r="A32" s="8">
        <f t="shared" si="0"/>
        <v>28</v>
      </c>
      <c r="B32" s="41" t="s">
        <v>124</v>
      </c>
      <c r="C32" s="81">
        <v>1124060.9784799998</v>
      </c>
      <c r="D32" s="67"/>
      <c r="E32" s="67"/>
      <c r="F32" s="67"/>
      <c r="G32" s="81"/>
      <c r="H32" s="67"/>
      <c r="I32" s="81"/>
      <c r="J32" s="67"/>
      <c r="K32" s="81"/>
      <c r="L32" s="67"/>
      <c r="M32" s="81"/>
      <c r="N32" s="67"/>
      <c r="O32" s="106" t="s">
        <v>82</v>
      </c>
    </row>
    <row r="33" spans="1:15" s="12" customFormat="1">
      <c r="A33" s="8">
        <f t="shared" si="0"/>
        <v>29</v>
      </c>
      <c r="B33" s="41" t="s">
        <v>385</v>
      </c>
      <c r="C33" s="81">
        <v>3363847.6019700007</v>
      </c>
      <c r="D33" s="67"/>
      <c r="E33" s="67"/>
      <c r="F33" s="67"/>
      <c r="G33" s="81"/>
      <c r="H33" s="67"/>
      <c r="I33" s="81"/>
      <c r="J33" s="67"/>
      <c r="K33" s="81"/>
      <c r="L33" s="67"/>
      <c r="M33" s="81"/>
      <c r="N33" s="67"/>
      <c r="O33" s="104" t="s">
        <v>406</v>
      </c>
    </row>
    <row r="34" spans="1:15">
      <c r="A34" s="8">
        <f t="shared" si="0"/>
        <v>30</v>
      </c>
      <c r="B34" s="41" t="s">
        <v>125</v>
      </c>
      <c r="C34" s="81">
        <v>14302.703539999999</v>
      </c>
      <c r="D34" s="67"/>
      <c r="E34" s="67"/>
      <c r="F34" s="67"/>
      <c r="G34" s="81"/>
      <c r="H34" s="67"/>
      <c r="I34" s="81"/>
      <c r="J34" s="67"/>
      <c r="K34" s="81"/>
      <c r="L34" s="67"/>
      <c r="M34" s="81"/>
      <c r="N34" s="67"/>
      <c r="O34" s="106" t="s">
        <v>83</v>
      </c>
    </row>
    <row r="35" spans="1:15">
      <c r="A35" s="8">
        <f t="shared" si="0"/>
        <v>31</v>
      </c>
      <c r="B35" s="41" t="s">
        <v>126</v>
      </c>
      <c r="C35" s="81">
        <v>400729.45794000011</v>
      </c>
      <c r="D35" s="67"/>
      <c r="E35" s="67"/>
      <c r="F35" s="67"/>
      <c r="G35" s="81"/>
      <c r="H35" s="67"/>
      <c r="I35" s="81"/>
      <c r="J35" s="67"/>
      <c r="K35" s="81"/>
      <c r="L35" s="67"/>
      <c r="M35" s="81"/>
      <c r="N35" s="67"/>
      <c r="O35" s="106" t="s">
        <v>84</v>
      </c>
    </row>
    <row r="36" spans="1:15">
      <c r="A36" s="8">
        <f t="shared" si="0"/>
        <v>32</v>
      </c>
      <c r="B36" s="41" t="s">
        <v>127</v>
      </c>
      <c r="C36" s="81">
        <v>2519371.0039999997</v>
      </c>
      <c r="D36" s="67"/>
      <c r="E36" s="67"/>
      <c r="F36" s="67"/>
      <c r="G36" s="81"/>
      <c r="H36" s="67"/>
      <c r="I36" s="81"/>
      <c r="J36" s="67"/>
      <c r="K36" s="81"/>
      <c r="L36" s="67"/>
      <c r="M36" s="81"/>
      <c r="N36" s="67"/>
      <c r="O36" s="106" t="s">
        <v>86</v>
      </c>
    </row>
    <row r="37" spans="1:15" s="12" customFormat="1">
      <c r="A37" s="8">
        <f t="shared" si="0"/>
        <v>33</v>
      </c>
      <c r="B37" s="41" t="s">
        <v>386</v>
      </c>
      <c r="C37" s="81">
        <v>472908.55706000002</v>
      </c>
      <c r="D37" s="67"/>
      <c r="E37" s="67"/>
      <c r="F37" s="67"/>
      <c r="G37" s="81"/>
      <c r="H37" s="67"/>
      <c r="I37" s="81"/>
      <c r="J37" s="67"/>
      <c r="K37" s="81"/>
      <c r="L37" s="67"/>
      <c r="M37" s="81"/>
      <c r="N37" s="67"/>
      <c r="O37" s="104" t="s">
        <v>407</v>
      </c>
    </row>
    <row r="38" spans="1:15">
      <c r="A38" s="8">
        <f t="shared" si="0"/>
        <v>34</v>
      </c>
      <c r="B38" s="41" t="s">
        <v>128</v>
      </c>
      <c r="C38" s="81">
        <v>983181.21667999995</v>
      </c>
      <c r="D38" s="67"/>
      <c r="E38" s="67"/>
      <c r="F38" s="67"/>
      <c r="G38" s="81"/>
      <c r="H38" s="67"/>
      <c r="I38" s="81"/>
      <c r="J38" s="67"/>
      <c r="K38" s="81"/>
      <c r="L38" s="67"/>
      <c r="M38" s="81"/>
      <c r="N38" s="67"/>
      <c r="O38" s="106" t="s">
        <v>87</v>
      </c>
    </row>
    <row r="39" spans="1:15">
      <c r="A39" s="8">
        <f t="shared" si="0"/>
        <v>35</v>
      </c>
      <c r="B39" s="41" t="s">
        <v>129</v>
      </c>
      <c r="C39" s="81">
        <v>8696162.2350699995</v>
      </c>
      <c r="D39" s="67"/>
      <c r="E39" s="67"/>
      <c r="F39" s="67"/>
      <c r="G39" s="81"/>
      <c r="H39" s="67"/>
      <c r="I39" s="81"/>
      <c r="J39" s="67"/>
      <c r="K39" s="81"/>
      <c r="L39" s="67"/>
      <c r="M39" s="81"/>
      <c r="N39" s="67"/>
      <c r="O39" s="106" t="s">
        <v>88</v>
      </c>
    </row>
    <row r="40" spans="1:15" s="73" customFormat="1">
      <c r="A40" s="71">
        <f t="shared" si="0"/>
        <v>36</v>
      </c>
      <c r="B40" s="69" t="s">
        <v>130</v>
      </c>
      <c r="C40" s="82">
        <v>73752745.691960007</v>
      </c>
      <c r="D40" s="70"/>
      <c r="E40" s="70"/>
      <c r="F40" s="70"/>
      <c r="G40" s="82"/>
      <c r="H40" s="70"/>
      <c r="I40" s="82"/>
      <c r="J40" s="70"/>
      <c r="K40" s="82"/>
      <c r="L40" s="70"/>
      <c r="M40" s="82"/>
      <c r="N40" s="70"/>
      <c r="O40" s="105" t="s">
        <v>89</v>
      </c>
    </row>
    <row r="41" spans="1:15" s="73" customFormat="1">
      <c r="A41" s="71">
        <f t="shared" si="0"/>
        <v>37</v>
      </c>
      <c r="B41" s="69" t="s">
        <v>131</v>
      </c>
      <c r="C41" s="82">
        <v>147322539.22492999</v>
      </c>
      <c r="D41" s="70"/>
      <c r="E41" s="70"/>
      <c r="F41" s="70"/>
      <c r="G41" s="82"/>
      <c r="H41" s="70"/>
      <c r="I41" s="82"/>
      <c r="J41" s="70"/>
      <c r="K41" s="82"/>
      <c r="L41" s="70"/>
      <c r="M41" s="82"/>
      <c r="N41" s="70"/>
      <c r="O41" s="105" t="s">
        <v>90</v>
      </c>
    </row>
    <row r="42" spans="1:15">
      <c r="A42" s="8">
        <f t="shared" si="0"/>
        <v>38</v>
      </c>
      <c r="B42" s="41" t="s">
        <v>66</v>
      </c>
      <c r="C42" s="81">
        <v>2361417.4308699989</v>
      </c>
      <c r="D42" s="67"/>
      <c r="E42" s="67"/>
      <c r="F42" s="67"/>
      <c r="G42" s="81"/>
      <c r="H42" s="67"/>
      <c r="I42" s="81"/>
      <c r="J42" s="67"/>
      <c r="K42" s="81"/>
      <c r="L42" s="67"/>
      <c r="M42" s="81"/>
      <c r="N42" s="67"/>
      <c r="O42" s="106" t="s">
        <v>91</v>
      </c>
    </row>
    <row r="43" spans="1:15">
      <c r="A43" s="8">
        <f t="shared" si="0"/>
        <v>39</v>
      </c>
      <c r="B43" s="41" t="s">
        <v>132</v>
      </c>
      <c r="C43" s="81">
        <v>1084599.8073900002</v>
      </c>
      <c r="D43" s="67"/>
      <c r="E43" s="67"/>
      <c r="F43" s="67"/>
      <c r="G43" s="81"/>
      <c r="H43" s="67"/>
      <c r="I43" s="81"/>
      <c r="J43" s="67"/>
      <c r="K43" s="81"/>
      <c r="L43" s="67"/>
      <c r="M43" s="81"/>
      <c r="N43" s="67"/>
      <c r="O43" s="106" t="s">
        <v>92</v>
      </c>
    </row>
    <row r="44" spans="1:15">
      <c r="A44" s="8">
        <f t="shared" si="0"/>
        <v>40</v>
      </c>
      <c r="B44" s="41" t="s">
        <v>133</v>
      </c>
      <c r="C44" s="81">
        <v>8726283.1202199999</v>
      </c>
      <c r="D44" s="67"/>
      <c r="E44" s="67"/>
      <c r="F44" s="67"/>
      <c r="G44" s="81"/>
      <c r="H44" s="67"/>
      <c r="I44" s="81"/>
      <c r="J44" s="67"/>
      <c r="K44" s="81"/>
      <c r="L44" s="67"/>
      <c r="M44" s="81"/>
      <c r="N44" s="67"/>
      <c r="O44" s="106" t="s">
        <v>93</v>
      </c>
    </row>
    <row r="45" spans="1:15">
      <c r="A45" s="8">
        <f t="shared" si="0"/>
        <v>41</v>
      </c>
      <c r="B45" s="41" t="s">
        <v>134</v>
      </c>
      <c r="C45" s="81">
        <v>1730727.28957</v>
      </c>
      <c r="D45" s="67"/>
      <c r="E45" s="67"/>
      <c r="F45" s="67"/>
      <c r="G45" s="81"/>
      <c r="H45" s="67"/>
      <c r="I45" s="81"/>
      <c r="J45" s="67"/>
      <c r="K45" s="81"/>
      <c r="L45" s="67"/>
      <c r="M45" s="81"/>
      <c r="N45" s="67"/>
      <c r="O45" s="106" t="s">
        <v>94</v>
      </c>
    </row>
    <row r="46" spans="1:15">
      <c r="A46" s="8">
        <f t="shared" si="0"/>
        <v>42</v>
      </c>
      <c r="B46" s="41" t="s">
        <v>135</v>
      </c>
      <c r="C46" s="81">
        <v>412393.36971000006</v>
      </c>
      <c r="D46" s="67"/>
      <c r="E46" s="67"/>
      <c r="F46" s="67"/>
      <c r="G46" s="81"/>
      <c r="H46" s="67"/>
      <c r="I46" s="81"/>
      <c r="J46" s="67"/>
      <c r="K46" s="81"/>
      <c r="L46" s="67"/>
      <c r="M46" s="81"/>
      <c r="N46" s="67"/>
      <c r="O46" s="106" t="s">
        <v>95</v>
      </c>
    </row>
    <row r="47" spans="1:15">
      <c r="A47" s="8">
        <f t="shared" si="0"/>
        <v>43</v>
      </c>
      <c r="B47" s="41" t="s">
        <v>136</v>
      </c>
      <c r="C47" s="81">
        <v>3220903.8595800004</v>
      </c>
      <c r="D47" s="67"/>
      <c r="E47" s="67"/>
      <c r="F47" s="67"/>
      <c r="G47" s="81"/>
      <c r="H47" s="67"/>
      <c r="I47" s="81"/>
      <c r="J47" s="67"/>
      <c r="K47" s="81"/>
      <c r="L47" s="67"/>
      <c r="M47" s="81"/>
      <c r="N47" s="67"/>
      <c r="O47" s="106" t="s">
        <v>71</v>
      </c>
    </row>
    <row r="48" spans="1:15">
      <c r="A48" s="8">
        <f t="shared" si="0"/>
        <v>44</v>
      </c>
      <c r="B48" s="41" t="s">
        <v>137</v>
      </c>
      <c r="C48" s="81">
        <v>11383732.277639998</v>
      </c>
      <c r="D48" s="67"/>
      <c r="E48" s="67"/>
      <c r="F48" s="67"/>
      <c r="G48" s="81"/>
      <c r="H48" s="67"/>
      <c r="I48" s="81"/>
      <c r="J48" s="67"/>
      <c r="K48" s="81"/>
      <c r="L48" s="67"/>
      <c r="M48" s="81"/>
      <c r="N48" s="67"/>
      <c r="O48" s="106" t="s">
        <v>96</v>
      </c>
    </row>
    <row r="49" spans="1:15" s="73" customFormat="1">
      <c r="A49" s="71">
        <f t="shared" si="0"/>
        <v>45</v>
      </c>
      <c r="B49" s="69" t="s">
        <v>73</v>
      </c>
      <c r="C49" s="82">
        <v>28920057.156080004</v>
      </c>
      <c r="D49" s="70"/>
      <c r="E49" s="70"/>
      <c r="F49" s="70"/>
      <c r="G49" s="82"/>
      <c r="H49" s="70"/>
      <c r="I49" s="82"/>
      <c r="J49" s="70"/>
      <c r="K49" s="82"/>
      <c r="L49" s="70"/>
      <c r="M49" s="82"/>
      <c r="N49" s="70"/>
      <c r="O49" s="105" t="s">
        <v>97</v>
      </c>
    </row>
    <row r="50" spans="1:15">
      <c r="A50" s="8">
        <f t="shared" si="0"/>
        <v>46</v>
      </c>
      <c r="B50" s="41" t="s">
        <v>138</v>
      </c>
      <c r="C50" s="81">
        <v>10169174.956820002</v>
      </c>
      <c r="D50" s="67"/>
      <c r="E50" s="67"/>
      <c r="F50" s="67"/>
      <c r="G50" s="81"/>
      <c r="H50" s="67"/>
      <c r="I50" s="81"/>
      <c r="J50" s="67"/>
      <c r="K50" s="81"/>
      <c r="L50" s="67"/>
      <c r="M50" s="81"/>
      <c r="N50" s="67"/>
      <c r="O50" s="106" t="s">
        <v>98</v>
      </c>
    </row>
    <row r="51" spans="1:15">
      <c r="A51" s="8">
        <f t="shared" si="0"/>
        <v>47</v>
      </c>
      <c r="B51" s="41" t="s">
        <v>102</v>
      </c>
      <c r="C51" s="81">
        <v>21748298.180989996</v>
      </c>
      <c r="D51" s="67"/>
      <c r="E51" s="67"/>
      <c r="F51" s="67"/>
      <c r="G51" s="81"/>
      <c r="H51" s="67"/>
      <c r="I51" s="81"/>
      <c r="J51" s="67"/>
      <c r="K51" s="81"/>
      <c r="L51" s="67"/>
      <c r="M51" s="81"/>
      <c r="N51" s="67"/>
      <c r="O51" s="106" t="s">
        <v>75</v>
      </c>
    </row>
    <row r="52" spans="1:15">
      <c r="A52" s="8">
        <f t="shared" si="0"/>
        <v>48</v>
      </c>
      <c r="B52" s="41" t="s">
        <v>139</v>
      </c>
      <c r="C52" s="81">
        <v>30499616.499060005</v>
      </c>
      <c r="D52" s="67"/>
      <c r="E52" s="67"/>
      <c r="F52" s="67"/>
      <c r="G52" s="81"/>
      <c r="H52" s="67"/>
      <c r="I52" s="81"/>
      <c r="J52" s="67"/>
      <c r="K52" s="81"/>
      <c r="L52" s="67"/>
      <c r="M52" s="81"/>
      <c r="N52" s="67"/>
      <c r="O52" s="106" t="s">
        <v>410</v>
      </c>
    </row>
    <row r="53" spans="1:15" s="12" customFormat="1">
      <c r="A53" s="8">
        <f t="shared" si="0"/>
        <v>49</v>
      </c>
      <c r="B53" s="41" t="s">
        <v>387</v>
      </c>
      <c r="C53" s="81">
        <v>71861.371879999992</v>
      </c>
      <c r="D53" s="67"/>
      <c r="E53" s="67"/>
      <c r="F53" s="67"/>
      <c r="G53" s="81"/>
      <c r="H53" s="67"/>
      <c r="I53" s="81"/>
      <c r="J53" s="67"/>
      <c r="K53" s="81"/>
      <c r="L53" s="67"/>
      <c r="M53" s="81"/>
      <c r="N53" s="67"/>
      <c r="O53" s="104" t="s">
        <v>408</v>
      </c>
    </row>
    <row r="54" spans="1:15" s="73" customFormat="1">
      <c r="A54" s="71">
        <f t="shared" si="0"/>
        <v>50</v>
      </c>
      <c r="B54" s="69" t="s">
        <v>25</v>
      </c>
      <c r="C54" s="82">
        <v>62488951.009189993</v>
      </c>
      <c r="D54" s="70"/>
      <c r="E54" s="70"/>
      <c r="F54" s="70"/>
      <c r="G54" s="82"/>
      <c r="H54" s="70"/>
      <c r="I54" s="82"/>
      <c r="J54" s="70"/>
      <c r="K54" s="82"/>
      <c r="L54" s="70"/>
      <c r="M54" s="82"/>
      <c r="N54" s="70"/>
      <c r="O54" s="105" t="s">
        <v>99</v>
      </c>
    </row>
    <row r="55" spans="1:15" s="73" customFormat="1">
      <c r="A55" s="71">
        <f t="shared" si="0"/>
        <v>51</v>
      </c>
      <c r="B55" s="69" t="s">
        <v>24</v>
      </c>
      <c r="C55" s="82">
        <v>91409008.165550008</v>
      </c>
      <c r="D55" s="70"/>
      <c r="E55" s="70"/>
      <c r="F55" s="70"/>
      <c r="G55" s="82"/>
      <c r="H55" s="70"/>
      <c r="I55" s="82"/>
      <c r="J55" s="70"/>
      <c r="K55" s="82"/>
      <c r="L55" s="70"/>
      <c r="M55" s="82"/>
      <c r="N55" s="70"/>
      <c r="O55" s="105" t="s">
        <v>100</v>
      </c>
    </row>
    <row r="56" spans="1:15">
      <c r="A56" s="8">
        <f t="shared" si="0"/>
        <v>52</v>
      </c>
      <c r="B56" s="41" t="s">
        <v>23</v>
      </c>
      <c r="C56" s="81">
        <v>625675.34495000006</v>
      </c>
      <c r="D56" s="67"/>
      <c r="E56" s="67"/>
      <c r="F56" s="67"/>
      <c r="G56" s="81"/>
      <c r="H56" s="67"/>
      <c r="I56" s="81"/>
      <c r="J56" s="67"/>
      <c r="K56" s="81"/>
      <c r="L56" s="67"/>
      <c r="M56" s="81"/>
      <c r="N56" s="67"/>
      <c r="O56" s="106" t="s">
        <v>79</v>
      </c>
    </row>
    <row r="57" spans="1:15">
      <c r="A57" s="8">
        <f t="shared" si="0"/>
        <v>53</v>
      </c>
      <c r="B57" s="41" t="s">
        <v>140</v>
      </c>
      <c r="C57" s="81">
        <v>20295715.626400001</v>
      </c>
      <c r="D57" s="67"/>
      <c r="E57" s="67"/>
      <c r="F57" s="67"/>
      <c r="G57" s="81"/>
      <c r="H57" s="67"/>
      <c r="I57" s="81"/>
      <c r="J57" s="67"/>
      <c r="K57" s="81"/>
      <c r="L57" s="67"/>
      <c r="M57" s="81"/>
      <c r="N57" s="67"/>
      <c r="O57" s="106" t="s">
        <v>112</v>
      </c>
    </row>
    <row r="58" spans="1:15">
      <c r="A58" s="8">
        <f t="shared" si="0"/>
        <v>54</v>
      </c>
      <c r="B58" s="41" t="s">
        <v>105</v>
      </c>
      <c r="C58" s="81">
        <v>1314396.9907999998</v>
      </c>
      <c r="D58" s="67"/>
      <c r="E58" s="67"/>
      <c r="F58" s="67"/>
      <c r="G58" s="81"/>
      <c r="H58" s="67"/>
      <c r="I58" s="81"/>
      <c r="J58" s="67"/>
      <c r="K58" s="81"/>
      <c r="L58" s="67"/>
      <c r="M58" s="81"/>
      <c r="N58" s="67"/>
      <c r="O58" s="106" t="s">
        <v>114</v>
      </c>
    </row>
    <row r="59" spans="1:15">
      <c r="A59" s="8">
        <f t="shared" si="0"/>
        <v>55</v>
      </c>
      <c r="B59" s="41" t="s">
        <v>141</v>
      </c>
      <c r="C59" s="81">
        <v>27625553.945130002</v>
      </c>
      <c r="D59" s="67"/>
      <c r="E59" s="67"/>
      <c r="F59" s="67"/>
      <c r="G59" s="81"/>
      <c r="H59" s="67"/>
      <c r="I59" s="81"/>
      <c r="J59" s="67"/>
      <c r="K59" s="81"/>
      <c r="L59" s="67"/>
      <c r="M59" s="81"/>
      <c r="N59" s="67"/>
      <c r="O59" s="106" t="s">
        <v>109</v>
      </c>
    </row>
    <row r="60" spans="1:15">
      <c r="A60" s="8">
        <f t="shared" si="0"/>
        <v>56</v>
      </c>
      <c r="B60" s="41" t="s">
        <v>142</v>
      </c>
      <c r="C60" s="81">
        <v>6052189.1199699994</v>
      </c>
      <c r="D60" s="67"/>
      <c r="E60" s="67"/>
      <c r="F60" s="67"/>
      <c r="G60" s="81"/>
      <c r="H60" s="67"/>
      <c r="I60" s="81"/>
      <c r="J60" s="67"/>
      <c r="K60" s="81"/>
      <c r="L60" s="67"/>
      <c r="M60" s="81"/>
      <c r="N60" s="67"/>
      <c r="O60" s="106" t="s">
        <v>113</v>
      </c>
    </row>
    <row r="61" spans="1:15" s="73" customFormat="1">
      <c r="A61" s="71">
        <f t="shared" si="0"/>
        <v>57</v>
      </c>
      <c r="B61" s="69" t="s">
        <v>143</v>
      </c>
      <c r="C61" s="82">
        <v>55287855.682289988</v>
      </c>
      <c r="D61" s="70"/>
      <c r="E61" s="70"/>
      <c r="F61" s="70"/>
      <c r="G61" s="82"/>
      <c r="H61" s="70"/>
      <c r="I61" s="82"/>
      <c r="J61" s="70"/>
      <c r="K61" s="82"/>
      <c r="L61" s="70"/>
      <c r="M61" s="82"/>
      <c r="N61" s="70"/>
      <c r="O61" s="105" t="s">
        <v>107</v>
      </c>
    </row>
    <row r="62" spans="1:15" s="73" customFormat="1">
      <c r="A62" s="71">
        <f t="shared" si="0"/>
        <v>58</v>
      </c>
      <c r="B62" s="69" t="s">
        <v>110</v>
      </c>
      <c r="C62" s="82">
        <v>147322539.19301999</v>
      </c>
      <c r="D62" s="70"/>
      <c r="E62" s="70"/>
      <c r="F62" s="70"/>
      <c r="G62" s="70"/>
      <c r="H62" s="70"/>
      <c r="I62" s="82"/>
      <c r="J62" s="70"/>
      <c r="K62" s="82"/>
      <c r="L62" s="70"/>
      <c r="M62" s="82"/>
      <c r="N62" s="70"/>
      <c r="O62" s="105" t="s">
        <v>111</v>
      </c>
    </row>
    <row r="63" spans="1:15">
      <c r="C63" s="36"/>
      <c r="D63" s="36"/>
      <c r="E63" s="36"/>
      <c r="F63" s="36"/>
      <c r="G63" s="36"/>
      <c r="H63" s="36"/>
      <c r="I63" s="36"/>
      <c r="K63" s="36"/>
      <c r="L63" s="36"/>
      <c r="M63" s="36"/>
      <c r="N63" s="36"/>
      <c r="O63" s="36"/>
    </row>
    <row r="64" spans="1:15" ht="15.6">
      <c r="B64" s="114" t="s">
        <v>448</v>
      </c>
    </row>
    <row r="65" spans="2:10" ht="15.6">
      <c r="B65" s="114" t="s">
        <v>449</v>
      </c>
    </row>
    <row r="72" spans="2:10">
      <c r="J72"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C32" activePane="bottomRight" state="frozen"/>
      <selection pane="topRight" activeCell="C1" sqref="C1"/>
      <selection pane="bottomLeft" activeCell="A5" sqref="A5"/>
      <selection pane="bottomRight" activeCell="C24" sqref="C24"/>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07" t="s">
        <v>411</v>
      </c>
    </row>
    <row r="2" spans="1:15" ht="22.8" thickBot="1">
      <c r="A2" s="138" t="s">
        <v>115</v>
      </c>
      <c r="B2" s="139"/>
      <c r="C2" s="139"/>
      <c r="D2" s="139"/>
      <c r="E2" s="139"/>
      <c r="F2" s="139"/>
      <c r="G2" s="139"/>
      <c r="H2" s="139"/>
      <c r="I2" s="139"/>
      <c r="J2" s="139"/>
      <c r="K2" s="139"/>
      <c r="L2" s="139"/>
      <c r="M2" s="139"/>
      <c r="N2" s="139"/>
      <c r="O2" s="139"/>
    </row>
    <row r="3" spans="1:15" ht="23.25" customHeight="1" thickBot="1">
      <c r="A3" s="144" t="s">
        <v>361</v>
      </c>
      <c r="B3" s="145"/>
      <c r="C3" s="145"/>
      <c r="D3" s="145"/>
      <c r="E3" s="145"/>
      <c r="F3" s="145"/>
      <c r="G3" s="145"/>
      <c r="H3" s="145"/>
      <c r="I3" s="145"/>
      <c r="J3" s="145"/>
      <c r="K3" s="145"/>
      <c r="L3" s="145"/>
      <c r="M3" s="145"/>
      <c r="N3" s="145"/>
      <c r="O3" s="145"/>
    </row>
    <row r="4" spans="1:15" s="53"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85">
        <v>3483179.30957</v>
      </c>
      <c r="D5" s="67"/>
      <c r="E5" s="67"/>
      <c r="F5" s="67"/>
      <c r="G5" s="83"/>
      <c r="H5" s="67"/>
      <c r="I5" s="81"/>
      <c r="J5" s="67"/>
      <c r="K5" s="81"/>
      <c r="L5" s="67"/>
      <c r="M5" s="81"/>
      <c r="N5" s="67"/>
      <c r="O5" s="104" t="s">
        <v>400</v>
      </c>
    </row>
    <row r="6" spans="1:15">
      <c r="A6" s="8">
        <v>2</v>
      </c>
      <c r="B6" s="41" t="s">
        <v>376</v>
      </c>
      <c r="C6" s="67">
        <v>0</v>
      </c>
      <c r="D6" s="67"/>
      <c r="E6" s="67"/>
      <c r="F6" s="67"/>
      <c r="G6" s="81"/>
      <c r="H6" s="67"/>
      <c r="I6" s="81"/>
      <c r="J6" s="67"/>
      <c r="K6" s="81"/>
      <c r="L6" s="67"/>
      <c r="M6" s="81"/>
      <c r="N6" s="67"/>
      <c r="O6" s="104" t="s">
        <v>399</v>
      </c>
    </row>
    <row r="7" spans="1:15" ht="15" customHeight="1">
      <c r="A7" s="8">
        <v>3</v>
      </c>
      <c r="B7" s="41" t="s">
        <v>147</v>
      </c>
      <c r="C7" s="85">
        <v>495457.44374000002</v>
      </c>
      <c r="D7" s="67"/>
      <c r="E7" s="67"/>
      <c r="F7" s="67"/>
      <c r="G7" s="83"/>
      <c r="H7" s="67"/>
      <c r="I7" s="81"/>
      <c r="J7" s="67"/>
      <c r="K7" s="81"/>
      <c r="L7" s="67"/>
      <c r="M7" s="81"/>
      <c r="N7" s="67"/>
      <c r="O7" s="104" t="s">
        <v>28</v>
      </c>
    </row>
    <row r="8" spans="1:15" ht="15" customHeight="1">
      <c r="A8" s="8">
        <v>4</v>
      </c>
      <c r="B8" s="41" t="s">
        <v>378</v>
      </c>
      <c r="C8" s="85">
        <v>1872570.0482000001</v>
      </c>
      <c r="D8" s="67"/>
      <c r="E8" s="67"/>
      <c r="F8" s="67"/>
      <c r="G8" s="83"/>
      <c r="H8" s="67"/>
      <c r="I8" s="81"/>
      <c r="J8" s="67"/>
      <c r="K8" s="81"/>
      <c r="L8" s="67"/>
      <c r="M8" s="81"/>
      <c r="N8" s="67"/>
      <c r="O8" s="104" t="s">
        <v>29</v>
      </c>
    </row>
    <row r="9" spans="1:15" ht="15" customHeight="1">
      <c r="A9" s="8">
        <v>5</v>
      </c>
      <c r="B9" s="41" t="s">
        <v>379</v>
      </c>
      <c r="C9" s="85">
        <v>117086.78488000001</v>
      </c>
      <c r="D9" s="67"/>
      <c r="E9" s="67"/>
      <c r="F9" s="67"/>
      <c r="G9" s="81"/>
      <c r="H9" s="67"/>
      <c r="I9" s="81"/>
      <c r="J9" s="67"/>
      <c r="K9" s="81"/>
      <c r="L9" s="67"/>
      <c r="M9" s="81"/>
      <c r="N9" s="67"/>
      <c r="O9" s="104" t="s">
        <v>401</v>
      </c>
    </row>
    <row r="10" spans="1:15" ht="15" customHeight="1">
      <c r="A10" s="8">
        <v>6</v>
      </c>
      <c r="B10" s="41" t="s">
        <v>30</v>
      </c>
      <c r="C10" s="85">
        <v>1779637.7935200001</v>
      </c>
      <c r="D10" s="67"/>
      <c r="E10" s="67"/>
      <c r="F10" s="67"/>
      <c r="G10" s="83"/>
      <c r="H10" s="67"/>
      <c r="I10" s="81"/>
      <c r="J10" s="67"/>
      <c r="K10" s="81"/>
      <c r="L10" s="67"/>
      <c r="M10" s="81"/>
      <c r="N10" s="67"/>
      <c r="O10" s="104" t="s">
        <v>31</v>
      </c>
    </row>
    <row r="11" spans="1:15" ht="15" customHeight="1">
      <c r="A11" s="8">
        <v>7</v>
      </c>
      <c r="B11" s="41" t="s">
        <v>33</v>
      </c>
      <c r="C11" s="67">
        <v>0</v>
      </c>
      <c r="D11" s="67"/>
      <c r="E11" s="67"/>
      <c r="F11" s="67"/>
      <c r="G11" s="83"/>
      <c r="H11" s="67"/>
      <c r="I11" s="81"/>
      <c r="J11" s="67"/>
      <c r="K11" s="67"/>
      <c r="L11" s="67"/>
      <c r="M11" s="81"/>
      <c r="N11" s="67"/>
      <c r="O11" s="104" t="s">
        <v>34</v>
      </c>
    </row>
    <row r="12" spans="1:15" ht="15" customHeight="1">
      <c r="A12" s="8">
        <v>8</v>
      </c>
      <c r="B12" s="41" t="s">
        <v>116</v>
      </c>
      <c r="C12" s="67">
        <v>0</v>
      </c>
      <c r="D12" s="67"/>
      <c r="E12" s="67"/>
      <c r="F12" s="67"/>
      <c r="G12" s="83"/>
      <c r="H12" s="67"/>
      <c r="I12" s="81"/>
      <c r="J12" s="67"/>
      <c r="K12" s="67"/>
      <c r="L12" s="67"/>
      <c r="M12" s="81"/>
      <c r="N12" s="67"/>
      <c r="O12" s="104" t="s">
        <v>36</v>
      </c>
    </row>
    <row r="13" spans="1:15" ht="15" customHeight="1">
      <c r="A13" s="8">
        <v>9</v>
      </c>
      <c r="B13" s="41" t="s">
        <v>37</v>
      </c>
      <c r="C13" s="67">
        <v>0</v>
      </c>
      <c r="D13" s="67"/>
      <c r="E13" s="67"/>
      <c r="F13" s="67"/>
      <c r="G13" s="83"/>
      <c r="H13" s="67"/>
      <c r="I13" s="81"/>
      <c r="J13" s="67"/>
      <c r="K13" s="67"/>
      <c r="L13" s="67"/>
      <c r="M13" s="81"/>
      <c r="N13" s="67"/>
      <c r="O13" s="104" t="s">
        <v>38</v>
      </c>
    </row>
    <row r="14" spans="1:15" ht="15" customHeight="1">
      <c r="A14" s="8">
        <v>10</v>
      </c>
      <c r="B14" s="41" t="s">
        <v>117</v>
      </c>
      <c r="C14" s="85">
        <v>2514604.1916300002</v>
      </c>
      <c r="D14" s="67"/>
      <c r="E14" s="67"/>
      <c r="F14" s="67"/>
      <c r="G14" s="83"/>
      <c r="H14" s="67"/>
      <c r="I14" s="81"/>
      <c r="J14" s="67"/>
      <c r="K14" s="81"/>
      <c r="L14" s="67"/>
      <c r="M14" s="81"/>
      <c r="N14" s="67"/>
      <c r="O14" s="104" t="s">
        <v>40</v>
      </c>
    </row>
    <row r="15" spans="1:15" ht="15" customHeight="1">
      <c r="A15" s="8">
        <v>11</v>
      </c>
      <c r="B15" s="41" t="s">
        <v>156</v>
      </c>
      <c r="C15" s="67">
        <v>0</v>
      </c>
      <c r="D15" s="67"/>
      <c r="E15" s="67"/>
      <c r="F15" s="67"/>
      <c r="G15" s="83"/>
      <c r="H15" s="67"/>
      <c r="I15" s="81"/>
      <c r="J15" s="67"/>
      <c r="K15" s="67"/>
      <c r="L15" s="67"/>
      <c r="M15" s="81"/>
      <c r="N15" s="67"/>
      <c r="O15" s="104" t="s">
        <v>41</v>
      </c>
    </row>
    <row r="16" spans="1:15" ht="15" customHeight="1">
      <c r="A16" s="8">
        <v>12</v>
      </c>
      <c r="B16" s="41" t="s">
        <v>118</v>
      </c>
      <c r="C16" s="67">
        <v>0</v>
      </c>
      <c r="D16" s="67"/>
      <c r="E16" s="67"/>
      <c r="F16" s="67"/>
      <c r="G16" s="83"/>
      <c r="H16" s="67"/>
      <c r="I16" s="81"/>
      <c r="J16" s="67"/>
      <c r="K16" s="67"/>
      <c r="L16" s="67"/>
      <c r="M16" s="81"/>
      <c r="N16" s="67"/>
      <c r="O16" s="104" t="s">
        <v>43</v>
      </c>
    </row>
    <row r="17" spans="1:15" ht="15" customHeight="1">
      <c r="A17" s="8">
        <v>13</v>
      </c>
      <c r="B17" s="41" t="s">
        <v>380</v>
      </c>
      <c r="C17" s="67">
        <v>0</v>
      </c>
      <c r="D17" s="67"/>
      <c r="E17" s="67"/>
      <c r="F17" s="67"/>
      <c r="G17" s="81"/>
      <c r="H17" s="67"/>
      <c r="I17" s="81"/>
      <c r="J17" s="67"/>
      <c r="K17" s="67"/>
      <c r="L17" s="67"/>
      <c r="M17" s="81"/>
      <c r="N17" s="67"/>
      <c r="O17" s="104" t="s">
        <v>402</v>
      </c>
    </row>
    <row r="18" spans="1:15" ht="15" customHeight="1">
      <c r="A18" s="8">
        <v>14</v>
      </c>
      <c r="B18" s="41" t="s">
        <v>119</v>
      </c>
      <c r="C18" s="85">
        <v>689990.24622999993</v>
      </c>
      <c r="D18" s="67"/>
      <c r="E18" s="67"/>
      <c r="F18" s="67"/>
      <c r="G18" s="83"/>
      <c r="H18" s="67"/>
      <c r="I18" s="81"/>
      <c r="J18" s="67"/>
      <c r="K18" s="81"/>
      <c r="L18" s="67"/>
      <c r="M18" s="81"/>
      <c r="N18" s="67"/>
      <c r="O18" s="104" t="s">
        <v>45</v>
      </c>
    </row>
    <row r="19" spans="1:15" ht="15" customHeight="1">
      <c r="A19" s="8">
        <v>15</v>
      </c>
      <c r="B19" s="41" t="s">
        <v>381</v>
      </c>
      <c r="C19" s="85">
        <v>204540.1</v>
      </c>
      <c r="D19" s="67"/>
      <c r="E19" s="67"/>
      <c r="F19" s="67"/>
      <c r="G19" s="83"/>
      <c r="H19" s="67"/>
      <c r="I19" s="81"/>
      <c r="J19" s="67"/>
      <c r="K19" s="81"/>
      <c r="L19" s="67"/>
      <c r="M19" s="81"/>
      <c r="N19" s="67"/>
      <c r="O19" s="104" t="s">
        <v>46</v>
      </c>
    </row>
    <row r="20" spans="1:15" ht="15" customHeight="1">
      <c r="A20" s="8">
        <v>17</v>
      </c>
      <c r="B20" s="41" t="s">
        <v>382</v>
      </c>
      <c r="C20" s="67">
        <v>0</v>
      </c>
      <c r="D20" s="67"/>
      <c r="E20" s="67"/>
      <c r="F20" s="67"/>
      <c r="G20" s="81"/>
      <c r="H20" s="67"/>
      <c r="I20" s="81"/>
      <c r="J20" s="67"/>
      <c r="K20" s="67"/>
      <c r="L20" s="67"/>
      <c r="M20" s="81"/>
      <c r="N20" s="67"/>
      <c r="O20" s="104" t="s">
        <v>403</v>
      </c>
    </row>
    <row r="21" spans="1:15" ht="15" customHeight="1">
      <c r="A21" s="8">
        <v>18</v>
      </c>
      <c r="B21" s="41" t="s">
        <v>120</v>
      </c>
      <c r="C21" s="67">
        <v>0</v>
      </c>
      <c r="D21" s="67"/>
      <c r="E21" s="67"/>
      <c r="F21" s="67"/>
      <c r="G21" s="83"/>
      <c r="H21" s="67"/>
      <c r="I21" s="81"/>
      <c r="J21" s="67"/>
      <c r="K21" s="67"/>
      <c r="L21" s="67"/>
      <c r="M21" s="81"/>
      <c r="N21" s="67"/>
      <c r="O21" s="104" t="s">
        <v>49</v>
      </c>
    </row>
    <row r="22" spans="1:15" ht="15" customHeight="1">
      <c r="A22" s="8">
        <v>19</v>
      </c>
      <c r="B22" s="41" t="s">
        <v>121</v>
      </c>
      <c r="C22" s="67">
        <v>0</v>
      </c>
      <c r="D22" s="67"/>
      <c r="E22" s="67"/>
      <c r="F22" s="67"/>
      <c r="G22" s="83"/>
      <c r="H22" s="67"/>
      <c r="I22" s="81"/>
      <c r="J22" s="67"/>
      <c r="K22" s="67"/>
      <c r="L22" s="67"/>
      <c r="M22" s="81"/>
      <c r="N22" s="67"/>
      <c r="O22" s="104" t="s">
        <v>51</v>
      </c>
    </row>
    <row r="23" spans="1:15" ht="15" customHeight="1">
      <c r="A23" s="8">
        <v>20</v>
      </c>
      <c r="B23" s="41" t="s">
        <v>447</v>
      </c>
      <c r="C23" s="67">
        <v>0</v>
      </c>
      <c r="D23" s="67"/>
      <c r="E23" s="67"/>
      <c r="F23" s="67"/>
      <c r="G23" s="81"/>
      <c r="H23" s="67"/>
      <c r="I23" s="81"/>
      <c r="J23" s="67"/>
      <c r="K23" s="67"/>
      <c r="L23" s="67"/>
      <c r="M23" s="81"/>
      <c r="N23" s="67"/>
      <c r="O23" s="104" t="s">
        <v>85</v>
      </c>
    </row>
    <row r="24" spans="1:15" ht="15" customHeight="1">
      <c r="A24" s="8">
        <f>A23+1</f>
        <v>21</v>
      </c>
      <c r="B24" s="95" t="s">
        <v>445</v>
      </c>
      <c r="C24" s="67">
        <v>0</v>
      </c>
      <c r="D24" s="67"/>
      <c r="E24" s="67"/>
      <c r="F24" s="67"/>
      <c r="G24" s="81"/>
      <c r="H24" s="67"/>
      <c r="I24" s="81"/>
      <c r="J24" s="67"/>
      <c r="K24" s="67"/>
      <c r="L24" s="67"/>
      <c r="M24" s="81"/>
      <c r="N24" s="67"/>
      <c r="O24" s="104"/>
    </row>
    <row r="25" spans="1:15" ht="15" customHeight="1">
      <c r="A25" s="8">
        <f>A24+1</f>
        <v>22</v>
      </c>
      <c r="B25" s="95" t="s">
        <v>446</v>
      </c>
      <c r="C25" s="67">
        <v>0</v>
      </c>
      <c r="D25" s="67"/>
      <c r="E25" s="67"/>
      <c r="F25" s="67"/>
      <c r="G25" s="81"/>
      <c r="H25" s="67"/>
      <c r="I25" s="81"/>
      <c r="J25" s="67"/>
      <c r="K25" s="67"/>
      <c r="L25" s="67"/>
      <c r="M25" s="81"/>
      <c r="N25" s="67"/>
      <c r="O25" s="104"/>
    </row>
    <row r="26" spans="1:15" ht="15" customHeight="1">
      <c r="A26" s="8">
        <f t="shared" ref="A26:A62" si="0">A25+1</f>
        <v>23</v>
      </c>
      <c r="B26" s="41" t="s">
        <v>122</v>
      </c>
      <c r="C26" s="85">
        <v>45500.765939999997</v>
      </c>
      <c r="D26" s="67"/>
      <c r="E26" s="67"/>
      <c r="F26" s="67"/>
      <c r="G26" s="83"/>
      <c r="H26" s="67"/>
      <c r="I26" s="81"/>
      <c r="J26" s="67"/>
      <c r="K26" s="81"/>
      <c r="L26" s="67"/>
      <c r="M26" s="81"/>
      <c r="N26" s="67"/>
      <c r="O26" s="104" t="s">
        <v>53</v>
      </c>
    </row>
    <row r="27" spans="1:15" ht="15" customHeight="1">
      <c r="A27" s="71">
        <f t="shared" si="0"/>
        <v>24</v>
      </c>
      <c r="B27" s="69" t="s">
        <v>123</v>
      </c>
      <c r="C27" s="124">
        <v>11202566.683769999</v>
      </c>
      <c r="D27" s="70"/>
      <c r="E27" s="70"/>
      <c r="F27" s="70"/>
      <c r="G27" s="84"/>
      <c r="H27" s="70"/>
      <c r="I27" s="82"/>
      <c r="J27" s="70"/>
      <c r="K27" s="82"/>
      <c r="L27" s="70"/>
      <c r="M27" s="82"/>
      <c r="N27" s="70"/>
      <c r="O27" s="105" t="s">
        <v>55</v>
      </c>
    </row>
    <row r="28" spans="1:15" ht="15" customHeight="1">
      <c r="A28" s="8">
        <f t="shared" si="0"/>
        <v>25</v>
      </c>
      <c r="B28" s="41" t="s">
        <v>56</v>
      </c>
      <c r="C28" s="85">
        <v>276373.65023999999</v>
      </c>
      <c r="D28" s="67"/>
      <c r="E28" s="67"/>
      <c r="F28" s="67"/>
      <c r="G28" s="83"/>
      <c r="H28" s="67"/>
      <c r="I28" s="81"/>
      <c r="J28" s="67"/>
      <c r="K28" s="81"/>
      <c r="L28" s="67"/>
      <c r="M28" s="81"/>
      <c r="N28" s="67"/>
      <c r="O28" s="106" t="s">
        <v>80</v>
      </c>
    </row>
    <row r="29" spans="1:15" ht="15" customHeight="1">
      <c r="A29" s="8">
        <f t="shared" si="0"/>
        <v>26</v>
      </c>
      <c r="B29" s="41" t="s">
        <v>57</v>
      </c>
      <c r="C29" s="85">
        <v>710790.91755000001</v>
      </c>
      <c r="D29" s="67"/>
      <c r="E29" s="67"/>
      <c r="F29" s="67"/>
      <c r="G29" s="83"/>
      <c r="H29" s="67"/>
      <c r="I29" s="81"/>
      <c r="J29" s="67"/>
      <c r="K29" s="81"/>
      <c r="L29" s="67"/>
      <c r="M29" s="81"/>
      <c r="N29" s="67"/>
      <c r="O29" s="106" t="s">
        <v>81</v>
      </c>
    </row>
    <row r="30" spans="1:15" ht="15" customHeight="1">
      <c r="A30" s="8">
        <f t="shared" si="0"/>
        <v>27</v>
      </c>
      <c r="B30" s="41" t="s">
        <v>383</v>
      </c>
      <c r="C30" s="85">
        <v>2602088.28578</v>
      </c>
      <c r="D30" s="67"/>
      <c r="E30" s="67"/>
      <c r="F30" s="67"/>
      <c r="G30" s="81"/>
      <c r="H30" s="67"/>
      <c r="I30" s="81"/>
      <c r="J30" s="67"/>
      <c r="K30" s="81"/>
      <c r="L30" s="67"/>
      <c r="M30" s="81"/>
      <c r="N30" s="67"/>
      <c r="O30" s="104" t="s">
        <v>404</v>
      </c>
    </row>
    <row r="31" spans="1:15" ht="15" customHeight="1">
      <c r="A31" s="8">
        <f t="shared" si="0"/>
        <v>28</v>
      </c>
      <c r="B31" s="41" t="s">
        <v>384</v>
      </c>
      <c r="C31" s="85">
        <v>4825628.2997099999</v>
      </c>
      <c r="D31" s="67"/>
      <c r="E31" s="67"/>
      <c r="F31" s="67"/>
      <c r="G31" s="81"/>
      <c r="H31" s="67"/>
      <c r="I31" s="81"/>
      <c r="J31" s="67"/>
      <c r="K31" s="81"/>
      <c r="L31" s="67"/>
      <c r="M31" s="81"/>
      <c r="N31" s="67"/>
      <c r="O31" s="104" t="s">
        <v>405</v>
      </c>
    </row>
    <row r="32" spans="1:15" ht="15" customHeight="1">
      <c r="A32" s="8">
        <f t="shared" si="0"/>
        <v>29</v>
      </c>
      <c r="B32" s="41" t="s">
        <v>124</v>
      </c>
      <c r="C32" s="67">
        <v>0</v>
      </c>
      <c r="D32" s="67"/>
      <c r="E32" s="67"/>
      <c r="F32" s="67"/>
      <c r="G32" s="83"/>
      <c r="H32" s="67"/>
      <c r="I32" s="81"/>
      <c r="J32" s="67"/>
      <c r="K32" s="67"/>
      <c r="L32" s="67"/>
      <c r="M32" s="81"/>
      <c r="N32" s="67"/>
      <c r="O32" s="106" t="s">
        <v>82</v>
      </c>
    </row>
    <row r="33" spans="1:15" ht="15" customHeight="1">
      <c r="A33" s="8">
        <f t="shared" si="0"/>
        <v>30</v>
      </c>
      <c r="B33" s="41" t="s">
        <v>385</v>
      </c>
      <c r="C33" s="85">
        <v>292925.93047999998</v>
      </c>
      <c r="D33" s="67"/>
      <c r="E33" s="67"/>
      <c r="F33" s="67"/>
      <c r="G33" s="81"/>
      <c r="H33" s="67"/>
      <c r="I33" s="81"/>
      <c r="J33" s="67"/>
      <c r="K33" s="81"/>
      <c r="L33" s="67"/>
      <c r="M33" s="81"/>
      <c r="N33" s="67"/>
      <c r="O33" s="104" t="s">
        <v>406</v>
      </c>
    </row>
    <row r="34" spans="1:15" ht="15" customHeight="1">
      <c r="A34" s="8">
        <f t="shared" si="0"/>
        <v>31</v>
      </c>
      <c r="B34" s="41" t="s">
        <v>125</v>
      </c>
      <c r="C34" s="85">
        <v>52.339449999999999</v>
      </c>
      <c r="D34" s="67"/>
      <c r="E34" s="67"/>
      <c r="F34" s="67"/>
      <c r="G34" s="83"/>
      <c r="H34" s="67"/>
      <c r="I34" s="81"/>
      <c r="J34" s="67"/>
      <c r="K34" s="81"/>
      <c r="L34" s="67"/>
      <c r="M34" s="81"/>
      <c r="N34" s="67"/>
      <c r="O34" s="106" t="s">
        <v>83</v>
      </c>
    </row>
    <row r="35" spans="1:15" ht="15" customHeight="1">
      <c r="A35" s="8">
        <f t="shared" si="0"/>
        <v>32</v>
      </c>
      <c r="B35" s="41" t="s">
        <v>126</v>
      </c>
      <c r="C35" s="85">
        <v>74616.610780000003</v>
      </c>
      <c r="D35" s="67"/>
      <c r="E35" s="67"/>
      <c r="F35" s="67"/>
      <c r="G35" s="83"/>
      <c r="H35" s="67"/>
      <c r="I35" s="81"/>
      <c r="J35" s="67"/>
      <c r="K35" s="81"/>
      <c r="L35" s="67"/>
      <c r="M35" s="81"/>
      <c r="N35" s="67"/>
      <c r="O35" s="106" t="s">
        <v>84</v>
      </c>
    </row>
    <row r="36" spans="1:15" ht="15" customHeight="1">
      <c r="A36" s="8">
        <f t="shared" si="0"/>
        <v>33</v>
      </c>
      <c r="B36" s="41" t="s">
        <v>127</v>
      </c>
      <c r="C36" s="85">
        <v>735749.53960000002</v>
      </c>
      <c r="D36" s="67"/>
      <c r="E36" s="67"/>
      <c r="F36" s="67"/>
      <c r="G36" s="83"/>
      <c r="H36" s="67"/>
      <c r="I36" s="81"/>
      <c r="J36" s="67"/>
      <c r="K36" s="81"/>
      <c r="L36" s="67"/>
      <c r="M36" s="81"/>
      <c r="N36" s="67"/>
      <c r="O36" s="106" t="s">
        <v>86</v>
      </c>
    </row>
    <row r="37" spans="1:15" ht="15" customHeight="1">
      <c r="A37" s="8">
        <f t="shared" si="0"/>
        <v>34</v>
      </c>
      <c r="B37" s="41" t="s">
        <v>386</v>
      </c>
      <c r="C37" s="67">
        <v>0</v>
      </c>
      <c r="D37" s="67"/>
      <c r="E37" s="67"/>
      <c r="F37" s="67"/>
      <c r="G37" s="81"/>
      <c r="H37" s="67"/>
      <c r="I37" s="81"/>
      <c r="J37" s="67"/>
      <c r="K37" s="67"/>
      <c r="L37" s="67"/>
      <c r="M37" s="81"/>
      <c r="N37" s="67"/>
      <c r="O37" s="104" t="s">
        <v>407</v>
      </c>
    </row>
    <row r="38" spans="1:15" ht="15" customHeight="1">
      <c r="A38" s="8">
        <f t="shared" si="0"/>
        <v>35</v>
      </c>
      <c r="B38" s="41" t="s">
        <v>128</v>
      </c>
      <c r="C38" s="85">
        <v>66461.640419999996</v>
      </c>
      <c r="D38" s="67"/>
      <c r="E38" s="67"/>
      <c r="F38" s="67"/>
      <c r="G38" s="83"/>
      <c r="H38" s="67"/>
      <c r="I38" s="81"/>
      <c r="J38" s="67"/>
      <c r="K38" s="81"/>
      <c r="L38" s="67"/>
      <c r="M38" s="81"/>
      <c r="N38" s="67"/>
      <c r="O38" s="106" t="s">
        <v>87</v>
      </c>
    </row>
    <row r="39" spans="1:15" ht="15" customHeight="1">
      <c r="A39" s="8">
        <f t="shared" si="0"/>
        <v>36</v>
      </c>
      <c r="B39" s="41" t="s">
        <v>129</v>
      </c>
      <c r="C39" s="85">
        <v>1177235.5671299999</v>
      </c>
      <c r="D39" s="67"/>
      <c r="E39" s="67"/>
      <c r="F39" s="67"/>
      <c r="G39" s="83"/>
      <c r="H39" s="67"/>
      <c r="I39" s="81"/>
      <c r="J39" s="67"/>
      <c r="K39" s="81"/>
      <c r="L39" s="67"/>
      <c r="M39" s="81"/>
      <c r="N39" s="67"/>
      <c r="O39" s="106" t="s">
        <v>88</v>
      </c>
    </row>
    <row r="40" spans="1:15" ht="15" customHeight="1">
      <c r="A40" s="71">
        <f t="shared" si="0"/>
        <v>37</v>
      </c>
      <c r="B40" s="69" t="s">
        <v>64</v>
      </c>
      <c r="C40" s="124">
        <v>10761922.78131</v>
      </c>
      <c r="D40" s="70"/>
      <c r="E40" s="70"/>
      <c r="F40" s="70"/>
      <c r="G40" s="84"/>
      <c r="H40" s="70"/>
      <c r="I40" s="82"/>
      <c r="J40" s="70"/>
      <c r="K40" s="82"/>
      <c r="L40" s="70"/>
      <c r="M40" s="82"/>
      <c r="N40" s="70"/>
      <c r="O40" s="105" t="s">
        <v>89</v>
      </c>
    </row>
    <row r="41" spans="1:15" ht="15" customHeight="1">
      <c r="A41" s="71">
        <f t="shared" si="0"/>
        <v>38</v>
      </c>
      <c r="B41" s="69" t="s">
        <v>131</v>
      </c>
      <c r="C41" s="124">
        <v>21964489.465100002</v>
      </c>
      <c r="D41" s="70"/>
      <c r="E41" s="70"/>
      <c r="F41" s="70"/>
      <c r="G41" s="84"/>
      <c r="H41" s="70"/>
      <c r="I41" s="82"/>
      <c r="J41" s="70"/>
      <c r="K41" s="82"/>
      <c r="L41" s="70"/>
      <c r="M41" s="82"/>
      <c r="N41" s="70"/>
      <c r="O41" s="105" t="s">
        <v>90</v>
      </c>
    </row>
    <row r="42" spans="1:15" ht="15" customHeight="1">
      <c r="A42" s="8">
        <f t="shared" si="0"/>
        <v>39</v>
      </c>
      <c r="B42" s="41" t="s">
        <v>148</v>
      </c>
      <c r="C42" s="85">
        <v>706637.65691999998</v>
      </c>
      <c r="D42" s="67"/>
      <c r="E42" s="67"/>
      <c r="F42" s="67"/>
      <c r="G42" s="83"/>
      <c r="H42" s="67"/>
      <c r="I42" s="81"/>
      <c r="J42" s="67"/>
      <c r="K42" s="81"/>
      <c r="L42" s="67"/>
      <c r="M42" s="81"/>
      <c r="N42" s="67"/>
      <c r="O42" s="106" t="s">
        <v>91</v>
      </c>
    </row>
    <row r="43" spans="1:15" ht="15" customHeight="1">
      <c r="A43" s="8">
        <f t="shared" si="0"/>
        <v>40</v>
      </c>
      <c r="B43" s="41" t="s">
        <v>132</v>
      </c>
      <c r="C43" s="67">
        <v>0</v>
      </c>
      <c r="D43" s="67"/>
      <c r="E43" s="67"/>
      <c r="F43" s="67"/>
      <c r="G43" s="83"/>
      <c r="H43" s="67"/>
      <c r="I43" s="81"/>
      <c r="J43" s="67"/>
      <c r="K43" s="67"/>
      <c r="L43" s="67"/>
      <c r="M43" s="81"/>
      <c r="N43" s="67"/>
      <c r="O43" s="106" t="s">
        <v>92</v>
      </c>
    </row>
    <row r="44" spans="1:15" ht="15" customHeight="1">
      <c r="A44" s="8">
        <f t="shared" si="0"/>
        <v>41</v>
      </c>
      <c r="B44" s="41" t="s">
        <v>68</v>
      </c>
      <c r="C44" s="85">
        <v>1512244.50028</v>
      </c>
      <c r="D44" s="67"/>
      <c r="E44" s="67"/>
      <c r="F44" s="67"/>
      <c r="G44" s="83"/>
      <c r="H44" s="67"/>
      <c r="I44" s="81"/>
      <c r="J44" s="67"/>
      <c r="K44" s="81"/>
      <c r="L44" s="67"/>
      <c r="M44" s="81"/>
      <c r="N44" s="67"/>
      <c r="O44" s="106" t="s">
        <v>93</v>
      </c>
    </row>
    <row r="45" spans="1:15" ht="15" customHeight="1">
      <c r="A45" s="8">
        <f t="shared" si="0"/>
        <v>42</v>
      </c>
      <c r="B45" s="41" t="s">
        <v>134</v>
      </c>
      <c r="C45" s="67">
        <v>0</v>
      </c>
      <c r="D45" s="67"/>
      <c r="E45" s="67"/>
      <c r="F45" s="67"/>
      <c r="G45" s="83"/>
      <c r="H45" s="67"/>
      <c r="I45" s="81"/>
      <c r="J45" s="67"/>
      <c r="K45" s="67"/>
      <c r="L45" s="67"/>
      <c r="M45" s="81"/>
      <c r="N45" s="67"/>
      <c r="O45" s="106" t="s">
        <v>94</v>
      </c>
    </row>
    <row r="46" spans="1:15" ht="15" customHeight="1">
      <c r="A46" s="8">
        <f t="shared" si="0"/>
        <v>43</v>
      </c>
      <c r="B46" s="41" t="s">
        <v>135</v>
      </c>
      <c r="C46" s="85">
        <v>21232.280130000003</v>
      </c>
      <c r="D46" s="67"/>
      <c r="E46" s="67"/>
      <c r="F46" s="67"/>
      <c r="G46" s="83"/>
      <c r="H46" s="67"/>
      <c r="I46" s="81"/>
      <c r="J46" s="67"/>
      <c r="K46" s="81"/>
      <c r="L46" s="67"/>
      <c r="M46" s="81"/>
      <c r="N46" s="67"/>
      <c r="O46" s="106" t="s">
        <v>95</v>
      </c>
    </row>
    <row r="47" spans="1:15" ht="15" customHeight="1">
      <c r="A47" s="8">
        <f t="shared" si="0"/>
        <v>44</v>
      </c>
      <c r="B47" s="41" t="s">
        <v>101</v>
      </c>
      <c r="C47" s="85">
        <v>96802.919049999997</v>
      </c>
      <c r="D47" s="67"/>
      <c r="E47" s="67"/>
      <c r="F47" s="67"/>
      <c r="G47" s="83"/>
      <c r="H47" s="67"/>
      <c r="I47" s="81"/>
      <c r="J47" s="67"/>
      <c r="K47" s="81"/>
      <c r="L47" s="67"/>
      <c r="M47" s="81"/>
      <c r="N47" s="67"/>
      <c r="O47" s="106" t="s">
        <v>71</v>
      </c>
    </row>
    <row r="48" spans="1:15" ht="15" customHeight="1">
      <c r="A48" s="8">
        <f t="shared" si="0"/>
        <v>45</v>
      </c>
      <c r="B48" s="41" t="s">
        <v>137</v>
      </c>
      <c r="C48" s="85">
        <v>201743.35563999999</v>
      </c>
      <c r="D48" s="67"/>
      <c r="E48" s="67"/>
      <c r="F48" s="67"/>
      <c r="G48" s="83"/>
      <c r="H48" s="67"/>
      <c r="I48" s="81"/>
      <c r="J48" s="67"/>
      <c r="K48" s="81"/>
      <c r="L48" s="67"/>
      <c r="M48" s="81"/>
      <c r="N48" s="67"/>
      <c r="O48" s="106" t="s">
        <v>96</v>
      </c>
    </row>
    <row r="49" spans="1:15" ht="15" customHeight="1">
      <c r="A49" s="71">
        <f t="shared" si="0"/>
        <v>46</v>
      </c>
      <c r="B49" s="69" t="s">
        <v>149</v>
      </c>
      <c r="C49" s="124">
        <v>2538660.71209</v>
      </c>
      <c r="D49" s="70"/>
      <c r="E49" s="70"/>
      <c r="F49" s="70"/>
      <c r="G49" s="84"/>
      <c r="H49" s="70"/>
      <c r="I49" s="82"/>
      <c r="J49" s="70"/>
      <c r="K49" s="82"/>
      <c r="L49" s="70"/>
      <c r="M49" s="82"/>
      <c r="N49" s="70"/>
      <c r="O49" s="105" t="s">
        <v>97</v>
      </c>
    </row>
    <row r="50" spans="1:15" ht="15" customHeight="1">
      <c r="A50" s="8">
        <f t="shared" si="0"/>
        <v>47</v>
      </c>
      <c r="B50" s="41" t="s">
        <v>138</v>
      </c>
      <c r="C50" s="85">
        <v>369935.43034999998</v>
      </c>
      <c r="D50" s="67"/>
      <c r="E50" s="67"/>
      <c r="F50" s="67"/>
      <c r="G50" s="83"/>
      <c r="H50" s="67"/>
      <c r="I50" s="81"/>
      <c r="J50" s="67"/>
      <c r="K50" s="81"/>
      <c r="L50" s="67"/>
      <c r="M50" s="81"/>
      <c r="N50" s="67"/>
      <c r="O50" s="106" t="s">
        <v>98</v>
      </c>
    </row>
    <row r="51" spans="1:15" ht="15" customHeight="1">
      <c r="A51" s="8">
        <f t="shared" si="0"/>
        <v>48</v>
      </c>
      <c r="B51" s="41" t="s">
        <v>102</v>
      </c>
      <c r="C51" s="85">
        <v>4952543.19888</v>
      </c>
      <c r="D51" s="67"/>
      <c r="E51" s="67"/>
      <c r="F51" s="67"/>
      <c r="G51" s="83"/>
      <c r="H51" s="67"/>
      <c r="I51" s="81"/>
      <c r="J51" s="67"/>
      <c r="K51" s="81"/>
      <c r="L51" s="67"/>
      <c r="M51" s="81"/>
      <c r="N51" s="67"/>
      <c r="O51" s="106" t="s">
        <v>75</v>
      </c>
    </row>
    <row r="52" spans="1:15" ht="15" customHeight="1">
      <c r="A52" s="8">
        <f t="shared" si="0"/>
        <v>49</v>
      </c>
      <c r="B52" s="41" t="s">
        <v>139</v>
      </c>
      <c r="C52" s="85">
        <v>5833551.2187399995</v>
      </c>
      <c r="D52" s="67"/>
      <c r="E52" s="67"/>
      <c r="F52" s="67"/>
      <c r="G52" s="83"/>
      <c r="H52" s="67"/>
      <c r="I52" s="81"/>
      <c r="J52" s="67"/>
      <c r="K52" s="81"/>
      <c r="L52" s="67"/>
      <c r="M52" s="81"/>
      <c r="N52" s="67"/>
      <c r="O52" s="106" t="s">
        <v>410</v>
      </c>
    </row>
    <row r="53" spans="1:15" ht="15" customHeight="1">
      <c r="A53" s="8">
        <f t="shared" si="0"/>
        <v>50</v>
      </c>
      <c r="B53" s="41" t="s">
        <v>387</v>
      </c>
      <c r="C53" s="85">
        <v>232893.56161</v>
      </c>
      <c r="D53" s="67"/>
      <c r="E53" s="67"/>
      <c r="F53" s="67"/>
      <c r="G53" s="81"/>
      <c r="H53" s="67"/>
      <c r="I53" s="81"/>
      <c r="J53" s="67"/>
      <c r="K53" s="81"/>
      <c r="L53" s="67"/>
      <c r="M53" s="81"/>
      <c r="N53" s="67"/>
      <c r="O53" s="104" t="s">
        <v>408</v>
      </c>
    </row>
    <row r="54" spans="1:15" ht="15" customHeight="1">
      <c r="A54" s="71">
        <f t="shared" si="0"/>
        <v>51</v>
      </c>
      <c r="B54" s="69" t="s">
        <v>25</v>
      </c>
      <c r="C54" s="124">
        <v>11388923.40962</v>
      </c>
      <c r="D54" s="70"/>
      <c r="E54" s="70"/>
      <c r="F54" s="70"/>
      <c r="G54" s="84"/>
      <c r="H54" s="70"/>
      <c r="I54" s="82"/>
      <c r="J54" s="70"/>
      <c r="K54" s="82"/>
      <c r="L54" s="70"/>
      <c r="M54" s="82"/>
      <c r="N54" s="70"/>
      <c r="O54" s="105" t="s">
        <v>99</v>
      </c>
    </row>
    <row r="55" spans="1:15" ht="15" customHeight="1">
      <c r="A55" s="71">
        <f t="shared" si="0"/>
        <v>52</v>
      </c>
      <c r="B55" s="69" t="s">
        <v>78</v>
      </c>
      <c r="C55" s="124">
        <v>13927584.121720001</v>
      </c>
      <c r="D55" s="70"/>
      <c r="E55" s="70"/>
      <c r="F55" s="70"/>
      <c r="G55" s="84"/>
      <c r="H55" s="70"/>
      <c r="I55" s="82"/>
      <c r="J55" s="70"/>
      <c r="K55" s="82"/>
      <c r="L55" s="70"/>
      <c r="M55" s="82"/>
      <c r="N55" s="70"/>
      <c r="O55" s="105" t="s">
        <v>100</v>
      </c>
    </row>
    <row r="56" spans="1:15" ht="15" customHeight="1">
      <c r="A56" s="8">
        <f t="shared" si="0"/>
        <v>53</v>
      </c>
      <c r="B56" s="41" t="s">
        <v>23</v>
      </c>
      <c r="C56" s="85">
        <v>385283.40516000002</v>
      </c>
      <c r="D56" s="67"/>
      <c r="E56" s="67"/>
      <c r="F56" s="67"/>
      <c r="G56" s="83"/>
      <c r="H56" s="67"/>
      <c r="I56" s="81"/>
      <c r="J56" s="67"/>
      <c r="K56" s="81"/>
      <c r="L56" s="67"/>
      <c r="M56" s="81"/>
      <c r="N56" s="67"/>
      <c r="O56" s="106" t="s">
        <v>79</v>
      </c>
    </row>
    <row r="57" spans="1:15" ht="15" customHeight="1">
      <c r="A57" s="8">
        <f t="shared" si="0"/>
        <v>54</v>
      </c>
      <c r="B57" s="41" t="s">
        <v>104</v>
      </c>
      <c r="C57" s="85">
        <v>2286567.8361999998</v>
      </c>
      <c r="D57" s="67"/>
      <c r="E57" s="67"/>
      <c r="F57" s="67"/>
      <c r="G57" s="83"/>
      <c r="H57" s="67"/>
      <c r="I57" s="81"/>
      <c r="J57" s="67"/>
      <c r="K57" s="81"/>
      <c r="L57" s="67"/>
      <c r="M57" s="81"/>
      <c r="N57" s="67"/>
      <c r="O57" s="106" t="s">
        <v>112</v>
      </c>
    </row>
    <row r="58" spans="1:15" ht="15" customHeight="1">
      <c r="A58" s="8">
        <f t="shared" si="0"/>
        <v>55</v>
      </c>
      <c r="B58" s="41" t="s">
        <v>105</v>
      </c>
      <c r="C58" s="85">
        <v>450684.73088000005</v>
      </c>
      <c r="D58" s="67"/>
      <c r="E58" s="67"/>
      <c r="F58" s="67"/>
      <c r="G58" s="83"/>
      <c r="H58" s="67"/>
      <c r="I58" s="81"/>
      <c r="J58" s="67"/>
      <c r="K58" s="81"/>
      <c r="L58" s="67"/>
      <c r="M58" s="81"/>
      <c r="N58" s="67"/>
      <c r="O58" s="106" t="s">
        <v>114</v>
      </c>
    </row>
    <row r="59" spans="1:15" ht="15" customHeight="1">
      <c r="A59" s="8">
        <f t="shared" si="0"/>
        <v>56</v>
      </c>
      <c r="B59" s="41" t="s">
        <v>141</v>
      </c>
      <c r="C59" s="85">
        <v>3728008.10036</v>
      </c>
      <c r="D59" s="67"/>
      <c r="E59" s="67"/>
      <c r="F59" s="67"/>
      <c r="G59" s="83"/>
      <c r="H59" s="67"/>
      <c r="I59" s="81"/>
      <c r="J59" s="67"/>
      <c r="K59" s="81"/>
      <c r="L59" s="67"/>
      <c r="M59" s="81"/>
      <c r="N59" s="67"/>
      <c r="O59" s="106" t="s">
        <v>109</v>
      </c>
    </row>
    <row r="60" spans="1:15" ht="15" customHeight="1">
      <c r="A60" s="8">
        <f t="shared" si="0"/>
        <v>57</v>
      </c>
      <c r="B60" s="41" t="s">
        <v>142</v>
      </c>
      <c r="C60" s="85">
        <v>1186361.26673</v>
      </c>
      <c r="D60" s="67"/>
      <c r="E60" s="67"/>
      <c r="F60" s="67"/>
      <c r="G60" s="83"/>
      <c r="H60" s="67"/>
      <c r="I60" s="81"/>
      <c r="J60" s="67"/>
      <c r="K60" s="81"/>
      <c r="L60" s="67"/>
      <c r="M60" s="81"/>
      <c r="N60" s="67"/>
      <c r="O60" s="106" t="s">
        <v>113</v>
      </c>
    </row>
    <row r="61" spans="1:15" ht="15" customHeight="1">
      <c r="A61" s="71">
        <f t="shared" si="0"/>
        <v>58</v>
      </c>
      <c r="B61" s="69" t="s">
        <v>143</v>
      </c>
      <c r="C61" s="124">
        <v>7651621.9341899995</v>
      </c>
      <c r="D61" s="70"/>
      <c r="E61" s="70"/>
      <c r="F61" s="70"/>
      <c r="G61" s="84"/>
      <c r="H61" s="70"/>
      <c r="I61" s="82"/>
      <c r="J61" s="70"/>
      <c r="K61" s="82"/>
      <c r="L61" s="70"/>
      <c r="M61" s="82"/>
      <c r="N61" s="70"/>
      <c r="O61" s="105" t="s">
        <v>107</v>
      </c>
    </row>
    <row r="62" spans="1:15" ht="15" customHeight="1">
      <c r="A62" s="71">
        <f t="shared" si="0"/>
        <v>59</v>
      </c>
      <c r="B62" s="69" t="s">
        <v>150</v>
      </c>
      <c r="C62" s="124">
        <v>21964489.461100001</v>
      </c>
      <c r="D62" s="70"/>
      <c r="E62" s="70"/>
      <c r="F62" s="70"/>
      <c r="G62" s="70"/>
      <c r="H62" s="70"/>
      <c r="I62" s="82"/>
      <c r="J62" s="70"/>
      <c r="K62" s="82"/>
      <c r="L62" s="70"/>
      <c r="M62" s="82"/>
      <c r="N62" s="70"/>
      <c r="O62" s="105" t="s">
        <v>111</v>
      </c>
    </row>
    <row r="64" spans="1:15" ht="15.6">
      <c r="B64" s="114" t="s">
        <v>448</v>
      </c>
    </row>
    <row r="65" spans="2:2" ht="15.6">
      <c r="B65" s="114" t="s">
        <v>449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F26" sqref="F26"/>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07" t="s">
        <v>411</v>
      </c>
    </row>
    <row r="2" spans="1:15" ht="22.8" thickBot="1">
      <c r="A2" s="138" t="s">
        <v>115</v>
      </c>
      <c r="B2" s="139"/>
      <c r="C2" s="139"/>
      <c r="D2" s="139"/>
      <c r="E2" s="139"/>
      <c r="F2" s="139"/>
      <c r="G2" s="139"/>
      <c r="H2" s="139"/>
      <c r="I2" s="139"/>
      <c r="J2" s="139"/>
      <c r="K2" s="139"/>
      <c r="L2" s="139"/>
      <c r="M2" s="139"/>
      <c r="N2" s="139"/>
      <c r="O2" s="139"/>
    </row>
    <row r="3" spans="1:15" ht="22.8" thickBot="1">
      <c r="A3" s="144" t="s">
        <v>0</v>
      </c>
      <c r="B3" s="145"/>
      <c r="C3" s="145"/>
      <c r="D3" s="145"/>
      <c r="E3" s="145"/>
      <c r="F3" s="145"/>
      <c r="G3" s="145"/>
      <c r="H3" s="145"/>
      <c r="I3" s="145"/>
      <c r="J3" s="145"/>
      <c r="K3" s="145"/>
      <c r="L3" s="145"/>
      <c r="M3" s="145"/>
      <c r="N3" s="145"/>
      <c r="O3" s="145"/>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85">
        <v>45262882.000000075</v>
      </c>
      <c r="E5" s="67"/>
      <c r="F5" s="67"/>
      <c r="G5" s="81"/>
      <c r="H5" s="67"/>
      <c r="I5" s="81"/>
      <c r="J5" s="67"/>
      <c r="K5" s="67"/>
      <c r="L5" s="67"/>
      <c r="M5" s="118"/>
      <c r="N5" s="67"/>
      <c r="O5" s="103" t="s">
        <v>162</v>
      </c>
    </row>
    <row r="6" spans="1:15">
      <c r="A6" s="29">
        <v>2</v>
      </c>
      <c r="B6" s="12" t="s">
        <v>147</v>
      </c>
      <c r="C6" s="85">
        <v>70274028.953731731</v>
      </c>
      <c r="E6" s="67"/>
      <c r="F6" s="67"/>
      <c r="G6" s="81"/>
      <c r="H6" s="67"/>
      <c r="I6" s="81"/>
      <c r="J6" s="67"/>
      <c r="K6" s="67"/>
      <c r="L6" s="67"/>
      <c r="M6" s="118"/>
      <c r="N6" s="67"/>
      <c r="O6" s="103" t="s">
        <v>28</v>
      </c>
    </row>
    <row r="7" spans="1:15">
      <c r="A7" s="29">
        <v>3</v>
      </c>
      <c r="B7" s="12" t="s">
        <v>152</v>
      </c>
      <c r="C7" s="85">
        <v>42850292.830226943</v>
      </c>
      <c r="E7" s="67"/>
      <c r="F7" s="67"/>
      <c r="G7" s="81"/>
      <c r="H7" s="67"/>
      <c r="I7" s="81"/>
      <c r="J7" s="67"/>
      <c r="K7" s="67"/>
      <c r="L7" s="67"/>
      <c r="M7" s="118"/>
      <c r="N7" s="67"/>
      <c r="O7" s="103" t="s">
        <v>412</v>
      </c>
    </row>
    <row r="8" spans="1:15">
      <c r="A8" s="29">
        <v>4</v>
      </c>
      <c r="B8" s="12" t="s">
        <v>153</v>
      </c>
      <c r="C8" s="85">
        <v>178261631.59683567</v>
      </c>
      <c r="E8" s="67"/>
      <c r="F8" s="67"/>
      <c r="G8" s="81"/>
      <c r="H8" s="67"/>
      <c r="I8" s="81"/>
      <c r="J8" s="67"/>
      <c r="K8" s="67"/>
      <c r="L8" s="67"/>
      <c r="M8" s="118"/>
      <c r="N8" s="67"/>
      <c r="O8" s="103" t="s">
        <v>31</v>
      </c>
    </row>
    <row r="9" spans="1:15">
      <c r="A9" s="29">
        <v>5</v>
      </c>
      <c r="B9" s="12" t="s">
        <v>168</v>
      </c>
      <c r="C9" s="67">
        <v>0</v>
      </c>
      <c r="E9" s="67"/>
      <c r="F9" s="67"/>
      <c r="G9" s="81"/>
      <c r="H9" s="67"/>
      <c r="I9" s="81"/>
      <c r="J9" s="67"/>
      <c r="K9" s="67"/>
      <c r="L9" s="67"/>
      <c r="M9" s="67"/>
      <c r="N9" s="67"/>
      <c r="O9" s="103" t="s">
        <v>34</v>
      </c>
    </row>
    <row r="10" spans="1:15">
      <c r="A10" s="29">
        <v>6</v>
      </c>
      <c r="B10" s="12" t="s">
        <v>155</v>
      </c>
      <c r="C10" s="67">
        <v>0</v>
      </c>
      <c r="E10" s="67"/>
      <c r="F10" s="67"/>
      <c r="G10" s="81"/>
      <c r="H10" s="67"/>
      <c r="I10" s="81"/>
      <c r="J10" s="67"/>
      <c r="K10" s="67"/>
      <c r="L10" s="67"/>
      <c r="M10" s="67"/>
      <c r="N10" s="67"/>
      <c r="O10" s="103" t="s">
        <v>36</v>
      </c>
    </row>
    <row r="11" spans="1:15">
      <c r="A11" s="29">
        <v>7</v>
      </c>
      <c r="B11" s="12" t="s">
        <v>37</v>
      </c>
      <c r="C11" s="67">
        <v>0</v>
      </c>
      <c r="E11" s="67"/>
      <c r="F11" s="67"/>
      <c r="G11" s="81"/>
      <c r="H11" s="67"/>
      <c r="I11" s="81"/>
      <c r="J11" s="67"/>
      <c r="K11" s="67"/>
      <c r="L11" s="67"/>
      <c r="M11" s="67"/>
      <c r="N11" s="67"/>
      <c r="O11" s="103" t="s">
        <v>38</v>
      </c>
    </row>
    <row r="12" spans="1:15">
      <c r="A12" s="29">
        <v>8</v>
      </c>
      <c r="B12" s="12" t="s">
        <v>39</v>
      </c>
      <c r="C12" s="85">
        <v>40928439.218514509</v>
      </c>
      <c r="E12" s="67"/>
      <c r="F12" s="67"/>
      <c r="G12" s="81"/>
      <c r="H12" s="67"/>
      <c r="I12" s="81"/>
      <c r="J12" s="67"/>
      <c r="K12" s="67"/>
      <c r="L12" s="67"/>
      <c r="M12" s="118"/>
      <c r="N12" s="67"/>
      <c r="O12" s="103" t="s">
        <v>40</v>
      </c>
    </row>
    <row r="13" spans="1:15">
      <c r="A13" s="29">
        <v>9</v>
      </c>
      <c r="B13" s="12" t="s">
        <v>156</v>
      </c>
      <c r="C13" s="85">
        <v>725865.17559651006</v>
      </c>
      <c r="E13" s="67"/>
      <c r="F13" s="67"/>
      <c r="G13" s="81"/>
      <c r="H13" s="67"/>
      <c r="I13" s="81"/>
      <c r="J13" s="67"/>
      <c r="K13" s="67"/>
      <c r="L13" s="67"/>
      <c r="M13" s="118"/>
      <c r="N13" s="67"/>
      <c r="O13" s="103" t="s">
        <v>163</v>
      </c>
    </row>
    <row r="14" spans="1:15">
      <c r="A14" s="29">
        <v>10</v>
      </c>
      <c r="B14" s="12" t="s">
        <v>157</v>
      </c>
      <c r="C14" s="67">
        <v>0</v>
      </c>
      <c r="E14" s="67"/>
      <c r="F14" s="67"/>
      <c r="G14" s="81"/>
      <c r="H14" s="67"/>
      <c r="I14" s="81"/>
      <c r="J14" s="67"/>
      <c r="K14" s="67"/>
      <c r="L14" s="67"/>
      <c r="M14" s="67"/>
      <c r="N14" s="67"/>
      <c r="O14" s="103" t="s">
        <v>43</v>
      </c>
    </row>
    <row r="15" spans="1:15">
      <c r="A15" s="29">
        <v>11</v>
      </c>
      <c r="B15" s="12" t="s">
        <v>119</v>
      </c>
      <c r="C15" s="85">
        <v>849.99999961166384</v>
      </c>
      <c r="E15" s="67"/>
      <c r="F15" s="67"/>
      <c r="G15" s="81"/>
      <c r="H15" s="67"/>
      <c r="I15" s="81"/>
      <c r="J15" s="67"/>
      <c r="K15" s="67"/>
      <c r="L15" s="67"/>
      <c r="M15" s="118"/>
      <c r="N15" s="67"/>
      <c r="O15" s="103" t="s">
        <v>45</v>
      </c>
    </row>
    <row r="16" spans="1:15">
      <c r="A16" s="29">
        <v>12</v>
      </c>
      <c r="B16" s="12" t="s">
        <v>158</v>
      </c>
      <c r="C16" s="85">
        <v>2255657.2495730198</v>
      </c>
      <c r="E16" s="67"/>
      <c r="F16" s="67"/>
      <c r="G16" s="81"/>
      <c r="H16" s="67"/>
      <c r="I16" s="81"/>
      <c r="J16" s="67"/>
      <c r="K16" s="67"/>
      <c r="L16" s="67"/>
      <c r="M16" s="118"/>
      <c r="N16" s="67"/>
      <c r="O16" s="103" t="s">
        <v>46</v>
      </c>
    </row>
    <row r="17" spans="1:15">
      <c r="A17" s="29">
        <v>13</v>
      </c>
      <c r="B17" s="12" t="s">
        <v>159</v>
      </c>
      <c r="C17" s="67">
        <v>0</v>
      </c>
      <c r="E17" s="67"/>
      <c r="F17" s="67"/>
      <c r="G17" s="81"/>
      <c r="H17" s="67"/>
      <c r="I17" s="81"/>
      <c r="J17" s="67"/>
      <c r="K17" s="67"/>
      <c r="L17" s="67"/>
      <c r="M17" s="67"/>
      <c r="N17" s="67"/>
      <c r="O17" s="103" t="s">
        <v>47</v>
      </c>
    </row>
    <row r="18" spans="1:15">
      <c r="A18" s="29">
        <v>14</v>
      </c>
      <c r="B18" s="12" t="s">
        <v>120</v>
      </c>
      <c r="C18" s="67">
        <v>0</v>
      </c>
      <c r="E18" s="67"/>
      <c r="F18" s="67"/>
      <c r="G18" s="81"/>
      <c r="H18" s="67"/>
      <c r="I18" s="81"/>
      <c r="J18" s="67"/>
      <c r="K18" s="67"/>
      <c r="L18" s="67"/>
      <c r="M18" s="67"/>
      <c r="N18" s="67"/>
      <c r="O18" s="103" t="s">
        <v>49</v>
      </c>
    </row>
    <row r="19" spans="1:15">
      <c r="A19" s="29">
        <v>15</v>
      </c>
      <c r="B19" s="12" t="s">
        <v>160</v>
      </c>
      <c r="C19" s="67">
        <v>0</v>
      </c>
      <c r="E19" s="67"/>
      <c r="F19" s="67"/>
      <c r="G19" s="81"/>
      <c r="H19" s="67"/>
      <c r="I19" s="81"/>
      <c r="J19" s="67"/>
      <c r="K19" s="67"/>
      <c r="L19" s="67"/>
      <c r="M19" s="67"/>
      <c r="N19" s="67"/>
      <c r="O19" s="103" t="s">
        <v>51</v>
      </c>
    </row>
    <row r="20" spans="1:15">
      <c r="A20" s="29">
        <v>16</v>
      </c>
      <c r="B20" s="12" t="s">
        <v>122</v>
      </c>
      <c r="C20" s="67">
        <v>0</v>
      </c>
      <c r="E20" s="67"/>
      <c r="F20" s="67"/>
      <c r="G20" s="81"/>
      <c r="H20" s="67"/>
      <c r="I20" s="81"/>
      <c r="J20" s="67"/>
      <c r="K20" s="67"/>
      <c r="L20" s="67"/>
      <c r="M20" s="67"/>
      <c r="N20" s="67"/>
      <c r="O20" s="103" t="s">
        <v>53</v>
      </c>
    </row>
    <row r="21" spans="1:15" s="11" customFormat="1">
      <c r="A21" s="30">
        <v>17</v>
      </c>
      <c r="B21" s="73" t="s">
        <v>196</v>
      </c>
      <c r="C21" s="124">
        <v>380559647.02447814</v>
      </c>
      <c r="E21" s="70"/>
      <c r="F21" s="70"/>
      <c r="G21" s="82"/>
      <c r="H21" s="70"/>
      <c r="I21" s="82"/>
      <c r="J21" s="70"/>
      <c r="K21" s="70"/>
      <c r="L21" s="70"/>
      <c r="M21" s="119"/>
      <c r="N21" s="70"/>
      <c r="O21" s="102" t="s">
        <v>55</v>
      </c>
    </row>
    <row r="22" spans="1:15" s="11" customFormat="1">
      <c r="A22" s="30">
        <v>18</v>
      </c>
      <c r="B22" s="73" t="s">
        <v>333</v>
      </c>
      <c r="C22" s="124">
        <v>18856453.018426057</v>
      </c>
      <c r="E22" s="70"/>
      <c r="F22" s="70"/>
      <c r="G22" s="82"/>
      <c r="H22" s="70"/>
      <c r="I22" s="82"/>
      <c r="J22" s="70"/>
      <c r="K22" s="70"/>
      <c r="L22" s="70"/>
      <c r="M22" s="119"/>
      <c r="N22" s="70"/>
      <c r="O22" s="102" t="s">
        <v>89</v>
      </c>
    </row>
    <row r="23" spans="1:15" s="11" customFormat="1">
      <c r="A23" s="30">
        <v>19</v>
      </c>
      <c r="B23" s="73" t="s">
        <v>22</v>
      </c>
      <c r="C23" s="124">
        <v>399416100.04290414</v>
      </c>
      <c r="E23" s="70"/>
      <c r="F23" s="70"/>
      <c r="G23" s="82"/>
      <c r="H23" s="70"/>
      <c r="I23" s="82"/>
      <c r="J23" s="70"/>
      <c r="K23" s="70"/>
      <c r="L23" s="70"/>
      <c r="M23" s="119"/>
      <c r="N23" s="70"/>
      <c r="O23" s="102" t="s">
        <v>90</v>
      </c>
    </row>
    <row r="24" spans="1:15" s="11" customFormat="1">
      <c r="A24" s="30">
        <v>20</v>
      </c>
      <c r="B24" s="73" t="s">
        <v>198</v>
      </c>
      <c r="C24" s="124">
        <v>69804710.044833407</v>
      </c>
      <c r="E24" s="70"/>
      <c r="F24" s="70"/>
      <c r="G24" s="82"/>
      <c r="H24" s="70"/>
      <c r="I24" s="82"/>
      <c r="J24" s="70"/>
      <c r="K24" s="70"/>
      <c r="L24" s="70"/>
      <c r="M24" s="119"/>
      <c r="N24" s="70"/>
      <c r="O24" s="102" t="s">
        <v>164</v>
      </c>
    </row>
    <row r="25" spans="1:15" s="11" customFormat="1">
      <c r="A25" s="30">
        <v>21</v>
      </c>
      <c r="B25" s="73" t="s">
        <v>334</v>
      </c>
      <c r="C25" s="124">
        <v>329611389.99807072</v>
      </c>
      <c r="E25" s="70"/>
      <c r="F25" s="70"/>
      <c r="G25" s="82"/>
      <c r="H25" s="70"/>
      <c r="I25" s="82"/>
      <c r="J25" s="70"/>
      <c r="K25" s="70"/>
      <c r="L25" s="70"/>
      <c r="M25" s="119"/>
      <c r="N25" s="70"/>
      <c r="O25" s="102" t="s">
        <v>165</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4BD4C1-DB79-4357-8FF0-C089CAF06B77}"/>
</file>

<file path=customXml/itemProps2.xml><?xml version="1.0" encoding="utf-8"?>
<ds:datastoreItem xmlns:ds="http://schemas.openxmlformats.org/officeDocument/2006/customXml" ds:itemID="{334EB6BF-F531-45D9-862E-BCDD44FE5F3F}">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2019-03-05T03:45:53Z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