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7\12. PW Desember 2017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IKNB'!$B$1:$K$49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E27" i="2" l="1"/>
  <c r="E26" i="2"/>
  <c r="E25" i="2"/>
  <c r="E24" i="2"/>
  <c r="C16" i="3"/>
  <c r="E31" i="2" l="1"/>
  <c r="B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I15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K15" i="2"/>
  <c r="J13" i="2"/>
  <c r="E30" i="2" l="1"/>
  <c r="E29" i="2"/>
  <c r="E20" i="2"/>
  <c r="E19" i="2"/>
  <c r="E18" i="2"/>
  <c r="E15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l="1"/>
  <c r="D20" i="3"/>
  <c r="D12" i="3"/>
  <c r="C32" i="3" l="1"/>
  <c r="D32" i="3"/>
  <c r="B32" i="3" l="1"/>
  <c r="I16" i="2"/>
  <c r="K16" i="2" s="1"/>
  <c r="I14" i="2"/>
  <c r="K14" i="2" s="1"/>
  <c r="E16" i="2"/>
  <c r="E14" i="2"/>
  <c r="C13" i="2"/>
  <c r="E13" i="2" s="1"/>
  <c r="I13" i="2" l="1"/>
  <c r="K13" i="2" l="1"/>
  <c r="C21" i="2"/>
  <c r="E21" i="2" s="1"/>
  <c r="E23" i="2"/>
  <c r="I23" i="2"/>
  <c r="K23" i="2"/>
  <c r="E22" i="2"/>
  <c r="I22" i="2"/>
  <c r="C32" i="2" l="1"/>
  <c r="E32" i="2" s="1"/>
  <c r="I21" i="2"/>
  <c r="K21" i="2" s="1"/>
  <c r="K32" i="2" s="1"/>
  <c r="K22" i="2"/>
  <c r="I32" i="2" l="1"/>
</calcChain>
</file>

<file path=xl/sharedStrings.xml><?xml version="1.0" encoding="utf-8"?>
<sst xmlns="http://schemas.openxmlformats.org/spreadsheetml/2006/main" count="116" uniqueCount="57">
  <si>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</si>
  <si>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</si>
  <si>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</si>
  <si>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</si>
  <si>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</si>
  <si>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</si>
  <si>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</si>
  <si>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</si>
  <si>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</si>
  <si>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</si>
  <si>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</si>
  <si>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</si>
  <si>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</si>
  <si>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</si>
  <si>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</si>
  <si>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</si>
  <si>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</si>
  <si>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</si>
  <si>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</si>
  <si>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</si>
  <si>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</si>
  <si>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</si>
  <si>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</si>
  <si>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</si>
  <si>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</si>
  <si>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</si>
  <si>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</si>
  <si>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</si>
  <si>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</si>
  <si>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</si>
  <si>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</si>
  <si>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</si>
  <si>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</si>
  <si>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</si>
  <si>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</si>
  <si>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</si>
  <si>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</si>
  <si>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</si>
  <si>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</si>
  <si>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</si>
  <si>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</si>
  <si>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</si>
  <si>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</si>
  <si>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</si>
  <si>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</si>
  <si>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</si>
  <si>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</si>
  <si>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Syariah*</t>
  </si>
  <si>
    <t>Ket :</t>
  </si>
  <si>
    <t>* Data Full Syariah</t>
  </si>
  <si>
    <t>Desember 2017</t>
  </si>
  <si>
    <t>http://www.ojk.go.id/id/kanal/iknb/data-dan-statistik/asuransi/Pages/Statistik-Asuransi---Desember-2017.aspx</t>
  </si>
  <si>
    <t>http://www.ojk.go.id/id/kanal/iknb/data-dan-statistik/lembaga-pembiayaan/Pages/Statistik-Lembaga-Pembiayaan-Periode-Desember-2017.aspx</t>
  </si>
  <si>
    <t>http://www.ojk.go.id/id/kanal/iknb/data-dan-statistik/dana-pensiun/Pages/Statistik-Dana-Pensiun---Desember-2017.aspx</t>
  </si>
  <si>
    <t>http://www.ojk.go.id/id/kanal/iknb/data-dan-statistik/statistik-lkm/Pages/ikhtisar-Data-Keuangan-LKM-Desember-2017.aspx</t>
  </si>
  <si>
    <t>http://www.ojk.go.id/id/kanal/syariah/data-dan-statistik/iknb-syariah/Pages/Statistik-IKNB-Syariah-Periode-Desember-2017.aspx</t>
  </si>
  <si>
    <t>http://www.ojk.go.id/id/kanal/iknb/data-dan-statistik/lembaga-keuangan-khusus/Pages/Statistik-Lembaga-Keuangan-Khusus-Indonesia---Desember-2017.aspx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</si>
</sst>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5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1">
    <xf numFmtId="0" fontId="0" fillId="0" borderId="0" xfId="0"/>
    <xf numFmtId="43" fontId="4" fillId="0" borderId="0" xfId="1" applyFont="1"/>
    <xf numFmtId="0" fontId="4" fillId="0" borderId="0" xfId="0" applyFont="1"/>
    <xf numFmtId="0" fontId="8" fillId="9" borderId="13" xfId="0" applyFont="1" applyFill="1" applyBorder="1" applyAlignment="1">
      <alignment horizontal="right" vertical="center"/>
    </xf>
    <xf numFmtId="0" fontId="0" fillId="9" borderId="0" xfId="0" applyFill="1"/>
    <xf numFmtId="0" fontId="47" fillId="4" borderId="4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3" fontId="47" fillId="4" borderId="4" xfId="0" applyNumberFormat="1" applyFont="1" applyFill="1" applyBorder="1" applyAlignment="1">
      <alignment vertical="center"/>
    </xf>
    <xf numFmtId="0" fontId="47" fillId="9" borderId="13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1" fontId="47" fillId="9" borderId="13" xfId="0" applyNumberFormat="1" applyFont="1" applyFill="1" applyBorder="1" applyAlignment="1">
      <alignment horizontal="right" vertical="center"/>
    </xf>
    <xf numFmtId="0" fontId="47" fillId="9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ill="1"/>
    <xf numFmtId="0" fontId="46" fillId="0" borderId="13" xfId="0" applyFont="1" applyBorder="1" applyAlignment="1">
      <alignment horizontal="right" vertical="center"/>
    </xf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43" fontId="8" fillId="8" borderId="20" xfId="1" applyFont="1" applyFill="1" applyBorder="1" applyAlignment="1">
      <alignment horizontal="center" vertical="center"/>
    </xf>
    <xf numFmtId="0" fontId="48" fillId="9" borderId="15" xfId="0" applyFont="1" applyFill="1" applyBorder="1"/>
    <xf numFmtId="43" fontId="48" fillId="9" borderId="22" xfId="2" applyNumberFormat="1" applyFont="1" applyFill="1" applyBorder="1"/>
    <xf numFmtId="180" fontId="48" fillId="9" borderId="18" xfId="845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indent="2"/>
    </xf>
    <xf numFmtId="180" fontId="6" fillId="0" borderId="23" xfId="845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indent="2"/>
    </xf>
    <xf numFmtId="0" fontId="48" fillId="9" borderId="14" xfId="0" applyFont="1" applyFill="1" applyBorder="1"/>
    <xf numFmtId="180" fontId="48" fillId="9" borderId="23" xfId="845" applyNumberFormat="1" applyFont="1" applyFill="1" applyBorder="1" applyAlignment="1">
      <alignment horizontal="right"/>
    </xf>
    <xf numFmtId="0" fontId="48" fillId="9" borderId="14" xfId="0" applyFont="1" applyFill="1" applyBorder="1" applyAlignment="1">
      <alignment vertical="top"/>
    </xf>
    <xf numFmtId="0" fontId="8" fillId="4" borderId="19" xfId="0" applyFont="1" applyFill="1" applyBorder="1"/>
    <xf numFmtId="4" fontId="8" fillId="4" borderId="20" xfId="0" applyNumberFormat="1" applyFont="1" applyFill="1" applyBorder="1" applyAlignment="1">
      <alignment horizontal="right"/>
    </xf>
    <xf numFmtId="4" fontId="8" fillId="4" borderId="21" xfId="0" applyNumberFormat="1" applyFont="1" applyFill="1" applyBorder="1" applyAlignment="1">
      <alignment horizontal="right"/>
    </xf>
    <xf numFmtId="2" fontId="6" fillId="0" borderId="23" xfId="2" applyNumberFormat="1" applyFont="1" applyBorder="1" applyAlignment="1">
      <alignment horizontal="right"/>
    </xf>
    <xf numFmtId="0" fontId="6" fillId="0" borderId="24" xfId="0" applyFont="1" applyFill="1" applyBorder="1" applyAlignment="1">
      <alignment horizontal="left" indent="2"/>
    </xf>
    <xf numFmtId="2" fontId="48" fillId="9" borderId="23" xfId="2" applyNumberFormat="1" applyFont="1" applyFill="1" applyBorder="1" applyAlignment="1">
      <alignment horizontal="right"/>
    </xf>
    <xf numFmtId="180" fontId="8" fillId="11" borderId="2" xfId="845" applyNumberFormat="1" applyFont="1" applyFill="1" applyBorder="1"/>
    <xf numFmtId="43" fontId="8" fillId="11" borderId="2" xfId="0" applyNumberFormat="1" applyFont="1" applyFill="1" applyBorder="1"/>
    <xf numFmtId="180" fontId="48" fillId="11" borderId="23" xfId="845" applyNumberFormat="1" applyFont="1" applyFill="1" applyBorder="1" applyAlignment="1">
      <alignment horizontal="right"/>
    </xf>
    <xf numFmtId="0" fontId="55" fillId="0" borderId="0" xfId="846" applyFont="1" applyFill="1"/>
    <xf numFmtId="43" fontId="4" fillId="0" borderId="0" xfId="0" applyNumberFormat="1" applyFont="1" applyFill="1"/>
    <xf numFmtId="0" fontId="6" fillId="0" borderId="2" xfId="0" applyFont="1" applyFill="1" applyBorder="1" applyAlignment="1">
      <alignment horizontal="left" indent="2"/>
    </xf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0" fontId="6" fillId="0" borderId="2" xfId="0" applyFont="1" applyBorder="1" applyAlignment="1">
      <alignment horizontal="left" indent="2"/>
    </xf>
    <xf numFmtId="2" fontId="48" fillId="11" borderId="23" xfId="2" applyNumberFormat="1" applyFont="1" applyFill="1" applyBorder="1" applyAlignment="1">
      <alignment horizontal="right"/>
    </xf>
    <xf numFmtId="0" fontId="50" fillId="10" borderId="0" xfId="0" applyFont="1" applyFill="1" applyAlignment="1">
      <alignment horizontal="center"/>
    </xf>
    <xf numFmtId="43" fontId="8" fillId="8" borderId="15" xfId="1" applyFont="1" applyFill="1" applyBorder="1" applyAlignment="1">
      <alignment horizontal="center" vertical="center"/>
    </xf>
    <xf numFmtId="43" fontId="8" fillId="8" borderId="19" xfId="1" applyFont="1" applyFill="1" applyBorder="1" applyAlignment="1">
      <alignment horizontal="center" vertical="center"/>
    </xf>
    <xf numFmtId="179" fontId="8" fillId="8" borderId="16" xfId="1" quotePrefix="1" applyNumberFormat="1" applyFont="1" applyFill="1" applyBorder="1" applyAlignment="1">
      <alignment horizontal="center" vertical="center"/>
    </xf>
    <xf numFmtId="179" fontId="8" fillId="8" borderId="17" xfId="1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43" fontId="4" fillId="0" borderId="0" xfId="1" applyFont="1" applyFill="1"/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showGridLines="0" tabSelected="1" topLeftCell="A4" zoomScaleNormal="100" workbookViewId="0">
      <pane xSplit="2" ySplit="3" topLeftCell="J7" activePane="bottomRight" state="frozen"/>
      <selection activeCell="A4" sqref="A4"/>
      <selection pane="topRight" activeCell="C4" sqref="C4"/>
      <selection pane="bottomLeft" activeCell="A7" sqref="A7"/>
      <selection pane="bottomRight" activeCell="P23" sqref="P23"/>
    </sheetView>
  </sheetViews>
  <sheetFormatPr defaultRowHeight="16.5"/>
  <cols>
    <col min="1" max="1" width="11.5703125" style="49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49" bestFit="1" customWidth="1"/>
    <col min="7" max="7" width="9.140625" style="49" customWidth="1"/>
    <col min="8" max="8" width="28.42578125" style="49" customWidth="1"/>
    <col min="9" max="9" width="17.5703125" style="49" customWidth="1"/>
    <col min="10" max="10" width="14.85546875" style="49" customWidth="1"/>
    <col min="11" max="11" width="19" style="49" customWidth="1"/>
    <col min="12" max="12" width="16.28515625" style="49" bestFit="1" customWidth="1"/>
    <col min="13" max="16384" width="9.140625" style="49"/>
  </cols>
  <sheetData>
    <row r="2" spans="2:12" ht="19.5">
      <c r="B2" s="53" t="s">
        <v>42</v>
      </c>
      <c r="C2" s="53"/>
      <c r="D2" s="53"/>
      <c r="E2" s="53"/>
      <c r="H2" s="53" t="s">
        <v>42</v>
      </c>
      <c r="I2" s="53"/>
      <c r="J2" s="53"/>
      <c r="K2" s="53"/>
    </row>
    <row r="3" spans="2:12">
      <c r="B3" s="1"/>
      <c r="C3" s="1"/>
      <c r="D3" s="1"/>
      <c r="H3" s="1"/>
      <c r="I3" s="1"/>
      <c r="J3" s="1"/>
      <c r="K3" s="2"/>
    </row>
    <row r="4" spans="2:12" ht="19.5" thickBot="1">
      <c r="B4" s="1"/>
      <c r="C4" s="1"/>
      <c r="D4" s="1"/>
      <c r="E4" s="20" t="s">
        <v>0</v>
      </c>
      <c r="H4" s="1"/>
      <c r="I4" s="1"/>
      <c r="J4" s="1"/>
      <c r="K4" s="20" t="s">
        <v>45</v>
      </c>
    </row>
    <row r="5" spans="2:12" s="44" customFormat="1" ht="18">
      <c r="B5" s="54" t="s">
        <v>1</v>
      </c>
      <c r="C5" s="56" t="s">
        <v>50</v>
      </c>
      <c r="D5" s="57"/>
      <c r="E5" s="58" t="s">
        <v>28</v>
      </c>
      <c r="H5" s="54" t="s">
        <v>1</v>
      </c>
      <c r="I5" s="56" t="s">
        <v>50</v>
      </c>
      <c r="J5" s="57"/>
      <c r="K5" s="58" t="s">
        <v>28</v>
      </c>
    </row>
    <row r="6" spans="2:12" s="44" customFormat="1" ht="18.75" thickBot="1">
      <c r="B6" s="55"/>
      <c r="C6" s="21" t="s">
        <v>41</v>
      </c>
      <c r="D6" s="21" t="s">
        <v>2</v>
      </c>
      <c r="E6" s="59"/>
      <c r="H6" s="55"/>
      <c r="I6" s="21" t="s">
        <v>41</v>
      </c>
      <c r="J6" s="21" t="s">
        <v>2</v>
      </c>
      <c r="K6" s="59"/>
    </row>
    <row r="7" spans="2:12" s="44" customFormat="1" ht="18">
      <c r="B7" s="22" t="s">
        <v>3</v>
      </c>
      <c r="C7" s="23">
        <f>SUM(C8:C12)</f>
        <v>1132.6044280713602</v>
      </c>
      <c r="D7" s="23">
        <f>SUM(D8:D12)</f>
        <v>40.519999999999996</v>
      </c>
      <c r="E7" s="24">
        <f>C7+D7</f>
        <v>1173.1244280713602</v>
      </c>
      <c r="F7" s="45"/>
      <c r="G7" s="45"/>
      <c r="H7" s="22" t="s">
        <v>3</v>
      </c>
      <c r="I7" s="23">
        <f>SUM(I8:I12)</f>
        <v>1132604.4280713601</v>
      </c>
      <c r="J7" s="23">
        <f>SUM(J8:J12)</f>
        <v>40520</v>
      </c>
      <c r="K7" s="24">
        <f>I7+J7</f>
        <v>1173124.4280713601</v>
      </c>
    </row>
    <row r="8" spans="2:12">
      <c r="B8" s="51" t="s">
        <v>4</v>
      </c>
      <c r="C8" s="17">
        <v>512.94782419614012</v>
      </c>
      <c r="D8" s="17">
        <v>33.484000000000002</v>
      </c>
      <c r="E8" s="34">
        <f t="shared" ref="E8:E32" si="0">C8+D8</f>
        <v>546.43182419614016</v>
      </c>
      <c r="F8" s="43"/>
      <c r="G8" s="43"/>
      <c r="H8" s="25" t="s">
        <v>4</v>
      </c>
      <c r="I8" s="19">
        <f>C8*1000</f>
        <v>512947.82419614011</v>
      </c>
      <c r="J8" s="19">
        <f>D8*1000</f>
        <v>33484</v>
      </c>
      <c r="K8" s="26">
        <f>SUM(I8:J8)</f>
        <v>546431.82419614005</v>
      </c>
      <c r="L8" s="41"/>
    </row>
    <row r="9" spans="2:12">
      <c r="B9" s="51" t="s">
        <v>5</v>
      </c>
      <c r="C9" s="17">
        <v>127.94488481919001</v>
      </c>
      <c r="D9" s="17">
        <v>5.37</v>
      </c>
      <c r="E9" s="34">
        <f t="shared" si="0"/>
        <v>133.31488481919001</v>
      </c>
      <c r="F9" s="43"/>
      <c r="G9" s="43"/>
      <c r="H9" s="25" t="s">
        <v>5</v>
      </c>
      <c r="I9" s="19">
        <f t="shared" ref="I9:J14" si="1">C9*1000</f>
        <v>127944.88481919</v>
      </c>
      <c r="J9" s="19">
        <f t="shared" ref="J9:J12" si="2">D9*1000</f>
        <v>5370</v>
      </c>
      <c r="K9" s="26">
        <f t="shared" ref="K9:K12" si="3">SUM(I9:J9)</f>
        <v>133314.88481919002</v>
      </c>
      <c r="L9" s="41"/>
    </row>
    <row r="10" spans="2:12">
      <c r="B10" s="51" t="s">
        <v>6</v>
      </c>
      <c r="C10" s="17">
        <v>18.221543944569994</v>
      </c>
      <c r="D10" s="17">
        <v>1.6659999999999999</v>
      </c>
      <c r="E10" s="34">
        <f t="shared" si="0"/>
        <v>19.887543944569995</v>
      </c>
      <c r="F10" s="43"/>
      <c r="G10" s="43"/>
      <c r="H10" s="25" t="s">
        <v>6</v>
      </c>
      <c r="I10" s="19">
        <f t="shared" si="1"/>
        <v>18221.543944569996</v>
      </c>
      <c r="J10" s="19">
        <f t="shared" si="2"/>
        <v>1666</v>
      </c>
      <c r="K10" s="26">
        <f t="shared" si="3"/>
        <v>19887.543944569996</v>
      </c>
      <c r="L10" s="41"/>
    </row>
    <row r="11" spans="2:12">
      <c r="B11" s="51" t="s">
        <v>7</v>
      </c>
      <c r="C11" s="17">
        <v>132.40217511146</v>
      </c>
      <c r="D11" s="17">
        <v>0</v>
      </c>
      <c r="E11" s="34">
        <f t="shared" si="0"/>
        <v>132.40217511146</v>
      </c>
      <c r="F11" s="43"/>
      <c r="G11" s="43"/>
      <c r="H11" s="25" t="s">
        <v>7</v>
      </c>
      <c r="I11" s="19">
        <f t="shared" si="1"/>
        <v>132402.17511146</v>
      </c>
      <c r="J11" s="19">
        <f t="shared" si="2"/>
        <v>0</v>
      </c>
      <c r="K11" s="26">
        <f t="shared" si="3"/>
        <v>132402.17511146</v>
      </c>
      <c r="L11" s="41"/>
    </row>
    <row r="12" spans="2:12">
      <c r="B12" s="42" t="s">
        <v>8</v>
      </c>
      <c r="C12" s="18">
        <v>341.08799999999997</v>
      </c>
      <c r="D12" s="16">
        <v>0</v>
      </c>
      <c r="E12" s="34">
        <f t="shared" si="0"/>
        <v>341.08799999999997</v>
      </c>
      <c r="F12" s="43"/>
      <c r="G12" s="43"/>
      <c r="H12" s="27" t="s">
        <v>8</v>
      </c>
      <c r="I12" s="19">
        <f t="shared" si="1"/>
        <v>341087.99999999994</v>
      </c>
      <c r="J12" s="19">
        <f t="shared" si="2"/>
        <v>0</v>
      </c>
      <c r="K12" s="26">
        <f t="shared" si="3"/>
        <v>341087.99999999994</v>
      </c>
      <c r="L12" s="41"/>
    </row>
    <row r="13" spans="2:12" s="44" customFormat="1" ht="18">
      <c r="B13" s="28" t="s">
        <v>9</v>
      </c>
      <c r="C13" s="10">
        <f>SUM(C14:C16)</f>
        <v>522.50966380211105</v>
      </c>
      <c r="D13" s="10">
        <f>SUM(D14:D16)</f>
        <v>34.475856737481166</v>
      </c>
      <c r="E13" s="36">
        <f t="shared" si="0"/>
        <v>556.98552053959224</v>
      </c>
      <c r="F13" s="45"/>
      <c r="G13" s="45"/>
      <c r="H13" s="28" t="s">
        <v>9</v>
      </c>
      <c r="I13" s="10">
        <f>SUM(I14:I16)</f>
        <v>522509.66380211106</v>
      </c>
      <c r="J13" s="10">
        <f>SUM(J14:J16)</f>
        <v>34475.856737481168</v>
      </c>
      <c r="K13" s="29">
        <f>I13+J13</f>
        <v>556985.52053959225</v>
      </c>
    </row>
    <row r="14" spans="2:12">
      <c r="B14" s="35" t="s">
        <v>25</v>
      </c>
      <c r="C14" s="17">
        <v>444.90957629033301</v>
      </c>
      <c r="D14" s="17">
        <v>32.256571123355997</v>
      </c>
      <c r="E14" s="34">
        <f t="shared" si="0"/>
        <v>477.16614741368903</v>
      </c>
      <c r="F14" s="48"/>
      <c r="G14" s="43"/>
      <c r="H14" s="27" t="s">
        <v>25</v>
      </c>
      <c r="I14" s="19">
        <f t="shared" si="1"/>
        <v>444909.576290333</v>
      </c>
      <c r="J14" s="19">
        <f t="shared" si="1"/>
        <v>32256.571123355996</v>
      </c>
      <c r="K14" s="26">
        <f>SUM(I14:J14)</f>
        <v>477166.147413689</v>
      </c>
      <c r="L14" s="41"/>
    </row>
    <row r="15" spans="2:12">
      <c r="B15" s="35" t="s">
        <v>10</v>
      </c>
      <c r="C15" s="17">
        <v>10.4094609571265</v>
      </c>
      <c r="D15" s="17">
        <v>1.1086946139253302</v>
      </c>
      <c r="E15" s="34">
        <f t="shared" si="0"/>
        <v>11.51815557105183</v>
      </c>
      <c r="F15" s="43"/>
      <c r="G15" s="43"/>
      <c r="H15" s="27" t="s">
        <v>10</v>
      </c>
      <c r="I15" s="19">
        <f t="shared" ref="I15:J20" si="4">C15*1000</f>
        <v>10409.460957126499</v>
      </c>
      <c r="J15" s="19">
        <f t="shared" ref="J15:J16" si="5">D15*1000</f>
        <v>1108.6946139253303</v>
      </c>
      <c r="K15" s="26">
        <f t="shared" ref="K15:K16" si="6">SUM(I15:J15)</f>
        <v>11518.15557105183</v>
      </c>
      <c r="L15" s="41"/>
    </row>
    <row r="16" spans="2:12">
      <c r="B16" s="35" t="s">
        <v>26</v>
      </c>
      <c r="C16" s="17">
        <v>67.19062655465153</v>
      </c>
      <c r="D16" s="17">
        <v>1.11059100019984</v>
      </c>
      <c r="E16" s="34">
        <f t="shared" si="0"/>
        <v>68.301217554851377</v>
      </c>
      <c r="F16" s="48"/>
      <c r="G16" s="48"/>
      <c r="H16" s="27" t="s">
        <v>26</v>
      </c>
      <c r="I16" s="19">
        <f t="shared" si="4"/>
        <v>67190.626554651535</v>
      </c>
      <c r="J16" s="19">
        <f t="shared" si="5"/>
        <v>1110.59100019984</v>
      </c>
      <c r="K16" s="26">
        <f t="shared" si="6"/>
        <v>68301.217554851377</v>
      </c>
      <c r="L16" s="41"/>
    </row>
    <row r="17" spans="2:12" s="44" customFormat="1" ht="18">
      <c r="B17" s="28" t="s">
        <v>11</v>
      </c>
      <c r="C17" s="10">
        <f>SUM(C18:C20)</f>
        <v>260.95859076349802</v>
      </c>
      <c r="D17" s="10">
        <f>SUM(D18:D20)</f>
        <v>1.296018664385</v>
      </c>
      <c r="E17" s="36">
        <f t="shared" si="0"/>
        <v>262.254609427883</v>
      </c>
      <c r="F17" s="45"/>
      <c r="G17" s="45"/>
      <c r="H17" s="28" t="s">
        <v>11</v>
      </c>
      <c r="I17" s="10">
        <f>SUM(I18:I20)</f>
        <v>260958.59076349804</v>
      </c>
      <c r="J17" s="10">
        <f>SUM(J18:J20)</f>
        <v>1296.018664385</v>
      </c>
      <c r="K17" s="29">
        <f>I17+J17</f>
        <v>262254.60942788306</v>
      </c>
    </row>
    <row r="18" spans="2:12">
      <c r="B18" s="35" t="s">
        <v>12</v>
      </c>
      <c r="C18" s="17">
        <v>154.49946604268041</v>
      </c>
      <c r="D18" s="17">
        <v>0</v>
      </c>
      <c r="E18" s="34">
        <f t="shared" si="0"/>
        <v>154.49946604268041</v>
      </c>
      <c r="F18" s="43"/>
      <c r="G18" s="43"/>
      <c r="H18" s="27" t="s">
        <v>12</v>
      </c>
      <c r="I18" s="19">
        <f t="shared" si="4"/>
        <v>154499.4660426804</v>
      </c>
      <c r="J18" s="19">
        <f t="shared" si="4"/>
        <v>0</v>
      </c>
      <c r="K18" s="26">
        <f>SUM(I18:J18)</f>
        <v>154499.4660426804</v>
      </c>
      <c r="L18" s="41"/>
    </row>
    <row r="19" spans="2:12">
      <c r="B19" s="35" t="s">
        <v>13</v>
      </c>
      <c r="C19" s="17">
        <v>30.954844120984539</v>
      </c>
      <c r="D19" s="17">
        <v>0</v>
      </c>
      <c r="E19" s="34">
        <f t="shared" si="0"/>
        <v>30.954844120984539</v>
      </c>
      <c r="F19" s="43"/>
      <c r="G19" s="43"/>
      <c r="H19" s="27" t="s">
        <v>13</v>
      </c>
      <c r="I19" s="19">
        <f t="shared" si="4"/>
        <v>30954.84412098454</v>
      </c>
      <c r="J19" s="19">
        <f t="shared" si="4"/>
        <v>0</v>
      </c>
      <c r="K19" s="26">
        <f t="shared" ref="K19:K20" si="7">SUM(I19:J19)</f>
        <v>30954.84412098454</v>
      </c>
      <c r="L19" s="41"/>
    </row>
    <row r="20" spans="2:12">
      <c r="B20" s="35" t="s">
        <v>14</v>
      </c>
      <c r="C20" s="17">
        <v>75.504280599833066</v>
      </c>
      <c r="D20" s="17">
        <v>1.296018664385</v>
      </c>
      <c r="E20" s="34">
        <f t="shared" si="0"/>
        <v>76.800299264218069</v>
      </c>
      <c r="F20" s="43"/>
      <c r="G20" s="43"/>
      <c r="H20" s="27" t="s">
        <v>14</v>
      </c>
      <c r="I20" s="19">
        <f t="shared" si="4"/>
        <v>75504.280599833073</v>
      </c>
      <c r="J20" s="19">
        <f t="shared" si="4"/>
        <v>1296.018664385</v>
      </c>
      <c r="K20" s="26">
        <f t="shared" si="7"/>
        <v>76800.299264218076</v>
      </c>
      <c r="L20" s="41"/>
    </row>
    <row r="21" spans="2:12" s="44" customFormat="1" ht="18">
      <c r="B21" s="28" t="s">
        <v>15</v>
      </c>
      <c r="C21" s="10">
        <f>SUM(C22:C27)</f>
        <v>184.91336324775568</v>
      </c>
      <c r="D21" s="10">
        <f>SUM(D22:D27)</f>
        <v>22.74144324903483</v>
      </c>
      <c r="E21" s="36">
        <f t="shared" si="0"/>
        <v>207.65480649679051</v>
      </c>
      <c r="F21" s="45"/>
      <c r="G21" s="45"/>
      <c r="H21" s="28" t="s">
        <v>15</v>
      </c>
      <c r="I21" s="10">
        <f>SUM(I22:I27)</f>
        <v>184913.36324775565</v>
      </c>
      <c r="J21" s="10">
        <f>SUM(J22:J27)</f>
        <v>22741.44324903483</v>
      </c>
      <c r="K21" s="29">
        <f>I21+J21</f>
        <v>207654.80649679049</v>
      </c>
    </row>
    <row r="22" spans="2:12">
      <c r="B22" s="35" t="s">
        <v>27</v>
      </c>
      <c r="C22" s="17">
        <v>94.45178752723524</v>
      </c>
      <c r="D22" s="17">
        <v>16.447474545619134</v>
      </c>
      <c r="E22" s="34">
        <f t="shared" si="0"/>
        <v>110.89926207285437</v>
      </c>
      <c r="F22" s="48"/>
      <c r="G22" s="43"/>
      <c r="H22" s="27" t="s">
        <v>27</v>
      </c>
      <c r="I22" s="19">
        <f t="shared" ref="I22" si="8">C22*1000</f>
        <v>94451.787527235239</v>
      </c>
      <c r="J22" s="19">
        <f t="shared" ref="J22" si="9">D22*1000</f>
        <v>16447.474545619134</v>
      </c>
      <c r="K22" s="26">
        <f>SUM(I22:J22)</f>
        <v>110899.26207285437</v>
      </c>
      <c r="L22" s="41"/>
    </row>
    <row r="23" spans="2:12">
      <c r="B23" s="35" t="s">
        <v>36</v>
      </c>
      <c r="C23" s="17">
        <v>43.938072016740918</v>
      </c>
      <c r="D23" s="17">
        <v>5.2220913525977197</v>
      </c>
      <c r="E23" s="34">
        <f t="shared" si="0"/>
        <v>49.16016336933864</v>
      </c>
      <c r="F23" s="48"/>
      <c r="G23" s="43"/>
      <c r="H23" s="35" t="s">
        <v>36</v>
      </c>
      <c r="I23" s="19">
        <f t="shared" ref="I23:I27" si="10">C23*1000</f>
        <v>43938.072016740916</v>
      </c>
      <c r="J23" s="19">
        <f t="shared" ref="J23:J27" si="11">D23*1000</f>
        <v>5222.0913525977194</v>
      </c>
      <c r="K23" s="26">
        <f t="shared" ref="K23:K27" si="12">SUM(I23:J23)</f>
        <v>49160.163369338639</v>
      </c>
      <c r="L23" s="41"/>
    </row>
    <row r="24" spans="2:12">
      <c r="B24" s="35" t="s">
        <v>16</v>
      </c>
      <c r="C24" s="17">
        <v>16.646833521997518</v>
      </c>
      <c r="D24" s="17">
        <v>1.0718773508179771</v>
      </c>
      <c r="E24" s="34">
        <f t="shared" si="0"/>
        <v>17.718710872815496</v>
      </c>
      <c r="F24" s="48"/>
      <c r="G24" s="43"/>
      <c r="H24" s="27" t="s">
        <v>16</v>
      </c>
      <c r="I24" s="19">
        <f t="shared" si="10"/>
        <v>16646.83352199752</v>
      </c>
      <c r="J24" s="19">
        <f t="shared" si="11"/>
        <v>1071.877350817977</v>
      </c>
      <c r="K24" s="26">
        <f t="shared" si="12"/>
        <v>17718.710872815496</v>
      </c>
      <c r="L24" s="41"/>
    </row>
    <row r="25" spans="2:12">
      <c r="B25" s="35" t="s">
        <v>17</v>
      </c>
      <c r="C25" s="17">
        <v>15.66531</v>
      </c>
      <c r="D25" s="17">
        <v>0</v>
      </c>
      <c r="E25" s="34">
        <f t="shared" si="0"/>
        <v>15.66531</v>
      </c>
      <c r="F25" s="43"/>
      <c r="G25" s="43"/>
      <c r="H25" s="27" t="s">
        <v>17</v>
      </c>
      <c r="I25" s="19">
        <f t="shared" si="10"/>
        <v>15665.31</v>
      </c>
      <c r="J25" s="19">
        <f t="shared" si="11"/>
        <v>0</v>
      </c>
      <c r="K25" s="26">
        <f t="shared" si="12"/>
        <v>15665.31</v>
      </c>
      <c r="L25" s="41"/>
    </row>
    <row r="26" spans="2:12">
      <c r="B26" s="35" t="s">
        <v>18</v>
      </c>
      <c r="C26" s="17">
        <v>11.396270122433</v>
      </c>
      <c r="D26" s="17">
        <v>0</v>
      </c>
      <c r="E26" s="34">
        <f t="shared" si="0"/>
        <v>11.396270122433</v>
      </c>
      <c r="F26" s="43"/>
      <c r="G26" s="43"/>
      <c r="H26" s="27" t="s">
        <v>18</v>
      </c>
      <c r="I26" s="19">
        <f t="shared" si="10"/>
        <v>11396.270122432999</v>
      </c>
      <c r="J26" s="19">
        <f t="shared" si="11"/>
        <v>0</v>
      </c>
      <c r="K26" s="26">
        <f t="shared" si="12"/>
        <v>11396.270122432999</v>
      </c>
      <c r="L26" s="41"/>
    </row>
    <row r="27" spans="2:12">
      <c r="B27" s="35" t="s">
        <v>19</v>
      </c>
      <c r="C27" s="17">
        <v>2.815090059349</v>
      </c>
      <c r="D27" s="17">
        <v>0</v>
      </c>
      <c r="E27" s="34">
        <f t="shared" si="0"/>
        <v>2.815090059349</v>
      </c>
      <c r="F27" s="43"/>
      <c r="G27" s="43"/>
      <c r="H27" s="27" t="s">
        <v>19</v>
      </c>
      <c r="I27" s="19">
        <f t="shared" si="10"/>
        <v>2815.0900593490001</v>
      </c>
      <c r="J27" s="19">
        <f t="shared" si="11"/>
        <v>0</v>
      </c>
      <c r="K27" s="26">
        <f t="shared" si="12"/>
        <v>2815.0900593490001</v>
      </c>
      <c r="L27" s="41"/>
    </row>
    <row r="28" spans="2:12" s="44" customFormat="1" ht="18">
      <c r="B28" s="28" t="s">
        <v>20</v>
      </c>
      <c r="C28" s="10">
        <f>SUM(C29:C30)</f>
        <v>8.26</v>
      </c>
      <c r="D28" s="10">
        <f>SUM(D29:D30)</f>
        <v>0</v>
      </c>
      <c r="E28" s="36">
        <f t="shared" si="0"/>
        <v>8.26</v>
      </c>
      <c r="F28" s="45"/>
      <c r="G28" s="45"/>
      <c r="H28" s="28" t="s">
        <v>20</v>
      </c>
      <c r="I28" s="10">
        <f>SUM(I29:I30)</f>
        <v>8260</v>
      </c>
      <c r="J28" s="10">
        <f>SUM(J29:J30)</f>
        <v>0</v>
      </c>
      <c r="K28" s="29">
        <f>I28+J28</f>
        <v>8260</v>
      </c>
    </row>
    <row r="29" spans="2:12">
      <c r="B29" s="35" t="s">
        <v>21</v>
      </c>
      <c r="C29" s="17">
        <v>6.22</v>
      </c>
      <c r="D29" s="17">
        <v>0</v>
      </c>
      <c r="E29" s="34">
        <f t="shared" si="0"/>
        <v>6.22</v>
      </c>
      <c r="F29" s="43"/>
      <c r="G29" s="43"/>
      <c r="H29" s="27" t="s">
        <v>21</v>
      </c>
      <c r="I29" s="19">
        <f t="shared" ref="I29" si="13">C29*1000</f>
        <v>6220</v>
      </c>
      <c r="J29" s="19">
        <f t="shared" ref="J29" si="14">D29*1000</f>
        <v>0</v>
      </c>
      <c r="K29" s="26">
        <f>SUM(I29:J29)</f>
        <v>6220</v>
      </c>
      <c r="L29" s="41"/>
    </row>
    <row r="30" spans="2:12">
      <c r="B30" s="35" t="s">
        <v>22</v>
      </c>
      <c r="C30" s="17">
        <v>2.04</v>
      </c>
      <c r="D30" s="17">
        <v>0</v>
      </c>
      <c r="E30" s="34">
        <f t="shared" si="0"/>
        <v>2.04</v>
      </c>
      <c r="F30" s="43"/>
      <c r="G30" s="43"/>
      <c r="H30" s="27" t="s">
        <v>22</v>
      </c>
      <c r="I30" s="19">
        <f t="shared" ref="I30" si="15">C30*1000</f>
        <v>2040</v>
      </c>
      <c r="J30" s="19">
        <f t="shared" ref="J30" si="16">D30*1000</f>
        <v>0</v>
      </c>
      <c r="K30" s="26">
        <f>SUM(I30:J30)</f>
        <v>2040</v>
      </c>
      <c r="L30" s="41"/>
    </row>
    <row r="31" spans="2:12" ht="18">
      <c r="B31" s="30" t="s">
        <v>23</v>
      </c>
      <c r="C31" s="37">
        <v>0.31419581159765997</v>
      </c>
      <c r="D31" s="37">
        <v>9.9964916818129995E-2</v>
      </c>
      <c r="E31" s="52">
        <f t="shared" si="0"/>
        <v>0.41416072841578999</v>
      </c>
      <c r="F31" s="45"/>
      <c r="G31" s="43"/>
      <c r="H31" s="30" t="s">
        <v>23</v>
      </c>
      <c r="I31" s="38">
        <f t="shared" ref="I31" si="17">C31*1000</f>
        <v>314.19581159765994</v>
      </c>
      <c r="J31" s="38">
        <f t="shared" ref="J31" si="18">D31*1000</f>
        <v>99.964916818129993</v>
      </c>
      <c r="K31" s="39">
        <f>SUM(I31:J31)</f>
        <v>414.16072841578995</v>
      </c>
      <c r="L31" s="41"/>
    </row>
    <row r="32" spans="2:12" ht="18.75" thickBot="1">
      <c r="B32" s="31" t="s">
        <v>24</v>
      </c>
      <c r="C32" s="32">
        <f>C21+C17+C13+C7+C31+C28</f>
        <v>2109.5602416963229</v>
      </c>
      <c r="D32" s="32">
        <f>D21+D17+D13+D7+D31+D28</f>
        <v>99.133283567719118</v>
      </c>
      <c r="E32" s="33">
        <f t="shared" si="0"/>
        <v>2208.6935252640419</v>
      </c>
      <c r="F32" s="44"/>
      <c r="H32" s="31" t="s">
        <v>24</v>
      </c>
      <c r="I32" s="32">
        <f t="shared" ref="I32:J32" si="19">I21+I17+I13+I7+I31+I28</f>
        <v>2109560.2416963223</v>
      </c>
      <c r="J32" s="32">
        <f t="shared" si="19"/>
        <v>99133.283567719132</v>
      </c>
      <c r="K32" s="33">
        <f>K21+K17+K13+K7+K31+K28</f>
        <v>2208693.525264042</v>
      </c>
    </row>
    <row r="33" spans="1:12">
      <c r="B33" s="1"/>
      <c r="C33" s="1"/>
      <c r="D33" s="1"/>
      <c r="K33" s="60"/>
      <c r="L33" s="41"/>
    </row>
    <row r="35" spans="1:12">
      <c r="B35" s="2" t="s">
        <v>29</v>
      </c>
      <c r="I35" s="46"/>
      <c r="J35" s="46"/>
      <c r="K35" s="46"/>
    </row>
    <row r="36" spans="1:12">
      <c r="B36" s="2" t="s">
        <v>30</v>
      </c>
    </row>
    <row r="39" spans="1:12">
      <c r="A39" s="47" t="s">
        <v>31</v>
      </c>
      <c r="B39" s="50" t="s">
        <v>51</v>
      </c>
    </row>
    <row r="40" spans="1:12">
      <c r="A40" s="47" t="s">
        <v>32</v>
      </c>
      <c r="B40" s="50" t="s">
        <v>52</v>
      </c>
    </row>
    <row r="41" spans="1:12">
      <c r="A41" s="47" t="s">
        <v>33</v>
      </c>
      <c r="B41" s="50" t="s">
        <v>53</v>
      </c>
    </row>
    <row r="42" spans="1:12">
      <c r="A42" s="47" t="s">
        <v>34</v>
      </c>
      <c r="B42" s="50" t="s">
        <v>56</v>
      </c>
    </row>
    <row r="43" spans="1:12">
      <c r="A43" s="47" t="s">
        <v>35</v>
      </c>
      <c r="B43" s="50" t="s">
        <v>54</v>
      </c>
    </row>
    <row r="44" spans="1:12">
      <c r="A44" s="47" t="s">
        <v>46</v>
      </c>
      <c r="B44" s="40" t="s">
        <v>55</v>
      </c>
      <c r="C44" s="50"/>
      <c r="D44" s="5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zoomScale="80" zoomScaleNormal="80" workbookViewId="0">
      <selection activeCell="C32" sqref="C32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14"/>
  </cols>
  <sheetData>
    <row r="1" spans="1:87" ht="19.5">
      <c r="A1" s="53" t="s">
        <v>43</v>
      </c>
      <c r="B1" s="53"/>
      <c r="C1" s="53"/>
      <c r="D1" s="53"/>
    </row>
    <row r="2" spans="1:87" ht="19.5">
      <c r="A2" s="53" t="s">
        <v>44</v>
      </c>
      <c r="B2" s="53"/>
      <c r="C2" s="53"/>
      <c r="D2" s="53"/>
    </row>
    <row r="3" spans="1:87" ht="19.5" thickBot="1">
      <c r="A3" s="1"/>
      <c r="B3" s="1"/>
      <c r="C3" s="1"/>
      <c r="D3" s="20"/>
    </row>
    <row r="4" spans="1:87" ht="18">
      <c r="A4" s="54" t="s">
        <v>1</v>
      </c>
      <c r="B4" s="56" t="s">
        <v>50</v>
      </c>
      <c r="C4" s="57"/>
      <c r="D4" s="58" t="s">
        <v>28</v>
      </c>
    </row>
    <row r="5" spans="1:87" ht="18.75" thickBot="1">
      <c r="A5" s="55"/>
      <c r="B5" s="21" t="s">
        <v>41</v>
      </c>
      <c r="C5" s="21" t="s">
        <v>47</v>
      </c>
      <c r="D5" s="59"/>
    </row>
    <row r="6" spans="1:87" s="4" customFormat="1" ht="18.75" thickBot="1">
      <c r="A6" s="12" t="s">
        <v>3</v>
      </c>
      <c r="B6" s="9">
        <f>SUM(B7:B11)</f>
        <v>139</v>
      </c>
      <c r="C6" s="9">
        <f>SUM(C7:C11)</f>
        <v>13</v>
      </c>
      <c r="D6" s="9">
        <f t="shared" ref="D6:D11" si="0">B6+C6</f>
        <v>152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7.25" thickBot="1">
      <c r="A7" s="13" t="s">
        <v>4</v>
      </c>
      <c r="B7" s="15">
        <v>54</v>
      </c>
      <c r="C7" s="15">
        <v>7</v>
      </c>
      <c r="D7" s="15">
        <f t="shared" si="0"/>
        <v>61</v>
      </c>
    </row>
    <row r="8" spans="1:87" ht="17.25" thickBot="1">
      <c r="A8" s="6" t="s">
        <v>5</v>
      </c>
      <c r="B8" s="15">
        <v>74</v>
      </c>
      <c r="C8" s="15">
        <v>5</v>
      </c>
      <c r="D8" s="15">
        <f t="shared" si="0"/>
        <v>79</v>
      </c>
    </row>
    <row r="9" spans="1:87" ht="17.25" thickBot="1">
      <c r="A9" s="6" t="s">
        <v>6</v>
      </c>
      <c r="B9" s="15">
        <v>6</v>
      </c>
      <c r="C9" s="15">
        <v>1</v>
      </c>
      <c r="D9" s="15">
        <f t="shared" si="0"/>
        <v>7</v>
      </c>
    </row>
    <row r="10" spans="1:87" ht="17.25" thickBot="1">
      <c r="A10" s="6" t="s">
        <v>7</v>
      </c>
      <c r="B10" s="15">
        <v>3</v>
      </c>
      <c r="C10" s="15">
        <v>0</v>
      </c>
      <c r="D10" s="15">
        <f t="shared" si="0"/>
        <v>3</v>
      </c>
    </row>
    <row r="11" spans="1:87" ht="17.25" thickBot="1">
      <c r="A11" s="6" t="s">
        <v>8</v>
      </c>
      <c r="B11" s="15">
        <v>2</v>
      </c>
      <c r="C11" s="15">
        <v>0</v>
      </c>
      <c r="D11" s="15">
        <f t="shared" si="0"/>
        <v>2</v>
      </c>
    </row>
    <row r="12" spans="1:87" s="4" customFormat="1" ht="18.75" thickBot="1">
      <c r="A12" s="7" t="s">
        <v>9</v>
      </c>
      <c r="B12" s="3">
        <f>SUM(B13:B15)</f>
        <v>255</v>
      </c>
      <c r="C12" s="3">
        <f>SUM(C13:C15)</f>
        <v>7</v>
      </c>
      <c r="D12" s="9">
        <f>C12+B12</f>
        <v>262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7.25" thickBot="1">
      <c r="A13" s="13" t="s">
        <v>25</v>
      </c>
      <c r="B13" s="15">
        <v>190</v>
      </c>
      <c r="C13" s="15">
        <v>3</v>
      </c>
      <c r="D13" s="15">
        <f>B13+C13</f>
        <v>193</v>
      </c>
    </row>
    <row r="14" spans="1:87" ht="17.25" thickBot="1">
      <c r="A14" s="13" t="s">
        <v>10</v>
      </c>
      <c r="B14" s="15">
        <v>63</v>
      </c>
      <c r="C14" s="15">
        <v>4</v>
      </c>
      <c r="D14" s="15">
        <f>B14+C14</f>
        <v>67</v>
      </c>
    </row>
    <row r="15" spans="1:87" ht="17.25" thickBot="1">
      <c r="A15" s="13" t="s">
        <v>26</v>
      </c>
      <c r="B15" s="15">
        <v>2</v>
      </c>
      <c r="C15" s="15">
        <v>0</v>
      </c>
      <c r="D15" s="15">
        <f>B15+C15</f>
        <v>2</v>
      </c>
    </row>
    <row r="16" spans="1:87" s="4" customFormat="1" ht="18.75" thickBot="1">
      <c r="A16" s="12" t="s">
        <v>11</v>
      </c>
      <c r="B16" s="9">
        <f>SUM(B17:B19)</f>
        <v>236</v>
      </c>
      <c r="C16" s="9">
        <f>SUM(C17:C19)</f>
        <v>1</v>
      </c>
      <c r="D16" s="11">
        <f>C16+B16</f>
        <v>237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</row>
    <row r="17" spans="1:87" ht="17.25" thickBot="1">
      <c r="A17" s="6" t="s">
        <v>12</v>
      </c>
      <c r="B17" s="15">
        <v>169</v>
      </c>
      <c r="C17" s="15">
        <v>0</v>
      </c>
      <c r="D17" s="15">
        <f>B17+C17</f>
        <v>169</v>
      </c>
    </row>
    <row r="18" spans="1:87" ht="17.25" thickBot="1">
      <c r="A18" s="6" t="s">
        <v>13</v>
      </c>
      <c r="B18" s="15">
        <v>44</v>
      </c>
      <c r="C18" s="15">
        <v>0</v>
      </c>
      <c r="D18" s="15">
        <f>B18+C18</f>
        <v>44</v>
      </c>
    </row>
    <row r="19" spans="1:87" ht="17.25" thickBot="1">
      <c r="A19" s="6" t="s">
        <v>14</v>
      </c>
      <c r="B19" s="15">
        <v>23</v>
      </c>
      <c r="C19" s="15">
        <v>1</v>
      </c>
      <c r="D19" s="15">
        <f>B19+C19</f>
        <v>24</v>
      </c>
    </row>
    <row r="20" spans="1:87" s="4" customFormat="1" ht="18.75" thickBot="1">
      <c r="A20" s="7" t="s">
        <v>15</v>
      </c>
      <c r="B20" s="9">
        <f>SUM(B21:B26)</f>
        <v>40</v>
      </c>
      <c r="C20" s="9">
        <f>SUM(C21:C26)</f>
        <v>4</v>
      </c>
      <c r="D20" s="9">
        <f>C20+B20</f>
        <v>44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</row>
    <row r="21" spans="1:87" ht="17.25" thickBot="1">
      <c r="A21" s="6" t="s">
        <v>27</v>
      </c>
      <c r="B21" s="15">
        <v>1</v>
      </c>
      <c r="C21" s="15">
        <v>0</v>
      </c>
      <c r="D21" s="15">
        <f t="shared" ref="D21:D31" si="1">B21+C21</f>
        <v>1</v>
      </c>
    </row>
    <row r="22" spans="1:87" ht="17.25" thickBot="1">
      <c r="A22" s="6" t="s">
        <v>36</v>
      </c>
      <c r="B22" s="15">
        <v>15</v>
      </c>
      <c r="C22" s="15">
        <v>2</v>
      </c>
      <c r="D22" s="15">
        <f t="shared" si="1"/>
        <v>17</v>
      </c>
    </row>
    <row r="23" spans="1:87" ht="17.25" thickBot="1">
      <c r="A23" s="6" t="s">
        <v>16</v>
      </c>
      <c r="B23" s="15">
        <v>21</v>
      </c>
      <c r="C23" s="15">
        <v>2</v>
      </c>
      <c r="D23" s="15">
        <f t="shared" si="1"/>
        <v>23</v>
      </c>
    </row>
    <row r="24" spans="1:87" ht="17.25" thickBot="1">
      <c r="A24" s="6" t="s">
        <v>17</v>
      </c>
      <c r="B24" s="15">
        <v>1</v>
      </c>
      <c r="C24" s="15"/>
      <c r="D24" s="15">
        <f t="shared" si="1"/>
        <v>1</v>
      </c>
    </row>
    <row r="25" spans="1:87" ht="17.25" thickBot="1">
      <c r="A25" s="6" t="s">
        <v>18</v>
      </c>
      <c r="B25" s="15">
        <v>1</v>
      </c>
      <c r="C25" s="15"/>
      <c r="D25" s="15">
        <f t="shared" si="1"/>
        <v>1</v>
      </c>
    </row>
    <row r="26" spans="1:87" ht="17.25" thickBot="1">
      <c r="A26" s="6" t="s">
        <v>19</v>
      </c>
      <c r="B26" s="15">
        <v>1</v>
      </c>
      <c r="C26" s="15"/>
      <c r="D26" s="15">
        <f t="shared" si="1"/>
        <v>1</v>
      </c>
    </row>
    <row r="27" spans="1:87" s="4" customFormat="1" ht="18.75" thickBot="1">
      <c r="A27" s="7" t="s">
        <v>37</v>
      </c>
      <c r="B27" s="9">
        <f>SUM(B28:B30)</f>
        <v>238</v>
      </c>
      <c r="C27" s="9"/>
      <c r="D27" s="9">
        <f t="shared" si="1"/>
        <v>238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ht="17.25" thickBot="1">
      <c r="A28" s="6" t="s">
        <v>38</v>
      </c>
      <c r="B28" s="15">
        <v>168</v>
      </c>
      <c r="C28" s="15"/>
      <c r="D28" s="15">
        <f t="shared" si="1"/>
        <v>168</v>
      </c>
    </row>
    <row r="29" spans="1:87" ht="17.25" thickBot="1">
      <c r="A29" s="6" t="s">
        <v>39</v>
      </c>
      <c r="B29" s="15">
        <v>43</v>
      </c>
      <c r="C29" s="15"/>
      <c r="D29" s="15">
        <f t="shared" si="1"/>
        <v>43</v>
      </c>
    </row>
    <row r="30" spans="1:87" ht="17.25" thickBot="1">
      <c r="A30" s="6" t="s">
        <v>40</v>
      </c>
      <c r="B30" s="15">
        <v>27</v>
      </c>
      <c r="C30" s="15"/>
      <c r="D30" s="15">
        <f t="shared" si="1"/>
        <v>27</v>
      </c>
    </row>
    <row r="31" spans="1:87" s="4" customFormat="1" ht="18.75" thickBot="1">
      <c r="A31" s="12" t="s">
        <v>23</v>
      </c>
      <c r="B31" s="9">
        <v>151</v>
      </c>
      <c r="C31" s="9">
        <v>29</v>
      </c>
      <c r="D31" s="9">
        <f t="shared" si="1"/>
        <v>180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ht="18.75" thickBot="1">
      <c r="A32" s="5" t="s">
        <v>24</v>
      </c>
      <c r="B32" s="8">
        <f>B20+B16+B12+B6+B31+B27</f>
        <v>1059</v>
      </c>
      <c r="C32" s="8">
        <f>C20+C16+C12+C6+C31+C27</f>
        <v>54</v>
      </c>
      <c r="D32" s="8">
        <f t="shared" ref="D32" si="2">D20+D16+D12+D6+D31+D27</f>
        <v>1113</v>
      </c>
    </row>
    <row r="34" spans="1:1">
      <c r="A34" t="s">
        <v>48</v>
      </c>
    </row>
    <row r="35" spans="1:1">
      <c r="A35" t="s">
        <v>49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8A0316-8137-4179-97D0-2D1CE3882E66}"/>
</file>

<file path=customXml/itemProps2.xml><?xml version="1.0" encoding="utf-8"?>
<ds:datastoreItem xmlns:ds="http://schemas.openxmlformats.org/officeDocument/2006/customXml" ds:itemID="{438F9662-E1B1-4C55-94D8-76EC33D6DBF2}"/>
</file>

<file path=customXml/itemProps3.xml><?xml version="1.0" encoding="utf-8"?>
<ds:datastoreItem xmlns:ds="http://schemas.openxmlformats.org/officeDocument/2006/customXml" ds:itemID="{AE2F780A-1786-4B0D-BCC3-C81227DAA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2018-02-09T09:18:28Z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