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D:\File Didik Kerjaan\File\DPDS\PVML dan Penjaminan\Lapbul PVML dan Penjaminan\Desember 2023\Pergadaian\"/>
    </mc:Choice>
  </mc:AlternateContent>
  <xr:revisionPtr revIDLastSave="0" documentId="13_ncr:1_{A6248A37-C33A-45D5-882B-C6A2C65C5525}" xr6:coauthVersionLast="47" xr6:coauthVersionMax="47" xr10:uidLastSave="{00000000-0000-0000-0000-000000000000}"/>
  <bookViews>
    <workbookView xWindow="-110" yWindow="-110" windowWidth="19420" windowHeight="10300" tabRatio="845" activeTab="5" xr2:uid="{00000000-000D-0000-FFFF-FFFF00000000}"/>
  </bookViews>
  <sheets>
    <sheet name="Cover" sheetId="51" r:id="rId1"/>
    <sheet name="Disclaimer" sheetId="68" r:id="rId2"/>
    <sheet name="Pengantar" sheetId="53" r:id="rId3"/>
    <sheet name="Isi" sheetId="57" r:id="rId4"/>
    <sheet name="Istilah" sheetId="55" r:id="rId5"/>
    <sheet name="1.1" sheetId="59" r:id="rId6"/>
    <sheet name="1.2" sheetId="60" r:id="rId7"/>
    <sheet name="1.3" sheetId="63" r:id="rId8"/>
    <sheet name="2.1" sheetId="28" r:id="rId9"/>
    <sheet name="2.2" sheetId="29" r:id="rId10"/>
    <sheet name="3.1" sheetId="48" r:id="rId11"/>
    <sheet name="3.2" sheetId="49" r:id="rId12"/>
    <sheet name="3.3" sheetId="64" r:id="rId13"/>
    <sheet name="3.4" sheetId="65" r:id="rId14"/>
  </sheets>
  <externalReferences>
    <externalReference r:id="rId15"/>
    <externalReference r:id="rId16"/>
    <externalReference r:id="rId17"/>
    <externalReference r:id="rId18"/>
    <externalReference r:id="rId19"/>
    <externalReference r:id="rId20"/>
  </externalReferences>
  <definedNames>
    <definedName name="_Toc449593927" localSheetId="2">Pengantar!$A$1</definedName>
    <definedName name="_Toc449593928" localSheetId="2">Pengantar!$A$2</definedName>
    <definedName name="_Toc449593929" localSheetId="3">Isi!$A$1</definedName>
    <definedName name="_Toc449593930" localSheetId="3">Isi!$A$2</definedName>
    <definedName name="_Toc449593931" localSheetId="4">Istilah!$A$1</definedName>
    <definedName name="_Toc449593932" localSheetId="4">Istilah!$A$2</definedName>
    <definedName name="_Toc449593933" localSheetId="5">'1.1'!#REF!</definedName>
    <definedName name="_Toc449593933" localSheetId="7">'1.3'!#REF!</definedName>
    <definedName name="_Toc449593934" localSheetId="5">'1.1'!#REF!</definedName>
    <definedName name="_Toc449593934" localSheetId="7">'1.3'!#REF!</definedName>
    <definedName name="_Toc449593935" localSheetId="6">'1.2'!$A$1</definedName>
    <definedName name="_Toc449593936" localSheetId="6">'1.2'!$A$2</definedName>
    <definedName name="_Toc449593983" localSheetId="8">'2.1'!$A$1</definedName>
    <definedName name="_Toc449593983" localSheetId="10">'3.1'!$A$1</definedName>
    <definedName name="_Toc449593983" localSheetId="12">'3.3'!#REF!</definedName>
    <definedName name="_Toc449593983" localSheetId="13">'3.4'!#REF!</definedName>
    <definedName name="_Toc449593984" localSheetId="8">'2.1'!$A$2</definedName>
    <definedName name="_Toc449593984" localSheetId="10">'3.1'!$A$2</definedName>
    <definedName name="_Toc449593984" localSheetId="12">'3.3'!#REF!</definedName>
    <definedName name="_Toc449593984" localSheetId="13">'3.4'!#REF!</definedName>
    <definedName name="_Toc449593986" localSheetId="9">'2.2'!$A$2</definedName>
    <definedName name="_Toc449593986" localSheetId="11">'3.2'!$A$2</definedName>
    <definedName name="admin_tombol">"Button 11"</definedName>
    <definedName name="APERD">OFFSET(#REF!,COUNTA(#REF!)-1,0,-MIN([0]!Length,COUNTA(#REF!)-1),1)</definedName>
    <definedName name="BIRATE">OFFSET('[1]udah copas spesial'!$M$4,0,0,COUNTA('[1]udah copas spesial'!$M$4:'[1]udah copas spesial'!$M$10000),1)</definedName>
    <definedName name="ccmp_index">OFFSET('[1]udah copas spesial'!$CA$4,0,0,COUNTA('[1]udah copas spesial'!$CA$4:'[1]udah copas spesial'!$CA$10000),1)</definedName>
    <definedName name="CDGKP">[2]MASTER!$AS:$AS</definedName>
    <definedName name="cla_comdty">OFFSET('[1]udah copas spesial'!$BQ$4,0,0,COUNTA('[1]udah copas spesial'!$BQ$4:'[1]udah copas spesial'!$BQ$10000),1)</definedName>
    <definedName name="clspaune_index">OFFSET('[1]udah copas spesial'!$BW$4,0,0,COUNTA('[1]udah copas spesial'!$BW$4:'[1]udah copas spesial'!$BW$10000),1)</definedName>
    <definedName name="dax_index">OFFSET('[1]udah copas spesial'!$CG$4,0,0,COUNTA('[1]udah copas spesial'!$CG$4:'[1]udah copas spesial'!$CG$10000),1)</definedName>
    <definedName name="dbx_index">OFFSET('[1]udah copas spesial'!$AQ$4,0,0,COUNTA('[1]udah copas spesial'!$AQ$4:'[1]udah copas spesial'!$AQ$10000),1)</definedName>
    <definedName name="depositoRp">OFFSET('[1]udah copas spesial'!$O$4,0,0,COUNTA('[1]udah copas spesial'!$O$4:'[1]udah copas spesial'!$O$10000),1)</definedName>
    <definedName name="depositoUSD">OFFSET('[1]udah copas spesial'!$Q$4,0,0,COUNTA('[1]udah copas spesial'!$Q$4:'[1]udah copas spesial'!$Q$10000),1)</definedName>
    <definedName name="EKTLKP">[2]MASTER!$AU:$AU</definedName>
    <definedName name="Foreign_Buy">OFFSET('[3]Graph Volume Transaksi'!tgl_trans_asing,0,6)</definedName>
    <definedName name="Foreign_Sell">OFFSET('[3]Graph Volume Transaksi'!tgl_trans_asing,0,7)</definedName>
    <definedName name="FSRKJERKTUEO4U">#N/A</definedName>
    <definedName name="fssti_index">OFFSET('[1]udah copas spesial'!$CQ$4,0,0,COUNTA('[1]udah copas spesial'!$CQ$4:'[1]udah copas spesial'!$CQ$10000),1)</definedName>
    <definedName name="HFJDHRTJERT">#N/A</definedName>
    <definedName name="hsi_index">OFFSET('[1]udah copas spesial'!$CK$4,0,0,COUNTA('[1]udah copas spesial'!$CK$4:'[1]udah copas spesial'!$CK$10000),1)</definedName>
    <definedName name="IDBALTOL_index">OFFSET('[1]udah copas spesial'!$AG$4,0,0,COUNTA('[1]udah copas spesial'!$AG$4:'[1]udah copas spesial'!$AG$10000),1)</definedName>
    <definedName name="IDGFA_index">OFFSET('[1]udah copas spesial'!$AE$4,0,0,COUNTA('[1]udah copas spesial'!$AE$4:'[1]udah copas spesial'!$AE$10000),1)</definedName>
    <definedName name="ihsg">OFFSET([3]!tgl_rp,0,1)</definedName>
    <definedName name="IHSGcopas">OFFSET('[1]udah copas spesial'!$AI$4,0,0,COUNTA('[1]udah copas spesial'!$AI$4:'[1]udah copas spesial'!$AI$10000),1)</definedName>
    <definedName name="IJFD">[4]MASTER!$BB:$BB</definedName>
    <definedName name="IJGD">[4]MASTER!$BA:$BA</definedName>
    <definedName name="IJLAIN">[4]MASTER!$BC:$BC</definedName>
    <definedName name="indu_index">OFFSET('[1]udah copas spesial'!$BY$4,0,0,COUNTA('[1]udah copas spesial'!$BY$4:'[1]udah copas spesial'!$BY$10000),1)</definedName>
    <definedName name="jakagri">OFFSET('[1]udah copas spesial'!$BI$4,0,0,COUNTA('[1]udah copas spesial'!$BI$4:'[1]udah copas spesial'!$BI$10000),1)</definedName>
    <definedName name="jakbind">OFFSET('[1]udah copas spesial'!$BE$4,0,0,COUNTA('[1]udah copas spesial'!$BE$4:'[1]udah copas spesial'!$BE$10000),1)</definedName>
    <definedName name="jakcons">OFFSET('[1]udah copas spesial'!$AW$4,0,0,COUNTA('[1]udah copas spesial'!$AW$4:'[1]udah copas spesial'!$AW$10000),1)</definedName>
    <definedName name="jakfin">OFFSET('[1]udah copas spesial'!$AS$4,0,0,COUNTA('[1]udah copas spesial'!$AS$4:'[1]udah copas spesial'!$AS$10000),1)</definedName>
    <definedName name="jakinfr">OFFSET('[1]udah copas spesial'!$AU$4,0,0,COUNTA('[1]udah copas spesial'!$AU$4:'[1]udah copas spesial'!$AU$10000),1)</definedName>
    <definedName name="jakmind">OFFSET('[1]udah copas spesial'!$BA$4,0,0,COUNTA('[1]udah copas spesial'!$BA$4:'[1]udah copas spesial'!$BA$10000),1)</definedName>
    <definedName name="jakmine">OFFSET('[1]udah copas spesial'!$BC$4,0,0,COUNTA('[1]udah copas spesial'!$BC$4:'[1]udah copas spesial'!$BC$10000),1)</definedName>
    <definedName name="jakprop">OFFSET('[1]udah copas spesial'!$BG$4,0,0,COUNTA('[1]udah copas spesial'!$BG$4:'[1]udah copas spesial'!$BG$10000),1)</definedName>
    <definedName name="jaktrad">OFFSET('[1]udah copas spesial'!$AY$4,0,0,COUNTA('[1]udah copas spesial'!$AY$4:'[1]udah copas spesial'!$AY$10000),1)</definedName>
    <definedName name="jamctotl_index">OFFSET('[1]udah copas spesial'!$BK$4,0,0,COUNTA('[1]udah copas spesial'!$BK$4:'[1]udah copas spesial'!$BK$10000),1)</definedName>
    <definedName name="JII">OFFSET('[1]udah copas spesial'!$AM$4,0,0,COUNTA('[1]udah copas spesial'!$AM$4:'[1]udah copas spesial'!$AM$10000),1)</definedName>
    <definedName name="KFDSKJFKSJRKWJER">OFFSET('[5]ihsg kurs market cap'!$E$107,0,0,COUNTA('[5]ihsg kurs market cap'!$E$107:'[5]ihsg kurs market cap'!#REF!),1)</definedName>
    <definedName name="klci_index">OFFSET('[1]udah copas spesial'!$CS$4,0,0,COUNTA('[1]udah copas spesial'!$CS$4:'[1]udah copas spesial'!$CS$10000),1)</definedName>
    <definedName name="kospi_index">OFFSET('[1]udah copas spesial'!$CO$4,0,0,COUNTA('[1]udah copas spesial'!$CO$4:'[1]udah copas spesial'!$CO$10000),1)</definedName>
    <definedName name="kou2_comdty">OFFSET('[1]udah copas spesial'!$BS$4,0,0,COUNTA('[1]udah copas spesial'!$BS$4:'[1]udah copas spesial'!$BS$10000),1)</definedName>
    <definedName name="kredit_rupiah">OFFSET('[1]udah copas spesial'!$S$4,0,0,COUNTA('[1]udah copas spesial'!$S$4:'[1]udah copas spesial'!$S$10000),1)</definedName>
    <definedName name="kredit_USD">OFFSET('[1]udah copas spesial'!$U$4,0,0,COUNTA('[1]udah copas spesial'!$U$4:'[1]udah copas spesial'!$U$10000),1)</definedName>
    <definedName name="Length">#REF!</definedName>
    <definedName name="LIEK">[6]MASTER!$AX:$AX</definedName>
    <definedName name="LQ45copas">OFFSET('[1]udah copas spesial'!$AK$4,0,0,COUNTA('[1]udah copas spesial'!$AK$4:'[1]udah copas spesial'!$AK$10000),1)</definedName>
    <definedName name="marketcap">OFFSET(#REF!,0,0,COUNTA(#REF!:#REF!),1)</definedName>
    <definedName name="mbx_index">OFFSET('[1]udah copas spesial'!$AO$4,0,0,COUNTA('[1]udah copas spesial'!$AO$4:'[1]udah copas spesial'!$AO$10000),1)</definedName>
    <definedName name="nab_rp">OFFSET([3]!tgl_NAB,0,2)</definedName>
    <definedName name="Net_Flow">OFFSET('[3]Graph Volume Transaksi'!tgl_trans_asing,0,1)</definedName>
    <definedName name="Net_Foreign_Buy">OFFSET(#REF!,0,0,COUNTA(#REF!:#REF!),1)</definedName>
    <definedName name="Net_Foreign_Sell">OFFSET(#REF!,0,0,COUNTA(#REF!:#REF!),1)</definedName>
    <definedName name="net_redempt">OFFSET([3]!tgl_NAB,0,3)</definedName>
    <definedName name="NHFJHJRHER">OFFSET([1]NAB!$A$2,COUNTA([1]NAB!$A:$A)-1,0,-MIN(Length,COUNTA([1]NAB!$A:$A)-1),1)</definedName>
    <definedName name="NilaiTukar">OFFSET('[5]ihsg kurs market cap'!$E$107,0,0,COUNTA('[5]ihsg kurs market cap'!$E$107:'[5]ihsg kurs market cap'!#REF!),1)</definedName>
    <definedName name="nky_index">OFFSET('[1]udah copas spesial'!$CI$4,0,0,COUNTA('[1]udah copas spesial'!$CI$4:'[1]udah copas spesial'!$CI$10000),1)</definedName>
    <definedName name="nya_index">OFFSET('[1]udah copas spesial'!$CC$4,0,0,COUNTA('[1]udah copas spesial'!$CC$4:'[1]udah copas spesial'!$CC$10000),1)</definedName>
    <definedName name="Obligasi_tombol">"Button 10"</definedName>
    <definedName name="PER">[2]MASTER!$A:$A</definedName>
    <definedName name="_xlnm.Print_Area" localSheetId="5">'1.1'!$A$1:$G$9</definedName>
    <definedName name="_xlnm.Print_Area" localSheetId="6">'1.2'!$A$1:$O$8</definedName>
    <definedName name="_xlnm.Print_Area" localSheetId="7">'1.3'!$A$1:$G$72</definedName>
    <definedName name="_xlnm.Print_Area" localSheetId="8">'2.1'!$A$1:$O$92</definedName>
    <definedName name="_xlnm.Print_Area" localSheetId="9">'2.2'!$A$1:$O$60</definedName>
    <definedName name="_xlnm.Print_Area" localSheetId="10">'3.1'!$A$1:$O$51</definedName>
    <definedName name="_xlnm.Print_Area" localSheetId="11">'3.2'!$A$1:$O$45</definedName>
    <definedName name="_xlnm.Print_Area" localSheetId="12">'3.3'!$A$1:$O$50</definedName>
    <definedName name="_xlnm.Print_Area" localSheetId="13">'3.4'!$A$1:$P$47</definedName>
    <definedName name="_xlnm.Print_Area" localSheetId="1">Disclaimer!$A$1:$N$22</definedName>
    <definedName name="_xlnm.Print_Area" localSheetId="3">Isi!$A$1:$B$27</definedName>
    <definedName name="_xlnm.Print_Area" localSheetId="4">Istilah!$A$1:$C$42</definedName>
    <definedName name="_xlnm.Print_Titles" localSheetId="8">'2.1'!$3:$3</definedName>
    <definedName name="_xlnm.Print_Titles" localSheetId="9">'2.2'!$3:$3</definedName>
    <definedName name="_xlnm.Print_Titles" localSheetId="10">'3.1'!$3:$3</definedName>
    <definedName name="_xlnm.Print_Titles" localSheetId="11">'3.2'!$3:$3</definedName>
    <definedName name="_xlnm.Print_Titles" localSheetId="12">'3.3'!$3:$3</definedName>
    <definedName name="_xlnm.Print_Titles" localSheetId="13">'3.4'!$3:$3</definedName>
    <definedName name="Rp_Euro">OFFSET('[1]udah copas spesial'!$Y$4,0,0,COUNTA('[1]udah copas spesial'!$Y$4:'[1]udah copas spesial'!$Y$10000),1)</definedName>
    <definedName name="Rp_GBP">OFFSET('[1]udah copas spesial'!$AA$4,0,0,COUNTA('[1]udah copas spesial'!$AA$4:'[1]udah copas spesial'!$AA$10000),1)</definedName>
    <definedName name="Rp_JPY">OFFSET('[1]udah copas spesial'!$AC$4,0,0,COUNTA('[1]udah copas spesial'!$AC$4:'[1]udah copas spesial'!$AC$10000),1)</definedName>
    <definedName name="Rp_sheet">OFFSET([3]!tgl_rp,0,2)</definedName>
    <definedName name="Rp_USD">OFFSET('[1]udah copas spesial'!$W$4,0,0,COUNTA('[1]udah copas spesial'!$W$4:'[1]udah copas spesial'!$W$10000),1)</definedName>
    <definedName name="s">OFFSET(#REF!,COUNTA(#REF!)-1,0,-MIN([0]!Length,COUNTA(#REF!)-1),1)</definedName>
    <definedName name="set_index">OFFSET('[1]udah copas spesial'!$CU$4,0,0,COUNTA('[1]udah copas spesial'!$CU$4:'[1]udah copas spesial'!$CU$10000),1)</definedName>
    <definedName name="shcomp_index">OFFSET('[1]udah copas spesial'!$CM$4,0,0,COUNTA('[1]udah copas spesial'!$CM$4:'[1]udah copas spesial'!$CM$10000),1)</definedName>
    <definedName name="SHUB">[2]MASTER!$AT:$AT</definedName>
    <definedName name="SMKS">[2]MASTER!$AR:$AR</definedName>
    <definedName name="SMPK">[2]MASTER!$AP:$AP</definedName>
    <definedName name="SMWJ">[2]MASTER!$AQ:$AQ</definedName>
    <definedName name="Start_tombol">"Button 9"</definedName>
    <definedName name="tgl_NAB">OFFSET([1]NAB!$A$2,COUNTA([1]NAB!$A:$A)-1,0,-MIN(Length,COUNTA([1]NAB!$A:$A)-1),1)</definedName>
    <definedName name="tgl_rp">OFFSET([1]Rp!$G$2,COUNTA([1]Rp!$G:$G)-1,0,-MIN(Length,COUNTA([1]Rp!$G:$G)-1),1)</definedName>
    <definedName name="tgl_trans_asing">OFFSET(#REF!,COUNTA(#REF!)-1,0,-MIN(Length,COUNTA(#REF!)-1),1)</definedName>
    <definedName name="ukx_index">OFFSET('[1]udah copas spesial'!$CE$4,0,0,COUNTA('[1]udah copas spesial'!$CE$4:'[1]udah copas spesial'!$CE$10000),1)</definedName>
    <definedName name="valij_index">OFFSET('[1]udah copas spesial'!$BO$4,0,0,COUNTA('[1]udah copas spesial'!$BO$4:'[1]udah copas spesial'!$BO$10000),1)</definedName>
    <definedName name="volij_index">OFFSET('[1]udah copas spesial'!$BM$4,0,0,COUNTA('[1]udah copas spesial'!$BM$4:'[1]udah copas spesial'!$BM$10000),1)</definedName>
    <definedName name="xau_curncy">OFFSET('[1]udah copas spesial'!$BU$4,0,0,COUNTA('[1]udah copas spesial'!$BU$4:'[1]udah copas spesial'!$BU$10000),1)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4" i="29" l="1"/>
  <c r="N21" i="29"/>
  <c r="N17" i="29"/>
  <c r="N11" i="29"/>
  <c r="N7" i="29"/>
  <c r="N7" i="60"/>
  <c r="M44" i="29"/>
  <c r="M21" i="29"/>
  <c r="M17" i="29"/>
  <c r="M11" i="29"/>
  <c r="M7" i="29"/>
  <c r="M7" i="60"/>
  <c r="L44" i="64"/>
  <c r="L33" i="64"/>
  <c r="L21" i="64"/>
  <c r="L22" i="64"/>
  <c r="K35" i="49"/>
  <c r="K33" i="49"/>
  <c r="K19" i="49"/>
  <c r="K33" i="48"/>
  <c r="K29" i="48"/>
  <c r="K21" i="48"/>
  <c r="K22" i="48"/>
  <c r="L44" i="29"/>
  <c r="L21" i="29"/>
  <c r="L17" i="29"/>
  <c r="L11" i="29"/>
  <c r="L7" i="29"/>
  <c r="L7" i="60"/>
  <c r="K34" i="48"/>
  <c r="K44" i="48"/>
  <c r="K44" i="29"/>
  <c r="K21" i="29"/>
  <c r="K17" i="29"/>
  <c r="K11" i="29"/>
  <c r="K7" i="29"/>
  <c r="K7" i="60"/>
  <c r="D66" i="63"/>
  <c r="E66" i="63"/>
  <c r="F66" i="63"/>
  <c r="G66" i="63"/>
  <c r="C66" i="63"/>
  <c r="J7" i="60"/>
  <c r="I7" i="60"/>
  <c r="H7" i="60"/>
  <c r="G7" i="60"/>
  <c r="F7" i="60"/>
  <c r="E7" i="60"/>
  <c r="D7" i="60"/>
  <c r="C7" i="60"/>
  <c r="B7" i="60"/>
  <c r="F8" i="59"/>
  <c r="B8" i="59"/>
  <c r="C8" i="59"/>
  <c r="D8" i="59"/>
  <c r="E8" i="59"/>
</calcChain>
</file>

<file path=xl/sharedStrings.xml><?xml version="1.0" encoding="utf-8"?>
<sst xmlns="http://schemas.openxmlformats.org/spreadsheetml/2006/main" count="756" uniqueCount="524">
  <si>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</si>
  <si>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</si>
  <si>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</si>
  <si>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</si>
  <si>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</si>
  <si>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</si>
  <si>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</si>
  <si>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</si>
  <si>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</si>
  <si>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</si>
  <si>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</si>
  <si>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</si>
  <si>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</si>
  <si>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</si>
  <si>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</si>
  <si>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</si>
  <si>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</si>
  <si>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</si>
  <si>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</si>
  <si>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</si>
  <si>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</si>
  <si>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</si>
  <si>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</si>
  <si>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</si>
  <si>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</si>
  <si>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</si>
  <si>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</si>
  <si>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</si>
  <si>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</si>
  <si>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</si>
  <si>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</si>
  <si>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</si>
  <si>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</si>
  <si>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</si>
  <si>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</si>
  <si>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</si>
  <si>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</si>
  <si>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</si>
  <si>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</si>
  <si>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</si>
  <si>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</si>
  <si>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</si>
  <si>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</si>
  <si>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</si>
  <si>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</si>
  <si>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</si>
  <si>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</si>
  <si>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</si>
  <si>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</si>
  <si>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</si>
  <si>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</si>
  <si>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</si>
  <si>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</si>
  <si>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</si>
  <si>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</si>
  <si>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</si>
  <si>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</si>
  <si>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</si>
  <si>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</si>
  <si>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</si>
  <si>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</si>
  <si>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</si>
  <si>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</si>
  <si>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</si>
  <si>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</si>
  <si>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</si>
  <si>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</si>
  <si>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</si>
  <si>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</si>
  <si>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</si>
  <si>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</si>
  <si>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</si>
  <si>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</si>
  <si>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</si>
  <si>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</si>
  <si>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</si>
  <si>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</si>
  <si>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</si>
  <si>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</si>
  <si>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</si>
  <si>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</si>
  <si>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</si>
  <si>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</si>
  <si>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</si>
  <si>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</si>
  <si>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</si>
  <si>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</si>
  <si>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</si>
  <si>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</si>
  <si>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</si>
  <si>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</si>
  <si>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</si>
  <si>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</si>
  <si>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</si>
  <si>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</si>
  <si>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</si>
  <si>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</si>
  <si>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</si>
  <si>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</si>
  <si>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</si>
  <si>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</si>
  <si>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</si>
  <si>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</si>
  <si>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</si>
  <si>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</si>
  <si>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</si>
  <si>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</si>
  <si>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</si>
  <si>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</si>
  <si>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</si>
  <si>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</si>
  <si>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</si>
  <si>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</si>
  <si>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</si>
  <si>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</si>
  <si>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</si>
  <si>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</si>
  <si>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</si>
  <si>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</si>
  <si>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</si>
  <si>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</si>
  <si>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</si>
  <si>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</si>
  <si>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</si>
  <si>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</si>
  <si>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</si>
  <si>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</si>
  <si>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</si>
  <si>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</si>
  <si>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</si>
  <si>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</si>
  <si>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</si>
  <si>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</si>
  <si>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</si>
  <si>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</si>
  <si>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</si>
  <si>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</si>
  <si>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</si>
  <si>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</si>
  <si>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</si>
  <si>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</si>
  <si>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</si>
  <si>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</si>
  <si>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</si>
  <si>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</si>
  <si>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</si>
  <si>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</si>
  <si>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</si>
  <si>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</si>
  <si>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</si>
  <si>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</si>
  <si>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</si>
  <si>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</si>
  <si>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</si>
  <si>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</si>
  <si>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</si>
  <si>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</si>
  <si>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</si>
  <si>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</si>
  <si>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</si>
  <si>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</si>
  <si>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</si>
  <si>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</si>
  <si>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</si>
  <si>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</si>
  <si>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</si>
  <si>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</si>
  <si>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</si>
  <si>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</si>
  <si>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</si>
  <si>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</si>
  <si>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</si>
  <si>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</si>
  <si>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</si>
  <si>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</si>
  <si>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</si>
  <si>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</si>
  <si>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</si>
  <si>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</si>
  <si>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Otoritas Jasa Keuangan</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</si>
  <si>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</si>
  <si>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</si>
  <si>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</si>
  <si>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</si>
  <si>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</si>
  <si>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</si>
  <si>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</si>
  <si>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</si>
  <si>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</si>
  <si>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</si>
  <si>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</si>
  <si>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</si>
  <si>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</si>
  <si>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</si>
  <si>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</si>
  <si>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</si>
  <si>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</si>
  <si>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</si>
  <si>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</si>
  <si>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</si>
  <si>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</si>
  <si>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</si>
  <si>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</si>
  <si>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</si>
  <si>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</si>
  <si>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</si>
  <si>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</si>
  <si>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</si>
  <si>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</si>
  <si>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</si>
  <si>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</si>
  <si>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</si>
  <si>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</si>
  <si>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</si>
  <si>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</si>
  <si>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</si>
  <si>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</si>
  <si>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</si>
  <si>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</si>
  <si>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</si>
  <si>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</si>
  <si>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</si>
  <si>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</si>
  <si>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</si>
  <si>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</si>
  <si>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</si>
  <si>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</si>
  <si>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</si>
  <si>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</si>
  <si>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</si>
  <si>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</si>
  <si>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</si>
  <si>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</si>
  <si>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</si>
  <si>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</si>
  <si>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</si>
  <si>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</si>
  <si>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</si>
  <si>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</si>
  <si>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</si>
  <si>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</si>
  <si>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</si>
  <si>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</si>
  <si>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</si>
  <si>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</si>
  <si>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</si>
  <si>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</si>
  <si>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</si>
  <si>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</si>
  <si>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</si>
  <si>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</si>
  <si>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</si>
  <si>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</si>
  <si>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</si>
  <si>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</si>
  <si>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</si>
  <si>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</si>
  <si>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</si>
  <si>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</si>
  <si>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</si>
  <si>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</si>
  <si>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</si>
  <si>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</si>
  <si>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</si>
  <si>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</si>
  <si>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</si>
  <si>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</si>
  <si>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</si>
  <si>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</si>
  <si>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</si>
  <si>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</si>
  <si>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</si>
  <si>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</si>
  <si>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</si>
  <si>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</si>
  <si>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</si>
  <si>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</si>
  <si>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</si>
  <si>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</si>
  <si>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</si>
  <si>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</si>
  <si>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</si>
  <si>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</si>
  <si>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</si>
  <si>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</si>
  <si>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</si>
  <si>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</si>
  <si>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</si>
  <si>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</si>
  <si>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</si>
  <si>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</si>
  <si>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</si>
  <si>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</si>
  <si>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</si>
  <si>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</si>
  <si>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</si>
  <si>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</si>
  <si>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</si>
  <si>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</si>
  <si>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</si>
  <si>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</si>
  <si>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</si>
  <si>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</si>
  <si>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</si>
  <si>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</si>
  <si>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</si>
  <si>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</si>
  <si>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</si>
  <si>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</si>
  <si>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</si>
  <si>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</si>
  <si>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</si>
  <si>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</si>
  <si>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</si>
  <si>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</si>
  <si>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</si>
  <si>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</si>
  <si>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</si>
  <si>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7. Paid-up capital</t>
  </si>
  <si>
    <t>8. Reserve</t>
  </si>
  <si>
    <t>9. Retained profit / (loss)</t>
  </si>
  <si>
    <t>10. Other Equity</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</si>
  <si>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</si>
  <si>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</si>
  <si>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</si>
  <si>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</si>
  <si>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</si>
  <si>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</si>
  <si>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</si>
  <si>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</si>
  <si>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</si>
  <si>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</si>
  <si>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</si>
  <si>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</si>
  <si>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7. Administrasi</t>
  </si>
  <si>
    <t>8. Umum</t>
  </si>
  <si>
    <t>9. Pendidikan dan pelatihan</t>
  </si>
  <si>
    <t>8. General</t>
  </si>
  <si>
    <t>7. Administrration</t>
  </si>
  <si>
    <t>9. Education &amp; training</t>
  </si>
  <si>
    <t>c. Fee Based Income</t>
  </si>
  <si>
    <t>c. Pendapatan berdasarkan upah</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</si>
  <si>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</si>
  <si>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</si>
  <si>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</si>
  <si>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</si>
  <si>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</si>
  <si>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</si>
  <si>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</si>
  <si>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</si>
  <si>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</si>
  <si>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</si>
  <si>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</si>
  <si>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</si>
  <si>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</si>
  <si>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Kota Bekasi</t>
  </si>
  <si>
    <t>Kota Semarang</t>
  </si>
  <si>
    <t>Kota Tegal</t>
  </si>
  <si>
    <t>Kota Yogyakarta</t>
  </si>
  <si>
    <t>Kota Surabaya</t>
  </si>
  <si>
    <t>Kota Tangerang</t>
  </si>
  <si>
    <t>Kota Denpasar</t>
  </si>
  <si>
    <t>Kota Mataram</t>
  </si>
  <si>
    <t>Kota Makassar</t>
  </si>
  <si>
    <t>Liabilitas tidak  lancar</t>
  </si>
  <si>
    <t>Non current liabilities</t>
  </si>
  <si>
    <t>Kota Cirebon</t>
  </si>
  <si>
    <t>Kota Depok</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</si>
  <si>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</si>
  <si>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</si>
  <si>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</si>
  <si>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</si>
  <si>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</si>
  <si>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</si>
  <si>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</si>
  <si>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</si>
  <si>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</si>
  <si>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</si>
  <si>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</si>
  <si>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</si>
  <si>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</si>
  <si>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</si>
  <si>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</si>
  <si>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</si>
  <si>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</si>
  <si>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</si>
  <si>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</si>
  <si>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</si>
  <si>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</si>
  <si>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</si>
  <si>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</si>
  <si>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</si>
  <si>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</si>
  <si>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</si>
  <si>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</si>
  <si>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</si>
  <si>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Kota Kupang</t>
  </si>
  <si>
    <t>Kota Jakarta Utara</t>
  </si>
  <si>
    <t>Kota Gunungsitoli</t>
  </si>
  <si>
    <t>2. Conventional Private Pawnshop Companies</t>
  </si>
  <si>
    <t>STATISTIK PERUSAHAAN PERGADAIAN</t>
  </si>
  <si>
    <t>PAWNSHOP COMPANIES STATISTICS</t>
  </si>
  <si>
    <t>The data used in the Indonesia  Pawnshop Companies Statistics are derived from Government Pawnshop Company Monthly Report and  Private Pawnshop Companies Quarterly Reports.</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</si>
  <si>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</si>
  <si>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</si>
  <si>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</si>
  <si>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</si>
  <si>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Kota Pekalongan</t>
  </si>
  <si>
    <t>3. Perusahaan Pergadaian Swasta Syariah</t>
  </si>
  <si>
    <t>3. Sharia Private Pawnshop Companies</t>
  </si>
  <si>
    <t>2. Perusahaan Pergadaian Swasta Konvensional</t>
  </si>
  <si>
    <t>8. Penyertaan pada anak perusahaan*)</t>
  </si>
  <si>
    <t>8. Investments in subsidiaries*)</t>
  </si>
  <si>
    <t>1. Pendapatan Imbal Jasa/Imbal Hasil</t>
  </si>
  <si>
    <t>a.	Gadai Syariah (Rahn)</t>
  </si>
  <si>
    <t>b.	Fidusia (Rahn Tasjily)</t>
  </si>
  <si>
    <t>c.	Lainnya</t>
  </si>
  <si>
    <t>Jumlah Pendapatan Imbal Jasa/Imbal Hasil</t>
  </si>
  <si>
    <t xml:space="preserve">2. Pendapatan Administrasi  </t>
  </si>
  <si>
    <t>a. Gadai Syariah (Rahn)</t>
  </si>
  <si>
    <t>b. Fidusia (Rahn Tasjily)</t>
  </si>
  <si>
    <t xml:space="preserve">Jumlah Pendapatan Administrasi  </t>
  </si>
  <si>
    <t>3. Pendapatan Jasa</t>
  </si>
  <si>
    <t>a. Pendapatan Jasa Titipan</t>
  </si>
  <si>
    <t>b. Pendapatan Jasa Taksiran</t>
  </si>
  <si>
    <t>Jumlah Pendapatan Jasa</t>
  </si>
  <si>
    <t>4. Pendapatan Fee Based Income</t>
  </si>
  <si>
    <t>5. Pendapatan Operasional Lainnya</t>
  </si>
  <si>
    <t>1. Pendapatan Imbal Jasa/Imbal Hasil/Jasa Giro</t>
  </si>
  <si>
    <t>2. Pendapatan Non-Operasional Lainnya</t>
  </si>
  <si>
    <t>1. Bagi Hasil</t>
  </si>
  <si>
    <t>2. Pegawai</t>
  </si>
  <si>
    <t>3. Dewan Pengawas Syariah</t>
  </si>
  <si>
    <t>4. Beban Penyusutan Aset Tetap</t>
  </si>
  <si>
    <t>5. Beban Administrasi dan Umum</t>
  </si>
  <si>
    <t>6. Beban Operasional Lainnya</t>
  </si>
  <si>
    <t>Tabel 3.3 Posisi Keuangan Perusahaan Pergadaian Swasta Syariah (Miliar Rp)</t>
  </si>
  <si>
    <t>Table 3.3 Financial Position of Sharia Private Pawnshop Companies (Billion Rp)</t>
  </si>
  <si>
    <t>Tabel 3.4 Laba Rugi Komprehensif Perusahaan Pergadaian Swasta Syariah (Miliar Rp)</t>
  </si>
  <si>
    <t>Table 3.4 Comprehensif Income of Sharia Private Pawnshop Companies (Billion Rp)</t>
  </si>
  <si>
    <t>Kota Banda Aceh</t>
  </si>
  <si>
    <t>Kota Padang</t>
  </si>
  <si>
    <t>Kota Jambi</t>
  </si>
  <si>
    <t>Kota Palembang</t>
  </si>
  <si>
    <t>Kota Bandar Lampung</t>
  </si>
  <si>
    <t>Kota Pekan Baru</t>
  </si>
  <si>
    <t>Kota Bengkulu</t>
  </si>
  <si>
    <t>Tangerang</t>
  </si>
  <si>
    <t>Bandung</t>
  </si>
  <si>
    <t>Bogor</t>
  </si>
  <si>
    <t>Bekasi</t>
  </si>
  <si>
    <t>Banyumas</t>
  </si>
  <si>
    <t>Bantul</t>
  </si>
  <si>
    <t>Sleman</t>
  </si>
  <si>
    <t>Sidoarjo</t>
  </si>
  <si>
    <t>Lombok Tengah</t>
  </si>
  <si>
    <t>Kota Banjarmasin</t>
  </si>
  <si>
    <t>Kota Pontianak</t>
  </si>
  <si>
    <t>Kota Samarinda</t>
  </si>
  <si>
    <t>Kota Tarakan</t>
  </si>
  <si>
    <t>Kota Pangkal Pinang</t>
  </si>
  <si>
    <t>Kota Manado</t>
  </si>
  <si>
    <t>Kota Palu</t>
  </si>
  <si>
    <t>Kota Kendari</t>
  </si>
  <si>
    <t>Kota Ambon</t>
  </si>
  <si>
    <t>Kota Gorontalo</t>
  </si>
  <si>
    <t>Kota Jayapura</t>
  </si>
  <si>
    <t>Kota Sorong</t>
  </si>
  <si>
    <t>Mamuju</t>
  </si>
  <si>
    <t>Kota Ternate</t>
  </si>
  <si>
    <t>Deli Serdang</t>
  </si>
  <si>
    <t>Kota Palangkaraya</t>
  </si>
  <si>
    <t>Ponorogo</t>
  </si>
  <si>
    <t>Pinjaman yang Disalurkan (miliar Rp)</t>
  </si>
  <si>
    <t>Catatan :</t>
  </si>
  <si>
    <t>Data Aset, Liabilitas, Ekuitas, dan Sumber Dana merupakan data berdasarkan lokasi kantor pusat Perusahaan Pergadaian sedangkan data Pinjaman yang Disalurkan merupakan data berdasarkan data lokasi kantor pusat Perusahaan Pergadaian Swasta dan data pinjaman yang disalurkan PT Pegadaian di lokasi tersebut</t>
  </si>
  <si>
    <t>Data Perusahaan Pergadaian Pemerintah merupakan data konsolidasi (termasuk Unit Usaha Syariah)</t>
  </si>
  <si>
    <t>Data yang digunakan dalam Statistik Perusahaan Pergadaian Indonesia ini bersumber dari Laporan Bulanan Perusahaan Pergadaian Pemerintah dan Laporan Triwulanan Perusahaan Pergadaian Swasta.</t>
  </si>
  <si>
    <t>Tabel 3.3 Posisi Keuangan Perusahaan Pergadaian Swasta Syariah</t>
  </si>
  <si>
    <t>Table 3.3 Financial Position of Sharia Private Pawnshop Companies</t>
  </si>
  <si>
    <t>Tabel 3.4 Laba Rugi Komprehensif Perusahaan Pergadaian Swasta Syariah</t>
  </si>
  <si>
    <t>Table 3.4 Comprehensive Income of Sharia Private Pawnshop Companies</t>
  </si>
  <si>
    <t>1. Modal disetor</t>
  </si>
  <si>
    <t>2. Cadangan</t>
  </si>
  <si>
    <t>3. Saldo laba/(rugi)</t>
  </si>
  <si>
    <t>4. Ekuitas Lain</t>
  </si>
  <si>
    <t>Total Equity</t>
  </si>
  <si>
    <t>1. Pinjaman yang Diterima</t>
  </si>
  <si>
    <t>2. Beban yang masih harus dibayar</t>
  </si>
  <si>
    <t>3. Uang kelebihan nasabah</t>
  </si>
  <si>
    <t>4. Liabilitas lancar lainnya</t>
  </si>
  <si>
    <t>5. Pinjaman yang Diterima</t>
  </si>
  <si>
    <t>6. Liabilitas tidak lancar lainnya</t>
  </si>
  <si>
    <t>1. Loan</t>
  </si>
  <si>
    <t>2. Accrued expenses</t>
  </si>
  <si>
    <t>3. Money excess customers</t>
  </si>
  <si>
    <t>4. Other current liabilities</t>
  </si>
  <si>
    <t>5. Loan</t>
  </si>
  <si>
    <t>6. Other non current liabilities</t>
  </si>
  <si>
    <t>a. Deposito di Bank Syariah</t>
  </si>
  <si>
    <t>b. Surat Berharga Syariah</t>
  </si>
  <si>
    <t>Nasabah (pihak)</t>
  </si>
  <si>
    <t>Customer (account)</t>
  </si>
  <si>
    <t>Kota Malang</t>
  </si>
  <si>
    <t>Kota Tanjung Pinang</t>
  </si>
  <si>
    <t>Departemen Pengelolaan Data dan Statistik</t>
  </si>
  <si>
    <t>The Indonesia Pawnshop Companies Statistics is a publication media that provides data of Government Pawnshop Company &amp;  Private Pawnshop Companies. Government Pawnshop Company is PT Pegadaian. The Indonesia  Pawnshop Companies Statistics is published by Department of Data Management and Statistics. It is also accessible through the official website of Indonesia Financial Services Authority at www.ojk.go.id.</t>
  </si>
  <si>
    <t>Statistik Perusahaan Pergadaian  Indonesia merupakan media publikasi yang menyajikan data mengenai Perusahaan Pergadaian Pemerintah &amp; Swasta . Pergadaian Pemerintah adalah PT Pegadaian. Statistik Perusahaan Pergadaian  Indonesia diterbitkan secara bulanan oleh Departemen Pengelolaan Data dan Statistik dan dapat diakses melalui situs resmi Otoritas Jasa Keuangan di alamat www.ojk.go.id.</t>
  </si>
  <si>
    <t>Department of Data Management and Statistics</t>
  </si>
  <si>
    <t xml:space="preserve">Tabel 1.1 Overview Perusahaan Pergadaian </t>
  </si>
  <si>
    <t xml:space="preserve">Table 1.1  Pawnshop Companies Overview </t>
  </si>
  <si>
    <t xml:space="preserve">Tabel 1.3 Ikhtisar Keuangan Perusahaan Pergadaian berdasarkan Lokasi </t>
  </si>
  <si>
    <t xml:space="preserve">Table 1.3 Financial Highlights of  Pawnshop Companies by Location </t>
  </si>
  <si>
    <t>d. Lain-lain</t>
  </si>
  <si>
    <t>Sampang</t>
  </si>
  <si>
    <t>10. Pinjaman yang diterima</t>
  </si>
  <si>
    <t>Government Pawnshop Company data is consolidated (including Sharia Business Units)</t>
  </si>
  <si>
    <t>Jakarta,   Januari 2024</t>
  </si>
  <si>
    <t>Jakarta,    January 2024</t>
  </si>
  <si>
    <t>Tabel 1.1 Overview Perusahaan Pergadaian per Desember 2023</t>
  </si>
  <si>
    <t>Table 1.1 Pawnshop Companies Overview as of December 2023</t>
  </si>
  <si>
    <t>Tabel 1.3 Ikhtisar Keuangan Perusahaan Pergadaian berdasarkan Lokasi per Desember 2023</t>
  </si>
  <si>
    <t>Table 1.3 Financial Highlights of Pawnshop Companies by Location as of December 2023</t>
  </si>
  <si>
    <t>Brebes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</si>
</sst>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_);_(* \(#,##0.0\);_(* &quot;-&quot;??_);_(@_)"/>
    <numFmt numFmtId="168" formatCode="_-* #,##0_-;\-* #,##0_-;_-* &quot;-&quot;?_-;_-@_-"/>
  </numFmts>
  <fonts count="46"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
      <sz val="11"/>
      <color theme="1"/>
      <name val="Calibri"/>
      <family val="2"/>
      <scheme val="minor"/>
    </font>
    <font>
      <sz val="8"/>
      <color theme="1"/>
      <name val="Calibri"/>
      <family val="2"/>
      <charset val="1"/>
      <scheme val="minor"/>
    </font>
    <font>
      <sz val="8"/>
      <color rgb="FFFF0000"/>
      <name val="Arial Narrow"/>
      <family val="2"/>
    </font>
  </fonts>
  <fills count="3">
    <fill>
      <patternFill patternType="none"/>
    </fill>
    <fill>
      <patternFill patternType="gray125"/>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
      <left style="thin">
        <color rgb="FF000000"/>
      </left>
      <right style="thin">
        <color indexed="64"/>
      </right>
      <top/>
      <bottom/>
      <diagonal/>
    </border>
    <border>
      <left style="thin">
        <color indexed="64"/>
      </left>
      <right/>
      <top/>
      <bottom/>
      <diagonal/>
    </border>
  </borders>
  <cellStyleXfs count="10">
    <xf numFmtId="0" fontId="0" fillId="0" borderId="0"/>
    <xf numFmtId="0" fontId="7"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43" fillId="0" borderId="0"/>
    <xf numFmtId="43" fontId="43" fillId="0" borderId="0" applyFont="0" applyFill="0" applyBorder="0" applyAlignment="0" applyProtection="0"/>
    <xf numFmtId="165" fontId="11" fillId="0" borderId="0" applyFont="0" applyFill="0" applyBorder="0" applyAlignment="0" applyProtection="0"/>
  </cellStyleXfs>
  <cellXfs count="179">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26" fillId="0" borderId="0" xfId="0" applyFont="1"/>
    <xf numFmtId="0" fontId="27" fillId="0" borderId="0" xfId="0" applyFont="1"/>
    <xf numFmtId="0" fontId="28" fillId="0" borderId="3" xfId="0" applyFont="1" applyBorder="1" applyAlignment="1">
      <alignment vertical="center"/>
    </xf>
    <xf numFmtId="164"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0" fontId="29" fillId="0" borderId="4" xfId="0" applyFont="1" applyBorder="1" applyAlignment="1">
      <alignment horizontal="center" vertical="center"/>
    </xf>
    <xf numFmtId="164"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164" fontId="28" fillId="0" borderId="14" xfId="2" applyFont="1" applyBorder="1" applyAlignment="1">
      <alignment horizontal="right" vertical="center" wrapText="1"/>
    </xf>
    <xf numFmtId="164"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164" fontId="36" fillId="0" borderId="3" xfId="2" applyFont="1" applyBorder="1" applyAlignment="1">
      <alignment vertical="center"/>
    </xf>
    <xf numFmtId="0" fontId="31" fillId="0" borderId="16" xfId="0" applyFont="1" applyBorder="1" applyAlignment="1">
      <alignment vertical="center"/>
    </xf>
    <xf numFmtId="164"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164" fontId="29" fillId="0" borderId="3" xfId="2" applyFont="1" applyBorder="1" applyAlignment="1">
      <alignment horizontal="right" vertical="center"/>
    </xf>
    <xf numFmtId="164"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29" fillId="0" borderId="2" xfId="0" applyFont="1" applyBorder="1" applyAlignment="1">
      <alignment vertical="center"/>
    </xf>
    <xf numFmtId="164"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164"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2" fillId="0" borderId="6" xfId="0" applyFont="1" applyBorder="1"/>
    <xf numFmtId="0" fontId="32" fillId="0" borderId="0" xfId="0" quotePrefix="1" applyFont="1"/>
    <xf numFmtId="0" fontId="33" fillId="0" borderId="0" xfId="0" quotePrefix="1" applyFont="1"/>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8" fillId="0" borderId="14" xfId="0" applyFont="1" applyBorder="1" applyAlignment="1">
      <alignment vertical="center" wrapText="1"/>
    </xf>
    <xf numFmtId="164" fontId="32" fillId="0" borderId="0" xfId="2" applyFont="1"/>
    <xf numFmtId="164"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164" fontId="28" fillId="0" borderId="3" xfId="2" applyFont="1" applyFill="1" applyBorder="1" applyAlignment="1">
      <alignment horizontal="right" vertical="center"/>
    </xf>
    <xf numFmtId="164" fontId="28" fillId="0" borderId="3" xfId="2" applyFont="1" applyFill="1" applyBorder="1" applyAlignment="1">
      <alignment horizontal="right" vertical="top"/>
    </xf>
    <xf numFmtId="164" fontId="29" fillId="0" borderId="4" xfId="2" applyFont="1" applyFill="1" applyBorder="1" applyAlignment="1">
      <alignment horizontal="right" vertical="center"/>
    </xf>
    <xf numFmtId="3" fontId="32" fillId="0" borderId="0" xfId="0" applyNumberFormat="1" applyFont="1"/>
    <xf numFmtId="0" fontId="32" fillId="0" borderId="3" xfId="0" applyFont="1" applyBorder="1"/>
    <xf numFmtId="0" fontId="32" fillId="0" borderId="4" xfId="0" applyFont="1" applyBorder="1"/>
    <xf numFmtId="165" fontId="28" fillId="0" borderId="3" xfId="9" applyFont="1" applyBorder="1" applyAlignment="1">
      <alignment horizontal="right" vertical="center"/>
    </xf>
    <xf numFmtId="165" fontId="32" fillId="0" borderId="3" xfId="9" applyFont="1" applyBorder="1"/>
    <xf numFmtId="0" fontId="29" fillId="0" borderId="0" xfId="0" applyFont="1" applyAlignment="1">
      <alignment horizontal="center" vertical="center"/>
    </xf>
    <xf numFmtId="0" fontId="29" fillId="0" borderId="0" xfId="0" applyFont="1" applyAlignment="1">
      <alignment horizontal="left" vertical="center"/>
    </xf>
    <xf numFmtId="0" fontId="39" fillId="0" borderId="0" xfId="0" applyFont="1"/>
    <xf numFmtId="0" fontId="39" fillId="0" borderId="14" xfId="0" applyFont="1" applyBorder="1" applyAlignment="1">
      <alignment horizontal="left" vertical="top" wrapText="1" indent="1"/>
    </xf>
    <xf numFmtId="0" fontId="32" fillId="0" borderId="14" xfId="0" applyFont="1" applyBorder="1" applyAlignment="1">
      <alignment horizontal="left" vertical="top" wrapText="1" indent="2"/>
    </xf>
    <xf numFmtId="0" fontId="32" fillId="0" borderId="14" xfId="0" applyFont="1" applyBorder="1" applyAlignment="1">
      <alignment horizontal="left" vertical="top" wrapText="1" indent="3"/>
    </xf>
    <xf numFmtId="0" fontId="39" fillId="0" borderId="14" xfId="0" applyFont="1" applyBorder="1" applyAlignment="1">
      <alignment horizontal="left" vertical="top" wrapText="1"/>
    </xf>
    <xf numFmtId="0" fontId="32" fillId="0" borderId="14" xfId="0" applyFont="1" applyBorder="1" applyAlignment="1">
      <alignment horizontal="left" vertical="top" wrapText="1" indent="1"/>
    </xf>
    <xf numFmtId="165" fontId="28" fillId="0" borderId="2" xfId="9" applyFont="1" applyBorder="1" applyAlignment="1">
      <alignment horizontal="right" vertical="center"/>
    </xf>
    <xf numFmtId="0" fontId="44" fillId="0" borderId="19" xfId="0" applyFont="1" applyBorder="1" applyAlignment="1">
      <alignment horizontal="left" vertical="top" wrapText="1" indent="2"/>
    </xf>
    <xf numFmtId="0" fontId="44" fillId="0" borderId="19" xfId="0" applyFont="1" applyBorder="1" applyAlignment="1">
      <alignment horizontal="left" vertical="top" wrapText="1" indent="3"/>
    </xf>
    <xf numFmtId="0" fontId="29" fillId="0" borderId="3" xfId="0" applyFont="1" applyBorder="1" applyAlignment="1">
      <alignment horizontal="left" vertical="center"/>
    </xf>
    <xf numFmtId="166" fontId="32" fillId="0" borderId="3" xfId="9" applyNumberFormat="1" applyFont="1" applyBorder="1"/>
    <xf numFmtId="166" fontId="32" fillId="0" borderId="4" xfId="9" applyNumberFormat="1" applyFont="1" applyBorder="1"/>
    <xf numFmtId="166" fontId="32" fillId="0" borderId="3" xfId="9" applyNumberFormat="1" applyFont="1" applyBorder="1" applyAlignment="1">
      <alignment vertical="top"/>
    </xf>
    <xf numFmtId="166" fontId="28" fillId="0" borderId="3" xfId="9" applyNumberFormat="1" applyFont="1" applyBorder="1" applyAlignment="1">
      <alignment horizontal="right" vertical="top"/>
    </xf>
    <xf numFmtId="166" fontId="29" fillId="0" borderId="3" xfId="9" applyNumberFormat="1" applyFont="1" applyBorder="1" applyAlignment="1">
      <alignment horizontal="right" vertical="top"/>
    </xf>
    <xf numFmtId="166" fontId="32" fillId="0" borderId="4" xfId="9" applyNumberFormat="1" applyFont="1" applyBorder="1" applyAlignment="1">
      <alignment vertical="top"/>
    </xf>
    <xf numFmtId="17" fontId="29" fillId="2" borderId="1" xfId="0" quotePrefix="1" applyNumberFormat="1" applyFont="1" applyFill="1" applyBorder="1" applyAlignment="1">
      <alignment horizontal="center" vertical="center"/>
    </xf>
    <xf numFmtId="0" fontId="32" fillId="0" borderId="2" xfId="0" applyFont="1" applyBorder="1"/>
    <xf numFmtId="164" fontId="28" fillId="0" borderId="14" xfId="2" applyFont="1" applyFill="1" applyBorder="1" applyAlignment="1">
      <alignment horizontal="right" vertical="center"/>
    </xf>
    <xf numFmtId="166" fontId="32" fillId="0" borderId="0" xfId="9" applyNumberFormat="1" applyFont="1"/>
    <xf numFmtId="164" fontId="28" fillId="0" borderId="2" xfId="2" applyFont="1" applyBorder="1" applyAlignment="1">
      <alignment horizontal="right" vertical="center"/>
    </xf>
    <xf numFmtId="164" fontId="28" fillId="0" borderId="14" xfId="2" applyFont="1" applyFill="1" applyBorder="1" applyAlignment="1">
      <alignment horizontal="right" vertical="top"/>
    </xf>
    <xf numFmtId="0" fontId="29" fillId="2" borderId="5"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3" xfId="0" applyFont="1" applyFill="1" applyBorder="1" applyAlignment="1">
      <alignment horizontal="center" vertical="center" wrapText="1"/>
    </xf>
    <xf numFmtId="164" fontId="36" fillId="0" borderId="2" xfId="2" applyFont="1" applyBorder="1" applyAlignment="1">
      <alignment vertical="center"/>
    </xf>
    <xf numFmtId="164" fontId="29" fillId="0" borderId="14" xfId="2" applyFont="1" applyFill="1" applyBorder="1" applyAlignment="1">
      <alignment horizontal="right" vertical="center"/>
    </xf>
    <xf numFmtId="166" fontId="32" fillId="0" borderId="0" xfId="0" applyNumberFormat="1" applyFont="1"/>
    <xf numFmtId="0" fontId="45" fillId="0" borderId="18" xfId="0" applyFont="1" applyBorder="1" applyAlignment="1">
      <alignment vertical="center"/>
    </xf>
    <xf numFmtId="0" fontId="28" fillId="2" borderId="0" xfId="0" applyFont="1" applyFill="1" applyAlignment="1">
      <alignment horizontal="center" vertical="center"/>
    </xf>
    <xf numFmtId="165" fontId="32" fillId="0" borderId="3" xfId="9" applyFont="1" applyFill="1" applyBorder="1"/>
    <xf numFmtId="165" fontId="32" fillId="0" borderId="0" xfId="9" applyFont="1"/>
    <xf numFmtId="167" fontId="32" fillId="0" borderId="0" xfId="9" applyNumberFormat="1" applyFont="1"/>
    <xf numFmtId="168" fontId="32" fillId="0" borderId="0" xfId="0" applyNumberFormat="1" applyFont="1"/>
    <xf numFmtId="164" fontId="36" fillId="0" borderId="7" xfId="2" applyFont="1" applyBorder="1" applyAlignment="1">
      <alignment vertical="center"/>
    </xf>
    <xf numFmtId="164" fontId="36" fillId="0" borderId="14" xfId="2" applyFont="1" applyBorder="1" applyAlignment="1">
      <alignment vertical="center"/>
    </xf>
    <xf numFmtId="166" fontId="32" fillId="0" borderId="14" xfId="9" applyNumberFormat="1" applyFont="1" applyBorder="1"/>
    <xf numFmtId="166" fontId="32" fillId="0" borderId="14" xfId="9" applyNumberFormat="1" applyFont="1" applyFill="1" applyBorder="1"/>
    <xf numFmtId="166" fontId="32" fillId="0" borderId="4" xfId="0" applyNumberFormat="1" applyFont="1" applyBorder="1"/>
    <xf numFmtId="166" fontId="28" fillId="0" borderId="3" xfId="9" applyNumberFormat="1" applyFont="1" applyBorder="1" applyAlignment="1">
      <alignment horizontal="right" vertical="center"/>
    </xf>
    <xf numFmtId="166" fontId="28" fillId="0" borderId="3" xfId="9" applyNumberFormat="1"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Alignment="1">
      <alignment horizontal="center" vertical="center" wrapText="1"/>
    </xf>
    <xf numFmtId="0" fontId="32" fillId="0" borderId="0" xfId="0" applyFont="1" applyAlignment="1">
      <alignment horizontal="left"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0" xfId="0" applyFont="1" applyFill="1" applyAlignment="1">
      <alignment horizontal="center" vertical="center"/>
    </xf>
    <xf numFmtId="0" fontId="34" fillId="2" borderId="20" xfId="0" applyFont="1" applyFill="1" applyBorder="1" applyAlignment="1">
      <alignment horizontal="center" vertical="center" wrapText="1"/>
    </xf>
    <xf numFmtId="0" fontId="34" fillId="2" borderId="0" xfId="0" applyFont="1" applyFill="1" applyAlignment="1">
      <alignment horizontal="center" vertical="center" wrapText="1"/>
    </xf>
  </cellXfs>
  <cellStyles count="10">
    <cellStyle name="Comma" xfId="9" builtinId="3"/>
    <cellStyle name="Comma [0]" xfId="2" builtinId="6"/>
    <cellStyle name="Comma [0] 2" xfId="3" xr:uid="{00000000-0005-0000-0000-000002000000}"/>
    <cellStyle name="Comma [0] 2 2" xfId="5" xr:uid="{00000000-0005-0000-0000-000003000000}"/>
    <cellStyle name="Comma [0] 3" xfId="4" xr:uid="{00000000-0005-0000-0000-000004000000}"/>
    <cellStyle name="Comma 2" xfId="8" xr:uid="{00000000-0005-0000-0000-000005000000}"/>
    <cellStyle name="Comma 3" xfId="6" xr:uid="{00000000-0005-0000-0000-000006000000}"/>
    <cellStyle name="Hyperlink" xfId="1" builtinId="8"/>
    <cellStyle name="Normal" xfId="0" builtinId="0"/>
    <cellStyle name="Normal 2" xfId="7" xr:uid="{00000000-0005-0000-0000-00000900000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5" name="Text Box 33">
          <a:extLst>
            <a:ext uri="{FF2B5EF4-FFF2-40B4-BE49-F238E27FC236}">
              <a16:creationId xmlns:a16="http://schemas.microsoft.com/office/drawing/2014/main" id="{B15E1265-86FB-4258-BF62-D2C25C906C9B}"/>
            </a:ext>
          </a:extLst>
        </xdr:cNvPr>
        <xdr:cNvSpPr txBox="1"/>
      </xdr:nvSpPr>
      <xdr:spPr>
        <a:xfrm>
          <a:off x="317500" y="190500"/>
          <a:ext cx="8016875" cy="363537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tatistik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Perusahaan Pergadaian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Perusahaan Pergadaian Indonesia 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Pawnshop Companies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Pawnshop Companies 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view="pageBreakPreview" zoomScaleNormal="100" zoomScaleSheetLayoutView="100" workbookViewId="0">
      <selection activeCell="D44" sqref="D44"/>
    </sheetView>
  </sheetViews>
  <sheetFormatPr defaultColWidth="8.81640625" defaultRowHeight="14.5" x14ac:dyDescent="0.35"/>
  <cols>
    <col min="1" max="1" width="27.1796875" customWidth="1"/>
    <col min="6" max="6" width="12.1796875" customWidth="1"/>
    <col min="7" max="7" width="11.1796875" customWidth="1"/>
    <col min="8" max="8" width="13.81640625" customWidth="1"/>
  </cols>
  <sheetData>
    <row r="9" spans="1:1" ht="24" x14ac:dyDescent="0.5">
      <c r="A9" s="1"/>
    </row>
    <row r="10" spans="1:1" ht="24" x14ac:dyDescent="0.5">
      <c r="A10" s="20" t="s">
        <v>400</v>
      </c>
    </row>
    <row r="11" spans="1:1" ht="24" x14ac:dyDescent="0.5">
      <c r="A11" s="20" t="s">
        <v>182</v>
      </c>
    </row>
    <row r="12" spans="1:1" ht="24" x14ac:dyDescent="0.5">
      <c r="A12" s="21" t="s">
        <v>174</v>
      </c>
    </row>
    <row r="13" spans="1:1" ht="24" x14ac:dyDescent="0.5">
      <c r="A13" s="21" t="s">
        <v>401</v>
      </c>
    </row>
    <row r="14" spans="1:1" ht="24" x14ac:dyDescent="0.5">
      <c r="A14" s="2"/>
    </row>
    <row r="44" spans="1:4" s="4" customFormat="1" x14ac:dyDescent="0.35">
      <c r="A44" s="92" t="s">
        <v>333</v>
      </c>
      <c r="B44" s="93" t="s">
        <v>181</v>
      </c>
      <c r="C44" s="94">
        <v>45261</v>
      </c>
      <c r="D44" s="9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0"/>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796875" defaultRowHeight="10.5" x14ac:dyDescent="0.25"/>
  <cols>
    <col min="1" max="1" width="30.453125" style="38" bestFit="1" customWidth="1"/>
    <col min="2" max="2" width="5.81640625" style="38" bestFit="1" customWidth="1"/>
    <col min="3" max="3" width="6.81640625" style="38" customWidth="1"/>
    <col min="4" max="4" width="5.90625" style="38" customWidth="1"/>
    <col min="5" max="5" width="6.36328125" style="38" customWidth="1"/>
    <col min="6" max="6" width="6" style="38" customWidth="1"/>
    <col min="7" max="7" width="5.81640625" style="38" customWidth="1"/>
    <col min="8" max="8" width="7.08984375" style="38" customWidth="1"/>
    <col min="9" max="10" width="5.81640625" style="38" customWidth="1"/>
    <col min="11" max="11" width="6.36328125" style="38" customWidth="1"/>
    <col min="12" max="12" width="5.54296875" style="38" customWidth="1"/>
    <col min="13" max="14" width="6.54296875" style="38" customWidth="1"/>
    <col min="15" max="15" width="29.36328125" style="38" bestFit="1" customWidth="1"/>
    <col min="16" max="16384" width="9.1796875" style="38"/>
  </cols>
  <sheetData>
    <row r="1" spans="1:15" ht="13" x14ac:dyDescent="0.25">
      <c r="A1" s="155" t="s">
        <v>285</v>
      </c>
      <c r="B1" s="156"/>
      <c r="C1" s="156"/>
      <c r="D1" s="156"/>
      <c r="E1" s="156"/>
      <c r="F1" s="156"/>
      <c r="G1" s="156"/>
      <c r="H1" s="156"/>
      <c r="I1" s="156"/>
      <c r="J1" s="156"/>
      <c r="K1" s="156"/>
      <c r="L1" s="156"/>
      <c r="M1" s="156"/>
      <c r="N1" s="156"/>
      <c r="O1" s="157"/>
    </row>
    <row r="2" spans="1:15" ht="13" x14ac:dyDescent="0.25">
      <c r="A2" s="158" t="s">
        <v>286</v>
      </c>
      <c r="B2" s="159"/>
      <c r="C2" s="159"/>
      <c r="D2" s="159"/>
      <c r="E2" s="159"/>
      <c r="F2" s="159"/>
      <c r="G2" s="159"/>
      <c r="H2" s="159"/>
      <c r="I2" s="159"/>
      <c r="J2" s="159"/>
      <c r="K2" s="159"/>
      <c r="L2" s="159"/>
      <c r="M2" s="159"/>
      <c r="N2" s="159"/>
      <c r="O2" s="160"/>
    </row>
    <row r="3" spans="1:15" x14ac:dyDescent="0.25">
      <c r="A3" s="86" t="s">
        <v>0</v>
      </c>
      <c r="B3" s="87">
        <v>44896</v>
      </c>
      <c r="C3" s="87">
        <v>44927</v>
      </c>
      <c r="D3" s="87">
        <v>44958</v>
      </c>
      <c r="E3" s="87">
        <v>44986</v>
      </c>
      <c r="F3" s="87">
        <v>45017</v>
      </c>
      <c r="G3" s="87">
        <v>45047</v>
      </c>
      <c r="H3" s="87">
        <v>45078</v>
      </c>
      <c r="I3" s="87">
        <v>45108</v>
      </c>
      <c r="J3" s="87">
        <v>45139</v>
      </c>
      <c r="K3" s="87">
        <v>45170</v>
      </c>
      <c r="L3" s="87">
        <v>45200</v>
      </c>
      <c r="M3" s="87">
        <v>45231</v>
      </c>
      <c r="N3" s="87">
        <v>45261</v>
      </c>
      <c r="O3" s="91" t="s">
        <v>8</v>
      </c>
    </row>
    <row r="4" spans="1:15" x14ac:dyDescent="0.25">
      <c r="A4" s="54" t="s">
        <v>111</v>
      </c>
      <c r="B4" s="55"/>
      <c r="C4" s="55"/>
      <c r="D4" s="55"/>
      <c r="E4" s="55"/>
      <c r="F4" s="55"/>
      <c r="G4" s="55"/>
      <c r="H4" s="55"/>
      <c r="I4" s="55"/>
      <c r="J4" s="55"/>
      <c r="K4" s="55"/>
      <c r="L4" s="55"/>
      <c r="M4" s="55"/>
      <c r="N4" s="55"/>
      <c r="O4" s="56" t="s">
        <v>112</v>
      </c>
    </row>
    <row r="5" spans="1:15" x14ac:dyDescent="0.25">
      <c r="A5" s="57" t="s">
        <v>113</v>
      </c>
      <c r="B5" s="55"/>
      <c r="C5" s="55"/>
      <c r="D5" s="55"/>
      <c r="E5" s="55"/>
      <c r="F5" s="55"/>
      <c r="G5" s="55"/>
      <c r="H5" s="55"/>
      <c r="I5" s="55"/>
      <c r="J5" s="55"/>
      <c r="K5" s="55"/>
      <c r="L5" s="55"/>
      <c r="M5" s="55"/>
      <c r="N5" s="55"/>
      <c r="O5" s="58" t="s">
        <v>114</v>
      </c>
    </row>
    <row r="6" spans="1:15" x14ac:dyDescent="0.25">
      <c r="A6" s="59" t="s">
        <v>115</v>
      </c>
      <c r="B6" s="55"/>
      <c r="C6" s="55"/>
      <c r="D6" s="55"/>
      <c r="E6" s="55"/>
      <c r="F6" s="55"/>
      <c r="G6" s="55"/>
      <c r="H6" s="55"/>
      <c r="I6" s="55"/>
      <c r="J6" s="55"/>
      <c r="K6" s="55"/>
      <c r="L6" s="55"/>
      <c r="M6" s="55"/>
      <c r="N6" s="55"/>
      <c r="O6" s="60" t="s">
        <v>116</v>
      </c>
    </row>
    <row r="7" spans="1:15" x14ac:dyDescent="0.25">
      <c r="A7" s="61" t="s">
        <v>175</v>
      </c>
      <c r="B7" s="46">
        <v>11041.552220130001</v>
      </c>
      <c r="C7" s="46">
        <v>951.77489278999997</v>
      </c>
      <c r="D7" s="46">
        <v>1840.7259054200001</v>
      </c>
      <c r="E7" s="46">
        <v>2875.9421450399996</v>
      </c>
      <c r="F7" s="46">
        <v>3857.7587439000004</v>
      </c>
      <c r="G7" s="46">
        <v>4915.3237868599999</v>
      </c>
      <c r="H7" s="46">
        <v>5926.8522345200008</v>
      </c>
      <c r="I7" s="46">
        <v>6951.3562503900002</v>
      </c>
      <c r="J7" s="46">
        <v>7975.4128630800005</v>
      </c>
      <c r="K7" s="46">
        <f>K8+K9</f>
        <v>8994.0800145390003</v>
      </c>
      <c r="L7" s="46">
        <f>L8+L9</f>
        <v>10050.763217169002</v>
      </c>
      <c r="M7" s="46">
        <f>M8+M9</f>
        <v>11074.550366056001</v>
      </c>
      <c r="N7" s="46">
        <f>N8+N9</f>
        <v>12162.901441163</v>
      </c>
      <c r="O7" s="62" t="s">
        <v>177</v>
      </c>
    </row>
    <row r="8" spans="1:15" x14ac:dyDescent="0.25">
      <c r="A8" s="63" t="s">
        <v>117</v>
      </c>
      <c r="B8" s="46">
        <v>10205.58237534</v>
      </c>
      <c r="C8" s="46">
        <v>879.76300782999999</v>
      </c>
      <c r="D8" s="46">
        <v>1698.46770904</v>
      </c>
      <c r="E8" s="46">
        <v>2651.8688763299997</v>
      </c>
      <c r="F8" s="46">
        <v>3554.4759711400002</v>
      </c>
      <c r="G8" s="46">
        <v>4526.1133163200002</v>
      </c>
      <c r="H8" s="46">
        <v>5452.4752016700004</v>
      </c>
      <c r="I8" s="46">
        <v>6385.1815959200003</v>
      </c>
      <c r="J8" s="46">
        <v>7316.1360395900001</v>
      </c>
      <c r="K8" s="46">
        <v>8241.4283555399998</v>
      </c>
      <c r="L8" s="46">
        <v>9196.6453955690013</v>
      </c>
      <c r="M8" s="46">
        <v>10131.632430899001</v>
      </c>
      <c r="N8" s="46">
        <v>11124.066914442999</v>
      </c>
      <c r="O8" s="64" t="s">
        <v>118</v>
      </c>
    </row>
    <row r="9" spans="1:15" x14ac:dyDescent="0.25">
      <c r="A9" s="63" t="s">
        <v>119</v>
      </c>
      <c r="B9" s="46">
        <v>835.96984479000002</v>
      </c>
      <c r="C9" s="46">
        <v>72.011884959999989</v>
      </c>
      <c r="D9" s="46">
        <v>142.25819638000002</v>
      </c>
      <c r="E9" s="46">
        <v>224.07326871000001</v>
      </c>
      <c r="F9" s="46">
        <v>303.28277276</v>
      </c>
      <c r="G9" s="46">
        <v>389.21047054000002</v>
      </c>
      <c r="H9" s="46">
        <v>474.37703285000003</v>
      </c>
      <c r="I9" s="46">
        <v>566.17465446999995</v>
      </c>
      <c r="J9" s="46">
        <v>659.27682348999997</v>
      </c>
      <c r="K9" s="46">
        <v>752.65165899900001</v>
      </c>
      <c r="L9" s="46">
        <v>854.11782160000007</v>
      </c>
      <c r="M9" s="46">
        <v>942.91793515699999</v>
      </c>
      <c r="N9" s="46">
        <v>1038.83452672</v>
      </c>
      <c r="O9" s="64" t="s">
        <v>120</v>
      </c>
    </row>
    <row r="10" spans="1:15" x14ac:dyDescent="0.25">
      <c r="A10" s="63" t="s">
        <v>19</v>
      </c>
      <c r="B10" s="46">
        <v>0</v>
      </c>
      <c r="C10" s="46">
        <v>0</v>
      </c>
      <c r="D10" s="46">
        <v>0</v>
      </c>
      <c r="E10" s="46">
        <v>0</v>
      </c>
      <c r="F10" s="46">
        <v>0</v>
      </c>
      <c r="G10" s="46">
        <v>0</v>
      </c>
      <c r="H10" s="46">
        <v>0</v>
      </c>
      <c r="I10" s="46">
        <v>0</v>
      </c>
      <c r="J10" s="46">
        <v>0</v>
      </c>
      <c r="K10" s="46">
        <v>0</v>
      </c>
      <c r="L10" s="46">
        <v>0</v>
      </c>
      <c r="M10" s="46">
        <v>0</v>
      </c>
      <c r="N10" s="46"/>
      <c r="O10" s="64" t="s">
        <v>20</v>
      </c>
    </row>
    <row r="11" spans="1:15" x14ac:dyDescent="0.25">
      <c r="A11" s="61" t="s">
        <v>176</v>
      </c>
      <c r="B11" s="46">
        <v>2295.5844907199998</v>
      </c>
      <c r="C11" s="46">
        <v>201.20246308</v>
      </c>
      <c r="D11" s="46">
        <v>381.36354584999998</v>
      </c>
      <c r="E11" s="46">
        <v>586.76984811</v>
      </c>
      <c r="F11" s="46">
        <v>783.49143009000011</v>
      </c>
      <c r="G11" s="46">
        <v>1001.4273915800001</v>
      </c>
      <c r="H11" s="46">
        <v>1215.5271463000001</v>
      </c>
      <c r="I11" s="46">
        <v>1433.18703347</v>
      </c>
      <c r="J11" s="46">
        <v>1687.70781313</v>
      </c>
      <c r="K11" s="46">
        <f>SUM(K12:K15)</f>
        <v>1904.435783332</v>
      </c>
      <c r="L11" s="46">
        <f>SUM(L12:L15)</f>
        <v>2130.0695514629997</v>
      </c>
      <c r="M11" s="46">
        <f>SUM(M12:M15)</f>
        <v>2429.0875267060001</v>
      </c>
      <c r="N11" s="46">
        <f>SUM(N12:N15)</f>
        <v>2693.765323911</v>
      </c>
      <c r="O11" s="62" t="s">
        <v>176</v>
      </c>
    </row>
    <row r="12" spans="1:15" x14ac:dyDescent="0.25">
      <c r="A12" s="63" t="s">
        <v>122</v>
      </c>
      <c r="B12" s="46">
        <v>1810.5534777800001</v>
      </c>
      <c r="C12" s="46">
        <v>152.73876675</v>
      </c>
      <c r="D12" s="46">
        <v>292.96407089999997</v>
      </c>
      <c r="E12" s="46">
        <v>453.16545566999997</v>
      </c>
      <c r="F12" s="46">
        <v>598.51239923000003</v>
      </c>
      <c r="G12" s="46">
        <v>762.83844705000001</v>
      </c>
      <c r="H12" s="46">
        <v>922.00652459000003</v>
      </c>
      <c r="I12" s="46">
        <v>1089.29725908</v>
      </c>
      <c r="J12" s="46">
        <v>1261.5312125999999</v>
      </c>
      <c r="K12" s="46">
        <v>1423.531728145</v>
      </c>
      <c r="L12" s="46">
        <v>1593.2629364869999</v>
      </c>
      <c r="M12" s="46">
        <v>1760.2776353219999</v>
      </c>
      <c r="N12" s="46">
        <v>1933.4648366060001</v>
      </c>
      <c r="O12" s="64" t="s">
        <v>122</v>
      </c>
    </row>
    <row r="13" spans="1:15" x14ac:dyDescent="0.25">
      <c r="A13" s="63" t="s">
        <v>123</v>
      </c>
      <c r="B13" s="46">
        <v>451.30962141999998</v>
      </c>
      <c r="C13" s="46">
        <v>44.41367451</v>
      </c>
      <c r="D13" s="46">
        <v>80.58799089</v>
      </c>
      <c r="E13" s="46">
        <v>121.63545209</v>
      </c>
      <c r="F13" s="46">
        <v>169.28504794</v>
      </c>
      <c r="G13" s="46">
        <v>218.91039105000002</v>
      </c>
      <c r="H13" s="46">
        <v>270.12382160999999</v>
      </c>
      <c r="I13" s="46">
        <v>316.71748073000003</v>
      </c>
      <c r="J13" s="46">
        <v>395.29774003</v>
      </c>
      <c r="K13" s="46">
        <v>446.61898689100002</v>
      </c>
      <c r="L13" s="46">
        <v>499.02996842300001</v>
      </c>
      <c r="M13" s="46">
        <v>627.59523623399991</v>
      </c>
      <c r="N13" s="46">
        <v>715.78010645199993</v>
      </c>
      <c r="O13" s="64" t="s">
        <v>123</v>
      </c>
    </row>
    <row r="14" spans="1:15" x14ac:dyDescent="0.25">
      <c r="A14" s="63" t="s">
        <v>124</v>
      </c>
      <c r="B14" s="46">
        <v>33.721391519999997</v>
      </c>
      <c r="C14" s="46">
        <v>4.0500218199999996</v>
      </c>
      <c r="D14" s="46">
        <v>7.8114840599999997</v>
      </c>
      <c r="E14" s="46">
        <v>11.96894035</v>
      </c>
      <c r="F14" s="46">
        <v>15.69398292</v>
      </c>
      <c r="G14" s="46">
        <v>19.678553479999998</v>
      </c>
      <c r="H14" s="46">
        <v>23.3968001</v>
      </c>
      <c r="I14" s="46">
        <v>27.172293660000001</v>
      </c>
      <c r="J14" s="46">
        <v>30.878860499999998</v>
      </c>
      <c r="K14" s="46">
        <v>34.285068295999999</v>
      </c>
      <c r="L14" s="46">
        <v>37.776646552999999</v>
      </c>
      <c r="M14" s="46">
        <v>41.214655149999999</v>
      </c>
      <c r="N14" s="46">
        <v>44.520380852999999</v>
      </c>
      <c r="O14" s="64" t="s">
        <v>124</v>
      </c>
    </row>
    <row r="15" spans="1:15" x14ac:dyDescent="0.25">
      <c r="A15" s="63" t="s">
        <v>513</v>
      </c>
      <c r="B15" s="46">
        <v>0</v>
      </c>
      <c r="C15" s="46">
        <v>0</v>
      </c>
      <c r="D15" s="46">
        <v>0</v>
      </c>
      <c r="E15" s="46">
        <v>0</v>
      </c>
      <c r="F15" s="46">
        <v>0</v>
      </c>
      <c r="G15" s="46">
        <v>0</v>
      </c>
      <c r="H15" s="46">
        <v>0</v>
      </c>
      <c r="I15" s="46">
        <v>0</v>
      </c>
      <c r="J15" s="46">
        <v>0</v>
      </c>
      <c r="K15" s="46">
        <v>0</v>
      </c>
      <c r="L15" s="46">
        <v>0</v>
      </c>
      <c r="M15" s="46">
        <v>0</v>
      </c>
      <c r="N15" s="46">
        <v>0</v>
      </c>
      <c r="O15" s="64" t="s">
        <v>20</v>
      </c>
    </row>
    <row r="16" spans="1:15" x14ac:dyDescent="0.25">
      <c r="A16" s="59" t="s">
        <v>125</v>
      </c>
      <c r="B16" s="55"/>
      <c r="C16" s="55"/>
      <c r="D16" s="55"/>
      <c r="E16" s="55"/>
      <c r="F16" s="55"/>
      <c r="G16" s="55"/>
      <c r="H16" s="55"/>
      <c r="I16" s="55"/>
      <c r="J16" s="55"/>
      <c r="K16" s="55"/>
      <c r="L16" s="55"/>
      <c r="M16" s="55"/>
      <c r="N16" s="55"/>
      <c r="O16" s="60" t="s">
        <v>126</v>
      </c>
    </row>
    <row r="17" spans="1:15" x14ac:dyDescent="0.25">
      <c r="A17" s="61" t="s">
        <v>175</v>
      </c>
      <c r="B17" s="46">
        <v>1022.1456416300001</v>
      </c>
      <c r="C17" s="46">
        <v>93.238929459999994</v>
      </c>
      <c r="D17" s="46">
        <v>182.05955645999998</v>
      </c>
      <c r="E17" s="46">
        <v>281.69721956000001</v>
      </c>
      <c r="F17" s="46">
        <v>356.67319698</v>
      </c>
      <c r="G17" s="46">
        <v>463.83177664000004</v>
      </c>
      <c r="H17" s="46">
        <v>548.95721902000003</v>
      </c>
      <c r="I17" s="46">
        <v>648.35405083000012</v>
      </c>
      <c r="J17" s="46">
        <v>742.27777935999995</v>
      </c>
      <c r="K17" s="46">
        <f>K18+K19</f>
        <v>834.15432984199992</v>
      </c>
      <c r="L17" s="46">
        <f>L18+L19</f>
        <v>934.95032798099999</v>
      </c>
      <c r="M17" s="46">
        <f>M18+M19</f>
        <v>1034.6085035030001</v>
      </c>
      <c r="N17" s="46">
        <f>N18+N19</f>
        <v>1128.5973217899998</v>
      </c>
      <c r="O17" s="62" t="s">
        <v>177</v>
      </c>
    </row>
    <row r="18" spans="1:15" x14ac:dyDescent="0.25">
      <c r="A18" s="63" t="s">
        <v>117</v>
      </c>
      <c r="B18" s="46">
        <v>987.58339554000008</v>
      </c>
      <c r="C18" s="46">
        <v>90.424244979999997</v>
      </c>
      <c r="D18" s="46">
        <v>175.45903547999998</v>
      </c>
      <c r="E18" s="46">
        <v>271.54369458000002</v>
      </c>
      <c r="F18" s="46">
        <v>343.14875877999998</v>
      </c>
      <c r="G18" s="46">
        <v>445.49684738000002</v>
      </c>
      <c r="H18" s="46">
        <v>526.25961808</v>
      </c>
      <c r="I18" s="46">
        <v>621.11868908000008</v>
      </c>
      <c r="J18" s="46">
        <v>710.26310447999992</v>
      </c>
      <c r="K18" s="46">
        <v>797.34246998599997</v>
      </c>
      <c r="L18" s="46">
        <v>892.90383463900002</v>
      </c>
      <c r="M18" s="46">
        <v>987.12839423700007</v>
      </c>
      <c r="N18" s="46">
        <v>1075.8316633919999</v>
      </c>
      <c r="O18" s="64" t="s">
        <v>118</v>
      </c>
    </row>
    <row r="19" spans="1:15" x14ac:dyDescent="0.25">
      <c r="A19" s="63" t="s">
        <v>119</v>
      </c>
      <c r="B19" s="46">
        <v>34.562246090000002</v>
      </c>
      <c r="C19" s="46">
        <v>2.8146844799999999</v>
      </c>
      <c r="D19" s="46">
        <v>6.6005209800000006</v>
      </c>
      <c r="E19" s="46">
        <v>10.15352498</v>
      </c>
      <c r="F19" s="46">
        <v>13.524438200000001</v>
      </c>
      <c r="G19" s="46">
        <v>18.334929259999999</v>
      </c>
      <c r="H19" s="46">
        <v>22.697600940000001</v>
      </c>
      <c r="I19" s="46">
        <v>27.235361749999999</v>
      </c>
      <c r="J19" s="46">
        <v>32.014674880000001</v>
      </c>
      <c r="K19" s="46">
        <v>36.811859856000005</v>
      </c>
      <c r="L19" s="46">
        <v>42.046493342000005</v>
      </c>
      <c r="M19" s="46">
        <v>47.480109265999999</v>
      </c>
      <c r="N19" s="46">
        <v>52.765658397999999</v>
      </c>
      <c r="O19" s="64" t="s">
        <v>120</v>
      </c>
    </row>
    <row r="20" spans="1:15" x14ac:dyDescent="0.25">
      <c r="A20" s="63" t="s">
        <v>21</v>
      </c>
      <c r="B20" s="46">
        <v>0</v>
      </c>
      <c r="C20" s="46">
        <v>0</v>
      </c>
      <c r="D20" s="46">
        <v>0</v>
      </c>
      <c r="E20" s="46">
        <v>0</v>
      </c>
      <c r="F20" s="46">
        <v>0</v>
      </c>
      <c r="G20" s="46">
        <v>0</v>
      </c>
      <c r="H20" s="46">
        <v>0</v>
      </c>
      <c r="I20" s="46">
        <v>0</v>
      </c>
      <c r="J20" s="46">
        <v>0</v>
      </c>
      <c r="K20" s="46">
        <v>0</v>
      </c>
      <c r="L20" s="46">
        <v>0</v>
      </c>
      <c r="M20" s="46">
        <v>0</v>
      </c>
      <c r="N20" s="46">
        <v>0</v>
      </c>
      <c r="O20" s="64" t="s">
        <v>20</v>
      </c>
    </row>
    <row r="21" spans="1:15" x14ac:dyDescent="0.25">
      <c r="A21" s="61" t="s">
        <v>176</v>
      </c>
      <c r="B21" s="46">
        <v>3.3615504500000002</v>
      </c>
      <c r="C21" s="46">
        <v>0.30186436999999999</v>
      </c>
      <c r="D21" s="46">
        <v>0.68736436000000001</v>
      </c>
      <c r="E21" s="46">
        <v>0.85268604000000003</v>
      </c>
      <c r="F21" s="46">
        <v>0.92237150999999995</v>
      </c>
      <c r="G21" s="46">
        <v>1.0140876599999999</v>
      </c>
      <c r="H21" s="46">
        <v>1.09414737</v>
      </c>
      <c r="I21" s="46">
        <v>1.2184812199999999</v>
      </c>
      <c r="J21" s="46">
        <v>1.3326063799999999</v>
      </c>
      <c r="K21" s="46">
        <f>SUM(K22:K25)</f>
        <v>1.453450801</v>
      </c>
      <c r="L21" s="46">
        <f>SUM(L22:L25)</f>
        <v>1.5714738959999999</v>
      </c>
      <c r="M21" s="46">
        <f>SUM(M22:M25)</f>
        <v>1.6790512839999998</v>
      </c>
      <c r="N21" s="46">
        <f>SUM(N22:N25)</f>
        <v>1.8032588940000001</v>
      </c>
      <c r="O21" s="65" t="s">
        <v>121</v>
      </c>
    </row>
    <row r="22" spans="1:15" x14ac:dyDescent="0.25">
      <c r="A22" s="63" t="s">
        <v>122</v>
      </c>
      <c r="B22" s="46">
        <v>0</v>
      </c>
      <c r="C22" s="46">
        <v>0</v>
      </c>
      <c r="D22" s="46">
        <v>0</v>
      </c>
      <c r="E22" s="46">
        <v>0</v>
      </c>
      <c r="F22" s="46">
        <v>0</v>
      </c>
      <c r="G22" s="46">
        <v>0</v>
      </c>
      <c r="H22" s="46">
        <v>0</v>
      </c>
      <c r="I22" s="46">
        <v>0</v>
      </c>
      <c r="J22" s="46">
        <v>0</v>
      </c>
      <c r="K22" s="46">
        <v>0</v>
      </c>
      <c r="L22" s="46">
        <v>0</v>
      </c>
      <c r="M22" s="46">
        <v>0</v>
      </c>
      <c r="N22" s="46">
        <v>0</v>
      </c>
      <c r="O22" s="64" t="s">
        <v>122</v>
      </c>
    </row>
    <row r="23" spans="1:15" x14ac:dyDescent="0.25">
      <c r="A23" s="63" t="s">
        <v>123</v>
      </c>
      <c r="B23" s="46">
        <v>3.3615504500000002</v>
      </c>
      <c r="C23" s="46">
        <v>0.30186436999999999</v>
      </c>
      <c r="D23" s="46">
        <v>0.68736436000000001</v>
      </c>
      <c r="E23" s="46">
        <v>0.85268604000000003</v>
      </c>
      <c r="F23" s="46">
        <v>0.92237150999999995</v>
      </c>
      <c r="G23" s="46">
        <v>1.0140876599999999</v>
      </c>
      <c r="H23" s="46">
        <v>1.09414737</v>
      </c>
      <c r="I23" s="46">
        <v>1.2184812199999999</v>
      </c>
      <c r="J23" s="46">
        <v>1.3326063799999999</v>
      </c>
      <c r="K23" s="46">
        <v>1.453450801</v>
      </c>
      <c r="L23" s="46">
        <v>1.5714738959999999</v>
      </c>
      <c r="M23" s="46">
        <v>1.6790512839999998</v>
      </c>
      <c r="N23" s="46">
        <v>1.8032588940000001</v>
      </c>
      <c r="O23" s="64" t="s">
        <v>123</v>
      </c>
    </row>
    <row r="24" spans="1:15" x14ac:dyDescent="0.25">
      <c r="A24" s="63" t="s">
        <v>124</v>
      </c>
      <c r="B24" s="46">
        <v>0</v>
      </c>
      <c r="C24" s="46">
        <v>0</v>
      </c>
      <c r="D24" s="46">
        <v>0</v>
      </c>
      <c r="E24" s="46">
        <v>0</v>
      </c>
      <c r="F24" s="46">
        <v>0</v>
      </c>
      <c r="G24" s="46">
        <v>0</v>
      </c>
      <c r="H24" s="46">
        <v>0</v>
      </c>
      <c r="I24" s="46">
        <v>0</v>
      </c>
      <c r="J24" s="46">
        <v>0</v>
      </c>
      <c r="K24" s="46">
        <v>0</v>
      </c>
      <c r="L24" s="46">
        <v>0</v>
      </c>
      <c r="M24" s="46">
        <v>0</v>
      </c>
      <c r="N24" s="46">
        <v>0</v>
      </c>
      <c r="O24" s="64" t="s">
        <v>124</v>
      </c>
    </row>
    <row r="25" spans="1:15" x14ac:dyDescent="0.25">
      <c r="A25" s="63" t="s">
        <v>22</v>
      </c>
      <c r="B25" s="46">
        <v>0</v>
      </c>
      <c r="C25" s="46">
        <v>0</v>
      </c>
      <c r="D25" s="46">
        <v>0</v>
      </c>
      <c r="E25" s="46">
        <v>0</v>
      </c>
      <c r="F25" s="46">
        <v>0</v>
      </c>
      <c r="G25" s="46">
        <v>0</v>
      </c>
      <c r="H25" s="46">
        <v>0</v>
      </c>
      <c r="I25" s="46">
        <v>0</v>
      </c>
      <c r="J25" s="46">
        <v>0</v>
      </c>
      <c r="K25" s="46">
        <v>0</v>
      </c>
      <c r="L25" s="46">
        <v>0</v>
      </c>
      <c r="M25" s="46">
        <v>0</v>
      </c>
      <c r="N25" s="46">
        <v>0</v>
      </c>
      <c r="O25" s="64" t="s">
        <v>20</v>
      </c>
    </row>
    <row r="26" spans="1:15" x14ac:dyDescent="0.25">
      <c r="A26" s="57" t="s">
        <v>127</v>
      </c>
      <c r="B26" s="51">
        <v>14362.64390295</v>
      </c>
      <c r="C26" s="51">
        <v>1246.5181497400001</v>
      </c>
      <c r="D26" s="51">
        <v>2404.8363721199999</v>
      </c>
      <c r="E26" s="51">
        <v>3745.2618987800001</v>
      </c>
      <c r="F26" s="51">
        <v>4998.8457425100005</v>
      </c>
      <c r="G26" s="51">
        <v>6381.5970427799994</v>
      </c>
      <c r="H26" s="51">
        <v>7692.4307472400005</v>
      </c>
      <c r="I26" s="51">
        <v>9034.1158159400002</v>
      </c>
      <c r="J26" s="51">
        <v>10406.73106199</v>
      </c>
      <c r="K26" s="51">
        <v>11734.123578513998</v>
      </c>
      <c r="L26" s="51">
        <v>13117.354570509</v>
      </c>
      <c r="M26" s="51">
        <v>14539.925447548998</v>
      </c>
      <c r="N26" s="51">
        <v>15987.067345758</v>
      </c>
      <c r="O26" s="58" t="s">
        <v>128</v>
      </c>
    </row>
    <row r="27" spans="1:15" x14ac:dyDescent="0.25">
      <c r="A27" s="57" t="s">
        <v>129</v>
      </c>
      <c r="B27" s="55"/>
      <c r="C27" s="55"/>
      <c r="D27" s="55"/>
      <c r="E27" s="55"/>
      <c r="F27" s="55"/>
      <c r="G27" s="55"/>
      <c r="H27" s="55"/>
      <c r="I27" s="55"/>
      <c r="J27" s="55"/>
      <c r="K27" s="55"/>
      <c r="L27" s="55"/>
      <c r="M27" s="55"/>
      <c r="N27" s="55"/>
      <c r="O27" s="58" t="s">
        <v>130</v>
      </c>
    </row>
    <row r="28" spans="1:15" x14ac:dyDescent="0.25">
      <c r="A28" s="66" t="s">
        <v>131</v>
      </c>
      <c r="B28" s="46">
        <v>0</v>
      </c>
      <c r="C28" s="46">
        <v>0</v>
      </c>
      <c r="D28" s="46">
        <v>0</v>
      </c>
      <c r="E28" s="46">
        <v>0</v>
      </c>
      <c r="F28" s="46">
        <v>0</v>
      </c>
      <c r="G28" s="46">
        <v>0</v>
      </c>
      <c r="H28" s="46">
        <v>0</v>
      </c>
      <c r="I28" s="46">
        <v>0</v>
      </c>
      <c r="J28" s="46">
        <v>0</v>
      </c>
      <c r="K28" s="46">
        <v>0</v>
      </c>
      <c r="L28" s="46">
        <v>0</v>
      </c>
      <c r="M28" s="46">
        <v>0</v>
      </c>
      <c r="N28" s="46">
        <v>0</v>
      </c>
      <c r="O28" s="65" t="s">
        <v>132</v>
      </c>
    </row>
    <row r="29" spans="1:15" x14ac:dyDescent="0.25">
      <c r="A29" s="66" t="s">
        <v>133</v>
      </c>
      <c r="B29" s="46">
        <v>1.69965195</v>
      </c>
      <c r="C29" s="46">
        <v>0.24739533</v>
      </c>
      <c r="D29" s="46">
        <v>0.55479296</v>
      </c>
      <c r="E29" s="46">
        <v>0.81099712999999995</v>
      </c>
      <c r="F29" s="46">
        <v>1.0477313500000001</v>
      </c>
      <c r="G29" s="46">
        <v>1.3852110799999999</v>
      </c>
      <c r="H29" s="46">
        <v>1.6934369499999999</v>
      </c>
      <c r="I29" s="46">
        <v>2.1665730600000002</v>
      </c>
      <c r="J29" s="46">
        <v>2.7102140700000001</v>
      </c>
      <c r="K29" s="46">
        <v>3.2926875449999997</v>
      </c>
      <c r="L29" s="46">
        <v>3.6787140169999999</v>
      </c>
      <c r="M29" s="46">
        <v>4.0677120579999997</v>
      </c>
      <c r="N29" s="46">
        <v>4.4953978120000002</v>
      </c>
      <c r="O29" s="65" t="s">
        <v>134</v>
      </c>
    </row>
    <row r="30" spans="1:15" x14ac:dyDescent="0.25">
      <c r="A30" s="66" t="s">
        <v>135</v>
      </c>
      <c r="B30" s="46">
        <v>8505.6069865600002</v>
      </c>
      <c r="C30" s="46">
        <v>695.63709220999999</v>
      </c>
      <c r="D30" s="46">
        <v>1457.69039647</v>
      </c>
      <c r="E30" s="46">
        <v>2006.0325343700001</v>
      </c>
      <c r="F30" s="46">
        <v>2487.8792179800002</v>
      </c>
      <c r="G30" s="46">
        <v>3318.7942894000003</v>
      </c>
      <c r="H30" s="46">
        <v>4136.3975716300001</v>
      </c>
      <c r="I30" s="46">
        <v>4743.6960138699997</v>
      </c>
      <c r="J30" s="46">
        <v>5433.0159721199998</v>
      </c>
      <c r="K30" s="46">
        <v>6054.8850713239999</v>
      </c>
      <c r="L30" s="46">
        <v>6812.2992674229999</v>
      </c>
      <c r="M30" s="46">
        <v>7523.5023480179998</v>
      </c>
      <c r="N30" s="46">
        <v>8457.8478975930011</v>
      </c>
      <c r="O30" s="65" t="s">
        <v>136</v>
      </c>
    </row>
    <row r="31" spans="1:15" x14ac:dyDescent="0.25">
      <c r="A31" s="59" t="s">
        <v>137</v>
      </c>
      <c r="B31" s="51">
        <v>8507.3066385099992</v>
      </c>
      <c r="C31" s="51">
        <v>695.88448754000001</v>
      </c>
      <c r="D31" s="51">
        <v>1458.24518943</v>
      </c>
      <c r="E31" s="51">
        <v>2006.8435315000002</v>
      </c>
      <c r="F31" s="51">
        <v>2488.9269493399997</v>
      </c>
      <c r="G31" s="51">
        <v>3320.17950049</v>
      </c>
      <c r="H31" s="51">
        <v>4138.0910085800006</v>
      </c>
      <c r="I31" s="51">
        <v>4745.8625869400003</v>
      </c>
      <c r="J31" s="51">
        <v>5435.7261861899997</v>
      </c>
      <c r="K31" s="51">
        <v>6058.1777588690002</v>
      </c>
      <c r="L31" s="51">
        <v>6815.9779814399999</v>
      </c>
      <c r="M31" s="51">
        <v>7527.5700600760001</v>
      </c>
      <c r="N31" s="51">
        <v>8462.3432954050004</v>
      </c>
      <c r="O31" s="60" t="s">
        <v>138</v>
      </c>
    </row>
    <row r="32" spans="1:15" x14ac:dyDescent="0.25">
      <c r="A32" s="57" t="s">
        <v>139</v>
      </c>
      <c r="B32" s="51">
        <v>22869.950541459999</v>
      </c>
      <c r="C32" s="51">
        <v>1942.4026372799999</v>
      </c>
      <c r="D32" s="51">
        <v>3863.0815615500001</v>
      </c>
      <c r="E32" s="51">
        <v>5752.1054302800003</v>
      </c>
      <c r="F32" s="51">
        <v>7487.7726918500002</v>
      </c>
      <c r="G32" s="51">
        <v>9701.7765432699998</v>
      </c>
      <c r="H32" s="51">
        <v>11830.521755829999</v>
      </c>
      <c r="I32" s="51">
        <v>13779.97840288</v>
      </c>
      <c r="J32" s="51">
        <v>15842.457248190001</v>
      </c>
      <c r="K32" s="51">
        <v>17792.301337383</v>
      </c>
      <c r="L32" s="51">
        <v>19933.332551949003</v>
      </c>
      <c r="M32" s="51">
        <v>22067.495507624997</v>
      </c>
      <c r="N32" s="51">
        <v>24449.410641162998</v>
      </c>
      <c r="O32" s="58" t="s">
        <v>140</v>
      </c>
    </row>
    <row r="33" spans="1:15" x14ac:dyDescent="0.25">
      <c r="A33" s="57" t="s">
        <v>141</v>
      </c>
      <c r="B33" s="55"/>
      <c r="C33" s="55"/>
      <c r="D33" s="55"/>
      <c r="E33" s="55"/>
      <c r="F33" s="55"/>
      <c r="G33" s="55"/>
      <c r="H33" s="55"/>
      <c r="I33" s="55"/>
      <c r="J33" s="55"/>
      <c r="K33" s="55"/>
      <c r="L33" s="55"/>
      <c r="M33" s="55"/>
      <c r="N33" s="55"/>
      <c r="O33" s="58" t="s">
        <v>142</v>
      </c>
    </row>
    <row r="34" spans="1:15" x14ac:dyDescent="0.25">
      <c r="A34" s="57" t="s">
        <v>143</v>
      </c>
      <c r="B34" s="55"/>
      <c r="C34" s="55"/>
      <c r="D34" s="55"/>
      <c r="E34" s="55"/>
      <c r="F34" s="55"/>
      <c r="G34" s="55"/>
      <c r="H34" s="55"/>
      <c r="I34" s="55"/>
      <c r="J34" s="55"/>
      <c r="K34" s="55"/>
      <c r="L34" s="55"/>
      <c r="M34" s="55"/>
      <c r="N34" s="55"/>
      <c r="O34" s="58" t="s">
        <v>144</v>
      </c>
    </row>
    <row r="35" spans="1:15" x14ac:dyDescent="0.25">
      <c r="A35" s="66" t="s">
        <v>145</v>
      </c>
      <c r="B35" s="46">
        <v>1502.48541041</v>
      </c>
      <c r="C35" s="46">
        <v>149.78692081</v>
      </c>
      <c r="D35" s="46">
        <v>297.92098181</v>
      </c>
      <c r="E35" s="46">
        <v>479.47594783</v>
      </c>
      <c r="F35" s="46">
        <v>654.06849804000001</v>
      </c>
      <c r="G35" s="46">
        <v>838.97035750999999</v>
      </c>
      <c r="H35" s="46">
        <v>1016.0103129300001</v>
      </c>
      <c r="I35" s="46">
        <v>1198.3546661600001</v>
      </c>
      <c r="J35" s="46">
        <v>1387.2350873299999</v>
      </c>
      <c r="K35" s="46">
        <v>1579.189184131</v>
      </c>
      <c r="L35" s="46">
        <v>1776.2760477019999</v>
      </c>
      <c r="M35" s="46">
        <v>1971.747283813</v>
      </c>
      <c r="N35" s="46">
        <v>2172.5908195020002</v>
      </c>
      <c r="O35" s="65" t="s">
        <v>146</v>
      </c>
    </row>
    <row r="36" spans="1:15" x14ac:dyDescent="0.25">
      <c r="A36" s="66" t="s">
        <v>147</v>
      </c>
      <c r="B36" s="46">
        <v>192.33836840000001</v>
      </c>
      <c r="C36" s="46">
        <v>21.31895403</v>
      </c>
      <c r="D36" s="46">
        <v>40.16204828</v>
      </c>
      <c r="E36" s="46">
        <v>62.323630649999998</v>
      </c>
      <c r="F36" s="46">
        <v>83.519468169999996</v>
      </c>
      <c r="G36" s="46">
        <v>101.91778486</v>
      </c>
      <c r="H36" s="46">
        <v>122.76188384</v>
      </c>
      <c r="I36" s="46">
        <v>147.59364004999998</v>
      </c>
      <c r="J36" s="46">
        <v>171.74890625999998</v>
      </c>
      <c r="K36" s="46">
        <v>190.81728633900002</v>
      </c>
      <c r="L36" s="46">
        <v>210.49717560799999</v>
      </c>
      <c r="M36" s="46">
        <v>230.248213338</v>
      </c>
      <c r="N36" s="46">
        <v>253.52004787300001</v>
      </c>
      <c r="O36" s="65" t="s">
        <v>148</v>
      </c>
    </row>
    <row r="37" spans="1:15" x14ac:dyDescent="0.25">
      <c r="A37" s="66" t="s">
        <v>149</v>
      </c>
      <c r="B37" s="46">
        <v>3968.3572173500002</v>
      </c>
      <c r="C37" s="46">
        <v>333.60410049000001</v>
      </c>
      <c r="D37" s="46">
        <v>633.44600991000004</v>
      </c>
      <c r="E37" s="46">
        <v>1037.6557192099999</v>
      </c>
      <c r="F37" s="46">
        <v>1394.5487463899999</v>
      </c>
      <c r="G37" s="46">
        <v>1724.8194586499999</v>
      </c>
      <c r="H37" s="46">
        <v>1948.8494252200001</v>
      </c>
      <c r="I37" s="46">
        <v>2305.4400512799998</v>
      </c>
      <c r="J37" s="46">
        <v>2693.6617563299997</v>
      </c>
      <c r="K37" s="46">
        <v>3042.2051260449998</v>
      </c>
      <c r="L37" s="46">
        <v>3359.6436477049997</v>
      </c>
      <c r="M37" s="46">
        <v>3793.5775409080002</v>
      </c>
      <c r="N37" s="46">
        <v>4168.6912518810004</v>
      </c>
      <c r="O37" s="65" t="s">
        <v>150</v>
      </c>
    </row>
    <row r="38" spans="1:15" x14ac:dyDescent="0.25">
      <c r="A38" s="66" t="s">
        <v>151</v>
      </c>
      <c r="B38" s="46">
        <v>181.30042438000001</v>
      </c>
      <c r="C38" s="46">
        <v>22.95666576</v>
      </c>
      <c r="D38" s="46">
        <v>46.650187639999999</v>
      </c>
      <c r="E38" s="46">
        <v>68.025162500000008</v>
      </c>
      <c r="F38" s="46">
        <v>94.879928980000003</v>
      </c>
      <c r="G38" s="46">
        <v>117.97928768999999</v>
      </c>
      <c r="H38" s="46">
        <v>139.26321032999999</v>
      </c>
      <c r="I38" s="46">
        <v>147.54410827000001</v>
      </c>
      <c r="J38" s="46">
        <v>82.914137879999998</v>
      </c>
      <c r="K38" s="46">
        <v>105.51863392</v>
      </c>
      <c r="L38" s="46">
        <v>128.348198725</v>
      </c>
      <c r="M38" s="46">
        <v>151.04688040299999</v>
      </c>
      <c r="N38" s="46">
        <v>165.07318153400001</v>
      </c>
      <c r="O38" s="65" t="s">
        <v>152</v>
      </c>
    </row>
    <row r="39" spans="1:15" x14ac:dyDescent="0.25">
      <c r="A39" s="66" t="s">
        <v>153</v>
      </c>
      <c r="B39" s="46">
        <v>595.75021707999997</v>
      </c>
      <c r="C39" s="46">
        <v>33.398559849999998</v>
      </c>
      <c r="D39" s="46">
        <v>132.29253115</v>
      </c>
      <c r="E39" s="46">
        <v>171.636954</v>
      </c>
      <c r="F39" s="46">
        <v>133.12374726000002</v>
      </c>
      <c r="G39" s="46">
        <v>217.36643895</v>
      </c>
      <c r="H39" s="46">
        <v>348.74761593000005</v>
      </c>
      <c r="I39" s="46">
        <v>243.56899159</v>
      </c>
      <c r="J39" s="46">
        <v>275.63814213000001</v>
      </c>
      <c r="K39" s="46">
        <v>403.64011250699997</v>
      </c>
      <c r="L39" s="46">
        <v>489.70591290099998</v>
      </c>
      <c r="M39" s="46">
        <v>69.293532424000006</v>
      </c>
      <c r="N39" s="46">
        <v>94.820330809000012</v>
      </c>
      <c r="O39" s="65" t="s">
        <v>154</v>
      </c>
    </row>
    <row r="40" spans="1:15" x14ac:dyDescent="0.25">
      <c r="A40" s="66" t="s">
        <v>155</v>
      </c>
      <c r="B40" s="46">
        <v>699.74850255000001</v>
      </c>
      <c r="C40" s="46">
        <v>46.069225010000004</v>
      </c>
      <c r="D40" s="46">
        <v>98.85995278</v>
      </c>
      <c r="E40" s="46">
        <v>172.37293996</v>
      </c>
      <c r="F40" s="46">
        <v>245.51398474000001</v>
      </c>
      <c r="G40" s="46">
        <v>304.93692041999998</v>
      </c>
      <c r="H40" s="46">
        <v>365.94554470999998</v>
      </c>
      <c r="I40" s="46">
        <v>426.34510697999997</v>
      </c>
      <c r="J40" s="46">
        <v>488.52280839000002</v>
      </c>
      <c r="K40" s="46">
        <v>551.10209049399998</v>
      </c>
      <c r="L40" s="46">
        <v>615.35269502699998</v>
      </c>
      <c r="M40" s="46">
        <v>680.84486381599993</v>
      </c>
      <c r="N40" s="46">
        <v>680.06122724599993</v>
      </c>
      <c r="O40" s="65" t="s">
        <v>156</v>
      </c>
    </row>
    <row r="41" spans="1:15" x14ac:dyDescent="0.25">
      <c r="A41" s="66" t="s">
        <v>334</v>
      </c>
      <c r="B41" s="46">
        <v>1380.1689706699999</v>
      </c>
      <c r="C41" s="46">
        <v>72.339668970000005</v>
      </c>
      <c r="D41" s="46">
        <v>159.72206951999999</v>
      </c>
      <c r="E41" s="46">
        <v>245.05520747</v>
      </c>
      <c r="F41" s="46">
        <v>343.25505175000001</v>
      </c>
      <c r="G41" s="46">
        <v>437.48504492000001</v>
      </c>
      <c r="H41" s="46">
        <v>536.72164760999999</v>
      </c>
      <c r="I41" s="46">
        <v>652.19545209</v>
      </c>
      <c r="J41" s="46">
        <v>758.43013312000005</v>
      </c>
      <c r="K41" s="46">
        <v>835.25112196500004</v>
      </c>
      <c r="L41" s="46">
        <v>964.86390101899997</v>
      </c>
      <c r="M41" s="46">
        <v>1339.5103911860001</v>
      </c>
      <c r="N41" s="46">
        <v>1424.3716904140001</v>
      </c>
      <c r="O41" s="65" t="s">
        <v>338</v>
      </c>
    </row>
    <row r="42" spans="1:15" x14ac:dyDescent="0.25">
      <c r="A42" s="66" t="s">
        <v>335</v>
      </c>
      <c r="B42" s="46">
        <v>1815.40099837</v>
      </c>
      <c r="C42" s="46">
        <v>127.32709627</v>
      </c>
      <c r="D42" s="46">
        <v>179.33003188000001</v>
      </c>
      <c r="E42" s="46">
        <v>319.74298554999996</v>
      </c>
      <c r="F42" s="46">
        <v>461.51800505</v>
      </c>
      <c r="G42" s="46">
        <v>620.0570537000001</v>
      </c>
      <c r="H42" s="46">
        <v>749.76768186999993</v>
      </c>
      <c r="I42" s="46">
        <v>968.02121181999996</v>
      </c>
      <c r="J42" s="46">
        <v>1131.7429946900002</v>
      </c>
      <c r="K42" s="46">
        <v>1261.1015818590001</v>
      </c>
      <c r="L42" s="46">
        <v>1417.420169898</v>
      </c>
      <c r="M42" s="46">
        <v>1705.0370722330001</v>
      </c>
      <c r="N42" s="46">
        <v>1908.6857408990002</v>
      </c>
      <c r="O42" s="65" t="s">
        <v>337</v>
      </c>
    </row>
    <row r="43" spans="1:15" x14ac:dyDescent="0.25">
      <c r="A43" s="66" t="s">
        <v>336</v>
      </c>
      <c r="B43" s="46">
        <v>347.25887048999999</v>
      </c>
      <c r="C43" s="46">
        <v>3.41105013</v>
      </c>
      <c r="D43" s="46">
        <v>11.358818139999999</v>
      </c>
      <c r="E43" s="46">
        <v>22.658249599999998</v>
      </c>
      <c r="F43" s="46">
        <v>30.835145870000002</v>
      </c>
      <c r="G43" s="46">
        <v>40.234852480000001</v>
      </c>
      <c r="H43" s="46">
        <v>48.832189230000004</v>
      </c>
      <c r="I43" s="46">
        <v>63.248630089999999</v>
      </c>
      <c r="J43" s="46">
        <v>83.010576100000009</v>
      </c>
      <c r="K43" s="46">
        <v>24.817231504999999</v>
      </c>
      <c r="L43" s="46">
        <v>39.468848266000002</v>
      </c>
      <c r="M43" s="46">
        <v>52.569105194000002</v>
      </c>
      <c r="N43" s="46">
        <v>222.05083373400001</v>
      </c>
      <c r="O43" s="65" t="s">
        <v>339</v>
      </c>
    </row>
    <row r="44" spans="1:15" x14ac:dyDescent="0.25">
      <c r="A44" s="59" t="s">
        <v>157</v>
      </c>
      <c r="B44" s="51">
        <v>10682.808979700001</v>
      </c>
      <c r="C44" s="51">
        <v>810.21224131999998</v>
      </c>
      <c r="D44" s="51">
        <v>1599.74263111</v>
      </c>
      <c r="E44" s="51">
        <v>2578.9467967700002</v>
      </c>
      <c r="F44" s="51">
        <v>3441.2625762499997</v>
      </c>
      <c r="G44" s="51">
        <v>4403.7671991799998</v>
      </c>
      <c r="H44" s="51">
        <v>5276.8995116699998</v>
      </c>
      <c r="I44" s="51">
        <v>6152.3118583300002</v>
      </c>
      <c r="J44" s="51">
        <v>7072.9045422300014</v>
      </c>
      <c r="K44" s="51">
        <f>SUM(K35:K43)</f>
        <v>7993.6423687649985</v>
      </c>
      <c r="L44" s="51">
        <f>SUM(L35:L43)</f>
        <v>9001.5765968510004</v>
      </c>
      <c r="M44" s="51">
        <f>SUM(M35:M43)</f>
        <v>9993.8748833150003</v>
      </c>
      <c r="N44" s="51">
        <f>SUM(N35:N43)</f>
        <v>11089.865123892001</v>
      </c>
      <c r="O44" s="60" t="s">
        <v>158</v>
      </c>
    </row>
    <row r="45" spans="1:15" x14ac:dyDescent="0.25">
      <c r="A45" s="57" t="s">
        <v>159</v>
      </c>
      <c r="B45" s="51">
        <v>7875.95457747</v>
      </c>
      <c r="C45" s="51">
        <v>638.47997695000004</v>
      </c>
      <c r="D45" s="51">
        <v>1305.3945282999998</v>
      </c>
      <c r="E45" s="51">
        <v>1800.1206652599999</v>
      </c>
      <c r="F45" s="51">
        <v>2236.8386928300001</v>
      </c>
      <c r="G45" s="51">
        <v>3011.9199748700003</v>
      </c>
      <c r="H45" s="51">
        <v>3795.49410713</v>
      </c>
      <c r="I45" s="51">
        <v>4341.4123383799997</v>
      </c>
      <c r="J45" s="51">
        <v>4968.0761425000001</v>
      </c>
      <c r="K45" s="51">
        <v>5529.393324269</v>
      </c>
      <c r="L45" s="51">
        <v>6201.2063770920004</v>
      </c>
      <c r="M45" s="51">
        <v>6841.1565235670005</v>
      </c>
      <c r="N45" s="51">
        <v>7663.2443914639998</v>
      </c>
      <c r="O45" s="60" t="s">
        <v>160</v>
      </c>
    </row>
    <row r="46" spans="1:15" x14ac:dyDescent="0.25">
      <c r="A46" s="57" t="s">
        <v>228</v>
      </c>
      <c r="B46" s="51">
        <v>18558.7635572</v>
      </c>
      <c r="C46" s="51">
        <v>1448.6922183000001</v>
      </c>
      <c r="D46" s="51">
        <v>2905.1371594500001</v>
      </c>
      <c r="E46" s="51">
        <v>4379.06746208</v>
      </c>
      <c r="F46" s="51">
        <v>5678.1012691099995</v>
      </c>
      <c r="G46" s="51">
        <v>7415.6871740899996</v>
      </c>
      <c r="H46" s="51">
        <v>9072.3936188400003</v>
      </c>
      <c r="I46" s="51">
        <v>10493.724196749999</v>
      </c>
      <c r="J46" s="51">
        <v>12040.980684769998</v>
      </c>
      <c r="K46" s="51">
        <v>13523.035693034</v>
      </c>
      <c r="L46" s="51">
        <v>15202.782973943</v>
      </c>
      <c r="M46" s="51">
        <v>16835.031406882004</v>
      </c>
      <c r="N46" s="51">
        <v>18753.109515356002</v>
      </c>
      <c r="O46" s="58" t="s">
        <v>229</v>
      </c>
    </row>
    <row r="47" spans="1:15" x14ac:dyDescent="0.25">
      <c r="A47" s="57" t="s">
        <v>227</v>
      </c>
      <c r="B47" s="51">
        <v>4311.1869842599999</v>
      </c>
      <c r="C47" s="51">
        <v>493.71041896999998</v>
      </c>
      <c r="D47" s="51">
        <v>957.94440209000004</v>
      </c>
      <c r="E47" s="51">
        <v>1373.0379682</v>
      </c>
      <c r="F47" s="51">
        <v>1809.6714227299999</v>
      </c>
      <c r="G47" s="51">
        <v>2286.0893691799997</v>
      </c>
      <c r="H47" s="51">
        <v>2758.1281369899998</v>
      </c>
      <c r="I47" s="51">
        <v>3286.2542061200002</v>
      </c>
      <c r="J47" s="51">
        <v>3801.4765634099999</v>
      </c>
      <c r="K47" s="51">
        <v>4269.2656443489977</v>
      </c>
      <c r="L47" s="51">
        <v>4730.549578006001</v>
      </c>
      <c r="M47" s="51">
        <v>5232.4641007429955</v>
      </c>
      <c r="N47" s="51">
        <v>5696.3011258069982</v>
      </c>
      <c r="O47" s="58" t="s">
        <v>230</v>
      </c>
    </row>
    <row r="48" spans="1:15" x14ac:dyDescent="0.25">
      <c r="A48" s="57" t="s">
        <v>161</v>
      </c>
      <c r="B48" s="55"/>
      <c r="C48" s="55"/>
      <c r="D48" s="55"/>
      <c r="E48" s="55"/>
      <c r="F48" s="55"/>
      <c r="G48" s="55"/>
      <c r="H48" s="55"/>
      <c r="I48" s="55"/>
      <c r="J48" s="55"/>
      <c r="K48" s="55"/>
      <c r="L48" s="55"/>
      <c r="M48" s="55"/>
      <c r="N48" s="55"/>
      <c r="O48" s="58" t="s">
        <v>162</v>
      </c>
    </row>
    <row r="49" spans="1:15" x14ac:dyDescent="0.25">
      <c r="A49" s="66" t="s">
        <v>163</v>
      </c>
      <c r="B49" s="46">
        <v>1129.7622040599999</v>
      </c>
      <c r="C49" s="46">
        <v>140.1137516</v>
      </c>
      <c r="D49" s="46">
        <v>261.65775594999997</v>
      </c>
      <c r="E49" s="46">
        <v>240.41201788000001</v>
      </c>
      <c r="F49" s="46">
        <v>355.90608094999999</v>
      </c>
      <c r="G49" s="46">
        <v>469.30497861999999</v>
      </c>
      <c r="H49" s="46">
        <v>597.76737786000001</v>
      </c>
      <c r="I49" s="46">
        <v>638.90769377000004</v>
      </c>
      <c r="J49" s="46">
        <v>756.62163146</v>
      </c>
      <c r="K49" s="46">
        <v>927.43471475299998</v>
      </c>
      <c r="L49" s="46">
        <v>1071.861532654</v>
      </c>
      <c r="M49" s="46">
        <v>1128.3829570589999</v>
      </c>
      <c r="N49" s="46">
        <v>1218.4457402119999</v>
      </c>
      <c r="O49" s="65" t="s">
        <v>164</v>
      </c>
    </row>
    <row r="50" spans="1:15" x14ac:dyDescent="0.25">
      <c r="A50" s="66" t="s">
        <v>165</v>
      </c>
      <c r="B50" s="46">
        <v>-100.57431864</v>
      </c>
      <c r="C50" s="46">
        <v>-29.906123009999998</v>
      </c>
      <c r="D50" s="46">
        <v>-72.818898499999989</v>
      </c>
      <c r="E50" s="46">
        <v>92.785707160000001</v>
      </c>
      <c r="F50" s="46">
        <v>81.574581370000004</v>
      </c>
      <c r="G50" s="46">
        <v>78.762645579999997</v>
      </c>
      <c r="H50" s="46">
        <v>53.869601209999999</v>
      </c>
      <c r="I50" s="46">
        <v>149.53684945999998</v>
      </c>
      <c r="J50" s="46">
        <v>151.79094223999999</v>
      </c>
      <c r="K50" s="46">
        <v>122.90387901</v>
      </c>
      <c r="L50" s="46">
        <v>88.031097989000003</v>
      </c>
      <c r="M50" s="46">
        <v>150.139780828</v>
      </c>
      <c r="N50" s="46">
        <v>100.75382681100001</v>
      </c>
      <c r="O50" s="65" t="s">
        <v>166</v>
      </c>
    </row>
    <row r="51" spans="1:15" x14ac:dyDescent="0.25">
      <c r="A51" s="57" t="s">
        <v>167</v>
      </c>
      <c r="B51" s="51">
        <v>1029.1878854199999</v>
      </c>
      <c r="C51" s="51">
        <v>110.20762858000001</v>
      </c>
      <c r="D51" s="51">
        <v>188.83885744</v>
      </c>
      <c r="E51" s="51">
        <v>333.19772505000003</v>
      </c>
      <c r="F51" s="51">
        <v>437.48066232000002</v>
      </c>
      <c r="G51" s="51">
        <v>548.06762419999995</v>
      </c>
      <c r="H51" s="51">
        <v>651.63697907000005</v>
      </c>
      <c r="I51" s="51">
        <v>788.44454324000003</v>
      </c>
      <c r="J51" s="51">
        <v>908.41257369999994</v>
      </c>
      <c r="K51" s="51">
        <v>1050.3385937629998</v>
      </c>
      <c r="L51" s="51">
        <v>1159.8926306429998</v>
      </c>
      <c r="M51" s="51">
        <v>1278.5227378869999</v>
      </c>
      <c r="N51" s="51">
        <v>1319.1995670229999</v>
      </c>
      <c r="O51" s="58" t="s">
        <v>168</v>
      </c>
    </row>
    <row r="52" spans="1:15" x14ac:dyDescent="0.25">
      <c r="A52" s="57" t="s">
        <v>169</v>
      </c>
      <c r="B52" s="51">
        <v>3281.9990988300001</v>
      </c>
      <c r="C52" s="51">
        <v>383.50279038999997</v>
      </c>
      <c r="D52" s="51">
        <v>769.10554463999995</v>
      </c>
      <c r="E52" s="51">
        <v>1039.84024314</v>
      </c>
      <c r="F52" s="51">
        <v>1372.1907604100002</v>
      </c>
      <c r="G52" s="51">
        <v>1738.0217449700001</v>
      </c>
      <c r="H52" s="51">
        <v>2106.4911579099999</v>
      </c>
      <c r="I52" s="51">
        <v>2497.8096628800004</v>
      </c>
      <c r="J52" s="51">
        <v>2893.06398971</v>
      </c>
      <c r="K52" s="51">
        <v>3218.9270505859977</v>
      </c>
      <c r="L52" s="51">
        <v>3570.6569473630011</v>
      </c>
      <c r="M52" s="51">
        <v>3953.941362855996</v>
      </c>
      <c r="N52" s="51">
        <v>4377.1015587839984</v>
      </c>
      <c r="O52" s="58" t="s">
        <v>224</v>
      </c>
    </row>
    <row r="53" spans="1:15" x14ac:dyDescent="0.25">
      <c r="A53" s="57" t="s">
        <v>172</v>
      </c>
      <c r="B53" s="51">
        <v>0</v>
      </c>
      <c r="C53" s="51">
        <v>0</v>
      </c>
      <c r="D53" s="51">
        <v>0</v>
      </c>
      <c r="E53" s="51">
        <v>0</v>
      </c>
      <c r="F53" s="51">
        <v>0</v>
      </c>
      <c r="G53" s="51">
        <v>0</v>
      </c>
      <c r="H53" s="51">
        <v>0</v>
      </c>
      <c r="I53" s="51">
        <v>0</v>
      </c>
      <c r="J53" s="51">
        <v>0</v>
      </c>
      <c r="K53" s="51">
        <v>0</v>
      </c>
      <c r="L53" s="51">
        <v>0</v>
      </c>
      <c r="M53" s="51">
        <v>0</v>
      </c>
      <c r="N53" s="51">
        <v>0</v>
      </c>
      <c r="O53" s="58" t="s">
        <v>173</v>
      </c>
    </row>
    <row r="54" spans="1:15" x14ac:dyDescent="0.25">
      <c r="A54" s="42" t="s">
        <v>226</v>
      </c>
      <c r="B54" s="67">
        <v>3281.9990988300001</v>
      </c>
      <c r="C54" s="67">
        <v>383.50279038999997</v>
      </c>
      <c r="D54" s="67">
        <v>769.10554463999995</v>
      </c>
      <c r="E54" s="67">
        <v>1039.84024314</v>
      </c>
      <c r="F54" s="67">
        <v>1372.1907604100002</v>
      </c>
      <c r="G54" s="67">
        <v>1738.0217449700001</v>
      </c>
      <c r="H54" s="67">
        <v>2106.4911579099999</v>
      </c>
      <c r="I54" s="67">
        <v>2497.8096628800004</v>
      </c>
      <c r="J54" s="67">
        <v>2893.06398971</v>
      </c>
      <c r="K54" s="67">
        <v>3218.9270505859977</v>
      </c>
      <c r="L54" s="67">
        <v>3570.6569473630011</v>
      </c>
      <c r="M54" s="67">
        <v>3953.941362855996</v>
      </c>
      <c r="N54" s="67">
        <v>4377.1015587839984</v>
      </c>
      <c r="O54" s="68" t="s">
        <v>225</v>
      </c>
    </row>
    <row r="55" spans="1:15" x14ac:dyDescent="0.25">
      <c r="A55" s="172"/>
      <c r="B55" s="173"/>
      <c r="C55" s="173"/>
      <c r="D55" s="173"/>
      <c r="E55" s="173"/>
      <c r="F55" s="173"/>
      <c r="G55" s="173"/>
      <c r="H55" s="173"/>
      <c r="I55" s="173"/>
      <c r="J55" s="173"/>
      <c r="K55" s="173"/>
      <c r="L55" s="173"/>
      <c r="M55" s="173"/>
      <c r="N55" s="173"/>
      <c r="O55" s="174"/>
    </row>
    <row r="56" spans="1:15" x14ac:dyDescent="0.25">
      <c r="A56" s="110" t="s">
        <v>474</v>
      </c>
    </row>
    <row r="57" spans="1:15" x14ac:dyDescent="0.25">
      <c r="A57" s="38" t="s">
        <v>476</v>
      </c>
    </row>
    <row r="59" spans="1:15" x14ac:dyDescent="0.25">
      <c r="A59" s="39" t="s">
        <v>265</v>
      </c>
    </row>
    <row r="60" spans="1:15" x14ac:dyDescent="0.25">
      <c r="A60" s="39" t="s">
        <v>516</v>
      </c>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Q52"/>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Q12" sqref="Q12"/>
    </sheetView>
  </sheetViews>
  <sheetFormatPr defaultColWidth="9.1796875" defaultRowHeight="10.5" x14ac:dyDescent="0.25"/>
  <cols>
    <col min="1" max="1" width="26.1796875" style="38" customWidth="1"/>
    <col min="2" max="4" width="5.453125" style="38" bestFit="1" customWidth="1"/>
    <col min="5" max="5" width="5.81640625" style="53" customWidth="1"/>
    <col min="6" max="6" width="5.453125" style="38" bestFit="1" customWidth="1"/>
    <col min="7" max="14" width="6" style="38" customWidth="1"/>
    <col min="15" max="15" width="30.1796875" style="38" bestFit="1" customWidth="1"/>
    <col min="16" max="16384" width="9.1796875" style="38"/>
  </cols>
  <sheetData>
    <row r="1" spans="1:17" ht="13" x14ac:dyDescent="0.25">
      <c r="A1" s="155" t="s">
        <v>310</v>
      </c>
      <c r="B1" s="156"/>
      <c r="C1" s="156"/>
      <c r="D1" s="156"/>
      <c r="E1" s="156"/>
      <c r="F1" s="156"/>
      <c r="G1" s="156"/>
      <c r="H1" s="156"/>
      <c r="I1" s="156"/>
      <c r="J1" s="156"/>
      <c r="K1" s="156"/>
      <c r="L1" s="156"/>
      <c r="M1" s="156"/>
      <c r="N1" s="156"/>
      <c r="O1" s="157"/>
    </row>
    <row r="2" spans="1:17" ht="13" x14ac:dyDescent="0.25">
      <c r="A2" s="158" t="s">
        <v>311</v>
      </c>
      <c r="B2" s="159"/>
      <c r="C2" s="159"/>
      <c r="D2" s="159"/>
      <c r="E2" s="159"/>
      <c r="F2" s="159"/>
      <c r="G2" s="159"/>
      <c r="H2" s="159"/>
      <c r="I2" s="159"/>
      <c r="J2" s="159"/>
      <c r="K2" s="159"/>
      <c r="L2" s="159"/>
      <c r="M2" s="159"/>
      <c r="N2" s="159"/>
      <c r="O2" s="160"/>
    </row>
    <row r="3" spans="1:17" x14ac:dyDescent="0.25">
      <c r="A3" s="89" t="s">
        <v>0</v>
      </c>
      <c r="B3" s="98">
        <v>44896</v>
      </c>
      <c r="C3" s="98">
        <v>44927</v>
      </c>
      <c r="D3" s="98">
        <v>44958</v>
      </c>
      <c r="E3" s="98">
        <v>44986</v>
      </c>
      <c r="F3" s="98">
        <v>45017</v>
      </c>
      <c r="G3" s="98">
        <v>45047</v>
      </c>
      <c r="H3" s="98">
        <v>45078</v>
      </c>
      <c r="I3" s="126">
        <v>45108</v>
      </c>
      <c r="J3" s="126">
        <v>45139</v>
      </c>
      <c r="K3" s="126">
        <v>45170</v>
      </c>
      <c r="L3" s="126">
        <v>45200</v>
      </c>
      <c r="M3" s="126">
        <v>45231</v>
      </c>
      <c r="N3" s="126">
        <v>45261</v>
      </c>
      <c r="O3" s="91" t="s">
        <v>8</v>
      </c>
    </row>
    <row r="4" spans="1:17" x14ac:dyDescent="0.25">
      <c r="A4" s="80" t="s">
        <v>24</v>
      </c>
      <c r="B4" s="32"/>
      <c r="C4" s="32"/>
      <c r="D4" s="32"/>
      <c r="E4" s="32"/>
      <c r="F4" s="32"/>
      <c r="G4" s="32"/>
      <c r="H4" s="32"/>
      <c r="I4" s="32"/>
      <c r="J4" s="32"/>
      <c r="K4" s="130"/>
      <c r="L4" s="130"/>
      <c r="M4" s="130"/>
      <c r="N4" s="130"/>
      <c r="O4" s="69" t="s">
        <v>25</v>
      </c>
    </row>
    <row r="5" spans="1:17" x14ac:dyDescent="0.25">
      <c r="A5" s="76" t="s">
        <v>198</v>
      </c>
      <c r="B5" s="32">
        <v>178.64545909768998</v>
      </c>
      <c r="C5" s="32"/>
      <c r="D5" s="32"/>
      <c r="E5" s="32">
        <v>160.83407173104004</v>
      </c>
      <c r="F5" s="32"/>
      <c r="G5" s="32"/>
      <c r="H5" s="32">
        <v>190.73941259987981</v>
      </c>
      <c r="I5" s="32"/>
      <c r="J5" s="32"/>
      <c r="K5" s="32">
        <v>200.71675221112946</v>
      </c>
      <c r="L5" s="32"/>
      <c r="M5" s="32"/>
      <c r="N5" s="32"/>
      <c r="O5" s="47" t="s">
        <v>199</v>
      </c>
    </row>
    <row r="6" spans="1:17" x14ac:dyDescent="0.25">
      <c r="A6" s="76" t="s">
        <v>23</v>
      </c>
      <c r="B6" s="32">
        <v>1.75</v>
      </c>
      <c r="C6" s="32"/>
      <c r="D6" s="32"/>
      <c r="E6" s="32">
        <v>6.5076599999999996</v>
      </c>
      <c r="F6" s="32"/>
      <c r="G6" s="32"/>
      <c r="H6" s="32">
        <v>5.4719980000000001</v>
      </c>
      <c r="I6" s="32"/>
      <c r="J6" s="32"/>
      <c r="K6" s="32">
        <v>27.65</v>
      </c>
      <c r="L6" s="32"/>
      <c r="M6" s="32"/>
      <c r="N6" s="32"/>
      <c r="O6" s="47" t="s">
        <v>205</v>
      </c>
    </row>
    <row r="7" spans="1:17" x14ac:dyDescent="0.25">
      <c r="A7" s="77" t="s">
        <v>206</v>
      </c>
      <c r="B7" s="32">
        <v>1.75</v>
      </c>
      <c r="C7" s="32"/>
      <c r="D7" s="32"/>
      <c r="E7" s="32">
        <v>6.5076599999999996</v>
      </c>
      <c r="F7" s="32"/>
      <c r="G7" s="32"/>
      <c r="H7" s="32">
        <v>5.4719980000000001</v>
      </c>
      <c r="I7" s="32"/>
      <c r="J7" s="32"/>
      <c r="K7" s="32">
        <v>27.65</v>
      </c>
      <c r="L7" s="32"/>
      <c r="M7" s="32"/>
      <c r="N7" s="32"/>
      <c r="O7" s="48" t="s">
        <v>208</v>
      </c>
    </row>
    <row r="8" spans="1:17" x14ac:dyDescent="0.25">
      <c r="A8" s="77" t="s">
        <v>207</v>
      </c>
      <c r="B8" s="32">
        <v>0</v>
      </c>
      <c r="C8" s="32"/>
      <c r="D8" s="32"/>
      <c r="E8" s="32">
        <v>0</v>
      </c>
      <c r="F8" s="32"/>
      <c r="G8" s="32"/>
      <c r="H8" s="32">
        <v>0</v>
      </c>
      <c r="I8" s="32"/>
      <c r="J8" s="32"/>
      <c r="K8" s="32">
        <v>0</v>
      </c>
      <c r="L8" s="32"/>
      <c r="M8" s="32"/>
      <c r="N8" s="32"/>
      <c r="O8" s="48" t="s">
        <v>209</v>
      </c>
    </row>
    <row r="9" spans="1:17" x14ac:dyDescent="0.25">
      <c r="A9" s="76" t="s">
        <v>170</v>
      </c>
      <c r="B9" s="32">
        <v>1523.5295076890302</v>
      </c>
      <c r="C9" s="32"/>
      <c r="D9" s="32"/>
      <c r="E9" s="32">
        <v>1703.0469558416501</v>
      </c>
      <c r="F9" s="32"/>
      <c r="G9" s="32"/>
      <c r="H9" s="32">
        <v>1726.3744490566867</v>
      </c>
      <c r="I9" s="32"/>
      <c r="J9" s="32"/>
      <c r="K9" s="32">
        <v>1741.1490091066928</v>
      </c>
      <c r="L9" s="32"/>
      <c r="M9" s="32"/>
      <c r="N9" s="32"/>
      <c r="O9" s="47" t="s">
        <v>171</v>
      </c>
    </row>
    <row r="10" spans="1:17" x14ac:dyDescent="0.25">
      <c r="A10" s="77" t="s">
        <v>117</v>
      </c>
      <c r="B10" s="32">
        <v>1350.0924023580301</v>
      </c>
      <c r="C10" s="32"/>
      <c r="D10" s="32"/>
      <c r="E10" s="32">
        <v>1479.2721419526501</v>
      </c>
      <c r="F10" s="32"/>
      <c r="G10" s="32"/>
      <c r="H10" s="32">
        <v>1502.5439928136864</v>
      </c>
      <c r="I10" s="32"/>
      <c r="J10" s="32"/>
      <c r="K10" s="32">
        <v>1510.6624181166926</v>
      </c>
      <c r="L10" s="32"/>
      <c r="M10" s="32"/>
      <c r="N10" s="32"/>
      <c r="O10" s="48" t="s">
        <v>118</v>
      </c>
      <c r="P10" s="142"/>
      <c r="Q10" s="143"/>
    </row>
    <row r="11" spans="1:17" x14ac:dyDescent="0.25">
      <c r="A11" s="77" t="s">
        <v>119</v>
      </c>
      <c r="B11" s="32">
        <v>168.83999933100003</v>
      </c>
      <c r="C11" s="32"/>
      <c r="D11" s="32"/>
      <c r="E11" s="32">
        <v>217.72576188900001</v>
      </c>
      <c r="F11" s="32"/>
      <c r="G11" s="32"/>
      <c r="H11" s="32">
        <v>217.768639243</v>
      </c>
      <c r="I11" s="32"/>
      <c r="J11" s="32"/>
      <c r="K11" s="32">
        <v>217.90626868999999</v>
      </c>
      <c r="L11" s="32"/>
      <c r="M11" s="32"/>
      <c r="N11" s="32"/>
      <c r="O11" s="48" t="s">
        <v>120</v>
      </c>
      <c r="P11" s="142"/>
      <c r="Q11" s="143"/>
    </row>
    <row r="12" spans="1:17" x14ac:dyDescent="0.25">
      <c r="A12" s="77" t="s">
        <v>21</v>
      </c>
      <c r="B12" s="32">
        <v>4.5971060000000001</v>
      </c>
      <c r="C12" s="32"/>
      <c r="D12" s="32"/>
      <c r="E12" s="32">
        <v>6.0490519999999997</v>
      </c>
      <c r="F12" s="32"/>
      <c r="G12" s="32"/>
      <c r="H12" s="32">
        <v>6.0618169999999996</v>
      </c>
      <c r="I12" s="32"/>
      <c r="J12" s="32"/>
      <c r="K12" s="32">
        <v>12.580322300000001</v>
      </c>
      <c r="L12" s="32"/>
      <c r="M12" s="32"/>
      <c r="N12" s="32"/>
      <c r="O12" s="48" t="s">
        <v>20</v>
      </c>
      <c r="P12" s="142"/>
      <c r="Q12" s="143"/>
    </row>
    <row r="13" spans="1:17" x14ac:dyDescent="0.25">
      <c r="A13" s="76" t="s">
        <v>210</v>
      </c>
      <c r="B13" s="32">
        <v>66.943590503760007</v>
      </c>
      <c r="C13" s="32"/>
      <c r="D13" s="32"/>
      <c r="E13" s="32">
        <v>71.595327893510003</v>
      </c>
      <c r="F13" s="32"/>
      <c r="G13" s="32"/>
      <c r="H13" s="32">
        <v>74.412199224169996</v>
      </c>
      <c r="I13" s="32"/>
      <c r="J13" s="32"/>
      <c r="K13" s="32">
        <v>75.613405173550007</v>
      </c>
      <c r="L13" s="32"/>
      <c r="M13" s="32"/>
      <c r="N13" s="32"/>
      <c r="O13" s="47" t="s">
        <v>211</v>
      </c>
    </row>
    <row r="14" spans="1:17" x14ac:dyDescent="0.25">
      <c r="A14" s="76" t="s">
        <v>213</v>
      </c>
      <c r="B14" s="32">
        <v>69.783091283000005</v>
      </c>
      <c r="C14" s="32"/>
      <c r="D14" s="32"/>
      <c r="E14" s="32">
        <v>39.340505706669994</v>
      </c>
      <c r="F14" s="32"/>
      <c r="G14" s="32"/>
      <c r="H14" s="32">
        <v>37.543726093563329</v>
      </c>
      <c r="I14" s="32"/>
      <c r="J14" s="32"/>
      <c r="K14" s="32">
        <v>37.258792423923332</v>
      </c>
      <c r="L14" s="32"/>
      <c r="M14" s="32"/>
      <c r="N14" s="32"/>
      <c r="O14" s="47" t="s">
        <v>212</v>
      </c>
    </row>
    <row r="15" spans="1:17" x14ac:dyDescent="0.25">
      <c r="A15" s="76" t="s">
        <v>215</v>
      </c>
      <c r="B15" s="32">
        <v>32.041244463989997</v>
      </c>
      <c r="C15" s="32"/>
      <c r="D15" s="32"/>
      <c r="E15" s="32">
        <v>37.541110203129996</v>
      </c>
      <c r="F15" s="32"/>
      <c r="G15" s="32"/>
      <c r="H15" s="32">
        <v>34.756746043610008</v>
      </c>
      <c r="I15" s="32"/>
      <c r="J15" s="32"/>
      <c r="K15" s="32">
        <v>32.623834151979999</v>
      </c>
      <c r="L15" s="32"/>
      <c r="M15" s="32"/>
      <c r="N15" s="32"/>
      <c r="O15" s="47" t="s">
        <v>214</v>
      </c>
    </row>
    <row r="16" spans="1:17" x14ac:dyDescent="0.25">
      <c r="A16" s="79" t="s">
        <v>47</v>
      </c>
      <c r="B16" s="32">
        <v>1872.6928930374702</v>
      </c>
      <c r="C16" s="32"/>
      <c r="D16" s="32"/>
      <c r="E16" s="32">
        <v>2018.86563137601</v>
      </c>
      <c r="F16" s="32"/>
      <c r="G16" s="32"/>
      <c r="H16" s="32">
        <v>2069.2985310179197</v>
      </c>
      <c r="I16" s="32"/>
      <c r="J16" s="32"/>
      <c r="K16" s="32">
        <v>2115.0117930672855</v>
      </c>
      <c r="L16" s="32"/>
      <c r="M16" s="32"/>
      <c r="N16" s="32"/>
      <c r="O16" s="52" t="s">
        <v>48</v>
      </c>
    </row>
    <row r="17" spans="1:15" x14ac:dyDescent="0.25">
      <c r="A17" s="79" t="s">
        <v>49</v>
      </c>
      <c r="B17" s="32"/>
      <c r="C17" s="32"/>
      <c r="D17" s="32"/>
      <c r="E17" s="32"/>
      <c r="F17" s="32"/>
      <c r="G17" s="32"/>
      <c r="H17" s="32"/>
      <c r="I17" s="32"/>
      <c r="J17" s="32"/>
      <c r="K17" s="32"/>
      <c r="L17" s="32"/>
      <c r="M17" s="32"/>
      <c r="N17" s="32"/>
      <c r="O17" s="52" t="s">
        <v>50</v>
      </c>
    </row>
    <row r="18" spans="1:15" x14ac:dyDescent="0.25">
      <c r="A18" s="76" t="s">
        <v>216</v>
      </c>
      <c r="B18" s="32">
        <v>133.33967543487</v>
      </c>
      <c r="C18" s="32"/>
      <c r="D18" s="32"/>
      <c r="E18" s="32">
        <v>83.12483419342999</v>
      </c>
      <c r="F18" s="32"/>
      <c r="G18" s="32"/>
      <c r="H18" s="32">
        <v>84.643828630919984</v>
      </c>
      <c r="I18" s="32"/>
      <c r="J18" s="32"/>
      <c r="K18" s="32">
        <v>85</v>
      </c>
      <c r="L18" s="32"/>
      <c r="M18" s="32"/>
      <c r="N18" s="32"/>
      <c r="O18" s="47" t="s">
        <v>217</v>
      </c>
    </row>
    <row r="19" spans="1:15" ht="9.65" customHeight="1" x14ac:dyDescent="0.25">
      <c r="A19" s="76" t="s">
        <v>218</v>
      </c>
      <c r="B19" s="32">
        <v>21.982518734999999</v>
      </c>
      <c r="C19" s="32"/>
      <c r="D19" s="32"/>
      <c r="E19" s="32">
        <v>21.982517725000001</v>
      </c>
      <c r="F19" s="32"/>
      <c r="G19" s="32"/>
      <c r="H19" s="32">
        <v>24.084872832040002</v>
      </c>
      <c r="I19" s="32"/>
      <c r="J19" s="32"/>
      <c r="K19" s="32">
        <v>25.419992060040006</v>
      </c>
      <c r="L19" s="32"/>
      <c r="M19" s="32"/>
      <c r="N19" s="32"/>
      <c r="O19" s="47" t="s">
        <v>219</v>
      </c>
    </row>
    <row r="20" spans="1:15" x14ac:dyDescent="0.25">
      <c r="A20" s="76" t="s">
        <v>221</v>
      </c>
      <c r="B20" s="32">
        <v>22.71471785576</v>
      </c>
      <c r="C20" s="32"/>
      <c r="D20" s="32"/>
      <c r="E20" s="32">
        <v>14.46003236262</v>
      </c>
      <c r="F20" s="32"/>
      <c r="G20" s="32"/>
      <c r="H20" s="32">
        <v>14.257890121380001</v>
      </c>
      <c r="I20" s="32"/>
      <c r="J20" s="32"/>
      <c r="K20" s="32">
        <v>20.012802704240002</v>
      </c>
      <c r="L20" s="32"/>
      <c r="M20" s="32"/>
      <c r="N20" s="32"/>
      <c r="O20" s="47" t="s">
        <v>220</v>
      </c>
    </row>
    <row r="21" spans="1:15" x14ac:dyDescent="0.25">
      <c r="A21" s="76" t="s">
        <v>51</v>
      </c>
      <c r="B21" s="32">
        <v>178.03691202562999</v>
      </c>
      <c r="C21" s="32"/>
      <c r="D21" s="32"/>
      <c r="E21" s="32">
        <v>119.56738428105</v>
      </c>
      <c r="F21" s="32"/>
      <c r="G21" s="32"/>
      <c r="H21" s="32">
        <v>122.98659158433999</v>
      </c>
      <c r="I21" s="32"/>
      <c r="J21" s="32"/>
      <c r="K21" s="32">
        <f>SUM(K18:K20)</f>
        <v>130.43279476428</v>
      </c>
      <c r="L21" s="32"/>
      <c r="M21" s="32"/>
      <c r="N21" s="32"/>
      <c r="O21" s="47" t="s">
        <v>52</v>
      </c>
    </row>
    <row r="22" spans="1:15" x14ac:dyDescent="0.25">
      <c r="A22" s="79" t="s">
        <v>11</v>
      </c>
      <c r="B22" s="50">
        <v>2050.7298050630998</v>
      </c>
      <c r="C22" s="50"/>
      <c r="D22" s="50"/>
      <c r="E22" s="50">
        <v>2138.43301565706</v>
      </c>
      <c r="F22" s="50"/>
      <c r="G22" s="50"/>
      <c r="H22" s="50">
        <v>2192.285122602259</v>
      </c>
      <c r="I22" s="50"/>
      <c r="J22" s="50"/>
      <c r="K22" s="50">
        <f>K16+K21</f>
        <v>2245.4445878315655</v>
      </c>
      <c r="L22" s="50"/>
      <c r="M22" s="50"/>
      <c r="N22" s="50"/>
      <c r="O22" s="52" t="s">
        <v>12</v>
      </c>
    </row>
    <row r="23" spans="1:15" x14ac:dyDescent="0.25">
      <c r="A23" s="79"/>
      <c r="B23" s="32"/>
      <c r="C23" s="32"/>
      <c r="D23" s="32"/>
      <c r="E23" s="32"/>
      <c r="F23" s="32"/>
      <c r="G23" s="32"/>
      <c r="H23" s="32"/>
      <c r="I23" s="32"/>
      <c r="J23" s="32"/>
      <c r="K23" s="32"/>
      <c r="L23" s="32"/>
      <c r="M23" s="32"/>
      <c r="N23" s="32"/>
      <c r="O23" s="52"/>
    </row>
    <row r="24" spans="1:15" x14ac:dyDescent="0.25">
      <c r="A24" s="81" t="s">
        <v>53</v>
      </c>
      <c r="B24" s="32"/>
      <c r="C24" s="32"/>
      <c r="D24" s="32"/>
      <c r="E24" s="32"/>
      <c r="F24" s="32"/>
      <c r="G24" s="32"/>
      <c r="H24" s="32"/>
      <c r="I24" s="32"/>
      <c r="J24" s="32"/>
      <c r="K24" s="32"/>
      <c r="L24" s="32"/>
      <c r="M24" s="32"/>
      <c r="N24" s="32"/>
      <c r="O24" s="52" t="s">
        <v>54</v>
      </c>
    </row>
    <row r="25" spans="1:15" x14ac:dyDescent="0.25">
      <c r="A25" s="82" t="s">
        <v>487</v>
      </c>
      <c r="B25" s="32">
        <v>873.20227514299984</v>
      </c>
      <c r="C25" s="32"/>
      <c r="D25" s="32"/>
      <c r="E25" s="32">
        <v>1021.4738721949999</v>
      </c>
      <c r="F25" s="32"/>
      <c r="G25" s="32"/>
      <c r="H25" s="32">
        <v>1030.2450001242657</v>
      </c>
      <c r="I25" s="32"/>
      <c r="J25" s="32"/>
      <c r="K25" s="32">
        <v>1009.2126373049999</v>
      </c>
      <c r="L25" s="32"/>
      <c r="M25" s="32"/>
      <c r="N25" s="32"/>
      <c r="O25" s="70" t="s">
        <v>493</v>
      </c>
    </row>
    <row r="26" spans="1:15" x14ac:dyDescent="0.25">
      <c r="A26" s="82" t="s">
        <v>488</v>
      </c>
      <c r="B26" s="32">
        <v>25.8466924027</v>
      </c>
      <c r="C26" s="32"/>
      <c r="D26" s="32"/>
      <c r="E26" s="32">
        <v>23.097348190999998</v>
      </c>
      <c r="F26" s="32"/>
      <c r="G26" s="32"/>
      <c r="H26" s="32">
        <v>21.959257659469998</v>
      </c>
      <c r="I26" s="32"/>
      <c r="J26" s="32"/>
      <c r="K26" s="32">
        <v>24.154581974969997</v>
      </c>
      <c r="L26" s="32"/>
      <c r="M26" s="32"/>
      <c r="N26" s="32"/>
      <c r="O26" s="47" t="s">
        <v>494</v>
      </c>
    </row>
    <row r="27" spans="1:15" x14ac:dyDescent="0.25">
      <c r="A27" s="82" t="s">
        <v>489</v>
      </c>
      <c r="B27" s="32">
        <v>0.8186553419999999</v>
      </c>
      <c r="C27" s="32"/>
      <c r="D27" s="32"/>
      <c r="E27" s="32">
        <v>1.0306195490000001</v>
      </c>
      <c r="F27" s="32"/>
      <c r="G27" s="32"/>
      <c r="H27" s="32">
        <v>1.2354346159999998</v>
      </c>
      <c r="I27" s="32"/>
      <c r="J27" s="32"/>
      <c r="K27" s="32">
        <v>1.5408599820000002</v>
      </c>
      <c r="L27" s="32"/>
      <c r="M27" s="32"/>
      <c r="N27" s="32"/>
      <c r="O27" s="47" t="s">
        <v>495</v>
      </c>
    </row>
    <row r="28" spans="1:15" x14ac:dyDescent="0.25">
      <c r="A28" s="82" t="s">
        <v>490</v>
      </c>
      <c r="B28" s="32">
        <v>60.828371771930001</v>
      </c>
      <c r="C28" s="32"/>
      <c r="D28" s="32"/>
      <c r="E28" s="32">
        <v>58.164478572619998</v>
      </c>
      <c r="F28" s="32"/>
      <c r="G28" s="32"/>
      <c r="H28" s="32">
        <v>55.478713067830007</v>
      </c>
      <c r="I28" s="32"/>
      <c r="J28" s="32"/>
      <c r="K28" s="32">
        <v>61.127758404080005</v>
      </c>
      <c r="L28" s="32"/>
      <c r="M28" s="32"/>
      <c r="N28" s="32"/>
      <c r="O28" s="47" t="s">
        <v>496</v>
      </c>
    </row>
    <row r="29" spans="1:15" x14ac:dyDescent="0.25">
      <c r="A29" s="82" t="s">
        <v>79</v>
      </c>
      <c r="B29" s="32">
        <v>960.69599465963017</v>
      </c>
      <c r="C29" s="32"/>
      <c r="D29" s="32"/>
      <c r="E29" s="32">
        <v>1103.7663185076203</v>
      </c>
      <c r="F29" s="32"/>
      <c r="G29" s="32"/>
      <c r="H29" s="32">
        <v>1108.9184054675657</v>
      </c>
      <c r="I29" s="32"/>
      <c r="J29" s="32"/>
      <c r="K29" s="32">
        <f>SUM(K25:K28)</f>
        <v>1096.0358376660499</v>
      </c>
      <c r="L29" s="32"/>
      <c r="M29" s="32"/>
      <c r="N29" s="32"/>
      <c r="O29" s="47" t="s">
        <v>80</v>
      </c>
    </row>
    <row r="30" spans="1:15" x14ac:dyDescent="0.25">
      <c r="A30" s="81" t="s">
        <v>364</v>
      </c>
      <c r="B30" s="32"/>
      <c r="C30" s="32"/>
      <c r="D30" s="32"/>
      <c r="E30" s="32"/>
      <c r="F30" s="32"/>
      <c r="G30" s="32"/>
      <c r="H30" s="32"/>
      <c r="I30" s="32"/>
      <c r="J30" s="32"/>
      <c r="K30" s="32"/>
      <c r="L30" s="32"/>
      <c r="M30" s="32"/>
      <c r="N30" s="32"/>
      <c r="O30" s="52" t="s">
        <v>365</v>
      </c>
    </row>
    <row r="31" spans="1:15" x14ac:dyDescent="0.25">
      <c r="A31" s="82" t="s">
        <v>491</v>
      </c>
      <c r="B31" s="32">
        <v>64.249337365999992</v>
      </c>
      <c r="C31" s="32"/>
      <c r="D31" s="32"/>
      <c r="E31" s="32">
        <v>79.994446541000002</v>
      </c>
      <c r="F31" s="32"/>
      <c r="G31" s="32"/>
      <c r="H31" s="32">
        <v>75.294662223999993</v>
      </c>
      <c r="I31" s="32"/>
      <c r="J31" s="32"/>
      <c r="K31" s="32">
        <v>73.084048584225187</v>
      </c>
      <c r="L31" s="32"/>
      <c r="M31" s="32"/>
      <c r="N31" s="32"/>
      <c r="O31" s="47" t="s">
        <v>497</v>
      </c>
    </row>
    <row r="32" spans="1:15" x14ac:dyDescent="0.25">
      <c r="A32" s="82" t="s">
        <v>492</v>
      </c>
      <c r="B32" s="32">
        <v>348.76780474999998</v>
      </c>
      <c r="C32" s="32"/>
      <c r="D32" s="32"/>
      <c r="E32" s="32">
        <v>379.26905175014002</v>
      </c>
      <c r="F32" s="32"/>
      <c r="G32" s="32"/>
      <c r="H32" s="32">
        <v>377.78729475</v>
      </c>
      <c r="I32" s="32"/>
      <c r="J32" s="32"/>
      <c r="K32" s="32">
        <v>367.97914239700003</v>
      </c>
      <c r="L32" s="32"/>
      <c r="M32" s="32"/>
      <c r="N32" s="32"/>
      <c r="O32" s="47" t="s">
        <v>498</v>
      </c>
    </row>
    <row r="33" spans="1:15" x14ac:dyDescent="0.25">
      <c r="A33" s="82" t="s">
        <v>95</v>
      </c>
      <c r="B33" s="32">
        <v>413.017142116</v>
      </c>
      <c r="C33" s="32"/>
      <c r="D33" s="32"/>
      <c r="E33" s="32">
        <v>459.26349829114002</v>
      </c>
      <c r="F33" s="32"/>
      <c r="G33" s="32"/>
      <c r="H33" s="32">
        <v>453.08195697400004</v>
      </c>
      <c r="I33" s="32"/>
      <c r="J33" s="32"/>
      <c r="K33" s="32">
        <f>K31+K32</f>
        <v>441.0631909812252</v>
      </c>
      <c r="L33" s="32"/>
      <c r="M33" s="32"/>
      <c r="N33" s="32"/>
      <c r="O33" s="47" t="s">
        <v>96</v>
      </c>
    </row>
    <row r="34" spans="1:15" x14ac:dyDescent="0.25">
      <c r="A34" s="81" t="s">
        <v>13</v>
      </c>
      <c r="B34" s="50">
        <v>1373.7131367756303</v>
      </c>
      <c r="C34" s="50"/>
      <c r="D34" s="50"/>
      <c r="E34" s="50">
        <v>1563.0298167987598</v>
      </c>
      <c r="F34" s="50"/>
      <c r="G34" s="50"/>
      <c r="H34" s="50">
        <v>1562.0003624415658</v>
      </c>
      <c r="I34" s="50"/>
      <c r="J34" s="50"/>
      <c r="K34" s="50">
        <f>K29+K33</f>
        <v>1537.0990286472752</v>
      </c>
      <c r="L34" s="50"/>
      <c r="M34" s="50"/>
      <c r="N34" s="50"/>
      <c r="O34" s="52" t="s">
        <v>14</v>
      </c>
    </row>
    <row r="35" spans="1:15" x14ac:dyDescent="0.25">
      <c r="A35" s="81"/>
      <c r="B35" s="32"/>
      <c r="C35" s="32"/>
      <c r="D35" s="32"/>
      <c r="E35" s="32"/>
      <c r="F35" s="32"/>
      <c r="G35" s="32"/>
      <c r="H35" s="32"/>
      <c r="I35" s="32"/>
      <c r="J35" s="32"/>
      <c r="K35" s="32"/>
      <c r="L35" s="32"/>
      <c r="M35" s="32"/>
      <c r="N35" s="32"/>
      <c r="O35" s="52"/>
    </row>
    <row r="36" spans="1:15" x14ac:dyDescent="0.25">
      <c r="A36" s="81" t="s">
        <v>200</v>
      </c>
      <c r="B36" s="32"/>
      <c r="C36" s="32"/>
      <c r="D36" s="32"/>
      <c r="E36" s="32"/>
      <c r="F36" s="32"/>
      <c r="G36" s="32"/>
      <c r="H36" s="32"/>
      <c r="I36" s="32"/>
      <c r="J36" s="32"/>
      <c r="K36" s="32"/>
      <c r="L36" s="32"/>
      <c r="M36" s="32"/>
      <c r="N36" s="32"/>
      <c r="O36" s="52" t="s">
        <v>200</v>
      </c>
    </row>
    <row r="37" spans="1:15" x14ac:dyDescent="0.25">
      <c r="A37" s="78" t="s">
        <v>482</v>
      </c>
      <c r="B37" s="32">
        <v>553.61030700000003</v>
      </c>
      <c r="C37" s="32"/>
      <c r="D37" s="32"/>
      <c r="E37" s="32">
        <v>449.92868900000002</v>
      </c>
      <c r="F37" s="32"/>
      <c r="G37" s="32"/>
      <c r="H37" s="32">
        <v>462.350167032</v>
      </c>
      <c r="I37" s="32"/>
      <c r="J37" s="32"/>
      <c r="K37" s="32">
        <v>533.90370803200005</v>
      </c>
      <c r="L37" s="32"/>
      <c r="M37" s="32"/>
      <c r="N37" s="32"/>
      <c r="O37" s="47" t="s">
        <v>318</v>
      </c>
    </row>
    <row r="38" spans="1:15" x14ac:dyDescent="0.25">
      <c r="A38" s="78" t="s">
        <v>483</v>
      </c>
      <c r="B38" s="32">
        <v>8.2247009999999996</v>
      </c>
      <c r="C38" s="32"/>
      <c r="D38" s="32"/>
      <c r="E38" s="32">
        <v>9.2895880000000002</v>
      </c>
      <c r="F38" s="32"/>
      <c r="G38" s="32"/>
      <c r="H38" s="32">
        <v>9.9994259999999997</v>
      </c>
      <c r="I38" s="32"/>
      <c r="J38" s="32"/>
      <c r="K38" s="32">
        <v>7.7988099999999996</v>
      </c>
      <c r="L38" s="32"/>
      <c r="M38" s="32"/>
      <c r="N38" s="32"/>
      <c r="O38" s="47" t="s">
        <v>319</v>
      </c>
    </row>
    <row r="39" spans="1:15" x14ac:dyDescent="0.25">
      <c r="A39" s="78" t="s">
        <v>484</v>
      </c>
      <c r="B39" s="32">
        <v>103.54662428747</v>
      </c>
      <c r="C39" s="32"/>
      <c r="D39" s="32"/>
      <c r="E39" s="32">
        <v>114.55979985831</v>
      </c>
      <c r="F39" s="32"/>
      <c r="G39" s="32"/>
      <c r="H39" s="32">
        <v>139.4872771487037</v>
      </c>
      <c r="I39" s="32"/>
      <c r="J39" s="32"/>
      <c r="K39" s="32">
        <v>163.70455351073335</v>
      </c>
      <c r="L39" s="32"/>
      <c r="M39" s="32"/>
      <c r="N39" s="32"/>
      <c r="O39" s="47" t="s">
        <v>320</v>
      </c>
    </row>
    <row r="40" spans="1:15" x14ac:dyDescent="0.25">
      <c r="A40" s="83" t="s">
        <v>222</v>
      </c>
      <c r="B40" s="32">
        <v>26.700176734649997</v>
      </c>
      <c r="C40" s="32"/>
      <c r="D40" s="32"/>
      <c r="E40" s="32">
        <v>80.092509568590017</v>
      </c>
      <c r="F40" s="32"/>
      <c r="G40" s="32"/>
      <c r="H40" s="32">
        <v>88.972748688990009</v>
      </c>
      <c r="I40" s="32"/>
      <c r="J40" s="32"/>
      <c r="K40" s="32">
        <v>93.188449853590001</v>
      </c>
      <c r="L40" s="32"/>
      <c r="M40" s="32"/>
      <c r="N40" s="32"/>
      <c r="O40" s="48" t="s">
        <v>232</v>
      </c>
    </row>
    <row r="41" spans="1:15" x14ac:dyDescent="0.25">
      <c r="A41" s="83" t="s">
        <v>223</v>
      </c>
      <c r="B41" s="32">
        <v>76.846447552820024</v>
      </c>
      <c r="C41" s="32"/>
      <c r="D41" s="32"/>
      <c r="E41" s="32">
        <v>34.640007289719996</v>
      </c>
      <c r="F41" s="32"/>
      <c r="G41" s="32"/>
      <c r="H41" s="32">
        <v>50.514528459713695</v>
      </c>
      <c r="I41" s="32"/>
      <c r="J41" s="32"/>
      <c r="K41" s="32">
        <v>70.516103657153337</v>
      </c>
      <c r="L41" s="32"/>
      <c r="M41" s="32"/>
      <c r="N41" s="32"/>
      <c r="O41" s="48" t="s">
        <v>231</v>
      </c>
    </row>
    <row r="42" spans="1:15" x14ac:dyDescent="0.25">
      <c r="A42" s="78" t="s">
        <v>485</v>
      </c>
      <c r="B42" s="32">
        <v>11.635035999999999</v>
      </c>
      <c r="C42" s="32"/>
      <c r="D42" s="32"/>
      <c r="E42" s="32">
        <v>1.4524049999999999</v>
      </c>
      <c r="F42" s="32"/>
      <c r="G42" s="32"/>
      <c r="H42" s="32">
        <v>18.447889979999999</v>
      </c>
      <c r="I42" s="32"/>
      <c r="J42" s="32"/>
      <c r="K42" s="32">
        <v>2.8136567160000001</v>
      </c>
      <c r="L42" s="32"/>
      <c r="M42" s="32"/>
      <c r="N42" s="32"/>
      <c r="O42" s="47" t="s">
        <v>321</v>
      </c>
    </row>
    <row r="43" spans="1:15" x14ac:dyDescent="0.25">
      <c r="A43" s="79" t="s">
        <v>15</v>
      </c>
      <c r="B43" s="50">
        <v>677.01666828746988</v>
      </c>
      <c r="C43" s="50"/>
      <c r="D43" s="50"/>
      <c r="E43" s="50">
        <v>575.40319885830002</v>
      </c>
      <c r="F43" s="50"/>
      <c r="G43" s="50"/>
      <c r="H43" s="50">
        <v>630.28476016070374</v>
      </c>
      <c r="I43" s="50"/>
      <c r="J43" s="50"/>
      <c r="K43" s="50">
        <v>708.22072825873329</v>
      </c>
      <c r="L43" s="50"/>
      <c r="M43" s="50"/>
      <c r="N43" s="50"/>
      <c r="O43" s="52" t="s">
        <v>486</v>
      </c>
    </row>
    <row r="44" spans="1:15" x14ac:dyDescent="0.25">
      <c r="A44" s="79" t="s">
        <v>17</v>
      </c>
      <c r="B44" s="36">
        <v>2050.7298050630998</v>
      </c>
      <c r="C44" s="36"/>
      <c r="D44" s="36"/>
      <c r="E44" s="36">
        <v>2138.43301565706</v>
      </c>
      <c r="F44" s="36"/>
      <c r="G44" s="36"/>
      <c r="H44" s="36">
        <v>2192.285122602259</v>
      </c>
      <c r="I44" s="36"/>
      <c r="J44" s="36"/>
      <c r="K44" s="36">
        <f>K34+K43</f>
        <v>2245.3197569060085</v>
      </c>
      <c r="L44" s="36"/>
      <c r="M44" s="36"/>
      <c r="N44" s="36"/>
      <c r="O44" s="52" t="s">
        <v>201</v>
      </c>
    </row>
    <row r="45" spans="1:15" x14ac:dyDescent="0.25">
      <c r="A45" s="172"/>
      <c r="B45" s="173"/>
      <c r="C45" s="173"/>
      <c r="D45" s="173"/>
      <c r="E45" s="175"/>
      <c r="F45" s="173"/>
      <c r="G45" s="173"/>
      <c r="H45" s="173"/>
      <c r="I45" s="173"/>
      <c r="J45" s="173"/>
      <c r="K45" s="173"/>
      <c r="L45" s="173"/>
      <c r="M45" s="173"/>
      <c r="N45" s="173"/>
      <c r="O45" s="174"/>
    </row>
    <row r="46" spans="1:15" ht="10.5" customHeight="1" x14ac:dyDescent="0.25">
      <c r="A46" s="38" t="s">
        <v>263</v>
      </c>
      <c r="E46" s="71"/>
    </row>
    <row r="47" spans="1:15" ht="10.5" customHeight="1" x14ac:dyDescent="0.25">
      <c r="A47" s="72" t="s">
        <v>332</v>
      </c>
      <c r="E47" s="38"/>
    </row>
    <row r="48" spans="1:15" ht="10.5" customHeight="1" x14ac:dyDescent="0.25">
      <c r="A48" s="72"/>
      <c r="E48" s="38"/>
    </row>
    <row r="49" spans="1:5" ht="10.5" customHeight="1" x14ac:dyDescent="0.25">
      <c r="A49" s="39" t="s">
        <v>265</v>
      </c>
      <c r="E49" s="38"/>
    </row>
    <row r="50" spans="1:5" ht="10.5" customHeight="1" x14ac:dyDescent="0.25">
      <c r="A50" s="39" t="s">
        <v>264</v>
      </c>
      <c r="E50" s="38"/>
    </row>
    <row r="51" spans="1:5" ht="3" customHeight="1" x14ac:dyDescent="0.25">
      <c r="A51" s="73"/>
      <c r="E51" s="38"/>
    </row>
    <row r="52" spans="1:5" x14ac:dyDescent="0.25">
      <c r="A52" s="39"/>
      <c r="E52" s="38"/>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Q10" sqref="Q10"/>
    </sheetView>
  </sheetViews>
  <sheetFormatPr defaultColWidth="9.1796875" defaultRowHeight="10.5" x14ac:dyDescent="0.25"/>
  <cols>
    <col min="1" max="1" width="29.1796875" style="38" customWidth="1"/>
    <col min="2" max="7" width="5.453125" style="38" bestFit="1" customWidth="1"/>
    <col min="8" max="8" width="5.453125" style="38" customWidth="1"/>
    <col min="9" max="9" width="5.453125" style="53" customWidth="1"/>
    <col min="10" max="14" width="5.453125" style="38" customWidth="1"/>
    <col min="15" max="15" width="26.81640625" style="38" bestFit="1" customWidth="1"/>
    <col min="16" max="16384" width="9.1796875" style="38"/>
  </cols>
  <sheetData>
    <row r="1" spans="1:15" ht="13" x14ac:dyDescent="0.25">
      <c r="A1" s="155" t="s">
        <v>312</v>
      </c>
      <c r="B1" s="156"/>
      <c r="C1" s="156"/>
      <c r="D1" s="156"/>
      <c r="E1" s="156"/>
      <c r="F1" s="156"/>
      <c r="G1" s="156"/>
      <c r="H1" s="156"/>
      <c r="I1" s="156"/>
      <c r="J1" s="156"/>
      <c r="K1" s="156"/>
      <c r="L1" s="156"/>
      <c r="M1" s="156"/>
      <c r="N1" s="156"/>
      <c r="O1" s="157"/>
    </row>
    <row r="2" spans="1:15" ht="13" x14ac:dyDescent="0.25">
      <c r="A2" s="158" t="s">
        <v>313</v>
      </c>
      <c r="B2" s="159"/>
      <c r="C2" s="159"/>
      <c r="D2" s="159"/>
      <c r="E2" s="159"/>
      <c r="F2" s="159"/>
      <c r="G2" s="159"/>
      <c r="H2" s="159"/>
      <c r="I2" s="159"/>
      <c r="J2" s="159"/>
      <c r="K2" s="159"/>
      <c r="L2" s="159"/>
      <c r="M2" s="159"/>
      <c r="N2" s="159"/>
      <c r="O2" s="160"/>
    </row>
    <row r="3" spans="1:15" x14ac:dyDescent="0.25">
      <c r="A3" s="86" t="s">
        <v>0</v>
      </c>
      <c r="B3" s="98">
        <v>44896</v>
      </c>
      <c r="C3" s="98">
        <v>44927</v>
      </c>
      <c r="D3" s="98">
        <v>44958</v>
      </c>
      <c r="E3" s="98">
        <v>44986</v>
      </c>
      <c r="F3" s="98">
        <v>45017</v>
      </c>
      <c r="G3" s="98">
        <v>45047</v>
      </c>
      <c r="H3" s="98">
        <v>45078</v>
      </c>
      <c r="I3" s="98">
        <v>45108</v>
      </c>
      <c r="J3" s="98">
        <v>45139</v>
      </c>
      <c r="K3" s="98">
        <v>45170</v>
      </c>
      <c r="L3" s="98">
        <v>45200</v>
      </c>
      <c r="M3" s="98">
        <v>45231</v>
      </c>
      <c r="N3" s="98">
        <v>45261</v>
      </c>
      <c r="O3" s="91" t="s">
        <v>8</v>
      </c>
    </row>
    <row r="4" spans="1:15" x14ac:dyDescent="0.25">
      <c r="A4" s="54" t="s">
        <v>111</v>
      </c>
      <c r="B4" s="55"/>
      <c r="C4" s="55"/>
      <c r="D4" s="55"/>
      <c r="E4" s="55"/>
      <c r="F4" s="55"/>
      <c r="G4" s="55"/>
      <c r="H4" s="55"/>
      <c r="I4" s="55"/>
      <c r="J4" s="55"/>
      <c r="K4" s="55"/>
      <c r="L4" s="55"/>
      <c r="M4" s="55"/>
      <c r="N4" s="55"/>
      <c r="O4" s="56" t="s">
        <v>112</v>
      </c>
    </row>
    <row r="5" spans="1:15" x14ac:dyDescent="0.25">
      <c r="A5" s="57" t="s">
        <v>113</v>
      </c>
      <c r="B5" s="55"/>
      <c r="C5" s="55"/>
      <c r="D5" s="55"/>
      <c r="E5" s="55"/>
      <c r="F5" s="55"/>
      <c r="G5" s="55"/>
      <c r="H5" s="55"/>
      <c r="I5" s="55"/>
      <c r="J5" s="55"/>
      <c r="K5" s="55"/>
      <c r="L5" s="55"/>
      <c r="M5" s="55"/>
      <c r="N5" s="55"/>
      <c r="O5" s="58" t="s">
        <v>114</v>
      </c>
    </row>
    <row r="6" spans="1:15" x14ac:dyDescent="0.25">
      <c r="A6" s="66" t="s">
        <v>235</v>
      </c>
      <c r="B6" s="46">
        <v>411.81012219128007</v>
      </c>
      <c r="C6" s="46"/>
      <c r="D6" s="46"/>
      <c r="E6" s="46">
        <v>147.00451767928001</v>
      </c>
      <c r="F6" s="46"/>
      <c r="G6" s="46"/>
      <c r="H6" s="46">
        <v>270.40006492753002</v>
      </c>
      <c r="I6" s="46"/>
      <c r="J6" s="46"/>
      <c r="K6" s="46">
        <v>406.74263920085968</v>
      </c>
      <c r="L6" s="46"/>
      <c r="M6" s="46"/>
      <c r="N6" s="46"/>
      <c r="O6" s="65" t="s">
        <v>234</v>
      </c>
    </row>
    <row r="7" spans="1:15" x14ac:dyDescent="0.25">
      <c r="A7" s="61" t="s">
        <v>117</v>
      </c>
      <c r="B7" s="46">
        <v>365.09143859928008</v>
      </c>
      <c r="C7" s="46"/>
      <c r="D7" s="46"/>
      <c r="E7" s="46">
        <v>128.41560681327999</v>
      </c>
      <c r="F7" s="46"/>
      <c r="G7" s="46"/>
      <c r="H7" s="46">
        <v>230.03148933053001</v>
      </c>
      <c r="I7" s="46"/>
      <c r="J7" s="46"/>
      <c r="K7" s="46">
        <v>344.61784314185974</v>
      </c>
      <c r="L7" s="46"/>
      <c r="M7" s="46"/>
      <c r="N7" s="46"/>
      <c r="O7" s="64" t="s">
        <v>118</v>
      </c>
    </row>
    <row r="8" spans="1:15" x14ac:dyDescent="0.25">
      <c r="A8" s="61" t="s">
        <v>119</v>
      </c>
      <c r="B8" s="46">
        <v>42.256828300999999</v>
      </c>
      <c r="C8" s="46"/>
      <c r="D8" s="46"/>
      <c r="E8" s="46">
        <v>18.204732765999999</v>
      </c>
      <c r="F8" s="46"/>
      <c r="G8" s="46"/>
      <c r="H8" s="46">
        <v>39.365336597000002</v>
      </c>
      <c r="I8" s="46"/>
      <c r="J8" s="46"/>
      <c r="K8" s="46">
        <v>61.707126877999997</v>
      </c>
      <c r="L8" s="46"/>
      <c r="M8" s="46"/>
      <c r="N8" s="46"/>
      <c r="O8" s="64" t="s">
        <v>120</v>
      </c>
    </row>
    <row r="9" spans="1:15" x14ac:dyDescent="0.25">
      <c r="A9" s="61" t="s">
        <v>21</v>
      </c>
      <c r="B9" s="46">
        <v>4.461855291</v>
      </c>
      <c r="C9" s="46"/>
      <c r="D9" s="46"/>
      <c r="E9" s="46">
        <v>0.38417809999999997</v>
      </c>
      <c r="F9" s="46"/>
      <c r="G9" s="46"/>
      <c r="H9" s="46">
        <v>1.003239</v>
      </c>
      <c r="I9" s="46"/>
      <c r="J9" s="46"/>
      <c r="K9" s="46">
        <v>0.417669181</v>
      </c>
      <c r="L9" s="46"/>
      <c r="M9" s="46"/>
      <c r="N9" s="46"/>
      <c r="O9" s="64" t="s">
        <v>20</v>
      </c>
    </row>
    <row r="10" spans="1:15" x14ac:dyDescent="0.25">
      <c r="A10" s="66" t="s">
        <v>125</v>
      </c>
      <c r="B10" s="46">
        <v>64.696868673000012</v>
      </c>
      <c r="C10" s="46"/>
      <c r="D10" s="46"/>
      <c r="E10" s="46">
        <v>22.893481262000005</v>
      </c>
      <c r="F10" s="46"/>
      <c r="G10" s="46"/>
      <c r="H10" s="46">
        <v>45.873725747000002</v>
      </c>
      <c r="I10" s="46"/>
      <c r="J10" s="46"/>
      <c r="K10" s="46">
        <v>69.453420456499998</v>
      </c>
      <c r="L10" s="46"/>
      <c r="M10" s="46"/>
      <c r="N10" s="46"/>
      <c r="O10" s="65" t="s">
        <v>126</v>
      </c>
    </row>
    <row r="11" spans="1:15" x14ac:dyDescent="0.25">
      <c r="A11" s="61" t="s">
        <v>117</v>
      </c>
      <c r="B11" s="46">
        <v>58.938007192000008</v>
      </c>
      <c r="C11" s="46"/>
      <c r="D11" s="46"/>
      <c r="E11" s="46">
        <v>19.770260762000003</v>
      </c>
      <c r="F11" s="46"/>
      <c r="G11" s="46"/>
      <c r="H11" s="46">
        <v>39.729996428</v>
      </c>
      <c r="I11" s="46"/>
      <c r="J11" s="46"/>
      <c r="K11" s="46">
        <v>58.071981081499992</v>
      </c>
      <c r="L11" s="46"/>
      <c r="M11" s="46"/>
      <c r="N11" s="46"/>
      <c r="O11" s="64" t="s">
        <v>118</v>
      </c>
    </row>
    <row r="12" spans="1:15" x14ac:dyDescent="0.25">
      <c r="A12" s="61" t="s">
        <v>119</v>
      </c>
      <c r="B12" s="46">
        <v>3.8807926810000004</v>
      </c>
      <c r="C12" s="46"/>
      <c r="D12" s="46"/>
      <c r="E12" s="46">
        <v>1.4340435</v>
      </c>
      <c r="F12" s="46"/>
      <c r="G12" s="46"/>
      <c r="H12" s="46">
        <v>2.3693065</v>
      </c>
      <c r="I12" s="46"/>
      <c r="J12" s="46"/>
      <c r="K12" s="46">
        <v>3.6145035999999999</v>
      </c>
      <c r="L12" s="46"/>
      <c r="M12" s="46"/>
      <c r="N12" s="46"/>
      <c r="O12" s="64" t="s">
        <v>120</v>
      </c>
    </row>
    <row r="13" spans="1:15" x14ac:dyDescent="0.25">
      <c r="A13" s="61" t="s">
        <v>21</v>
      </c>
      <c r="B13" s="46">
        <v>1.8780688000000001</v>
      </c>
      <c r="C13" s="46"/>
      <c r="D13" s="46"/>
      <c r="E13" s="46">
        <v>1.6891769999999999</v>
      </c>
      <c r="F13" s="46"/>
      <c r="G13" s="46"/>
      <c r="H13" s="46">
        <v>3.7744228190000002</v>
      </c>
      <c r="I13" s="46"/>
      <c r="J13" s="46"/>
      <c r="K13" s="46">
        <v>7.7669357750000003</v>
      </c>
      <c r="L13" s="46"/>
      <c r="M13" s="46"/>
      <c r="N13" s="46"/>
      <c r="O13" s="64" t="s">
        <v>20</v>
      </c>
    </row>
    <row r="14" spans="1:15" x14ac:dyDescent="0.25">
      <c r="A14" s="66" t="s">
        <v>233</v>
      </c>
      <c r="B14" s="46">
        <v>2.4710747830000002</v>
      </c>
      <c r="C14" s="46"/>
      <c r="D14" s="46"/>
      <c r="E14" s="46">
        <v>1.241414351</v>
      </c>
      <c r="F14" s="46"/>
      <c r="G14" s="46"/>
      <c r="H14" s="46">
        <v>2.3476109510000001</v>
      </c>
      <c r="I14" s="46"/>
      <c r="J14" s="46"/>
      <c r="K14" s="46">
        <v>0.51009499999999997</v>
      </c>
      <c r="L14" s="46"/>
      <c r="M14" s="46"/>
      <c r="N14" s="46"/>
      <c r="O14" s="65" t="s">
        <v>240</v>
      </c>
    </row>
    <row r="15" spans="1:15" x14ac:dyDescent="0.25">
      <c r="A15" s="61" t="s">
        <v>236</v>
      </c>
      <c r="B15" s="46">
        <v>2.0343819999999999</v>
      </c>
      <c r="C15" s="46"/>
      <c r="D15" s="46"/>
      <c r="E15" s="46">
        <v>1.0257309999999999</v>
      </c>
      <c r="F15" s="46"/>
      <c r="G15" s="46"/>
      <c r="H15" s="46">
        <v>1.903732</v>
      </c>
      <c r="I15" s="46"/>
      <c r="J15" s="46"/>
      <c r="K15" s="46">
        <v>0.51009499999999997</v>
      </c>
      <c r="L15" s="46"/>
      <c r="M15" s="46"/>
      <c r="N15" s="46"/>
      <c r="O15" s="64" t="s">
        <v>238</v>
      </c>
    </row>
    <row r="16" spans="1:15" x14ac:dyDescent="0.25">
      <c r="A16" s="61" t="s">
        <v>237</v>
      </c>
      <c r="B16" s="46">
        <v>2.9999999999999997E-4</v>
      </c>
      <c r="C16" s="46"/>
      <c r="D16" s="46"/>
      <c r="E16" s="46">
        <v>0</v>
      </c>
      <c r="F16" s="46"/>
      <c r="G16" s="46"/>
      <c r="H16" s="46">
        <v>0</v>
      </c>
      <c r="I16" s="46"/>
      <c r="J16" s="46"/>
      <c r="K16" s="46">
        <v>0</v>
      </c>
      <c r="L16" s="46"/>
      <c r="M16" s="46"/>
      <c r="N16" s="46"/>
      <c r="O16" s="64" t="s">
        <v>239</v>
      </c>
    </row>
    <row r="17" spans="1:15" x14ac:dyDescent="0.25">
      <c r="A17" s="61" t="s">
        <v>341</v>
      </c>
      <c r="B17" s="46">
        <v>0.43639278300000001</v>
      </c>
      <c r="C17" s="46"/>
      <c r="D17" s="46"/>
      <c r="E17" s="46">
        <v>0.215683351</v>
      </c>
      <c r="F17" s="46"/>
      <c r="G17" s="46"/>
      <c r="H17" s="46">
        <v>0.44387895100000002</v>
      </c>
      <c r="I17" s="46"/>
      <c r="J17" s="46"/>
      <c r="K17" s="46">
        <v>0.120442569</v>
      </c>
      <c r="L17" s="46"/>
      <c r="M17" s="46"/>
      <c r="N17" s="46"/>
      <c r="O17" s="64" t="s">
        <v>340</v>
      </c>
    </row>
    <row r="18" spans="1:15" x14ac:dyDescent="0.25">
      <c r="A18" s="66" t="s">
        <v>203</v>
      </c>
      <c r="B18" s="46">
        <v>8.5014541909999988</v>
      </c>
      <c r="C18" s="46"/>
      <c r="D18" s="46"/>
      <c r="E18" s="46">
        <v>3.795303262</v>
      </c>
      <c r="F18" s="46"/>
      <c r="G18" s="46"/>
      <c r="H18" s="46">
        <v>5.3890930510000006</v>
      </c>
      <c r="I18" s="46"/>
      <c r="J18" s="46"/>
      <c r="K18" s="128">
        <v>7</v>
      </c>
      <c r="L18" s="128"/>
      <c r="M18" s="128"/>
      <c r="N18" s="128"/>
      <c r="O18" s="65" t="s">
        <v>202</v>
      </c>
    </row>
    <row r="19" spans="1:15" x14ac:dyDescent="0.25">
      <c r="A19" s="57" t="s">
        <v>127</v>
      </c>
      <c r="B19" s="51">
        <v>487.47951983828005</v>
      </c>
      <c r="C19" s="51"/>
      <c r="D19" s="51"/>
      <c r="E19" s="51">
        <v>174.93471655428002</v>
      </c>
      <c r="F19" s="51"/>
      <c r="G19" s="51"/>
      <c r="H19" s="51">
        <v>324.01049467652996</v>
      </c>
      <c r="I19" s="51"/>
      <c r="J19" s="51"/>
      <c r="K19" s="51">
        <f>K6+K10+K14+K18</f>
        <v>483.70615465735966</v>
      </c>
      <c r="L19" s="51"/>
      <c r="M19" s="51"/>
      <c r="N19" s="51"/>
      <c r="O19" s="58" t="s">
        <v>128</v>
      </c>
    </row>
    <row r="20" spans="1:15" x14ac:dyDescent="0.25">
      <c r="A20" s="57" t="s">
        <v>129</v>
      </c>
      <c r="B20" s="51"/>
      <c r="C20" s="51"/>
      <c r="D20" s="51"/>
      <c r="E20" s="51"/>
      <c r="F20" s="51"/>
      <c r="G20" s="51"/>
      <c r="H20" s="51"/>
      <c r="I20" s="51"/>
      <c r="J20" s="51"/>
      <c r="K20" s="51"/>
      <c r="L20" s="51"/>
      <c r="M20" s="51"/>
      <c r="N20" s="51"/>
      <c r="O20" s="58" t="s">
        <v>130</v>
      </c>
    </row>
    <row r="21" spans="1:15" ht="8.5" customHeight="1" x14ac:dyDescent="0.25">
      <c r="A21" s="61" t="s">
        <v>241</v>
      </c>
      <c r="B21" s="32">
        <v>1.9520318959299998</v>
      </c>
      <c r="C21" s="32"/>
      <c r="D21" s="32"/>
      <c r="E21" s="32">
        <v>0.42186803059</v>
      </c>
      <c r="F21" s="32"/>
      <c r="G21" s="32"/>
      <c r="H21" s="32">
        <v>0.8493240135500002</v>
      </c>
      <c r="I21" s="32"/>
      <c r="J21" s="46"/>
      <c r="K21" s="46">
        <v>1.25922535372</v>
      </c>
      <c r="L21" s="46"/>
      <c r="M21" s="46"/>
      <c r="N21" s="46"/>
      <c r="O21" s="62" t="s">
        <v>243</v>
      </c>
    </row>
    <row r="22" spans="1:15" ht="8.5" customHeight="1" x14ac:dyDescent="0.25">
      <c r="A22" s="61" t="s">
        <v>242</v>
      </c>
      <c r="B22" s="32">
        <v>12.924035957000001</v>
      </c>
      <c r="C22" s="32"/>
      <c r="D22" s="32"/>
      <c r="E22" s="32">
        <v>8.031645954</v>
      </c>
      <c r="F22" s="32"/>
      <c r="G22" s="32"/>
      <c r="H22" s="32">
        <v>12.5719776631</v>
      </c>
      <c r="I22" s="32"/>
      <c r="J22" s="46"/>
      <c r="K22" s="46">
        <v>17.363110421339996</v>
      </c>
      <c r="L22" s="46"/>
      <c r="M22" s="46"/>
      <c r="N22" s="46"/>
      <c r="O22" s="62" t="s">
        <v>244</v>
      </c>
    </row>
    <row r="23" spans="1:15" x14ac:dyDescent="0.25">
      <c r="A23" s="119" t="s">
        <v>137</v>
      </c>
      <c r="B23" s="51">
        <v>14.876067852930001</v>
      </c>
      <c r="C23" s="51"/>
      <c r="D23" s="51"/>
      <c r="E23" s="51">
        <v>8.4535139845899998</v>
      </c>
      <c r="F23" s="51"/>
      <c r="G23" s="51"/>
      <c r="H23" s="51">
        <v>13.421301676650002</v>
      </c>
      <c r="I23" s="51"/>
      <c r="J23" s="51"/>
      <c r="K23" s="51">
        <v>18.131201711339997</v>
      </c>
      <c r="L23" s="51"/>
      <c r="M23" s="51"/>
      <c r="N23" s="51"/>
      <c r="O23" s="60" t="s">
        <v>138</v>
      </c>
    </row>
    <row r="24" spans="1:15" x14ac:dyDescent="0.25">
      <c r="A24" s="57" t="s">
        <v>139</v>
      </c>
      <c r="B24" s="51">
        <v>502.35558769121002</v>
      </c>
      <c r="C24" s="51"/>
      <c r="D24" s="51"/>
      <c r="E24" s="51">
        <v>183.38823053887003</v>
      </c>
      <c r="F24" s="51"/>
      <c r="G24" s="51"/>
      <c r="H24" s="51">
        <v>337.43179635317995</v>
      </c>
      <c r="I24" s="51"/>
      <c r="J24" s="51"/>
      <c r="K24" s="51">
        <v>502.22702137269965</v>
      </c>
      <c r="L24" s="51"/>
      <c r="M24" s="51"/>
      <c r="N24" s="51"/>
      <c r="O24" s="58" t="s">
        <v>140</v>
      </c>
    </row>
    <row r="25" spans="1:15" x14ac:dyDescent="0.25">
      <c r="A25" s="57" t="s">
        <v>141</v>
      </c>
      <c r="B25" s="51"/>
      <c r="C25" s="51"/>
      <c r="D25" s="51"/>
      <c r="E25" s="51"/>
      <c r="F25" s="51"/>
      <c r="G25" s="51"/>
      <c r="H25" s="51"/>
      <c r="I25" s="51"/>
      <c r="J25" s="51"/>
      <c r="K25" s="51"/>
      <c r="L25" s="51"/>
      <c r="M25" s="51"/>
      <c r="N25" s="51"/>
      <c r="O25" s="58" t="s">
        <v>142</v>
      </c>
    </row>
    <row r="26" spans="1:15" x14ac:dyDescent="0.25">
      <c r="A26" s="57" t="s">
        <v>143</v>
      </c>
      <c r="B26" s="51"/>
      <c r="C26" s="51"/>
      <c r="D26" s="51"/>
      <c r="E26" s="51"/>
      <c r="F26" s="51"/>
      <c r="G26" s="51"/>
      <c r="H26" s="51"/>
      <c r="I26" s="51"/>
      <c r="J26" s="51"/>
      <c r="K26" s="104"/>
      <c r="L26" s="104"/>
      <c r="M26" s="104"/>
      <c r="N26" s="104"/>
      <c r="O26" s="58" t="s">
        <v>144</v>
      </c>
    </row>
    <row r="27" spans="1:15" x14ac:dyDescent="0.25">
      <c r="A27" s="66" t="s">
        <v>326</v>
      </c>
      <c r="B27" s="46">
        <v>85.428292545999994</v>
      </c>
      <c r="C27" s="46"/>
      <c r="D27" s="46"/>
      <c r="E27" s="46">
        <v>27.278392245999999</v>
      </c>
      <c r="F27" s="46"/>
      <c r="G27" s="46"/>
      <c r="H27" s="46">
        <v>52.43309854799999</v>
      </c>
      <c r="I27" s="46"/>
      <c r="J27" s="46"/>
      <c r="K27" s="46">
        <v>79.737416127499998</v>
      </c>
      <c r="L27" s="46"/>
      <c r="M27" s="46"/>
      <c r="N27" s="46"/>
      <c r="O27" s="65" t="s">
        <v>331</v>
      </c>
    </row>
    <row r="28" spans="1:15" x14ac:dyDescent="0.25">
      <c r="A28" s="66" t="s">
        <v>322</v>
      </c>
      <c r="B28" s="46">
        <v>180.78712429594</v>
      </c>
      <c r="C28" s="46"/>
      <c r="D28" s="46"/>
      <c r="E28" s="46">
        <v>66.776644723999993</v>
      </c>
      <c r="F28" s="46"/>
      <c r="G28" s="46"/>
      <c r="H28" s="46">
        <v>136.26643642594999</v>
      </c>
      <c r="I28" s="46"/>
      <c r="J28" s="46"/>
      <c r="K28" s="46">
        <v>198.09173445794997</v>
      </c>
      <c r="L28" s="46"/>
      <c r="M28" s="46"/>
      <c r="N28" s="46"/>
      <c r="O28" s="65" t="s">
        <v>327</v>
      </c>
    </row>
    <row r="29" spans="1:15" x14ac:dyDescent="0.25">
      <c r="A29" s="66" t="s">
        <v>323</v>
      </c>
      <c r="B29" s="46">
        <v>17.405605515999994</v>
      </c>
      <c r="C29" s="46"/>
      <c r="D29" s="46"/>
      <c r="E29" s="46">
        <v>6.3657323973900004</v>
      </c>
      <c r="F29" s="46"/>
      <c r="G29" s="46"/>
      <c r="H29" s="46">
        <v>12.775973395633331</v>
      </c>
      <c r="I29" s="46"/>
      <c r="J29" s="46"/>
      <c r="K29" s="46">
        <v>18.890978279270001</v>
      </c>
      <c r="L29" s="46"/>
      <c r="M29" s="46"/>
      <c r="N29" s="46"/>
      <c r="O29" s="65" t="s">
        <v>328</v>
      </c>
    </row>
    <row r="30" spans="1:15" x14ac:dyDescent="0.25">
      <c r="A30" s="66" t="s">
        <v>324</v>
      </c>
      <c r="B30" s="46">
        <v>100.12543849901</v>
      </c>
      <c r="C30" s="46"/>
      <c r="D30" s="46"/>
      <c r="E30" s="46">
        <v>32.163237122829997</v>
      </c>
      <c r="F30" s="46"/>
      <c r="G30" s="46"/>
      <c r="H30" s="46">
        <v>60.526805229280008</v>
      </c>
      <c r="I30" s="46"/>
      <c r="J30" s="46"/>
      <c r="K30" s="46">
        <v>94.076624908050007</v>
      </c>
      <c r="L30" s="46"/>
      <c r="M30" s="46"/>
      <c r="N30" s="46"/>
      <c r="O30" s="65" t="s">
        <v>329</v>
      </c>
    </row>
    <row r="31" spans="1:15" x14ac:dyDescent="0.25">
      <c r="A31" s="66" t="s">
        <v>325</v>
      </c>
      <c r="B31" s="46">
        <v>34.87845031661</v>
      </c>
      <c r="C31" s="46"/>
      <c r="D31" s="46"/>
      <c r="E31" s="46">
        <v>8.3913559490000011</v>
      </c>
      <c r="F31" s="46"/>
      <c r="G31" s="46"/>
      <c r="H31" s="46">
        <v>17.470500572509998</v>
      </c>
      <c r="I31" s="46"/>
      <c r="J31" s="46"/>
      <c r="K31" s="46">
        <v>25.27976840202</v>
      </c>
      <c r="L31" s="46"/>
      <c r="M31" s="46"/>
      <c r="N31" s="46"/>
      <c r="O31" s="65" t="s">
        <v>330</v>
      </c>
    </row>
    <row r="32" spans="1:15" x14ac:dyDescent="0.25">
      <c r="A32" s="119" t="s">
        <v>157</v>
      </c>
      <c r="B32" s="51">
        <v>418.62491117355995</v>
      </c>
      <c r="C32" s="51"/>
      <c r="D32" s="51"/>
      <c r="E32" s="51">
        <v>140.97536243921999</v>
      </c>
      <c r="F32" s="51"/>
      <c r="G32" s="51"/>
      <c r="H32" s="51">
        <v>279.47281417137333</v>
      </c>
      <c r="I32" s="51"/>
      <c r="J32" s="51"/>
      <c r="K32" s="51">
        <v>416.07652217479</v>
      </c>
      <c r="L32" s="51"/>
      <c r="M32" s="51"/>
      <c r="N32" s="51"/>
      <c r="O32" s="60" t="s">
        <v>158</v>
      </c>
    </row>
    <row r="33" spans="1:15" x14ac:dyDescent="0.25">
      <c r="A33" s="57" t="s">
        <v>159</v>
      </c>
      <c r="B33" s="51">
        <v>12.247113842120001</v>
      </c>
      <c r="C33" s="51"/>
      <c r="D33" s="51"/>
      <c r="E33" s="51">
        <v>4.6504175609299994</v>
      </c>
      <c r="F33" s="51"/>
      <c r="G33" s="51"/>
      <c r="H33" s="51">
        <v>10.17737721642</v>
      </c>
      <c r="I33" s="51"/>
      <c r="J33" s="51"/>
      <c r="K33" s="136">
        <f>K34-K32</f>
        <v>18.326308616680137</v>
      </c>
      <c r="L33" s="136"/>
      <c r="M33" s="136"/>
      <c r="N33" s="136"/>
      <c r="O33" s="60" t="s">
        <v>160</v>
      </c>
    </row>
    <row r="34" spans="1:15" x14ac:dyDescent="0.25">
      <c r="A34" s="57" t="s">
        <v>228</v>
      </c>
      <c r="B34" s="51">
        <v>430.87202501568004</v>
      </c>
      <c r="C34" s="51"/>
      <c r="D34" s="51"/>
      <c r="E34" s="51">
        <v>145.62578000015</v>
      </c>
      <c r="F34" s="51"/>
      <c r="G34" s="51"/>
      <c r="H34" s="51">
        <v>289.65019138779343</v>
      </c>
      <c r="I34" s="51"/>
      <c r="J34" s="51"/>
      <c r="K34" s="51">
        <v>434.40283079147014</v>
      </c>
      <c r="L34" s="51"/>
      <c r="M34" s="51"/>
      <c r="N34" s="51"/>
      <c r="O34" s="58" t="s">
        <v>229</v>
      </c>
    </row>
    <row r="35" spans="1:15" x14ac:dyDescent="0.25">
      <c r="A35" s="57" t="s">
        <v>227</v>
      </c>
      <c r="B35" s="51">
        <v>71.483562675510015</v>
      </c>
      <c r="C35" s="51"/>
      <c r="D35" s="51"/>
      <c r="E35" s="51">
        <v>37.76245053873</v>
      </c>
      <c r="F35" s="51"/>
      <c r="G35" s="51"/>
      <c r="H35" s="51">
        <v>47.78160496539666</v>
      </c>
      <c r="I35" s="51"/>
      <c r="J35" s="51"/>
      <c r="K35" s="51">
        <f>K24-K34</f>
        <v>67.824190581229516</v>
      </c>
      <c r="L35" s="51"/>
      <c r="M35" s="51"/>
      <c r="N35" s="51"/>
      <c r="O35" s="58" t="s">
        <v>230</v>
      </c>
    </row>
    <row r="36" spans="1:15" x14ac:dyDescent="0.25">
      <c r="A36" s="31" t="s">
        <v>245</v>
      </c>
      <c r="B36" s="46">
        <v>2.72494028337</v>
      </c>
      <c r="C36" s="46"/>
      <c r="D36" s="46"/>
      <c r="E36" s="46">
        <v>1.9082069290000001</v>
      </c>
      <c r="F36" s="46"/>
      <c r="G36" s="46"/>
      <c r="H36" s="46">
        <v>2.2558041904999997</v>
      </c>
      <c r="I36" s="46"/>
      <c r="J36" s="46"/>
      <c r="K36" s="46">
        <v>2.8305127929999996</v>
      </c>
      <c r="L36" s="46"/>
      <c r="M36" s="46"/>
      <c r="N36" s="46"/>
      <c r="O36" s="74" t="s">
        <v>250</v>
      </c>
    </row>
    <row r="37" spans="1:15" x14ac:dyDescent="0.25">
      <c r="A37" s="57" t="s">
        <v>246</v>
      </c>
      <c r="B37" s="51">
        <v>68.758622392150016</v>
      </c>
      <c r="C37" s="51"/>
      <c r="D37" s="51"/>
      <c r="E37" s="51">
        <v>35.854243609730005</v>
      </c>
      <c r="F37" s="51"/>
      <c r="G37" s="51"/>
      <c r="H37" s="51">
        <v>45.525800774896659</v>
      </c>
      <c r="I37" s="51"/>
      <c r="J37" s="51"/>
      <c r="K37" s="51">
        <v>64.993677788249613</v>
      </c>
      <c r="L37" s="51"/>
      <c r="M37" s="51"/>
      <c r="N37" s="51"/>
      <c r="O37" s="58" t="s">
        <v>247</v>
      </c>
    </row>
    <row r="38" spans="1:15" x14ac:dyDescent="0.25">
      <c r="A38" s="31" t="s">
        <v>248</v>
      </c>
      <c r="B38" s="46">
        <v>0</v>
      </c>
      <c r="C38" s="46"/>
      <c r="D38" s="46"/>
      <c r="E38" s="46">
        <v>0</v>
      </c>
      <c r="F38" s="46"/>
      <c r="G38" s="46"/>
      <c r="H38" s="46">
        <v>0</v>
      </c>
      <c r="I38" s="46"/>
      <c r="J38" s="46"/>
      <c r="K38" s="46">
        <v>0</v>
      </c>
      <c r="L38" s="46"/>
      <c r="M38" s="46"/>
      <c r="N38" s="46"/>
      <c r="O38" s="74" t="s">
        <v>249</v>
      </c>
    </row>
    <row r="39" spans="1:15" x14ac:dyDescent="0.25">
      <c r="A39" s="42" t="s">
        <v>226</v>
      </c>
      <c r="B39" s="51">
        <v>68.758622392150016</v>
      </c>
      <c r="C39" s="51"/>
      <c r="D39" s="51"/>
      <c r="E39" s="51">
        <v>35.854243609730005</v>
      </c>
      <c r="F39" s="51"/>
      <c r="G39" s="51"/>
      <c r="H39" s="51">
        <v>45.525800774896659</v>
      </c>
      <c r="I39" s="51"/>
      <c r="J39" s="51"/>
      <c r="K39" s="51">
        <v>64.993677788249613</v>
      </c>
      <c r="L39" s="51"/>
      <c r="M39" s="51"/>
      <c r="N39" s="51"/>
      <c r="O39" s="68" t="s">
        <v>225</v>
      </c>
    </row>
    <row r="40" spans="1:15" x14ac:dyDescent="0.25">
      <c r="A40" s="172"/>
      <c r="B40" s="173"/>
      <c r="C40" s="173"/>
      <c r="D40" s="173"/>
      <c r="E40" s="173"/>
      <c r="F40" s="173"/>
      <c r="G40" s="173"/>
      <c r="H40" s="173"/>
      <c r="I40" s="173"/>
      <c r="J40" s="173"/>
      <c r="K40" s="173"/>
      <c r="L40" s="173"/>
      <c r="M40" s="173"/>
      <c r="N40" s="173"/>
      <c r="O40" s="174"/>
    </row>
    <row r="41" spans="1:15" ht="11.25" customHeight="1" x14ac:dyDescent="0.25">
      <c r="A41" s="38" t="s">
        <v>263</v>
      </c>
    </row>
    <row r="42" spans="1:15" ht="13.5" customHeight="1" x14ac:dyDescent="0.25">
      <c r="A42" s="72" t="s">
        <v>332</v>
      </c>
    </row>
    <row r="43" spans="1:15" ht="13.5" customHeight="1" x14ac:dyDescent="0.25">
      <c r="A43" s="72"/>
    </row>
    <row r="44" spans="1:15" x14ac:dyDescent="0.25">
      <c r="A44" s="39" t="s">
        <v>265</v>
      </c>
    </row>
    <row r="45" spans="1:15" x14ac:dyDescent="0.25">
      <c r="A45" s="39" t="s">
        <v>264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Q52"/>
  <sheetViews>
    <sheetView showGridLines="0" view="pageBreakPreview" zoomScaleNormal="100" zoomScaleSheetLayoutView="100" workbookViewId="0">
      <pane xSplit="2" ySplit="3" topLeftCell="C25" activePane="bottomRight" state="frozen"/>
      <selection activeCell="N4" sqref="N4"/>
      <selection pane="topRight" activeCell="N4" sqref="N4"/>
      <selection pane="bottomLeft" activeCell="N4" sqref="N4"/>
      <selection pane="bottomRight" activeCell="Q38" sqref="Q38"/>
    </sheetView>
  </sheetViews>
  <sheetFormatPr defaultColWidth="9.1796875" defaultRowHeight="10.5" x14ac:dyDescent="0.25"/>
  <cols>
    <col min="1" max="1" width="2.54296875" style="38" customWidth="1"/>
    <col min="2" max="2" width="39.81640625" style="38" customWidth="1"/>
    <col min="3" max="5" width="5.453125" style="38" bestFit="1" customWidth="1"/>
    <col min="6" max="6" width="5.81640625" style="53" customWidth="1"/>
    <col min="7" max="7" width="5.453125" style="38" bestFit="1" customWidth="1"/>
    <col min="8" max="12" width="6" style="38" customWidth="1"/>
    <col min="13" max="15" width="6.54296875" style="38" customWidth="1"/>
    <col min="16" max="16384" width="9.1796875" style="38"/>
  </cols>
  <sheetData>
    <row r="1" spans="1:15" ht="13" customHeight="1" x14ac:dyDescent="0.25">
      <c r="B1" s="177" t="s">
        <v>436</v>
      </c>
      <c r="C1" s="178"/>
      <c r="D1" s="178"/>
      <c r="E1" s="178"/>
      <c r="F1" s="178"/>
      <c r="G1" s="178"/>
      <c r="H1" s="178"/>
      <c r="I1" s="178"/>
      <c r="J1" s="178"/>
      <c r="K1" s="178"/>
      <c r="L1" s="178"/>
      <c r="M1" s="178"/>
      <c r="N1" s="178"/>
      <c r="O1" s="178"/>
    </row>
    <row r="2" spans="1:15" ht="13" customHeight="1" x14ac:dyDescent="0.25">
      <c r="B2" s="158" t="s">
        <v>437</v>
      </c>
      <c r="C2" s="159"/>
      <c r="D2" s="159"/>
      <c r="E2" s="159"/>
      <c r="F2" s="159"/>
      <c r="G2" s="159"/>
      <c r="H2" s="159"/>
      <c r="I2" s="159"/>
      <c r="J2" s="159"/>
      <c r="K2" s="159"/>
      <c r="L2" s="159"/>
      <c r="M2" s="159"/>
      <c r="N2" s="159"/>
      <c r="O2" s="159"/>
    </row>
    <row r="3" spans="1:15" x14ac:dyDescent="0.25">
      <c r="B3" s="89" t="s">
        <v>0</v>
      </c>
      <c r="C3" s="98">
        <v>44896</v>
      </c>
      <c r="D3" s="98">
        <v>44927</v>
      </c>
      <c r="E3" s="98">
        <v>44958</v>
      </c>
      <c r="F3" s="98">
        <v>44986</v>
      </c>
      <c r="G3" s="98">
        <v>45017</v>
      </c>
      <c r="H3" s="98">
        <v>45047</v>
      </c>
      <c r="I3" s="98">
        <v>45078</v>
      </c>
      <c r="J3" s="98">
        <v>45108</v>
      </c>
      <c r="K3" s="126">
        <v>45139</v>
      </c>
      <c r="L3" s="126">
        <v>45170</v>
      </c>
      <c r="M3" s="126">
        <v>45200</v>
      </c>
      <c r="N3" s="126">
        <v>45231</v>
      </c>
      <c r="O3" s="126">
        <v>45261</v>
      </c>
    </row>
    <row r="4" spans="1:15" x14ac:dyDescent="0.25">
      <c r="A4" s="38">
        <v>1</v>
      </c>
      <c r="B4" s="111" t="s">
        <v>24</v>
      </c>
      <c r="C4" s="32"/>
      <c r="D4" s="32"/>
      <c r="E4" s="32"/>
      <c r="F4" s="32"/>
      <c r="G4" s="32"/>
      <c r="H4" s="32"/>
      <c r="I4" s="32"/>
      <c r="J4" s="32"/>
      <c r="K4" s="32"/>
      <c r="L4" s="130"/>
      <c r="M4" s="127"/>
      <c r="N4" s="127"/>
      <c r="O4" s="127"/>
    </row>
    <row r="5" spans="1:15" x14ac:dyDescent="0.25">
      <c r="A5" s="38">
        <v>2</v>
      </c>
      <c r="B5" s="112" t="s">
        <v>198</v>
      </c>
      <c r="C5" s="32">
        <v>1.2343980000000001</v>
      </c>
      <c r="D5" s="104"/>
      <c r="E5" s="104"/>
      <c r="F5" s="120">
        <v>2.1748560000000001</v>
      </c>
      <c r="G5" s="120"/>
      <c r="H5" s="120"/>
      <c r="I5" s="120">
        <v>1.2702979999999999</v>
      </c>
      <c r="J5" s="120"/>
      <c r="K5" s="120"/>
      <c r="L5" s="120">
        <v>0.84888200000000003</v>
      </c>
      <c r="M5" s="104"/>
      <c r="N5" s="104"/>
      <c r="O5" s="120"/>
    </row>
    <row r="6" spans="1:15" x14ac:dyDescent="0.25">
      <c r="A6" s="38">
        <v>3</v>
      </c>
      <c r="B6" s="112" t="s">
        <v>23</v>
      </c>
      <c r="C6" s="32">
        <v>0.95</v>
      </c>
      <c r="D6" s="104"/>
      <c r="E6" s="104"/>
      <c r="F6" s="32">
        <v>0</v>
      </c>
      <c r="G6" s="32"/>
      <c r="H6" s="32"/>
      <c r="I6" s="32">
        <v>3</v>
      </c>
      <c r="J6" s="32"/>
      <c r="K6" s="32"/>
      <c r="L6" s="32">
        <v>1.75</v>
      </c>
      <c r="M6" s="104"/>
      <c r="N6" s="104"/>
      <c r="O6" s="120"/>
    </row>
    <row r="7" spans="1:15" x14ac:dyDescent="0.25">
      <c r="A7" s="38">
        <v>4</v>
      </c>
      <c r="B7" s="113" t="s">
        <v>499</v>
      </c>
      <c r="C7" s="32">
        <v>0.95</v>
      </c>
      <c r="D7" s="104"/>
      <c r="E7" s="104"/>
      <c r="F7" s="32">
        <v>0</v>
      </c>
      <c r="G7" s="32"/>
      <c r="H7" s="32"/>
      <c r="I7" s="32">
        <v>3</v>
      </c>
      <c r="J7" s="32"/>
      <c r="K7" s="32"/>
      <c r="L7" s="32">
        <v>1.75</v>
      </c>
      <c r="M7" s="104"/>
      <c r="N7" s="104"/>
      <c r="O7" s="120"/>
    </row>
    <row r="8" spans="1:15" x14ac:dyDescent="0.25">
      <c r="A8" s="38">
        <v>5</v>
      </c>
      <c r="B8" s="113" t="s">
        <v>500</v>
      </c>
      <c r="C8" s="32">
        <v>0</v>
      </c>
      <c r="D8" s="104"/>
      <c r="E8" s="104"/>
      <c r="F8" s="32">
        <v>0</v>
      </c>
      <c r="G8" s="32"/>
      <c r="H8" s="32"/>
      <c r="I8" s="32">
        <v>0</v>
      </c>
      <c r="J8" s="32"/>
      <c r="K8" s="32"/>
      <c r="L8" s="32">
        <v>0</v>
      </c>
      <c r="M8" s="104"/>
      <c r="N8" s="104"/>
      <c r="O8" s="107"/>
    </row>
    <row r="9" spans="1:15" x14ac:dyDescent="0.25">
      <c r="A9" s="38">
        <v>6</v>
      </c>
      <c r="B9" s="112" t="s">
        <v>170</v>
      </c>
      <c r="C9" s="32">
        <v>82.632284999999996</v>
      </c>
      <c r="D9" s="104"/>
      <c r="E9" s="104"/>
      <c r="F9" s="120">
        <v>86.729007999999993</v>
      </c>
      <c r="G9" s="120"/>
      <c r="H9" s="120"/>
      <c r="I9" s="120">
        <v>70.981323000000003</v>
      </c>
      <c r="J9" s="120"/>
      <c r="K9" s="120"/>
      <c r="L9" s="120">
        <v>70.343638999999996</v>
      </c>
      <c r="M9" s="104"/>
      <c r="N9" s="104"/>
      <c r="O9" s="120"/>
    </row>
    <row r="10" spans="1:15" x14ac:dyDescent="0.25">
      <c r="A10" s="38">
        <v>7</v>
      </c>
      <c r="B10" s="113" t="s">
        <v>419</v>
      </c>
      <c r="C10" s="32">
        <v>77.453616999999994</v>
      </c>
      <c r="D10" s="104"/>
      <c r="E10" s="104"/>
      <c r="F10" s="120">
        <v>81.423393000000004</v>
      </c>
      <c r="G10" s="120"/>
      <c r="H10" s="120"/>
      <c r="I10" s="120">
        <v>65.864683999999997</v>
      </c>
      <c r="J10" s="120"/>
      <c r="K10" s="120"/>
      <c r="L10" s="120">
        <v>65.799346</v>
      </c>
      <c r="M10" s="104"/>
      <c r="N10" s="104"/>
      <c r="O10" s="120"/>
    </row>
    <row r="11" spans="1:15" x14ac:dyDescent="0.25">
      <c r="A11" s="38">
        <v>8</v>
      </c>
      <c r="B11" s="113" t="s">
        <v>420</v>
      </c>
      <c r="C11" s="32">
        <v>0.195267</v>
      </c>
      <c r="D11" s="104"/>
      <c r="E11" s="104"/>
      <c r="F11" s="120">
        <v>0.18229899999999999</v>
      </c>
      <c r="G11" s="120"/>
      <c r="H11" s="120"/>
      <c r="I11" s="120">
        <v>0.114719</v>
      </c>
      <c r="J11" s="120"/>
      <c r="K11" s="120"/>
      <c r="L11" s="120">
        <v>0.13188900000000001</v>
      </c>
      <c r="M11" s="104"/>
      <c r="N11" s="104"/>
      <c r="O11" s="120"/>
    </row>
    <row r="12" spans="1:15" x14ac:dyDescent="0.25">
      <c r="A12" s="38">
        <v>9</v>
      </c>
      <c r="B12" s="113" t="s">
        <v>21</v>
      </c>
      <c r="C12" s="32">
        <v>4.9834009999999997</v>
      </c>
      <c r="D12" s="104"/>
      <c r="E12" s="104"/>
      <c r="F12" s="120">
        <v>5.123316</v>
      </c>
      <c r="G12" s="120"/>
      <c r="H12" s="120"/>
      <c r="I12" s="120">
        <v>5.0019200000000001</v>
      </c>
      <c r="J12" s="120"/>
      <c r="K12" s="120"/>
      <c r="L12" s="120">
        <v>4.4124040000000004</v>
      </c>
      <c r="M12" s="104"/>
      <c r="N12" s="104"/>
      <c r="O12" s="120"/>
    </row>
    <row r="13" spans="1:15" x14ac:dyDescent="0.25">
      <c r="A13" s="38">
        <v>10</v>
      </c>
      <c r="B13" s="112" t="s">
        <v>210</v>
      </c>
      <c r="C13" s="32">
        <v>2.7577099999999999</v>
      </c>
      <c r="D13" s="104"/>
      <c r="E13" s="104"/>
      <c r="F13" s="120">
        <v>2.8184490000000002</v>
      </c>
      <c r="G13" s="120"/>
      <c r="H13" s="120"/>
      <c r="I13" s="120">
        <v>2.5995140000000001</v>
      </c>
      <c r="J13" s="120"/>
      <c r="K13" s="120"/>
      <c r="L13" s="120">
        <v>2.4940560000000001</v>
      </c>
      <c r="M13" s="104"/>
      <c r="N13" s="104"/>
      <c r="O13" s="120"/>
    </row>
    <row r="14" spans="1:15" x14ac:dyDescent="0.25">
      <c r="A14" s="38">
        <v>11</v>
      </c>
      <c r="B14" s="112" t="s">
        <v>213</v>
      </c>
      <c r="C14" s="32">
        <v>1.9259710000000001</v>
      </c>
      <c r="D14" s="104"/>
      <c r="E14" s="104"/>
      <c r="F14" s="120">
        <v>1.8965669999999999</v>
      </c>
      <c r="G14" s="120"/>
      <c r="H14" s="120"/>
      <c r="I14" s="120">
        <v>2.0145819999999999</v>
      </c>
      <c r="J14" s="120"/>
      <c r="K14" s="120"/>
      <c r="L14" s="120">
        <v>1.7561420000000001</v>
      </c>
      <c r="M14" s="104"/>
      <c r="N14" s="104"/>
      <c r="O14" s="120"/>
    </row>
    <row r="15" spans="1:15" x14ac:dyDescent="0.25">
      <c r="A15" s="38">
        <v>12</v>
      </c>
      <c r="B15" s="112" t="s">
        <v>215</v>
      </c>
      <c r="C15" s="32">
        <v>1.50319</v>
      </c>
      <c r="D15" s="104"/>
      <c r="E15" s="104"/>
      <c r="F15" s="120">
        <v>1.5878380000000001</v>
      </c>
      <c r="G15" s="120"/>
      <c r="H15" s="120"/>
      <c r="I15" s="120">
        <v>7.391178</v>
      </c>
      <c r="J15" s="120"/>
      <c r="K15" s="120"/>
      <c r="L15" s="120">
        <v>1.8147580000000001</v>
      </c>
      <c r="M15" s="104"/>
      <c r="N15" s="104"/>
      <c r="O15" s="120"/>
    </row>
    <row r="16" spans="1:15" x14ac:dyDescent="0.25">
      <c r="A16" s="38">
        <v>13</v>
      </c>
      <c r="B16" s="111" t="s">
        <v>47</v>
      </c>
      <c r="C16" s="32">
        <v>91.003553999999994</v>
      </c>
      <c r="D16" s="104"/>
      <c r="E16" s="104"/>
      <c r="F16" s="120">
        <v>95.206717999999995</v>
      </c>
      <c r="G16" s="120"/>
      <c r="H16" s="120"/>
      <c r="I16" s="120">
        <v>87.256895</v>
      </c>
      <c r="J16" s="120"/>
      <c r="K16" s="120"/>
      <c r="L16" s="120">
        <v>79.007476999999994</v>
      </c>
      <c r="M16" s="104"/>
      <c r="N16" s="104"/>
      <c r="O16" s="120"/>
    </row>
    <row r="17" spans="1:17" x14ac:dyDescent="0.25">
      <c r="A17" s="38">
        <v>14</v>
      </c>
      <c r="B17" s="111" t="s">
        <v>49</v>
      </c>
      <c r="C17" s="32"/>
      <c r="D17" s="104"/>
      <c r="E17" s="104"/>
      <c r="F17" s="120"/>
      <c r="G17" s="120"/>
      <c r="H17" s="120"/>
      <c r="I17" s="120"/>
      <c r="J17" s="120"/>
      <c r="K17" s="120"/>
      <c r="L17" s="120"/>
      <c r="M17" s="104"/>
      <c r="N17" s="104"/>
      <c r="O17" s="104"/>
    </row>
    <row r="18" spans="1:17" x14ac:dyDescent="0.25">
      <c r="A18" s="38">
        <v>15</v>
      </c>
      <c r="B18" s="112" t="s">
        <v>216</v>
      </c>
      <c r="C18" s="32">
        <v>1.7068490000000001</v>
      </c>
      <c r="D18" s="104"/>
      <c r="E18" s="104"/>
      <c r="F18" s="120">
        <v>1.88832</v>
      </c>
      <c r="G18" s="120"/>
      <c r="H18" s="120"/>
      <c r="I18" s="120">
        <v>1.8051010000000001</v>
      </c>
      <c r="J18" s="120"/>
      <c r="K18" s="120"/>
      <c r="L18" s="120"/>
      <c r="M18" s="104"/>
      <c r="N18" s="104"/>
      <c r="O18" s="120"/>
    </row>
    <row r="19" spans="1:17" x14ac:dyDescent="0.25">
      <c r="A19" s="38">
        <v>16</v>
      </c>
      <c r="B19" s="112" t="s">
        <v>218</v>
      </c>
      <c r="C19" s="32">
        <v>1</v>
      </c>
      <c r="D19" s="104"/>
      <c r="E19" s="104"/>
      <c r="F19" s="120">
        <v>1</v>
      </c>
      <c r="G19" s="120"/>
      <c r="H19" s="120"/>
      <c r="I19" s="120">
        <v>1</v>
      </c>
      <c r="J19" s="120"/>
      <c r="K19" s="120"/>
      <c r="L19" s="120">
        <v>1.7193369999999999</v>
      </c>
      <c r="M19" s="104"/>
      <c r="N19" s="104"/>
      <c r="O19" s="120"/>
    </row>
    <row r="20" spans="1:17" x14ac:dyDescent="0.25">
      <c r="A20" s="38">
        <v>17</v>
      </c>
      <c r="B20" s="112" t="s">
        <v>221</v>
      </c>
      <c r="C20" s="32">
        <v>0.24704599999999999</v>
      </c>
      <c r="D20" s="104"/>
      <c r="E20" s="104"/>
      <c r="F20" s="120">
        <v>0.27412199999999998</v>
      </c>
      <c r="G20" s="120"/>
      <c r="H20" s="120"/>
      <c r="I20" s="120">
        <v>0.15429200000000001</v>
      </c>
      <c r="J20" s="120"/>
      <c r="K20" s="120"/>
      <c r="L20" s="120">
        <v>0.159195</v>
      </c>
      <c r="M20" s="104"/>
      <c r="N20" s="104"/>
      <c r="O20" s="120"/>
    </row>
    <row r="21" spans="1:17" x14ac:dyDescent="0.25">
      <c r="A21" s="38">
        <v>18</v>
      </c>
      <c r="B21" s="111" t="s">
        <v>51</v>
      </c>
      <c r="C21" s="32">
        <v>2.9538950000000002</v>
      </c>
      <c r="D21" s="104"/>
      <c r="E21" s="104"/>
      <c r="F21" s="120">
        <v>3.162442</v>
      </c>
      <c r="G21" s="120"/>
      <c r="H21" s="120"/>
      <c r="I21" s="120">
        <v>2.9593929999999999</v>
      </c>
      <c r="J21" s="120"/>
      <c r="K21" s="120"/>
      <c r="L21" s="120">
        <f>L19+L20</f>
        <v>1.8785319999999999</v>
      </c>
      <c r="M21" s="104"/>
      <c r="N21" s="104"/>
      <c r="O21" s="120"/>
    </row>
    <row r="22" spans="1:17" x14ac:dyDescent="0.25">
      <c r="A22" s="38">
        <v>19</v>
      </c>
      <c r="B22" s="114" t="s">
        <v>11</v>
      </c>
      <c r="C22" s="32">
        <v>93.957448999999997</v>
      </c>
      <c r="D22" s="104"/>
      <c r="E22" s="104"/>
      <c r="F22" s="120">
        <v>98.369159999999994</v>
      </c>
      <c r="G22" s="120"/>
      <c r="H22" s="120"/>
      <c r="I22" s="120">
        <v>90.216288000000006</v>
      </c>
      <c r="J22" s="120"/>
      <c r="K22" s="120"/>
      <c r="L22" s="120">
        <f>L16+L21</f>
        <v>80.886009000000001</v>
      </c>
      <c r="M22" s="104"/>
      <c r="N22" s="104"/>
      <c r="O22" s="120"/>
      <c r="Q22" s="137"/>
    </row>
    <row r="23" spans="1:17" x14ac:dyDescent="0.25">
      <c r="A23" s="38">
        <v>20</v>
      </c>
      <c r="B23" s="114"/>
      <c r="C23" s="32"/>
      <c r="D23" s="104"/>
      <c r="E23" s="104"/>
      <c r="F23" s="120"/>
      <c r="G23" s="120"/>
      <c r="H23" s="120"/>
      <c r="I23" s="120"/>
      <c r="J23" s="120"/>
      <c r="K23" s="120"/>
      <c r="L23" s="120"/>
      <c r="M23" s="104"/>
      <c r="N23" s="104"/>
      <c r="O23" s="104"/>
    </row>
    <row r="24" spans="1:17" x14ac:dyDescent="0.25">
      <c r="A24" s="38">
        <v>21</v>
      </c>
      <c r="B24" s="111" t="s">
        <v>53</v>
      </c>
      <c r="C24" s="32"/>
      <c r="D24" s="104"/>
      <c r="E24" s="104"/>
      <c r="F24" s="120"/>
      <c r="G24" s="120"/>
      <c r="H24" s="120"/>
      <c r="I24" s="120"/>
      <c r="J24" s="120"/>
      <c r="K24" s="120"/>
      <c r="L24" s="120"/>
      <c r="M24" s="104"/>
      <c r="N24" s="104"/>
      <c r="O24" s="104"/>
    </row>
    <row r="25" spans="1:17" x14ac:dyDescent="0.25">
      <c r="A25" s="38">
        <v>22</v>
      </c>
      <c r="B25" s="112" t="s">
        <v>487</v>
      </c>
      <c r="C25" s="32">
        <v>31.85154</v>
      </c>
      <c r="D25" s="104"/>
      <c r="E25" s="104"/>
      <c r="F25" s="120">
        <v>39.396565000000002</v>
      </c>
      <c r="G25" s="120"/>
      <c r="H25" s="120"/>
      <c r="I25" s="120">
        <v>30.283677999999998</v>
      </c>
      <c r="J25" s="120"/>
      <c r="K25" s="120"/>
      <c r="L25" s="120">
        <v>20.214790000000001</v>
      </c>
      <c r="M25" s="104"/>
      <c r="N25" s="104"/>
      <c r="O25" s="120"/>
    </row>
    <row r="26" spans="1:17" x14ac:dyDescent="0.25">
      <c r="A26" s="38">
        <v>23</v>
      </c>
      <c r="B26" s="112" t="s">
        <v>488</v>
      </c>
      <c r="C26" s="32">
        <v>0</v>
      </c>
      <c r="D26" s="104"/>
      <c r="E26" s="104"/>
      <c r="F26" s="120">
        <v>0.42035800000000001</v>
      </c>
      <c r="G26" s="120"/>
      <c r="H26" s="120"/>
      <c r="I26" s="120">
        <v>0.43272100000000002</v>
      </c>
      <c r="J26" s="120"/>
      <c r="K26" s="120"/>
      <c r="L26" s="120">
        <v>1</v>
      </c>
      <c r="M26" s="104"/>
      <c r="N26" s="104"/>
      <c r="O26" s="120"/>
    </row>
    <row r="27" spans="1:17" x14ac:dyDescent="0.25">
      <c r="A27" s="38">
        <v>24</v>
      </c>
      <c r="B27" s="112" t="s">
        <v>489</v>
      </c>
      <c r="C27" s="32">
        <v>9.9915000000000004E-2</v>
      </c>
      <c r="D27" s="104"/>
      <c r="E27" s="104"/>
      <c r="F27" s="120">
        <v>0.46831499999999998</v>
      </c>
      <c r="G27" s="120"/>
      <c r="H27" s="120"/>
      <c r="I27" s="120">
        <v>0</v>
      </c>
      <c r="J27" s="120"/>
      <c r="K27" s="120"/>
      <c r="L27" s="120">
        <v>0.31085600000000002</v>
      </c>
      <c r="M27" s="104"/>
      <c r="N27" s="104"/>
      <c r="O27" s="120"/>
    </row>
    <row r="28" spans="1:17" x14ac:dyDescent="0.25">
      <c r="A28" s="38">
        <v>25</v>
      </c>
      <c r="B28" s="112" t="s">
        <v>490</v>
      </c>
      <c r="C28" s="32">
        <v>1.238065</v>
      </c>
      <c r="D28" s="104"/>
      <c r="E28" s="104"/>
      <c r="F28" s="120">
        <v>1.80186</v>
      </c>
      <c r="G28" s="120"/>
      <c r="H28" s="120"/>
      <c r="I28" s="120">
        <v>1.5333030000000001</v>
      </c>
      <c r="J28" s="120"/>
      <c r="K28" s="120"/>
      <c r="L28" s="120">
        <v>1.937972</v>
      </c>
      <c r="M28" s="104"/>
      <c r="N28" s="104"/>
      <c r="O28" s="120"/>
    </row>
    <row r="29" spans="1:17" x14ac:dyDescent="0.25">
      <c r="A29" s="38">
        <v>26</v>
      </c>
      <c r="B29" s="111" t="s">
        <v>79</v>
      </c>
      <c r="C29" s="32">
        <v>33.089604999999999</v>
      </c>
      <c r="D29" s="104"/>
      <c r="E29" s="104"/>
      <c r="F29" s="120">
        <v>41.618783000000001</v>
      </c>
      <c r="G29" s="120"/>
      <c r="H29" s="120"/>
      <c r="I29" s="120">
        <v>32.249701999999999</v>
      </c>
      <c r="J29" s="120"/>
      <c r="K29" s="120"/>
      <c r="L29" s="120">
        <v>22.585483</v>
      </c>
      <c r="M29" s="104"/>
      <c r="N29" s="104"/>
      <c r="O29" s="120"/>
    </row>
    <row r="30" spans="1:17" x14ac:dyDescent="0.25">
      <c r="A30" s="38">
        <v>27</v>
      </c>
      <c r="B30" s="111" t="s">
        <v>364</v>
      </c>
      <c r="C30" s="32"/>
      <c r="D30" s="104"/>
      <c r="E30" s="104"/>
      <c r="F30" s="120"/>
      <c r="G30" s="120"/>
      <c r="H30" s="120"/>
      <c r="I30" s="120"/>
      <c r="J30" s="120"/>
      <c r="K30" s="120"/>
      <c r="L30" s="120"/>
      <c r="M30" s="104"/>
      <c r="N30" s="104"/>
      <c r="O30" s="120"/>
    </row>
    <row r="31" spans="1:17" x14ac:dyDescent="0.25">
      <c r="A31" s="38">
        <v>28</v>
      </c>
      <c r="B31" s="112" t="s">
        <v>491</v>
      </c>
      <c r="C31" s="50">
        <v>0</v>
      </c>
      <c r="D31" s="104"/>
      <c r="E31" s="104"/>
      <c r="F31" s="120">
        <v>0</v>
      </c>
      <c r="G31" s="120"/>
      <c r="H31" s="120"/>
      <c r="I31" s="120">
        <v>0</v>
      </c>
      <c r="J31" s="120"/>
      <c r="K31" s="120"/>
      <c r="L31" s="120">
        <v>0.43272100000000002</v>
      </c>
      <c r="M31" s="104"/>
      <c r="N31" s="104"/>
      <c r="O31" s="120"/>
    </row>
    <row r="32" spans="1:17" x14ac:dyDescent="0.25">
      <c r="A32" s="38">
        <v>29</v>
      </c>
      <c r="B32" s="112" t="s">
        <v>492</v>
      </c>
      <c r="C32" s="32">
        <v>0</v>
      </c>
      <c r="D32" s="104"/>
      <c r="E32" s="104"/>
      <c r="F32" s="120">
        <v>0</v>
      </c>
      <c r="G32" s="120"/>
      <c r="H32" s="120"/>
      <c r="I32" s="120">
        <v>0.41975600000000002</v>
      </c>
      <c r="J32" s="120"/>
      <c r="K32" s="120"/>
      <c r="L32" s="120">
        <v>0</v>
      </c>
      <c r="M32" s="104"/>
      <c r="N32" s="104"/>
      <c r="O32" s="120"/>
    </row>
    <row r="33" spans="1:15" x14ac:dyDescent="0.25">
      <c r="A33" s="38">
        <v>30</v>
      </c>
      <c r="B33" s="111" t="s">
        <v>95</v>
      </c>
      <c r="C33" s="32">
        <v>0</v>
      </c>
      <c r="D33" s="104"/>
      <c r="E33" s="104"/>
      <c r="F33" s="120">
        <v>0</v>
      </c>
      <c r="G33" s="120"/>
      <c r="H33" s="120"/>
      <c r="I33" s="120">
        <v>0.41975600000000002</v>
      </c>
      <c r="J33" s="120"/>
      <c r="K33" s="120"/>
      <c r="L33" s="120">
        <f>L31+L32</f>
        <v>0.43272100000000002</v>
      </c>
      <c r="M33" s="104"/>
      <c r="N33" s="104"/>
      <c r="O33" s="120"/>
    </row>
    <row r="34" spans="1:15" x14ac:dyDescent="0.25">
      <c r="A34" s="38">
        <v>31</v>
      </c>
      <c r="B34" s="114" t="s">
        <v>13</v>
      </c>
      <c r="C34" s="32">
        <v>33.189520000000002</v>
      </c>
      <c r="D34" s="104"/>
      <c r="E34" s="104"/>
      <c r="F34" s="120">
        <v>42.087097999999997</v>
      </c>
      <c r="G34" s="120"/>
      <c r="H34" s="120"/>
      <c r="I34" s="120">
        <v>32.669457999999999</v>
      </c>
      <c r="J34" s="120"/>
      <c r="K34" s="120"/>
      <c r="L34" s="120">
        <v>22.896339000000001</v>
      </c>
      <c r="M34" s="104"/>
      <c r="N34" s="104"/>
      <c r="O34" s="120"/>
    </row>
    <row r="35" spans="1:15" x14ac:dyDescent="0.25">
      <c r="A35" s="38">
        <v>32</v>
      </c>
      <c r="B35" s="114"/>
      <c r="C35" s="32"/>
      <c r="D35" s="104"/>
      <c r="E35" s="104"/>
      <c r="F35" s="120"/>
      <c r="G35" s="120"/>
      <c r="H35" s="120"/>
      <c r="I35" s="120"/>
      <c r="J35" s="120"/>
      <c r="K35" s="120"/>
      <c r="L35" s="120"/>
      <c r="M35" s="104"/>
      <c r="N35" s="104"/>
      <c r="O35" s="104"/>
    </row>
    <row r="36" spans="1:15" x14ac:dyDescent="0.25">
      <c r="A36" s="38">
        <v>33</v>
      </c>
      <c r="B36" s="114" t="s">
        <v>200</v>
      </c>
      <c r="C36" s="32"/>
      <c r="D36" s="104"/>
      <c r="E36" s="104"/>
      <c r="F36" s="120"/>
      <c r="G36" s="120"/>
      <c r="H36" s="120"/>
      <c r="I36" s="120"/>
      <c r="J36" s="120"/>
      <c r="K36" s="120"/>
      <c r="L36" s="120"/>
      <c r="M36" s="104"/>
      <c r="N36" s="104"/>
      <c r="O36" s="104"/>
    </row>
    <row r="37" spans="1:15" x14ac:dyDescent="0.25">
      <c r="A37" s="38">
        <v>34</v>
      </c>
      <c r="B37" s="115" t="s">
        <v>482</v>
      </c>
      <c r="C37" s="32">
        <v>56.1</v>
      </c>
      <c r="D37" s="104"/>
      <c r="E37" s="104"/>
      <c r="F37" s="120">
        <v>56.1</v>
      </c>
      <c r="G37" s="120"/>
      <c r="H37" s="120"/>
      <c r="I37" s="120">
        <v>56.1</v>
      </c>
      <c r="J37" s="120"/>
      <c r="K37" s="120"/>
      <c r="L37" s="120">
        <v>56.1</v>
      </c>
      <c r="M37" s="104"/>
      <c r="N37" s="104"/>
      <c r="O37" s="120"/>
    </row>
    <row r="38" spans="1:15" x14ac:dyDescent="0.25">
      <c r="A38" s="38">
        <v>35</v>
      </c>
      <c r="B38" s="115" t="s">
        <v>483</v>
      </c>
      <c r="C38" s="32">
        <v>9.9915000000000004E-2</v>
      </c>
      <c r="D38" s="104"/>
      <c r="E38" s="104"/>
      <c r="F38" s="120">
        <v>0.46831499999999998</v>
      </c>
      <c r="G38" s="120"/>
      <c r="H38" s="120"/>
      <c r="I38" s="120">
        <v>0</v>
      </c>
      <c r="J38" s="120"/>
      <c r="K38" s="120"/>
      <c r="L38" s="120">
        <v>0.31085600000000002</v>
      </c>
      <c r="M38" s="104"/>
      <c r="N38" s="104"/>
      <c r="O38" s="120"/>
    </row>
    <row r="39" spans="1:15" x14ac:dyDescent="0.25">
      <c r="A39" s="38">
        <v>36</v>
      </c>
      <c r="B39" s="115" t="s">
        <v>484</v>
      </c>
      <c r="C39" s="32">
        <v>4.667929</v>
      </c>
      <c r="D39" s="104"/>
      <c r="E39" s="104"/>
      <c r="F39" s="120">
        <v>0.182062</v>
      </c>
      <c r="G39" s="120"/>
      <c r="H39" s="120"/>
      <c r="I39" s="120">
        <v>1.4468300000000001</v>
      </c>
      <c r="J39" s="120"/>
      <c r="K39" s="120"/>
      <c r="L39" s="120">
        <v>2.8896700000000002</v>
      </c>
      <c r="M39" s="104"/>
      <c r="N39" s="104"/>
      <c r="O39" s="120"/>
    </row>
    <row r="40" spans="1:15" x14ac:dyDescent="0.25">
      <c r="A40" s="38">
        <v>37</v>
      </c>
      <c r="B40" s="112" t="s">
        <v>222</v>
      </c>
      <c r="C40" s="32">
        <v>-1.716739</v>
      </c>
      <c r="D40" s="104"/>
      <c r="E40" s="104"/>
      <c r="F40" s="120">
        <v>-1.7751680000000001</v>
      </c>
      <c r="G40" s="120"/>
      <c r="H40" s="120"/>
      <c r="I40" s="120">
        <v>-2.0271340000000002</v>
      </c>
      <c r="J40" s="120"/>
      <c r="K40" s="120"/>
      <c r="L40" s="120">
        <v>0</v>
      </c>
      <c r="M40" s="104"/>
      <c r="N40" s="104"/>
      <c r="O40" s="120"/>
    </row>
    <row r="41" spans="1:15" x14ac:dyDescent="0.25">
      <c r="A41" s="38">
        <v>38</v>
      </c>
      <c r="B41" s="112" t="s">
        <v>223</v>
      </c>
      <c r="C41" s="32">
        <v>6.3846679999999996</v>
      </c>
      <c r="D41" s="104"/>
      <c r="E41" s="104"/>
      <c r="F41" s="120">
        <v>1.95723</v>
      </c>
      <c r="G41" s="120"/>
      <c r="H41" s="120"/>
      <c r="I41" s="120">
        <v>3.4739640000000001</v>
      </c>
      <c r="J41" s="120"/>
      <c r="K41" s="120"/>
      <c r="L41" s="120">
        <v>4.916804</v>
      </c>
      <c r="M41" s="104"/>
      <c r="N41" s="104"/>
      <c r="O41" s="120"/>
    </row>
    <row r="42" spans="1:15" x14ac:dyDescent="0.25">
      <c r="A42" s="38">
        <v>39</v>
      </c>
      <c r="B42" s="115" t="s">
        <v>485</v>
      </c>
      <c r="C42" s="32">
        <v>0</v>
      </c>
      <c r="D42" s="104"/>
      <c r="E42" s="104"/>
      <c r="F42" s="120">
        <v>0</v>
      </c>
      <c r="G42" s="120"/>
      <c r="H42" s="120"/>
      <c r="I42" s="120">
        <v>0</v>
      </c>
      <c r="J42" s="120"/>
      <c r="K42" s="120"/>
      <c r="L42" s="120"/>
      <c r="M42" s="104"/>
      <c r="N42" s="104"/>
      <c r="O42" s="120"/>
    </row>
    <row r="43" spans="1:15" x14ac:dyDescent="0.25">
      <c r="A43" s="38">
        <v>40</v>
      </c>
      <c r="B43" s="114" t="s">
        <v>15</v>
      </c>
      <c r="C43" s="32">
        <v>60.767929000000002</v>
      </c>
      <c r="D43" s="104"/>
      <c r="E43" s="104"/>
      <c r="F43" s="120">
        <v>56.282062000000003</v>
      </c>
      <c r="G43" s="120"/>
      <c r="H43" s="120"/>
      <c r="I43" s="120">
        <v>57.54683</v>
      </c>
      <c r="J43" s="120"/>
      <c r="K43" s="120"/>
      <c r="L43" s="120">
        <v>58.300526000000005</v>
      </c>
      <c r="M43" s="104"/>
      <c r="N43" s="104"/>
      <c r="O43" s="120"/>
    </row>
    <row r="44" spans="1:15" x14ac:dyDescent="0.25">
      <c r="A44" s="38">
        <v>41</v>
      </c>
      <c r="B44" s="114" t="s">
        <v>17</v>
      </c>
      <c r="C44" s="32">
        <v>93.957448999999997</v>
      </c>
      <c r="D44" s="105"/>
      <c r="E44" s="105"/>
      <c r="F44" s="121">
        <v>98.369159999999994</v>
      </c>
      <c r="G44" s="121"/>
      <c r="H44" s="121"/>
      <c r="I44" s="121">
        <v>90.216288000000006</v>
      </c>
      <c r="J44" s="121"/>
      <c r="K44" s="121"/>
      <c r="L44" s="121">
        <f>L34+L43</f>
        <v>81.196865000000003</v>
      </c>
      <c r="M44" s="105"/>
      <c r="N44" s="105"/>
      <c r="O44" s="148"/>
    </row>
    <row r="45" spans="1:15" x14ac:dyDescent="0.25">
      <c r="B45" s="176"/>
      <c r="C45" s="176"/>
      <c r="D45" s="176"/>
      <c r="E45" s="176"/>
      <c r="F45" s="176"/>
      <c r="G45" s="176"/>
      <c r="H45" s="176"/>
      <c r="I45" s="176"/>
      <c r="J45" s="176"/>
      <c r="K45" s="176"/>
      <c r="L45" s="176"/>
      <c r="M45" s="176"/>
      <c r="N45" s="139"/>
      <c r="O45" s="139"/>
    </row>
    <row r="46" spans="1:15" ht="10.5" customHeight="1" x14ac:dyDescent="0.25">
      <c r="B46" s="38" t="s">
        <v>263</v>
      </c>
      <c r="F46" s="71"/>
    </row>
    <row r="47" spans="1:15" ht="10.5" customHeight="1" x14ac:dyDescent="0.25">
      <c r="B47" s="72" t="s">
        <v>332</v>
      </c>
      <c r="F47" s="38"/>
    </row>
    <row r="48" spans="1:15" ht="10.5" customHeight="1" x14ac:dyDescent="0.25">
      <c r="B48" s="72"/>
      <c r="F48" s="38"/>
    </row>
    <row r="49" spans="2:6" ht="10.5" customHeight="1" x14ac:dyDescent="0.25">
      <c r="B49" s="39" t="s">
        <v>265</v>
      </c>
      <c r="F49" s="38"/>
    </row>
    <row r="50" spans="2:6" ht="10.5" customHeight="1" x14ac:dyDescent="0.25">
      <c r="B50" s="39" t="s">
        <v>264</v>
      </c>
      <c r="F50" s="38"/>
    </row>
    <row r="51" spans="2:6" ht="3" customHeight="1" x14ac:dyDescent="0.25">
      <c r="B51" s="73"/>
      <c r="F51" s="38"/>
    </row>
    <row r="52" spans="2:6" x14ac:dyDescent="0.25">
      <c r="B52" s="39"/>
      <c r="F52" s="38"/>
    </row>
  </sheetData>
  <mergeCells count="3">
    <mergeCell ref="B45:M45"/>
    <mergeCell ref="B1:O1"/>
    <mergeCell ref="B2:O2"/>
  </mergeCells>
  <pageMargins left="0.70866141732283472" right="0.70866141732283472" top="0.74803149606299213" bottom="0.74803149606299213" header="0.31496062992125984" footer="0.31496062992125984"/>
  <pageSetup paperSize="9"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P49"/>
  <sheetViews>
    <sheetView showGridLines="0" view="pageBreakPreview" zoomScaleNormal="100" zoomScaleSheetLayoutView="100" workbookViewId="0">
      <pane xSplit="2" ySplit="3" topLeftCell="C4" activePane="bottomRight" state="frozen"/>
      <selection activeCell="N4" sqref="N4"/>
      <selection pane="topRight" activeCell="N4" sqref="N4"/>
      <selection pane="bottomLeft" activeCell="N4" sqref="N4"/>
      <selection pane="bottomRight" activeCell="R41" sqref="R41"/>
    </sheetView>
  </sheetViews>
  <sheetFormatPr defaultColWidth="9.1796875" defaultRowHeight="10.5" x14ac:dyDescent="0.25"/>
  <cols>
    <col min="1" max="1" width="2.81640625" style="38" customWidth="1"/>
    <col min="2" max="2" width="37.81640625" style="38" customWidth="1"/>
    <col min="3" max="6" width="5.453125" style="38" bestFit="1" customWidth="1"/>
    <col min="7" max="7" width="5.81640625" style="53" customWidth="1"/>
    <col min="8" max="8" width="5.453125" style="38" bestFit="1" customWidth="1"/>
    <col min="9" max="11" width="6" style="38" customWidth="1"/>
    <col min="12" max="12" width="5.54296875" style="38" customWidth="1"/>
    <col min="13" max="13" width="5.7265625" style="38" customWidth="1"/>
    <col min="14" max="14" width="6.453125" style="38" customWidth="1"/>
    <col min="15" max="16" width="6.26953125" style="38" customWidth="1"/>
    <col min="17" max="16384" width="9.1796875" style="38"/>
  </cols>
  <sheetData>
    <row r="1" spans="1:16" ht="12.75" customHeight="1" x14ac:dyDescent="0.25">
      <c r="B1" s="177" t="s">
        <v>438</v>
      </c>
      <c r="C1" s="178"/>
      <c r="D1" s="178"/>
      <c r="E1" s="178"/>
      <c r="F1" s="178"/>
      <c r="G1" s="178"/>
      <c r="H1" s="178"/>
      <c r="I1" s="178"/>
      <c r="J1" s="178"/>
      <c r="K1" s="178"/>
      <c r="L1" s="178"/>
      <c r="M1" s="178"/>
      <c r="N1" s="178"/>
      <c r="O1" s="178"/>
      <c r="P1" s="178"/>
    </row>
    <row r="2" spans="1:16" ht="12.75" customHeight="1" x14ac:dyDescent="0.25">
      <c r="B2" s="158" t="s">
        <v>439</v>
      </c>
      <c r="C2" s="159"/>
      <c r="D2" s="159"/>
      <c r="E2" s="159"/>
      <c r="F2" s="159"/>
      <c r="G2" s="159"/>
      <c r="H2" s="159"/>
      <c r="I2" s="159"/>
      <c r="J2" s="159"/>
      <c r="K2" s="159"/>
      <c r="L2" s="159"/>
      <c r="M2" s="159"/>
      <c r="N2" s="159"/>
      <c r="O2" s="159"/>
      <c r="P2" s="159"/>
    </row>
    <row r="3" spans="1:16" x14ac:dyDescent="0.25">
      <c r="B3" s="89" t="s">
        <v>0</v>
      </c>
      <c r="C3" s="98">
        <v>44866</v>
      </c>
      <c r="D3" s="98">
        <v>44896</v>
      </c>
      <c r="E3" s="98">
        <v>44927</v>
      </c>
      <c r="F3" s="98">
        <v>44958</v>
      </c>
      <c r="G3" s="98">
        <v>44986</v>
      </c>
      <c r="H3" s="98">
        <v>45017</v>
      </c>
      <c r="I3" s="98">
        <v>45047</v>
      </c>
      <c r="J3" s="98">
        <v>45078</v>
      </c>
      <c r="K3" s="98">
        <v>45108</v>
      </c>
      <c r="L3" s="98">
        <v>45139</v>
      </c>
      <c r="M3" s="98">
        <v>45170</v>
      </c>
      <c r="N3" s="98">
        <v>45200</v>
      </c>
      <c r="O3" s="98">
        <v>45231</v>
      </c>
      <c r="P3" s="98">
        <v>45261</v>
      </c>
    </row>
    <row r="4" spans="1:16" x14ac:dyDescent="0.25">
      <c r="A4" s="38">
        <v>42</v>
      </c>
      <c r="B4" s="54" t="s">
        <v>111</v>
      </c>
      <c r="C4" s="106"/>
      <c r="D4" s="106"/>
      <c r="E4" s="116"/>
      <c r="F4" s="116"/>
      <c r="G4" s="116"/>
      <c r="H4" s="116"/>
      <c r="I4" s="116"/>
      <c r="J4" s="116"/>
      <c r="K4" s="116"/>
      <c r="L4" s="127"/>
      <c r="M4" s="127"/>
      <c r="N4" s="127"/>
      <c r="O4" s="127"/>
      <c r="P4" s="127"/>
    </row>
    <row r="5" spans="1:16" x14ac:dyDescent="0.25">
      <c r="A5" s="38">
        <v>43</v>
      </c>
      <c r="B5" s="57" t="s">
        <v>113</v>
      </c>
      <c r="C5" s="106"/>
      <c r="D5" s="106"/>
      <c r="E5" s="106"/>
      <c r="F5" s="106"/>
      <c r="G5" s="106"/>
      <c r="H5" s="106"/>
      <c r="I5" s="106"/>
      <c r="J5" s="106"/>
      <c r="K5" s="106"/>
      <c r="L5" s="104"/>
      <c r="M5" s="104"/>
      <c r="N5" s="104"/>
      <c r="O5" s="104"/>
      <c r="P5" s="104"/>
    </row>
    <row r="6" spans="1:16" x14ac:dyDescent="0.25">
      <c r="A6" s="38">
        <v>44</v>
      </c>
      <c r="B6" s="117" t="s">
        <v>413</v>
      </c>
      <c r="C6" s="107"/>
      <c r="D6" s="106"/>
      <c r="E6" s="107"/>
      <c r="F6" s="107"/>
      <c r="G6" s="107"/>
      <c r="H6" s="107"/>
      <c r="I6" s="107"/>
      <c r="J6" s="107"/>
      <c r="K6" s="107"/>
      <c r="L6" s="104"/>
      <c r="M6" s="104"/>
      <c r="N6" s="104"/>
      <c r="O6" s="104"/>
    </row>
    <row r="7" spans="1:16" x14ac:dyDescent="0.25">
      <c r="A7" s="38">
        <v>45</v>
      </c>
      <c r="B7" s="118" t="s">
        <v>414</v>
      </c>
      <c r="C7" s="122"/>
      <c r="D7" s="123">
        <v>17.379767999999999</v>
      </c>
      <c r="E7" s="122"/>
      <c r="F7" s="120"/>
      <c r="G7" s="120">
        <v>4.9234369999999998</v>
      </c>
      <c r="H7" s="120"/>
      <c r="I7" s="120"/>
      <c r="J7" s="120">
        <v>9.2305869999999999</v>
      </c>
      <c r="K7" s="120"/>
      <c r="L7" s="104"/>
      <c r="M7" s="120">
        <v>13.600228</v>
      </c>
      <c r="N7" s="104"/>
      <c r="O7" s="104"/>
      <c r="P7" s="120"/>
    </row>
    <row r="8" spans="1:16" x14ac:dyDescent="0.25">
      <c r="A8" s="38">
        <v>46</v>
      </c>
      <c r="B8" s="118" t="s">
        <v>415</v>
      </c>
      <c r="C8" s="122"/>
      <c r="D8" s="123">
        <v>5.7324E-2</v>
      </c>
      <c r="E8" s="122"/>
      <c r="F8" s="120"/>
      <c r="G8" s="120">
        <v>1.9172999999999999E-2</v>
      </c>
      <c r="H8" s="120"/>
      <c r="I8" s="120"/>
      <c r="J8" s="120">
        <v>3.6597999999999999E-2</v>
      </c>
      <c r="K8" s="120"/>
      <c r="L8" s="104"/>
      <c r="M8" s="120">
        <v>0</v>
      </c>
      <c r="N8" s="104"/>
      <c r="O8" s="104"/>
      <c r="P8" s="120"/>
    </row>
    <row r="9" spans="1:16" x14ac:dyDescent="0.25">
      <c r="A9" s="38">
        <v>47</v>
      </c>
      <c r="B9" s="118" t="s">
        <v>416</v>
      </c>
      <c r="C9" s="122"/>
      <c r="D9" s="123">
        <v>7.9494999999999996E-2</v>
      </c>
      <c r="E9" s="122"/>
      <c r="F9" s="120"/>
      <c r="G9" s="120">
        <v>1.3273E-2</v>
      </c>
      <c r="H9" s="120"/>
      <c r="I9" s="120"/>
      <c r="J9" s="120">
        <v>0.434722</v>
      </c>
      <c r="K9" s="120"/>
      <c r="L9" s="104"/>
      <c r="M9" s="120">
        <v>3.999E-3</v>
      </c>
      <c r="N9" s="104"/>
      <c r="O9" s="104"/>
      <c r="P9" s="120"/>
    </row>
    <row r="10" spans="1:16" x14ac:dyDescent="0.25">
      <c r="A10" s="38">
        <v>48</v>
      </c>
      <c r="B10" s="117" t="s">
        <v>417</v>
      </c>
      <c r="C10" s="122"/>
      <c r="D10" s="123">
        <v>18.327712999999999</v>
      </c>
      <c r="E10" s="122"/>
      <c r="F10" s="120"/>
      <c r="G10" s="120">
        <v>5.1685670000000004</v>
      </c>
      <c r="H10" s="120"/>
      <c r="I10" s="120"/>
      <c r="J10" s="120">
        <v>9.7019070000000003</v>
      </c>
      <c r="K10" s="120"/>
      <c r="L10" s="104"/>
      <c r="M10" s="120">
        <v>14.327152999999999</v>
      </c>
      <c r="N10" s="104"/>
      <c r="O10" s="104"/>
      <c r="P10" s="120"/>
    </row>
    <row r="11" spans="1:16" ht="11.15" customHeight="1" x14ac:dyDescent="0.25">
      <c r="A11" s="38">
        <v>49</v>
      </c>
      <c r="B11" s="117" t="s">
        <v>418</v>
      </c>
      <c r="C11" s="122"/>
      <c r="D11" s="123"/>
      <c r="E11" s="122"/>
      <c r="F11" s="120"/>
      <c r="G11" s="120"/>
      <c r="H11" s="120"/>
      <c r="I11" s="120"/>
      <c r="J11" s="120"/>
      <c r="K11" s="120"/>
      <c r="L11" s="104"/>
      <c r="M11" s="104"/>
      <c r="N11" s="104"/>
      <c r="O11" s="104"/>
      <c r="P11" s="104"/>
    </row>
    <row r="12" spans="1:16" x14ac:dyDescent="0.25">
      <c r="A12" s="38">
        <v>50</v>
      </c>
      <c r="B12" s="118" t="s">
        <v>419</v>
      </c>
      <c r="C12" s="122"/>
      <c r="D12" s="123">
        <v>0.49417499999999998</v>
      </c>
      <c r="E12" s="122"/>
      <c r="F12" s="120"/>
      <c r="G12" s="120">
        <v>0.13992499999999999</v>
      </c>
      <c r="H12" s="120"/>
      <c r="I12" s="120"/>
      <c r="J12" s="120">
        <v>0.26112000000000002</v>
      </c>
      <c r="K12" s="120"/>
      <c r="L12" s="104"/>
      <c r="M12" s="120">
        <v>0.38658999999999999</v>
      </c>
      <c r="N12" s="104"/>
      <c r="O12" s="104"/>
      <c r="P12" s="120"/>
    </row>
    <row r="13" spans="1:16" x14ac:dyDescent="0.25">
      <c r="A13" s="38">
        <v>51</v>
      </c>
      <c r="B13" s="118" t="s">
        <v>420</v>
      </c>
      <c r="C13" s="122"/>
      <c r="D13" s="123">
        <v>0</v>
      </c>
      <c r="E13" s="122"/>
      <c r="F13" s="120"/>
      <c r="G13" s="120">
        <v>0</v>
      </c>
      <c r="H13" s="120"/>
      <c r="I13" s="120"/>
      <c r="J13" s="120">
        <v>0</v>
      </c>
      <c r="K13" s="120"/>
      <c r="L13" s="104"/>
      <c r="M13" s="120">
        <v>5.0913E-2</v>
      </c>
      <c r="N13" s="104"/>
      <c r="O13" s="104"/>
      <c r="P13" s="120"/>
    </row>
    <row r="14" spans="1:16" x14ac:dyDescent="0.25">
      <c r="A14" s="38">
        <v>52</v>
      </c>
      <c r="B14" s="118" t="s">
        <v>21</v>
      </c>
      <c r="C14" s="122"/>
      <c r="D14" s="123">
        <v>0</v>
      </c>
      <c r="E14" s="122"/>
      <c r="F14" s="120"/>
      <c r="G14" s="120">
        <v>0</v>
      </c>
      <c r="H14" s="120"/>
      <c r="I14" s="120"/>
      <c r="J14" s="120">
        <v>4.9159000000000001E-2</v>
      </c>
      <c r="K14" s="120"/>
      <c r="L14" s="104"/>
      <c r="M14" s="120">
        <v>9.0134000000000006E-2</v>
      </c>
      <c r="N14" s="104"/>
      <c r="O14" s="104"/>
      <c r="P14" s="120"/>
    </row>
    <row r="15" spans="1:16" x14ac:dyDescent="0.25">
      <c r="A15" s="38">
        <v>53</v>
      </c>
      <c r="B15" s="117" t="s">
        <v>421</v>
      </c>
      <c r="C15" s="122"/>
      <c r="D15" s="123">
        <v>0.57378399999999996</v>
      </c>
      <c r="E15" s="122"/>
      <c r="F15" s="120"/>
      <c r="G15" s="120">
        <v>0.149813</v>
      </c>
      <c r="H15" s="120"/>
      <c r="I15" s="120"/>
      <c r="J15" s="120">
        <v>0.31027900000000003</v>
      </c>
      <c r="K15" s="120"/>
      <c r="L15" s="104"/>
      <c r="M15" s="120">
        <v>0.47672399999999998</v>
      </c>
      <c r="N15" s="104"/>
      <c r="O15" s="104"/>
      <c r="P15" s="120"/>
    </row>
    <row r="16" spans="1:16" x14ac:dyDescent="0.25">
      <c r="A16" s="38">
        <v>54</v>
      </c>
      <c r="B16" s="117" t="s">
        <v>422</v>
      </c>
      <c r="C16" s="122"/>
      <c r="D16" s="123"/>
      <c r="E16" s="122"/>
      <c r="F16" s="120"/>
      <c r="G16" s="120"/>
      <c r="H16" s="120"/>
      <c r="I16" s="120"/>
      <c r="J16" s="120"/>
      <c r="K16" s="120"/>
      <c r="L16" s="104"/>
      <c r="M16" s="104"/>
      <c r="N16" s="104"/>
      <c r="O16" s="104"/>
      <c r="P16" s="104"/>
    </row>
    <row r="17" spans="1:16" x14ac:dyDescent="0.25">
      <c r="A17" s="38">
        <v>55</v>
      </c>
      <c r="B17" s="118" t="s">
        <v>423</v>
      </c>
      <c r="C17" s="122"/>
      <c r="D17" s="123">
        <v>0.81112600000000001</v>
      </c>
      <c r="E17" s="122"/>
      <c r="F17" s="120"/>
      <c r="G17" s="120">
        <v>0.21268400000000001</v>
      </c>
      <c r="H17" s="120"/>
      <c r="I17" s="120"/>
      <c r="J17" s="120">
        <v>0</v>
      </c>
      <c r="K17" s="120"/>
      <c r="L17" s="104"/>
      <c r="M17" s="104">
        <v>0</v>
      </c>
      <c r="N17" s="104"/>
      <c r="O17" s="104"/>
      <c r="P17" s="120"/>
    </row>
    <row r="18" spans="1:16" x14ac:dyDescent="0.25">
      <c r="A18" s="38">
        <v>56</v>
      </c>
      <c r="B18" s="118" t="s">
        <v>424</v>
      </c>
      <c r="C18" s="122"/>
      <c r="D18" s="123">
        <v>1.0203E-2</v>
      </c>
      <c r="E18" s="122"/>
      <c r="F18" s="120"/>
      <c r="G18" s="120">
        <v>0</v>
      </c>
      <c r="H18" s="120"/>
      <c r="I18" s="120"/>
      <c r="J18" s="120">
        <v>0</v>
      </c>
      <c r="K18" s="120"/>
      <c r="L18" s="104"/>
      <c r="M18" s="104">
        <v>0</v>
      </c>
      <c r="N18" s="104"/>
      <c r="O18" s="104"/>
      <c r="P18" s="120"/>
    </row>
    <row r="19" spans="1:16" x14ac:dyDescent="0.25">
      <c r="A19" s="38">
        <v>57</v>
      </c>
      <c r="B19" s="117" t="s">
        <v>425</v>
      </c>
      <c r="C19" s="122"/>
      <c r="D19" s="123">
        <v>4.5003000000000001E-2</v>
      </c>
      <c r="E19" s="122"/>
      <c r="F19" s="120"/>
      <c r="G19" s="120">
        <v>9.8879999999999992E-3</v>
      </c>
      <c r="H19" s="120"/>
      <c r="I19" s="120"/>
      <c r="J19" s="120">
        <v>0</v>
      </c>
      <c r="K19" s="120"/>
      <c r="L19" s="104"/>
      <c r="M19" s="120">
        <v>0.67601199999999995</v>
      </c>
      <c r="N19" s="104"/>
      <c r="O19" s="104"/>
      <c r="P19" s="120"/>
    </row>
    <row r="20" spans="1:16" x14ac:dyDescent="0.25">
      <c r="A20" s="38">
        <v>58</v>
      </c>
      <c r="B20" s="117" t="s">
        <v>426</v>
      </c>
      <c r="C20" s="122"/>
      <c r="D20" s="123">
        <v>0</v>
      </c>
      <c r="E20" s="122"/>
      <c r="F20" s="120"/>
      <c r="G20" s="120">
        <v>0</v>
      </c>
      <c r="H20" s="120"/>
      <c r="I20" s="120"/>
      <c r="J20" s="120">
        <v>0</v>
      </c>
      <c r="K20" s="120"/>
      <c r="L20" s="104"/>
      <c r="M20" s="120">
        <v>0</v>
      </c>
      <c r="N20" s="104"/>
      <c r="O20" s="104"/>
      <c r="P20" s="104"/>
    </row>
    <row r="21" spans="1:16" x14ac:dyDescent="0.25">
      <c r="A21" s="38">
        <v>59</v>
      </c>
      <c r="B21" s="117" t="s">
        <v>427</v>
      </c>
      <c r="C21" s="122"/>
      <c r="D21" s="123">
        <v>1.771E-3</v>
      </c>
      <c r="E21" s="122"/>
      <c r="F21" s="120"/>
      <c r="G21" s="120">
        <v>1.333E-3</v>
      </c>
      <c r="H21" s="120"/>
      <c r="I21" s="120"/>
      <c r="J21" s="120">
        <v>2.666E-3</v>
      </c>
      <c r="K21" s="120"/>
      <c r="L21" s="104"/>
      <c r="M21" s="120">
        <v>0</v>
      </c>
      <c r="N21" s="104"/>
      <c r="O21" s="104"/>
      <c r="P21" s="104"/>
    </row>
    <row r="22" spans="1:16" x14ac:dyDescent="0.25">
      <c r="A22" s="38">
        <v>60</v>
      </c>
      <c r="B22" s="57" t="s">
        <v>127</v>
      </c>
      <c r="C22" s="122"/>
      <c r="D22" s="123">
        <v>18.903268000000001</v>
      </c>
      <c r="E22" s="122"/>
      <c r="F22" s="120"/>
      <c r="G22" s="120">
        <v>5.3197130000000001</v>
      </c>
      <c r="H22" s="120"/>
      <c r="I22" s="120"/>
      <c r="J22" s="120">
        <v>10.014851999999999</v>
      </c>
      <c r="K22" s="120"/>
      <c r="L22" s="104"/>
      <c r="M22" s="120">
        <v>14.807876</v>
      </c>
      <c r="N22" s="104"/>
      <c r="O22" s="104"/>
      <c r="P22" s="120"/>
    </row>
    <row r="23" spans="1:16" x14ac:dyDescent="0.25">
      <c r="A23" s="38">
        <v>61</v>
      </c>
      <c r="B23" s="57" t="s">
        <v>129</v>
      </c>
      <c r="C23" s="122"/>
      <c r="D23" s="123"/>
      <c r="E23" s="122"/>
      <c r="F23" s="120"/>
      <c r="G23" s="120"/>
      <c r="H23" s="120"/>
      <c r="I23" s="120"/>
      <c r="J23" s="120"/>
      <c r="K23" s="120"/>
      <c r="L23" s="104"/>
      <c r="M23" s="104"/>
      <c r="N23" s="104"/>
      <c r="O23" s="104"/>
      <c r="P23" s="104"/>
    </row>
    <row r="24" spans="1:16" x14ac:dyDescent="0.25">
      <c r="A24" s="38">
        <v>62</v>
      </c>
      <c r="B24" s="117" t="s">
        <v>428</v>
      </c>
      <c r="C24" s="122"/>
      <c r="D24" s="123">
        <v>3.8900000000000002E-4</v>
      </c>
      <c r="E24" s="122"/>
      <c r="F24" s="120"/>
      <c r="G24" s="120">
        <v>3.0000000000000001E-5</v>
      </c>
      <c r="H24" s="120"/>
      <c r="I24" s="120"/>
      <c r="J24" s="120">
        <v>2.4699999999999999E-4</v>
      </c>
      <c r="K24" s="120"/>
      <c r="L24" s="104"/>
      <c r="M24" s="120">
        <v>3.1700000000000001E-4</v>
      </c>
      <c r="N24" s="104"/>
      <c r="O24" s="104"/>
      <c r="P24" s="120"/>
    </row>
    <row r="25" spans="1:16" x14ac:dyDescent="0.25">
      <c r="A25" s="38">
        <v>63</v>
      </c>
      <c r="B25" s="117" t="s">
        <v>429</v>
      </c>
      <c r="C25" s="122"/>
      <c r="D25" s="123">
        <v>0.33692899999999998</v>
      </c>
      <c r="E25" s="122"/>
      <c r="F25" s="120"/>
      <c r="G25" s="120">
        <v>0.05</v>
      </c>
      <c r="H25" s="120"/>
      <c r="I25" s="120"/>
      <c r="J25" s="120">
        <v>0.14143</v>
      </c>
      <c r="K25" s="120"/>
      <c r="L25" s="104"/>
      <c r="M25" s="120">
        <v>0.27643000000000001</v>
      </c>
      <c r="N25" s="104"/>
      <c r="O25" s="104"/>
      <c r="P25" s="120"/>
    </row>
    <row r="26" spans="1:16" x14ac:dyDescent="0.25">
      <c r="A26" s="38">
        <v>64</v>
      </c>
      <c r="B26" s="119" t="s">
        <v>137</v>
      </c>
      <c r="C26" s="122"/>
      <c r="D26" s="123">
        <v>0.33731800000000001</v>
      </c>
      <c r="E26" s="122"/>
      <c r="F26" s="120"/>
      <c r="G26" s="120">
        <v>5.0029999999999998E-2</v>
      </c>
      <c r="H26" s="120"/>
      <c r="I26" s="120"/>
      <c r="J26" s="120">
        <v>0.141677</v>
      </c>
      <c r="K26" s="120"/>
      <c r="L26" s="104"/>
      <c r="M26" s="120">
        <v>0.27674700000000002</v>
      </c>
      <c r="N26" s="104"/>
      <c r="O26" s="104"/>
      <c r="P26" s="120"/>
    </row>
    <row r="27" spans="1:16" x14ac:dyDescent="0.25">
      <c r="A27" s="38">
        <v>65</v>
      </c>
      <c r="B27" s="57" t="s">
        <v>139</v>
      </c>
      <c r="C27" s="122"/>
      <c r="D27" s="123">
        <v>19.240586</v>
      </c>
      <c r="E27" s="122"/>
      <c r="F27" s="120"/>
      <c r="G27" s="120">
        <v>5.3697429999999997</v>
      </c>
      <c r="H27" s="120"/>
      <c r="I27" s="120"/>
      <c r="J27" s="120">
        <v>10.156529000000001</v>
      </c>
      <c r="K27" s="120"/>
      <c r="L27" s="104"/>
      <c r="M27" s="120">
        <v>15.084623000000001</v>
      </c>
      <c r="N27" s="104"/>
      <c r="O27" s="104"/>
      <c r="P27" s="120"/>
    </row>
    <row r="28" spans="1:16" x14ac:dyDescent="0.25">
      <c r="A28" s="38">
        <v>66</v>
      </c>
      <c r="B28" s="57" t="s">
        <v>141</v>
      </c>
      <c r="C28" s="122"/>
      <c r="D28" s="123"/>
      <c r="E28" s="122"/>
      <c r="F28" s="120"/>
      <c r="G28" s="120"/>
      <c r="H28" s="120"/>
      <c r="I28" s="120"/>
      <c r="J28" s="120"/>
      <c r="K28" s="120"/>
      <c r="L28" s="104"/>
      <c r="M28" s="104"/>
      <c r="N28" s="104"/>
      <c r="O28" s="104"/>
      <c r="P28" s="104"/>
    </row>
    <row r="29" spans="1:16" x14ac:dyDescent="0.25">
      <c r="A29" s="38">
        <v>67</v>
      </c>
      <c r="B29" s="57" t="s">
        <v>143</v>
      </c>
      <c r="C29" s="122"/>
      <c r="D29" s="123"/>
      <c r="E29" s="122"/>
      <c r="F29" s="120"/>
      <c r="G29" s="120"/>
      <c r="H29" s="120"/>
      <c r="I29" s="120"/>
      <c r="J29" s="120"/>
      <c r="K29" s="120"/>
      <c r="L29" s="104"/>
      <c r="M29" s="104"/>
      <c r="N29" s="104"/>
      <c r="O29" s="104"/>
      <c r="P29" s="104"/>
    </row>
    <row r="30" spans="1:16" x14ac:dyDescent="0.25">
      <c r="A30" s="38">
        <v>68</v>
      </c>
      <c r="B30" s="117" t="s">
        <v>430</v>
      </c>
      <c r="C30" s="122"/>
      <c r="D30" s="123">
        <v>2.9537279999999999</v>
      </c>
      <c r="E30" s="122"/>
      <c r="F30" s="120"/>
      <c r="G30" s="120">
        <v>0.59340899999999996</v>
      </c>
      <c r="H30" s="120"/>
      <c r="I30" s="120"/>
      <c r="J30" s="120">
        <v>1.3352329999999999</v>
      </c>
      <c r="K30" s="120"/>
      <c r="L30" s="104"/>
      <c r="M30" s="120">
        <v>1.8399719999999999</v>
      </c>
      <c r="N30" s="104"/>
      <c r="O30" s="104"/>
      <c r="P30" s="120"/>
    </row>
    <row r="31" spans="1:16" x14ac:dyDescent="0.25">
      <c r="A31" s="38">
        <v>69</v>
      </c>
      <c r="B31" s="117" t="s">
        <v>431</v>
      </c>
      <c r="C31" s="122"/>
      <c r="D31" s="123">
        <v>6.0745880000000003</v>
      </c>
      <c r="E31" s="122"/>
      <c r="F31" s="120"/>
      <c r="G31" s="120">
        <v>1.6023210000000001</v>
      </c>
      <c r="H31" s="120"/>
      <c r="I31" s="120"/>
      <c r="J31" s="120">
        <v>3.4811109999999998</v>
      </c>
      <c r="K31" s="120"/>
      <c r="L31" s="104"/>
      <c r="M31" s="120">
        <v>5.4155249999999997</v>
      </c>
      <c r="N31" s="104"/>
      <c r="O31" s="104"/>
      <c r="P31" s="120"/>
    </row>
    <row r="32" spans="1:16" x14ac:dyDescent="0.25">
      <c r="A32" s="38">
        <v>70</v>
      </c>
      <c r="B32" s="117" t="s">
        <v>432</v>
      </c>
      <c r="C32" s="122"/>
      <c r="D32" s="123">
        <v>0.13600000000000001</v>
      </c>
      <c r="E32" s="122"/>
      <c r="F32" s="120"/>
      <c r="G32" s="120">
        <v>3.5999999999999997E-2</v>
      </c>
      <c r="H32" s="120"/>
      <c r="I32" s="120"/>
      <c r="J32" s="120">
        <v>0.110599</v>
      </c>
      <c r="K32" s="120"/>
      <c r="L32" s="104"/>
      <c r="M32" s="120">
        <v>0.16589899999999999</v>
      </c>
      <c r="N32" s="104"/>
      <c r="O32" s="104"/>
      <c r="P32" s="120"/>
    </row>
    <row r="33" spans="1:16" x14ac:dyDescent="0.25">
      <c r="A33" s="38">
        <v>71</v>
      </c>
      <c r="B33" s="117" t="s">
        <v>433</v>
      </c>
      <c r="C33" s="122"/>
      <c r="D33" s="123">
        <v>0.55813599999999997</v>
      </c>
      <c r="E33" s="122"/>
      <c r="F33" s="120"/>
      <c r="G33" s="120">
        <v>0.103669</v>
      </c>
      <c r="H33" s="120"/>
      <c r="I33" s="120"/>
      <c r="J33" s="120">
        <v>0.329681</v>
      </c>
      <c r="K33" s="120"/>
      <c r="L33" s="104"/>
      <c r="M33" s="120">
        <v>0.51558700000000002</v>
      </c>
      <c r="N33" s="104"/>
      <c r="O33" s="104"/>
      <c r="P33" s="120"/>
    </row>
    <row r="34" spans="1:16" x14ac:dyDescent="0.25">
      <c r="A34" s="38">
        <v>72</v>
      </c>
      <c r="B34" s="117" t="s">
        <v>434</v>
      </c>
      <c r="C34" s="122"/>
      <c r="D34" s="124">
        <v>3.0881789999999998</v>
      </c>
      <c r="E34" s="122"/>
      <c r="F34" s="120"/>
      <c r="G34" s="120">
        <v>0.696523</v>
      </c>
      <c r="H34" s="120"/>
      <c r="I34" s="120"/>
      <c r="J34" s="120">
        <v>1.393267</v>
      </c>
      <c r="K34" s="120"/>
      <c r="L34" s="104"/>
      <c r="M34" s="120">
        <v>2.1882109999999999</v>
      </c>
      <c r="N34" s="104"/>
      <c r="O34" s="104"/>
      <c r="P34" s="120"/>
    </row>
    <row r="35" spans="1:16" x14ac:dyDescent="0.25">
      <c r="A35" s="38">
        <v>73</v>
      </c>
      <c r="B35" s="117" t="s">
        <v>435</v>
      </c>
      <c r="C35" s="122"/>
      <c r="D35" s="123">
        <v>3.5084999999999998E-2</v>
      </c>
      <c r="E35" s="122"/>
      <c r="F35" s="120"/>
      <c r="G35" s="120">
        <v>0.12862499999999999</v>
      </c>
      <c r="H35" s="120"/>
      <c r="I35" s="120"/>
      <c r="J35" s="120">
        <v>3.2674000000000002E-2</v>
      </c>
      <c r="K35" s="120"/>
      <c r="L35" s="104"/>
      <c r="M35" s="120">
        <v>4.2625000000000003E-2</v>
      </c>
      <c r="N35" s="104"/>
      <c r="O35" s="104"/>
      <c r="P35" s="120"/>
    </row>
    <row r="36" spans="1:16" x14ac:dyDescent="0.25">
      <c r="A36" s="38">
        <v>74</v>
      </c>
      <c r="B36" s="119" t="s">
        <v>157</v>
      </c>
      <c r="C36" s="122"/>
      <c r="D36" s="123">
        <v>12.845715999999999</v>
      </c>
      <c r="E36" s="122"/>
      <c r="F36" s="120"/>
      <c r="G36" s="120">
        <v>3.1605470000000002</v>
      </c>
      <c r="H36" s="120"/>
      <c r="I36" s="120"/>
      <c r="J36" s="120">
        <v>6.6825650000000003</v>
      </c>
      <c r="K36" s="120"/>
      <c r="L36" s="104"/>
      <c r="M36" s="120">
        <v>10.167819</v>
      </c>
      <c r="N36" s="104"/>
      <c r="O36" s="104"/>
      <c r="P36" s="120"/>
    </row>
    <row r="37" spans="1:16" x14ac:dyDescent="0.25">
      <c r="A37" s="38">
        <v>75</v>
      </c>
      <c r="B37" s="57" t="s">
        <v>159</v>
      </c>
      <c r="C37" s="122"/>
      <c r="D37" s="123">
        <v>0</v>
      </c>
      <c r="E37" s="122"/>
      <c r="F37" s="120"/>
      <c r="G37" s="120">
        <v>0</v>
      </c>
      <c r="H37" s="120"/>
      <c r="I37" s="120"/>
      <c r="J37" s="120">
        <v>0</v>
      </c>
      <c r="K37" s="120"/>
      <c r="L37" s="104"/>
      <c r="M37" s="107">
        <v>0</v>
      </c>
      <c r="N37" s="104"/>
      <c r="O37" s="104"/>
      <c r="P37" s="120"/>
    </row>
    <row r="38" spans="1:16" x14ac:dyDescent="0.25">
      <c r="A38" s="38">
        <v>76</v>
      </c>
      <c r="B38" s="57" t="s">
        <v>228</v>
      </c>
      <c r="C38" s="122"/>
      <c r="D38" s="123">
        <v>12.855919</v>
      </c>
      <c r="E38" s="122"/>
      <c r="F38" s="120"/>
      <c r="G38" s="120">
        <v>3.1605470000000002</v>
      </c>
      <c r="H38" s="120"/>
      <c r="I38" s="120"/>
      <c r="J38" s="120">
        <v>6.6825650000000003</v>
      </c>
      <c r="K38" s="120"/>
      <c r="L38" s="104"/>
      <c r="M38" s="120">
        <v>10.167819</v>
      </c>
      <c r="N38" s="104"/>
      <c r="O38" s="104"/>
      <c r="P38" s="120"/>
    </row>
    <row r="39" spans="1:16" x14ac:dyDescent="0.25">
      <c r="A39" s="38">
        <v>77</v>
      </c>
      <c r="B39" s="57" t="s">
        <v>227</v>
      </c>
      <c r="C39" s="122"/>
      <c r="D39" s="123">
        <v>6.3846670000000003</v>
      </c>
      <c r="E39" s="122"/>
      <c r="F39" s="120"/>
      <c r="G39" s="120">
        <v>2.2091959999999999</v>
      </c>
      <c r="H39" s="120"/>
      <c r="I39" s="120"/>
      <c r="J39" s="120">
        <v>3.4739640000000001</v>
      </c>
      <c r="K39" s="120"/>
      <c r="L39" s="104"/>
      <c r="M39" s="120">
        <v>4.916804</v>
      </c>
      <c r="N39" s="104"/>
      <c r="O39" s="104"/>
      <c r="P39" s="120"/>
    </row>
    <row r="40" spans="1:16" x14ac:dyDescent="0.25">
      <c r="A40" s="38">
        <v>78</v>
      </c>
      <c r="B40" s="31" t="s">
        <v>245</v>
      </c>
      <c r="C40" s="122"/>
      <c r="D40" s="123">
        <v>0</v>
      </c>
      <c r="E40" s="122"/>
      <c r="F40" s="120"/>
      <c r="G40" s="120">
        <v>0</v>
      </c>
      <c r="H40" s="120"/>
      <c r="I40" s="120"/>
      <c r="J40" s="120">
        <v>0</v>
      </c>
      <c r="K40" s="120"/>
      <c r="L40" s="104"/>
      <c r="M40" s="120">
        <v>0</v>
      </c>
      <c r="N40" s="104"/>
      <c r="O40" s="104"/>
      <c r="P40" s="120"/>
    </row>
    <row r="41" spans="1:16" x14ac:dyDescent="0.25">
      <c r="A41" s="38">
        <v>79</v>
      </c>
      <c r="B41" s="42" t="s">
        <v>226</v>
      </c>
      <c r="C41" s="122"/>
      <c r="D41" s="123">
        <v>6.3846670000000003</v>
      </c>
      <c r="E41" s="125"/>
      <c r="F41" s="121"/>
      <c r="G41" s="121">
        <v>2.2091959999999999</v>
      </c>
      <c r="H41" s="121"/>
      <c r="I41" s="121"/>
      <c r="J41" s="121">
        <v>3.4739640000000001</v>
      </c>
      <c r="K41" s="121"/>
      <c r="L41" s="105"/>
      <c r="M41" s="121">
        <v>4.916804</v>
      </c>
      <c r="N41" s="105"/>
      <c r="O41" s="104"/>
      <c r="P41" s="120"/>
    </row>
    <row r="42" spans="1:16" x14ac:dyDescent="0.25">
      <c r="B42" s="176"/>
      <c r="C42" s="176"/>
      <c r="D42" s="176"/>
      <c r="E42" s="176"/>
      <c r="F42" s="176"/>
      <c r="G42" s="176"/>
      <c r="H42" s="176"/>
      <c r="I42" s="176"/>
      <c r="J42" s="176"/>
      <c r="K42" s="176"/>
      <c r="L42" s="176"/>
      <c r="M42" s="176"/>
      <c r="N42" s="176"/>
      <c r="O42" s="176"/>
      <c r="P42" s="176"/>
    </row>
    <row r="43" spans="1:16" ht="10.5" customHeight="1" x14ac:dyDescent="0.25">
      <c r="B43" s="176"/>
      <c r="C43" s="176"/>
      <c r="D43" s="176"/>
      <c r="E43" s="176"/>
      <c r="F43" s="176"/>
      <c r="G43" s="176"/>
      <c r="H43" s="176"/>
      <c r="I43" s="176"/>
      <c r="J43" s="176"/>
      <c r="K43" s="176"/>
      <c r="L43" s="176"/>
      <c r="M43" s="176"/>
      <c r="N43" s="176"/>
      <c r="O43" s="176"/>
      <c r="P43" s="176"/>
    </row>
    <row r="44" spans="1:16" ht="10.5" customHeight="1" x14ac:dyDescent="0.25">
      <c r="B44" s="72" t="s">
        <v>332</v>
      </c>
      <c r="G44" s="38"/>
    </row>
    <row r="45" spans="1:16" ht="10.5" customHeight="1" x14ac:dyDescent="0.25">
      <c r="B45" s="72"/>
      <c r="G45" s="38"/>
    </row>
    <row r="46" spans="1:16" ht="10.5" customHeight="1" x14ac:dyDescent="0.25">
      <c r="B46" s="39" t="s">
        <v>265</v>
      </c>
      <c r="G46" s="38"/>
    </row>
    <row r="47" spans="1:16" ht="10.5" customHeight="1" x14ac:dyDescent="0.25">
      <c r="B47" s="39" t="s">
        <v>264</v>
      </c>
      <c r="G47" s="38"/>
    </row>
    <row r="48" spans="1:16" ht="3" customHeight="1" x14ac:dyDescent="0.25">
      <c r="B48" s="73"/>
      <c r="G48" s="38"/>
    </row>
    <row r="49" spans="2:7" x14ac:dyDescent="0.25">
      <c r="B49" s="39"/>
      <c r="G49" s="38"/>
    </row>
  </sheetData>
  <mergeCells count="3">
    <mergeCell ref="B1:P1"/>
    <mergeCell ref="B2:P2"/>
    <mergeCell ref="B42:P43"/>
  </mergeCells>
  <pageMargins left="0.70866141732283472" right="0.70866141732283472" top="0.74803149606299213" bottom="0.74803149606299213"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1634A-C0AF-4EAA-A02D-D95750EDCF27}">
  <dimension ref="A1"/>
  <sheetViews>
    <sheetView view="pageBreakPreview" zoomScale="60" zoomScaleNormal="85" workbookViewId="0">
      <selection activeCell="K28" sqref="K28"/>
    </sheetView>
  </sheetViews>
  <sheetFormatPr defaultRowHeight="14.5" x14ac:dyDescent="0.35"/>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topLeftCell="A6" zoomScale="85" zoomScaleNormal="100" zoomScaleSheetLayoutView="85" workbookViewId="0">
      <selection activeCell="I10" sqref="I10"/>
    </sheetView>
  </sheetViews>
  <sheetFormatPr defaultColWidth="8.81640625" defaultRowHeight="14.5" x14ac:dyDescent="0.35"/>
  <cols>
    <col min="1" max="1" width="35.81640625" customWidth="1"/>
    <col min="2" max="2" width="4.81640625" customWidth="1"/>
    <col min="3" max="3" width="36.81640625" customWidth="1"/>
  </cols>
  <sheetData>
    <row r="1" spans="1:3" ht="45" x14ac:dyDescent="0.35">
      <c r="A1" s="22" t="s">
        <v>287</v>
      </c>
    </row>
    <row r="2" spans="1:3" ht="27.5" x14ac:dyDescent="0.35">
      <c r="A2" s="23" t="s">
        <v>178</v>
      </c>
    </row>
    <row r="3" spans="1:3" ht="27.5" x14ac:dyDescent="0.35">
      <c r="A3" s="3"/>
    </row>
    <row r="4" spans="1:3" ht="156" x14ac:dyDescent="0.35">
      <c r="A4" s="7" t="s">
        <v>507</v>
      </c>
      <c r="B4" s="11"/>
      <c r="C4" s="10" t="s">
        <v>506</v>
      </c>
    </row>
    <row r="5" spans="1:3" x14ac:dyDescent="0.35">
      <c r="A5" s="5"/>
      <c r="B5" s="11"/>
      <c r="C5" s="5"/>
    </row>
    <row r="6" spans="1:3" ht="75" x14ac:dyDescent="0.35">
      <c r="A6" s="7" t="s">
        <v>477</v>
      </c>
      <c r="B6" s="11"/>
      <c r="C6" s="10" t="s">
        <v>402</v>
      </c>
    </row>
    <row r="7" spans="1:3" x14ac:dyDescent="0.35">
      <c r="A7" s="5"/>
      <c r="B7" s="11"/>
      <c r="C7" s="5"/>
    </row>
    <row r="8" spans="1:3" ht="50" x14ac:dyDescent="0.35">
      <c r="A8" s="7" t="s">
        <v>275</v>
      </c>
      <c r="B8" s="11"/>
      <c r="C8" s="10" t="s">
        <v>276</v>
      </c>
    </row>
    <row r="9" spans="1:3" x14ac:dyDescent="0.35">
      <c r="A9" s="5"/>
      <c r="B9" s="11"/>
      <c r="C9" s="5"/>
    </row>
    <row r="10" spans="1:3" x14ac:dyDescent="0.35">
      <c r="A10" s="8"/>
      <c r="B10" s="11"/>
      <c r="C10" s="10"/>
    </row>
    <row r="11" spans="1:3" x14ac:dyDescent="0.35">
      <c r="A11" s="152" t="s">
        <v>517</v>
      </c>
      <c r="B11" s="152"/>
      <c r="C11" s="152"/>
    </row>
    <row r="12" spans="1:3" x14ac:dyDescent="0.35">
      <c r="A12" s="151" t="s">
        <v>518</v>
      </c>
      <c r="B12" s="151"/>
      <c r="C12" s="151"/>
    </row>
    <row r="13" spans="1:3" x14ac:dyDescent="0.35">
      <c r="A13" s="16"/>
      <c r="B13" s="6"/>
      <c r="C13" s="6"/>
    </row>
    <row r="14" spans="1:3" x14ac:dyDescent="0.35">
      <c r="A14" s="152"/>
      <c r="B14" s="152"/>
      <c r="C14" s="152"/>
    </row>
    <row r="15" spans="1:3" x14ac:dyDescent="0.35">
      <c r="A15" s="152" t="s">
        <v>505</v>
      </c>
      <c r="B15" s="152"/>
      <c r="C15" s="152"/>
    </row>
    <row r="16" spans="1:3" x14ac:dyDescent="0.35">
      <c r="A16" s="152" t="s">
        <v>179</v>
      </c>
      <c r="B16" s="152"/>
      <c r="C16" s="152"/>
    </row>
    <row r="17" spans="1:3" x14ac:dyDescent="0.35">
      <c r="A17" s="151"/>
      <c r="B17" s="151"/>
      <c r="C17" s="151"/>
    </row>
    <row r="18" spans="1:3" x14ac:dyDescent="0.35">
      <c r="A18" s="151" t="s">
        <v>508</v>
      </c>
      <c r="B18" s="151"/>
      <c r="C18" s="151"/>
    </row>
    <row r="19" spans="1:3" x14ac:dyDescent="0.35">
      <c r="A19" s="151" t="s">
        <v>180</v>
      </c>
      <c r="B19" s="151"/>
      <c r="C19" s="151"/>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7"/>
  <sheetViews>
    <sheetView showGridLines="0" view="pageBreakPreview" topLeftCell="A16" zoomScaleNormal="100" zoomScaleSheetLayoutView="100" workbookViewId="0">
      <selection activeCell="A18" sqref="A18"/>
    </sheetView>
  </sheetViews>
  <sheetFormatPr defaultColWidth="8.81640625" defaultRowHeight="14.5" x14ac:dyDescent="0.35"/>
  <cols>
    <col min="1" max="1" width="97.453125" customWidth="1"/>
    <col min="2" max="2" width="10.81640625" bestFit="1" customWidth="1"/>
  </cols>
  <sheetData>
    <row r="1" spans="1:2" ht="25" x14ac:dyDescent="0.35">
      <c r="A1" s="24" t="s">
        <v>195</v>
      </c>
      <c r="B1" s="25"/>
    </row>
    <row r="2" spans="1:2" ht="25" x14ac:dyDescent="0.35">
      <c r="A2" s="26" t="s">
        <v>196</v>
      </c>
      <c r="B2" s="25"/>
    </row>
    <row r="3" spans="1:2" ht="25" x14ac:dyDescent="0.35">
      <c r="A3" s="26"/>
      <c r="B3" s="25"/>
    </row>
    <row r="4" spans="1:2" x14ac:dyDescent="0.35">
      <c r="A4" s="27" t="s">
        <v>197</v>
      </c>
      <c r="B4" s="27">
        <v>2</v>
      </c>
    </row>
    <row r="5" spans="1:2" s="9" customFormat="1" x14ac:dyDescent="0.35">
      <c r="A5" s="28" t="s">
        <v>178</v>
      </c>
      <c r="B5" s="28">
        <v>2</v>
      </c>
    </row>
    <row r="6" spans="1:2" x14ac:dyDescent="0.35">
      <c r="A6" s="27" t="s">
        <v>195</v>
      </c>
      <c r="B6" s="27">
        <v>3</v>
      </c>
    </row>
    <row r="7" spans="1:2" s="9" customFormat="1" x14ac:dyDescent="0.35">
      <c r="A7" s="28" t="s">
        <v>196</v>
      </c>
      <c r="B7" s="28">
        <v>3</v>
      </c>
    </row>
    <row r="8" spans="1:2" x14ac:dyDescent="0.35">
      <c r="A8" s="27" t="s">
        <v>183</v>
      </c>
      <c r="B8" s="27">
        <v>4</v>
      </c>
    </row>
    <row r="9" spans="1:2" s="9" customFormat="1" x14ac:dyDescent="0.35">
      <c r="A9" s="28" t="s">
        <v>184</v>
      </c>
      <c r="B9" s="28">
        <v>4</v>
      </c>
    </row>
    <row r="10" spans="1:2" x14ac:dyDescent="0.35">
      <c r="A10" s="27" t="s">
        <v>509</v>
      </c>
      <c r="B10" s="27">
        <v>5</v>
      </c>
    </row>
    <row r="11" spans="1:2" s="9" customFormat="1" x14ac:dyDescent="0.35">
      <c r="A11" s="28" t="s">
        <v>510</v>
      </c>
      <c r="B11" s="28">
        <v>5</v>
      </c>
    </row>
    <row r="12" spans="1:2" x14ac:dyDescent="0.35">
      <c r="A12" s="27" t="s">
        <v>403</v>
      </c>
      <c r="B12" s="27">
        <v>6</v>
      </c>
    </row>
    <row r="13" spans="1:2" s="9" customFormat="1" x14ac:dyDescent="0.35">
      <c r="A13" s="28" t="s">
        <v>404</v>
      </c>
      <c r="B13" s="28">
        <v>6</v>
      </c>
    </row>
    <row r="14" spans="1:2" s="9" customFormat="1" x14ac:dyDescent="0.35">
      <c r="A14" s="27" t="s">
        <v>511</v>
      </c>
      <c r="B14" s="27">
        <v>7</v>
      </c>
    </row>
    <row r="15" spans="1:2" s="9" customFormat="1" x14ac:dyDescent="0.35">
      <c r="A15" s="28" t="s">
        <v>512</v>
      </c>
      <c r="B15" s="28">
        <v>7</v>
      </c>
    </row>
    <row r="16" spans="1:2" x14ac:dyDescent="0.35">
      <c r="A16" s="27" t="s">
        <v>279</v>
      </c>
      <c r="B16" s="27">
        <v>8</v>
      </c>
    </row>
    <row r="17" spans="1:2" s="9" customFormat="1" x14ac:dyDescent="0.35">
      <c r="A17" s="28" t="s">
        <v>280</v>
      </c>
      <c r="B17" s="28">
        <v>8</v>
      </c>
    </row>
    <row r="18" spans="1:2" x14ac:dyDescent="0.35">
      <c r="A18" s="27" t="s">
        <v>281</v>
      </c>
      <c r="B18" s="27">
        <v>9</v>
      </c>
    </row>
    <row r="19" spans="1:2" s="9" customFormat="1" x14ac:dyDescent="0.35">
      <c r="A19" s="28" t="s">
        <v>282</v>
      </c>
      <c r="B19" s="28">
        <v>9</v>
      </c>
    </row>
    <row r="20" spans="1:2" x14ac:dyDescent="0.35">
      <c r="A20" s="27" t="s">
        <v>314</v>
      </c>
      <c r="B20" s="27">
        <v>10</v>
      </c>
    </row>
    <row r="21" spans="1:2" s="9" customFormat="1" x14ac:dyDescent="0.35">
      <c r="A21" s="28" t="s">
        <v>315</v>
      </c>
      <c r="B21" s="28">
        <v>10</v>
      </c>
    </row>
    <row r="22" spans="1:2" x14ac:dyDescent="0.35">
      <c r="A22" s="27" t="s">
        <v>316</v>
      </c>
      <c r="B22" s="27">
        <v>11</v>
      </c>
    </row>
    <row r="23" spans="1:2" s="9" customFormat="1" x14ac:dyDescent="0.35">
      <c r="A23" s="28" t="s">
        <v>317</v>
      </c>
      <c r="B23" s="28">
        <v>11</v>
      </c>
    </row>
    <row r="24" spans="1:2" x14ac:dyDescent="0.35">
      <c r="A24" s="27" t="s">
        <v>478</v>
      </c>
      <c r="B24" s="27">
        <v>12</v>
      </c>
    </row>
    <row r="25" spans="1:2" x14ac:dyDescent="0.35">
      <c r="A25" s="28" t="s">
        <v>479</v>
      </c>
      <c r="B25" s="28">
        <v>12</v>
      </c>
    </row>
    <row r="26" spans="1:2" x14ac:dyDescent="0.35">
      <c r="A26" s="27" t="s">
        <v>480</v>
      </c>
      <c r="B26" s="27">
        <v>13</v>
      </c>
    </row>
    <row r="27" spans="1:2" x14ac:dyDescent="0.35">
      <c r="A27" s="28" t="s">
        <v>481</v>
      </c>
      <c r="B27" s="28">
        <v>13</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 ref="A24" location="_Toc473812315" display="_Toc473812315" xr:uid="{00000000-0004-0000-0200-000032000000}"/>
    <hyperlink ref="B24" location="_Toc473812315" display="_Toc473812315" xr:uid="{00000000-0004-0000-0200-000033000000}"/>
    <hyperlink ref="A25" location="_Toc473812316" display="_Toc473812316" xr:uid="{00000000-0004-0000-0200-000034000000}"/>
    <hyperlink ref="B25" location="_Toc473812316" display="_Toc473812316" xr:uid="{00000000-0004-0000-0200-000035000000}"/>
    <hyperlink ref="A24:A25" location="'4.1'!A1" display="Tabel 4.1 Posisi Keuangan Lembaga Penjamin" xr:uid="{00000000-0004-0000-0200-000036000000}"/>
    <hyperlink ref="B26" location="_Toc473812315" display="_Toc473812315" xr:uid="{00000000-0004-0000-0200-000037000000}"/>
    <hyperlink ref="B27" location="_Toc473812316" display="_Toc473812316" xr:uid="{00000000-0004-0000-0200-000038000000}"/>
    <hyperlink ref="A26" location="_Toc473812317" display="_Toc473812317" xr:uid="{00000000-0004-0000-0200-000039000000}"/>
    <hyperlink ref="A27" location="_Toc473812318" display="_Toc473812318" xr:uid="{00000000-0004-0000-0200-00003A000000}"/>
    <hyperlink ref="A26:A27" location="'4.2'!A1" display="Tabel 4.2 Laba Rugi Komprehensif Lembaga Penjamin" xr:uid="{00000000-0004-0000-0200-00003B000000}"/>
  </hyperlinks>
  <pageMargins left="0.51181102362204722" right="0.51181102362204722"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zoomScaleNormal="100" zoomScaleSheetLayoutView="100" workbookViewId="0"/>
  </sheetViews>
  <sheetFormatPr defaultColWidth="8.81640625" defaultRowHeight="14.5" x14ac:dyDescent="0.35"/>
  <cols>
    <col min="1" max="1" width="40.81640625" customWidth="1"/>
    <col min="2" max="2" width="4.453125" customWidth="1"/>
    <col min="3" max="3" width="40.81640625" customWidth="1"/>
  </cols>
  <sheetData>
    <row r="1" spans="1:3" ht="28" x14ac:dyDescent="0.35">
      <c r="A1" s="22" t="s">
        <v>183</v>
      </c>
    </row>
    <row r="2" spans="1:3" ht="27.5" x14ac:dyDescent="0.35">
      <c r="A2" s="23" t="s">
        <v>184</v>
      </c>
    </row>
    <row r="3" spans="1:3" ht="27.5" x14ac:dyDescent="0.35">
      <c r="A3" s="3"/>
    </row>
    <row r="4" spans="1:3" ht="26" x14ac:dyDescent="0.35">
      <c r="A4" s="12" t="s">
        <v>266</v>
      </c>
      <c r="B4" s="18"/>
      <c r="C4" s="13" t="s">
        <v>268</v>
      </c>
    </row>
    <row r="5" spans="1:3" ht="52" x14ac:dyDescent="0.35">
      <c r="A5" s="7" t="s">
        <v>267</v>
      </c>
      <c r="B5" s="18"/>
      <c r="C5" s="10" t="s">
        <v>269</v>
      </c>
    </row>
    <row r="6" spans="1:3" x14ac:dyDescent="0.35">
      <c r="A6" s="7"/>
      <c r="B6" s="18"/>
      <c r="C6" s="18"/>
    </row>
    <row r="7" spans="1:3" x14ac:dyDescent="0.35">
      <c r="A7" s="12" t="s">
        <v>288</v>
      </c>
      <c r="B7" s="18"/>
      <c r="C7" s="17" t="s">
        <v>298</v>
      </c>
    </row>
    <row r="8" spans="1:3" ht="65" x14ac:dyDescent="0.35">
      <c r="A8" s="7" t="s">
        <v>289</v>
      </c>
      <c r="B8" s="18"/>
      <c r="C8" s="10" t="s">
        <v>299</v>
      </c>
    </row>
    <row r="9" spans="1:3" x14ac:dyDescent="0.35">
      <c r="A9" s="7"/>
      <c r="B9" s="18"/>
      <c r="C9" s="18"/>
    </row>
    <row r="10" spans="1:3" x14ac:dyDescent="0.35">
      <c r="A10" s="18" t="s">
        <v>185</v>
      </c>
      <c r="B10" s="153"/>
      <c r="C10" s="17" t="s">
        <v>187</v>
      </c>
    </row>
    <row r="11" spans="1:3" ht="52" x14ac:dyDescent="0.35">
      <c r="A11" s="7" t="s">
        <v>186</v>
      </c>
      <c r="B11" s="153"/>
      <c r="C11" s="10" t="s">
        <v>188</v>
      </c>
    </row>
    <row r="12" spans="1:3" x14ac:dyDescent="0.35">
      <c r="A12" s="18"/>
      <c r="B12" s="18"/>
      <c r="C12" s="17"/>
    </row>
    <row r="13" spans="1:3" x14ac:dyDescent="0.35">
      <c r="A13" s="18" t="s">
        <v>189</v>
      </c>
      <c r="B13" s="154"/>
      <c r="C13" s="17" t="s">
        <v>271</v>
      </c>
    </row>
    <row r="14" spans="1:3" ht="37.5" x14ac:dyDescent="0.35">
      <c r="A14" s="7" t="s">
        <v>190</v>
      </c>
      <c r="B14" s="154"/>
      <c r="C14" s="10" t="s">
        <v>191</v>
      </c>
    </row>
    <row r="15" spans="1:3" x14ac:dyDescent="0.35">
      <c r="A15" s="18"/>
      <c r="B15" s="17"/>
      <c r="C15" s="17"/>
    </row>
    <row r="16" spans="1:3" x14ac:dyDescent="0.35">
      <c r="A16" s="18" t="s">
        <v>192</v>
      </c>
      <c r="B16" s="154"/>
      <c r="C16" s="17" t="s">
        <v>270</v>
      </c>
    </row>
    <row r="17" spans="1:3" x14ac:dyDescent="0.35">
      <c r="A17" s="7" t="s">
        <v>193</v>
      </c>
      <c r="B17" s="154"/>
      <c r="C17" s="10" t="s">
        <v>194</v>
      </c>
    </row>
    <row r="18" spans="1:3" x14ac:dyDescent="0.35">
      <c r="A18" s="18"/>
      <c r="B18" s="17"/>
      <c r="C18" s="17"/>
    </row>
    <row r="19" spans="1:3" x14ac:dyDescent="0.35">
      <c r="A19" s="18" t="s">
        <v>251</v>
      </c>
      <c r="B19" s="18"/>
      <c r="C19" s="17" t="s">
        <v>257</v>
      </c>
    </row>
    <row r="20" spans="1:3" ht="39" x14ac:dyDescent="0.35">
      <c r="A20" s="7" t="s">
        <v>256</v>
      </c>
      <c r="B20" s="18"/>
      <c r="C20" s="10" t="s">
        <v>258</v>
      </c>
    </row>
    <row r="21" spans="1:3" x14ac:dyDescent="0.35">
      <c r="A21" s="7"/>
      <c r="B21" s="18"/>
      <c r="C21" s="18"/>
    </row>
    <row r="22" spans="1:3" x14ac:dyDescent="0.35">
      <c r="A22" s="18" t="s">
        <v>252</v>
      </c>
      <c r="B22" s="18"/>
      <c r="C22" s="17" t="s">
        <v>259</v>
      </c>
    </row>
    <row r="23" spans="1:3" ht="91" x14ac:dyDescent="0.35">
      <c r="A23" s="7" t="s">
        <v>255</v>
      </c>
      <c r="B23" s="18"/>
      <c r="C23" s="10" t="s">
        <v>260</v>
      </c>
    </row>
    <row r="24" spans="1:3" x14ac:dyDescent="0.35">
      <c r="A24" s="7"/>
      <c r="B24" s="18"/>
      <c r="C24" s="18"/>
    </row>
    <row r="25" spans="1:3" x14ac:dyDescent="0.35">
      <c r="A25" s="18" t="s">
        <v>253</v>
      </c>
      <c r="B25" s="18"/>
      <c r="C25" s="17" t="s">
        <v>261</v>
      </c>
    </row>
    <row r="26" spans="1:3" x14ac:dyDescent="0.35">
      <c r="A26" s="7" t="s">
        <v>254</v>
      </c>
      <c r="B26" s="18"/>
      <c r="C26" s="10" t="s">
        <v>262</v>
      </c>
    </row>
    <row r="27" spans="1:3" x14ac:dyDescent="0.35">
      <c r="A27" s="7"/>
      <c r="B27" s="18"/>
      <c r="C27" s="10"/>
    </row>
    <row r="28" spans="1:3" x14ac:dyDescent="0.35">
      <c r="A28" s="12" t="s">
        <v>272</v>
      </c>
      <c r="B28" s="19"/>
      <c r="C28" s="13" t="s">
        <v>272</v>
      </c>
    </row>
    <row r="29" spans="1:3" ht="50" x14ac:dyDescent="0.35">
      <c r="A29" s="7" t="s">
        <v>273</v>
      </c>
      <c r="B29" s="19"/>
      <c r="C29" s="10" t="s">
        <v>274</v>
      </c>
    </row>
    <row r="30" spans="1:3" x14ac:dyDescent="0.35">
      <c r="A30" s="14"/>
      <c r="B30" s="19"/>
      <c r="C30" s="15"/>
    </row>
    <row r="31" spans="1:3" x14ac:dyDescent="0.35">
      <c r="A31" s="18" t="s">
        <v>290</v>
      </c>
      <c r="C31" s="17" t="s">
        <v>290</v>
      </c>
    </row>
    <row r="32" spans="1:3" ht="52" x14ac:dyDescent="0.35">
      <c r="A32" s="7" t="s">
        <v>291</v>
      </c>
      <c r="C32" s="10" t="s">
        <v>300</v>
      </c>
    </row>
    <row r="34" spans="1:3" x14ac:dyDescent="0.35">
      <c r="A34" s="29" t="s">
        <v>292</v>
      </c>
      <c r="C34" s="30" t="s">
        <v>292</v>
      </c>
    </row>
    <row r="35" spans="1:3" ht="52" x14ac:dyDescent="0.35">
      <c r="A35" s="7" t="s">
        <v>293</v>
      </c>
      <c r="C35" s="10" t="s">
        <v>301</v>
      </c>
    </row>
    <row r="36" spans="1:3" x14ac:dyDescent="0.35">
      <c r="A36" s="29" t="s">
        <v>294</v>
      </c>
      <c r="C36" s="30" t="s">
        <v>303</v>
      </c>
    </row>
    <row r="37" spans="1:3" ht="65" x14ac:dyDescent="0.35">
      <c r="A37" s="7" t="s">
        <v>306</v>
      </c>
      <c r="C37" s="10" t="s">
        <v>302</v>
      </c>
    </row>
    <row r="39" spans="1:3" x14ac:dyDescent="0.35">
      <c r="A39" s="29" t="s">
        <v>296</v>
      </c>
      <c r="C39" s="30" t="s">
        <v>304</v>
      </c>
    </row>
    <row r="40" spans="1:3" ht="65" x14ac:dyDescent="0.35">
      <c r="A40" s="7" t="s">
        <v>295</v>
      </c>
      <c r="C40" s="10" t="s">
        <v>307</v>
      </c>
    </row>
    <row r="41" spans="1:3" x14ac:dyDescent="0.35">
      <c r="A41" s="29" t="s">
        <v>297</v>
      </c>
      <c r="C41" s="30" t="s">
        <v>309</v>
      </c>
    </row>
    <row r="42" spans="1:3" ht="39" x14ac:dyDescent="0.35">
      <c r="A42" s="7" t="s">
        <v>305</v>
      </c>
      <c r="C42" s="10" t="s">
        <v>308</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G15"/>
  <sheetViews>
    <sheetView showGridLines="0" tabSelected="1" view="pageBreakPreview"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activeCell="C19" sqref="C19"/>
    </sheetView>
  </sheetViews>
  <sheetFormatPr defaultColWidth="9.1796875" defaultRowHeight="10.5" x14ac:dyDescent="0.25"/>
  <cols>
    <col min="1" max="1" width="41.453125" style="38" customWidth="1"/>
    <col min="2" max="2" width="19.453125" style="38" bestFit="1" customWidth="1"/>
    <col min="3" max="3" width="13.81640625" style="38" bestFit="1" customWidth="1"/>
    <col min="4" max="4" width="16" style="38" bestFit="1" customWidth="1"/>
    <col min="5" max="5" width="13.81640625" style="38" bestFit="1" customWidth="1"/>
    <col min="6" max="6" width="13.81640625" style="38" customWidth="1"/>
    <col min="7" max="7" width="29.81640625" style="38" bestFit="1" customWidth="1"/>
    <col min="8" max="16384" width="9.1796875" style="38"/>
  </cols>
  <sheetData>
    <row r="1" spans="1:7" ht="13" x14ac:dyDescent="0.25">
      <c r="A1" s="155" t="s">
        <v>519</v>
      </c>
      <c r="B1" s="156"/>
      <c r="C1" s="156"/>
      <c r="D1" s="156"/>
      <c r="E1" s="156"/>
      <c r="F1" s="156"/>
      <c r="G1" s="157"/>
    </row>
    <row r="2" spans="1:7" ht="13" x14ac:dyDescent="0.25">
      <c r="A2" s="158" t="s">
        <v>520</v>
      </c>
      <c r="B2" s="159"/>
      <c r="C2" s="159"/>
      <c r="D2" s="159"/>
      <c r="E2" s="159"/>
      <c r="F2" s="159"/>
      <c r="G2" s="160"/>
    </row>
    <row r="3" spans="1:7" x14ac:dyDescent="0.25">
      <c r="A3" s="161" t="s">
        <v>0</v>
      </c>
      <c r="B3" s="84" t="s">
        <v>1</v>
      </c>
      <c r="C3" s="84" t="s">
        <v>3</v>
      </c>
      <c r="D3" s="84" t="s">
        <v>5</v>
      </c>
      <c r="E3" s="84" t="s">
        <v>7</v>
      </c>
      <c r="F3" s="84" t="s">
        <v>501</v>
      </c>
      <c r="G3" s="163" t="s">
        <v>8</v>
      </c>
    </row>
    <row r="4" spans="1:7" x14ac:dyDescent="0.25">
      <c r="A4" s="162"/>
      <c r="B4" s="85" t="s">
        <v>2</v>
      </c>
      <c r="C4" s="85" t="s">
        <v>4</v>
      </c>
      <c r="D4" s="85" t="s">
        <v>6</v>
      </c>
      <c r="E4" s="85" t="s">
        <v>204</v>
      </c>
      <c r="F4" s="85" t="s">
        <v>502</v>
      </c>
      <c r="G4" s="164"/>
    </row>
    <row r="5" spans="1:7" x14ac:dyDescent="0.25">
      <c r="A5" s="31" t="s">
        <v>277</v>
      </c>
      <c r="B5" s="100">
        <v>1</v>
      </c>
      <c r="C5" s="100">
        <v>83121.759825643996</v>
      </c>
      <c r="D5" s="100">
        <v>50485.303546939998</v>
      </c>
      <c r="E5" s="100">
        <v>32636.456278703998</v>
      </c>
      <c r="F5" s="128">
        <v>23984151</v>
      </c>
      <c r="G5" s="33" t="s">
        <v>278</v>
      </c>
    </row>
    <row r="6" spans="1:7" x14ac:dyDescent="0.25">
      <c r="A6" s="34" t="s">
        <v>410</v>
      </c>
      <c r="B6" s="101">
        <v>151</v>
      </c>
      <c r="C6" s="101">
        <v>2244.643627258999</v>
      </c>
      <c r="D6" s="101">
        <v>1536.4228990002759</v>
      </c>
      <c r="E6" s="101">
        <v>708.22072825873386</v>
      </c>
      <c r="F6" s="131">
        <v>500609</v>
      </c>
      <c r="G6" s="33" t="s">
        <v>399</v>
      </c>
    </row>
    <row r="7" spans="1:7" x14ac:dyDescent="0.25">
      <c r="A7" s="34" t="s">
        <v>408</v>
      </c>
      <c r="B7" s="101">
        <v>4</v>
      </c>
      <c r="C7" s="101">
        <v>81.886009000000001</v>
      </c>
      <c r="D7" s="101">
        <v>22.896339000000001</v>
      </c>
      <c r="E7" s="101">
        <v>58.989670000000004</v>
      </c>
      <c r="F7" s="131">
        <v>10945</v>
      </c>
      <c r="G7" s="33" t="s">
        <v>409</v>
      </c>
    </row>
    <row r="8" spans="1:7" x14ac:dyDescent="0.25">
      <c r="A8" s="35" t="s">
        <v>9</v>
      </c>
      <c r="B8" s="102">
        <f>SUM(B5:B7)</f>
        <v>156</v>
      </c>
      <c r="C8" s="102">
        <f>SUM(C5:C7)</f>
        <v>85448.289461902983</v>
      </c>
      <c r="D8" s="102">
        <f>SUM(D5:D7)</f>
        <v>52044.622784940271</v>
      </c>
      <c r="E8" s="102">
        <f>SUM(E5:E7)</f>
        <v>33403.666676962734</v>
      </c>
      <c r="F8" s="102">
        <f>SUM(F5:F7)</f>
        <v>24495705</v>
      </c>
      <c r="G8" s="37" t="s">
        <v>10</v>
      </c>
    </row>
    <row r="9" spans="1:7" x14ac:dyDescent="0.25">
      <c r="A9" s="165"/>
      <c r="B9" s="166"/>
      <c r="C9" s="166"/>
      <c r="D9" s="166"/>
      <c r="E9" s="166"/>
      <c r="F9" s="166"/>
      <c r="G9" s="167"/>
    </row>
    <row r="11" spans="1:7" x14ac:dyDescent="0.25">
      <c r="C11" s="129"/>
      <c r="D11" s="129"/>
      <c r="E11" s="129"/>
    </row>
    <row r="12" spans="1:7" x14ac:dyDescent="0.25">
      <c r="C12" s="129"/>
      <c r="D12" s="129"/>
      <c r="E12" s="129"/>
    </row>
    <row r="14" spans="1:7" x14ac:dyDescent="0.25">
      <c r="D14" s="103"/>
    </row>
    <row r="15" spans="1:7" x14ac:dyDescent="0.25">
      <c r="C15" s="129"/>
      <c r="D15" s="129"/>
      <c r="E15" s="129"/>
    </row>
  </sheetData>
  <mergeCells count="5">
    <mergeCell ref="A1:G1"/>
    <mergeCell ref="A2:G2"/>
    <mergeCell ref="A3:A4"/>
    <mergeCell ref="G3:G4"/>
    <mergeCell ref="A9:G9"/>
  </mergeCells>
  <pageMargins left="0.70866141732283472" right="0.70866141732283472" top="0.74803149606299213" bottom="0.74803149606299213" header="0.31496062992125984" footer="0.31496062992125984"/>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10"/>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O16" sqref="O16"/>
    </sheetView>
  </sheetViews>
  <sheetFormatPr defaultColWidth="9.1796875" defaultRowHeight="10.5" x14ac:dyDescent="0.25"/>
  <cols>
    <col min="1" max="1" width="27.81640625" style="38" customWidth="1"/>
    <col min="2" max="6" width="5.81640625" style="38" bestFit="1" customWidth="1"/>
    <col min="7" max="14" width="5.81640625" style="38" customWidth="1"/>
    <col min="15" max="15" width="26.1796875" style="38" customWidth="1"/>
    <col min="16" max="16384" width="9.1796875" style="38"/>
  </cols>
  <sheetData>
    <row r="1" spans="1:15" ht="13" x14ac:dyDescent="0.25">
      <c r="A1" s="155" t="s">
        <v>405</v>
      </c>
      <c r="B1" s="156"/>
      <c r="C1" s="156"/>
      <c r="D1" s="156"/>
      <c r="E1" s="156"/>
      <c r="F1" s="156"/>
      <c r="G1" s="156"/>
      <c r="H1" s="156"/>
      <c r="I1" s="156"/>
      <c r="J1" s="156"/>
      <c r="K1" s="156"/>
      <c r="L1" s="156"/>
      <c r="M1" s="156"/>
      <c r="N1" s="156"/>
      <c r="O1" s="157"/>
    </row>
    <row r="2" spans="1:15" ht="13" x14ac:dyDescent="0.25">
      <c r="A2" s="158" t="s">
        <v>406</v>
      </c>
      <c r="B2" s="168"/>
      <c r="C2" s="168"/>
      <c r="D2" s="168"/>
      <c r="E2" s="168"/>
      <c r="F2" s="168"/>
      <c r="G2" s="168"/>
      <c r="H2" s="168"/>
      <c r="I2" s="168"/>
      <c r="J2" s="168"/>
      <c r="K2" s="168"/>
      <c r="L2" s="168"/>
      <c r="M2" s="168"/>
      <c r="N2" s="168"/>
      <c r="O2" s="160"/>
    </row>
    <row r="3" spans="1:15" x14ac:dyDescent="0.25">
      <c r="A3" s="86" t="s">
        <v>0</v>
      </c>
      <c r="B3" s="87">
        <v>44896</v>
      </c>
      <c r="C3" s="87">
        <v>44927</v>
      </c>
      <c r="D3" s="87">
        <v>44958</v>
      </c>
      <c r="E3" s="87">
        <v>44986</v>
      </c>
      <c r="F3" s="87">
        <v>45017</v>
      </c>
      <c r="G3" s="87">
        <v>45047</v>
      </c>
      <c r="H3" s="87">
        <v>45078</v>
      </c>
      <c r="I3" s="87">
        <v>45108</v>
      </c>
      <c r="J3" s="87">
        <v>45139</v>
      </c>
      <c r="K3" s="87">
        <v>45170</v>
      </c>
      <c r="L3" s="87">
        <v>45200</v>
      </c>
      <c r="M3" s="87">
        <v>45231</v>
      </c>
      <c r="N3" s="87">
        <v>45261</v>
      </c>
      <c r="O3" s="88" t="s">
        <v>8</v>
      </c>
    </row>
    <row r="4" spans="1:15" x14ac:dyDescent="0.25">
      <c r="A4" s="31" t="s">
        <v>277</v>
      </c>
      <c r="B4" s="40">
        <v>59052.91601156001</v>
      </c>
      <c r="C4" s="40">
        <v>57740.259536269994</v>
      </c>
      <c r="D4" s="40">
        <v>59999.245420200001</v>
      </c>
      <c r="E4" s="40">
        <v>61158.50125832</v>
      </c>
      <c r="F4" s="40">
        <v>60305.90432206</v>
      </c>
      <c r="G4" s="40">
        <v>62151.779930250006</v>
      </c>
      <c r="H4" s="40">
        <v>62854.02285781</v>
      </c>
      <c r="I4" s="40">
        <v>64144.020559999997</v>
      </c>
      <c r="J4" s="40">
        <v>65098.152832039996</v>
      </c>
      <c r="K4" s="40">
        <v>65617.316707439997</v>
      </c>
      <c r="L4" s="40">
        <v>65963.872169073002</v>
      </c>
      <c r="M4" s="40">
        <v>63327.472414002012</v>
      </c>
      <c r="N4" s="40">
        <v>67573.562249263006</v>
      </c>
      <c r="O4" s="33" t="s">
        <v>278</v>
      </c>
    </row>
    <row r="5" spans="1:15" x14ac:dyDescent="0.25">
      <c r="A5" s="34" t="s">
        <v>410</v>
      </c>
      <c r="B5" s="41">
        <v>1523.5295076890302</v>
      </c>
      <c r="C5" s="41">
        <v>1523.5295076890302</v>
      </c>
      <c r="D5" s="41">
        <v>1523.5295076890302</v>
      </c>
      <c r="E5" s="41">
        <v>1703.0469558416501</v>
      </c>
      <c r="F5" s="41">
        <v>1703.0469558416501</v>
      </c>
      <c r="G5" s="41">
        <v>1703.0469558416501</v>
      </c>
      <c r="H5" s="41">
        <v>1726.3744490566867</v>
      </c>
      <c r="I5" s="41">
        <v>1726.3744490566867</v>
      </c>
      <c r="J5" s="41">
        <v>1726.3744490566867</v>
      </c>
      <c r="K5" s="41">
        <v>1726.3744490566867</v>
      </c>
      <c r="L5" s="41">
        <v>1741.1490091066921</v>
      </c>
      <c r="M5" s="41">
        <v>1741.1490091066921</v>
      </c>
      <c r="N5" s="41">
        <v>1741.1490091066921</v>
      </c>
      <c r="O5" s="33" t="s">
        <v>399</v>
      </c>
    </row>
    <row r="6" spans="1:15" x14ac:dyDescent="0.25">
      <c r="A6" s="34" t="s">
        <v>408</v>
      </c>
      <c r="B6" s="41">
        <v>82.632284999999996</v>
      </c>
      <c r="C6" s="41">
        <v>82.632284999999996</v>
      </c>
      <c r="D6" s="41">
        <v>82.632284999999996</v>
      </c>
      <c r="E6" s="41">
        <v>86.729008000000007</v>
      </c>
      <c r="F6" s="41">
        <v>86.729008000000007</v>
      </c>
      <c r="G6" s="41">
        <v>86.729008000000007</v>
      </c>
      <c r="H6" s="41">
        <v>70.981323000000003</v>
      </c>
      <c r="I6" s="41">
        <v>70.981323000000003</v>
      </c>
      <c r="J6" s="41">
        <v>70.981323000000003</v>
      </c>
      <c r="K6" s="41">
        <v>70.981323000000003</v>
      </c>
      <c r="L6" s="41">
        <v>70.343638999999996</v>
      </c>
      <c r="M6" s="41">
        <v>70.343638999999996</v>
      </c>
      <c r="N6" s="41">
        <v>70.343638999999996</v>
      </c>
      <c r="O6" s="33" t="s">
        <v>409</v>
      </c>
    </row>
    <row r="7" spans="1:15" x14ac:dyDescent="0.25">
      <c r="A7" s="35" t="s">
        <v>9</v>
      </c>
      <c r="B7" s="36">
        <f t="shared" ref="B7:D7" si="0">SUM(B4:B6)</f>
        <v>60659.077804249042</v>
      </c>
      <c r="C7" s="36">
        <f t="shared" si="0"/>
        <v>59346.421328959026</v>
      </c>
      <c r="D7" s="36">
        <f t="shared" si="0"/>
        <v>61605.407212889033</v>
      </c>
      <c r="E7" s="36">
        <f t="shared" ref="E7:N7" si="1">SUM(E4:E6)</f>
        <v>62948.277222161654</v>
      </c>
      <c r="F7" s="36">
        <f t="shared" si="1"/>
        <v>62095.680285901653</v>
      </c>
      <c r="G7" s="36">
        <f t="shared" si="1"/>
        <v>63941.55589409166</v>
      </c>
      <c r="H7" s="36">
        <f t="shared" si="1"/>
        <v>64651.378629866689</v>
      </c>
      <c r="I7" s="36">
        <f t="shared" si="1"/>
        <v>65941.37633205668</v>
      </c>
      <c r="J7" s="36">
        <f t="shared" si="1"/>
        <v>66895.508604096685</v>
      </c>
      <c r="K7" s="36">
        <f t="shared" si="1"/>
        <v>67414.672479496687</v>
      </c>
      <c r="L7" s="36">
        <f t="shared" si="1"/>
        <v>67775.364817179696</v>
      </c>
      <c r="M7" s="36">
        <f t="shared" si="1"/>
        <v>65138.965062108706</v>
      </c>
      <c r="N7" s="36">
        <f t="shared" si="1"/>
        <v>69385.0548973697</v>
      </c>
      <c r="O7" s="43" t="s">
        <v>10</v>
      </c>
    </row>
    <row r="8" spans="1:15" x14ac:dyDescent="0.25">
      <c r="A8" s="165"/>
      <c r="B8" s="166"/>
      <c r="C8" s="166"/>
      <c r="D8" s="166"/>
      <c r="E8" s="166"/>
      <c r="F8" s="166"/>
      <c r="G8" s="166"/>
      <c r="H8" s="166"/>
      <c r="I8" s="166"/>
      <c r="J8" s="166"/>
      <c r="K8" s="166"/>
      <c r="L8" s="166"/>
      <c r="M8" s="166"/>
      <c r="N8" s="166"/>
      <c r="O8" s="167"/>
    </row>
    <row r="9" spans="1:15" x14ac:dyDescent="0.25">
      <c r="A9" s="39"/>
    </row>
    <row r="10" spans="1:15" x14ac:dyDescent="0.25">
      <c r="A10" s="39"/>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G72"/>
  <sheetViews>
    <sheetView showGridLines="0" view="pageBreakPreview" zoomScaleNormal="100" zoomScaleSheetLayoutView="100" workbookViewId="0">
      <pane xSplit="1" ySplit="4" topLeftCell="B55" activePane="bottomRight" state="frozen"/>
      <selection activeCell="N4" sqref="N4"/>
      <selection pane="topRight" activeCell="N4" sqref="N4"/>
      <selection pane="bottomLeft" activeCell="N4" sqref="N4"/>
      <selection pane="bottomRight" activeCell="B32" sqref="B32"/>
    </sheetView>
  </sheetViews>
  <sheetFormatPr defaultColWidth="9.1796875" defaultRowHeight="10.5" x14ac:dyDescent="0.25"/>
  <cols>
    <col min="1" max="1" width="4.453125" style="38" customWidth="1"/>
    <col min="2" max="2" width="31.453125" style="38" customWidth="1"/>
    <col min="3" max="5" width="19" style="38" customWidth="1"/>
    <col min="6" max="6" width="24.1796875" style="38" customWidth="1"/>
    <col min="7" max="7" width="20.54296875" style="38" customWidth="1"/>
    <col min="8" max="16384" width="9.1796875" style="38"/>
  </cols>
  <sheetData>
    <row r="1" spans="1:7" ht="15" customHeight="1" x14ac:dyDescent="0.25">
      <c r="A1" s="155" t="s">
        <v>521</v>
      </c>
      <c r="B1" s="156"/>
      <c r="C1" s="156"/>
      <c r="D1" s="156"/>
      <c r="E1" s="156"/>
      <c r="F1" s="156"/>
      <c r="G1" s="156"/>
    </row>
    <row r="2" spans="1:7" ht="15" customHeight="1" x14ac:dyDescent="0.25">
      <c r="A2" s="158" t="s">
        <v>522</v>
      </c>
      <c r="B2" s="159"/>
      <c r="C2" s="159"/>
      <c r="D2" s="159"/>
      <c r="E2" s="159"/>
      <c r="F2" s="168"/>
      <c r="G2" s="159"/>
    </row>
    <row r="3" spans="1:7" ht="22.5" customHeight="1" x14ac:dyDescent="0.25">
      <c r="A3" s="161" t="s">
        <v>344</v>
      </c>
      <c r="B3" s="161" t="s">
        <v>343</v>
      </c>
      <c r="C3" s="84" t="s">
        <v>3</v>
      </c>
      <c r="D3" s="84" t="s">
        <v>5</v>
      </c>
      <c r="E3" s="132" t="s">
        <v>7</v>
      </c>
      <c r="F3" s="84" t="s">
        <v>473</v>
      </c>
      <c r="G3" s="133" t="s">
        <v>345</v>
      </c>
    </row>
    <row r="4" spans="1:7" ht="15" customHeight="1" x14ac:dyDescent="0.25">
      <c r="A4" s="162"/>
      <c r="B4" s="162"/>
      <c r="C4" s="85" t="s">
        <v>4</v>
      </c>
      <c r="D4" s="85" t="s">
        <v>6</v>
      </c>
      <c r="E4" s="85" t="s">
        <v>204</v>
      </c>
      <c r="F4" s="134" t="s">
        <v>342</v>
      </c>
      <c r="G4" s="85" t="s">
        <v>346</v>
      </c>
    </row>
    <row r="5" spans="1:7" x14ac:dyDescent="0.25">
      <c r="A5" s="99">
        <v>1</v>
      </c>
      <c r="B5" s="31" t="s">
        <v>440</v>
      </c>
      <c r="C5" s="149"/>
      <c r="D5" s="149"/>
      <c r="E5" s="149"/>
      <c r="F5" s="150">
        <v>778.72363868100001</v>
      </c>
      <c r="G5" s="149"/>
    </row>
    <row r="6" spans="1:7" x14ac:dyDescent="0.25">
      <c r="A6" s="99">
        <v>2</v>
      </c>
      <c r="B6" s="31" t="s">
        <v>347</v>
      </c>
      <c r="C6" s="149">
        <v>103.18013741210851</v>
      </c>
      <c r="D6" s="149">
        <v>45.113015238225195</v>
      </c>
      <c r="E6" s="149">
        <v>58.067122173883341</v>
      </c>
      <c r="F6" s="150">
        <v>4257.2691356344312</v>
      </c>
      <c r="G6" s="149">
        <v>23.028854647000003</v>
      </c>
    </row>
    <row r="7" spans="1:7" x14ac:dyDescent="0.25">
      <c r="A7" s="99">
        <v>3</v>
      </c>
      <c r="B7" s="38" t="s">
        <v>398</v>
      </c>
      <c r="C7" s="149">
        <v>0.84660299999999999</v>
      </c>
      <c r="D7" s="149">
        <v>0</v>
      </c>
      <c r="E7" s="149">
        <v>0.84660299999999999</v>
      </c>
      <c r="F7" s="150">
        <v>0.68095000000000006</v>
      </c>
      <c r="G7" s="149">
        <v>0</v>
      </c>
    </row>
    <row r="8" spans="1:7" x14ac:dyDescent="0.25">
      <c r="A8" s="99">
        <v>4</v>
      </c>
      <c r="B8" s="38" t="s">
        <v>470</v>
      </c>
      <c r="C8" s="149">
        <v>1.0924720000000001</v>
      </c>
      <c r="D8" s="149">
        <v>0</v>
      </c>
      <c r="E8" s="149">
        <v>1.0924720000000001</v>
      </c>
      <c r="F8" s="150">
        <v>1.0344500000000001</v>
      </c>
      <c r="G8" s="149">
        <v>0</v>
      </c>
    </row>
    <row r="9" spans="1:7" x14ac:dyDescent="0.25">
      <c r="A9" s="99">
        <v>5</v>
      </c>
      <c r="B9" s="38" t="s">
        <v>441</v>
      </c>
      <c r="C9" s="149"/>
      <c r="D9" s="149"/>
      <c r="E9" s="149"/>
      <c r="F9" s="150">
        <v>648.26383414600002</v>
      </c>
      <c r="G9" s="149"/>
    </row>
    <row r="10" spans="1:7" x14ac:dyDescent="0.25">
      <c r="A10" s="99">
        <v>6</v>
      </c>
      <c r="B10" s="31" t="s">
        <v>348</v>
      </c>
      <c r="C10" s="149">
        <v>182.50511731800003</v>
      </c>
      <c r="D10" s="149">
        <v>84.668017511000016</v>
      </c>
      <c r="E10" s="149">
        <v>97.837099806999987</v>
      </c>
      <c r="F10" s="150">
        <v>1339.778390064</v>
      </c>
      <c r="G10" s="149">
        <v>67.550231999999994</v>
      </c>
    </row>
    <row r="11" spans="1:7" x14ac:dyDescent="0.25">
      <c r="A11" s="99">
        <v>7</v>
      </c>
      <c r="B11" s="31" t="s">
        <v>504</v>
      </c>
      <c r="C11" s="149">
        <v>3.2597028530000003</v>
      </c>
      <c r="D11" s="149">
        <v>2.7748580000000002E-2</v>
      </c>
      <c r="E11" s="149">
        <v>3.2319542729999999</v>
      </c>
      <c r="F11" s="150">
        <v>2.9675022659999999</v>
      </c>
      <c r="G11" s="149">
        <v>0</v>
      </c>
    </row>
    <row r="12" spans="1:7" x14ac:dyDescent="0.25">
      <c r="A12" s="99">
        <v>8</v>
      </c>
      <c r="B12" s="31" t="s">
        <v>460</v>
      </c>
      <c r="C12" s="149"/>
      <c r="D12" s="149"/>
      <c r="E12" s="149"/>
      <c r="F12" s="150">
        <v>196.43049450999999</v>
      </c>
      <c r="G12" s="149"/>
    </row>
    <row r="13" spans="1:7" x14ac:dyDescent="0.25">
      <c r="A13" s="99">
        <v>9</v>
      </c>
      <c r="B13" s="31" t="s">
        <v>445</v>
      </c>
      <c r="C13" s="149"/>
      <c r="D13" s="149"/>
      <c r="E13" s="149"/>
      <c r="F13" s="150">
        <v>1025.3586174919999</v>
      </c>
      <c r="G13" s="149"/>
    </row>
    <row r="14" spans="1:7" x14ac:dyDescent="0.25">
      <c r="A14" s="99">
        <v>10</v>
      </c>
      <c r="B14" s="31" t="s">
        <v>442</v>
      </c>
      <c r="C14" s="149"/>
      <c r="D14" s="149"/>
      <c r="E14" s="149"/>
      <c r="F14" s="150">
        <v>679.11219490000008</v>
      </c>
      <c r="G14" s="149"/>
    </row>
    <row r="15" spans="1:7" x14ac:dyDescent="0.25">
      <c r="A15" s="99">
        <v>11</v>
      </c>
      <c r="B15" s="31" t="s">
        <v>443</v>
      </c>
      <c r="C15" s="149"/>
      <c r="D15" s="149"/>
      <c r="E15" s="149"/>
      <c r="F15" s="150">
        <v>1130.597365632</v>
      </c>
      <c r="G15" s="149"/>
    </row>
    <row r="16" spans="1:7" x14ac:dyDescent="0.25">
      <c r="A16" s="99">
        <v>12</v>
      </c>
      <c r="B16" s="31" t="s">
        <v>446</v>
      </c>
      <c r="C16" s="149"/>
      <c r="D16" s="149"/>
      <c r="E16" s="149"/>
      <c r="F16" s="150">
        <v>232.92557471800001</v>
      </c>
      <c r="G16" s="149"/>
    </row>
    <row r="17" spans="1:7" x14ac:dyDescent="0.25">
      <c r="A17" s="99">
        <v>13</v>
      </c>
      <c r="B17" s="31" t="s">
        <v>444</v>
      </c>
      <c r="C17" s="149"/>
      <c r="D17" s="149"/>
      <c r="E17" s="149"/>
      <c r="F17" s="150">
        <v>745.93101414099999</v>
      </c>
      <c r="G17" s="149"/>
    </row>
    <row r="18" spans="1:7" x14ac:dyDescent="0.25">
      <c r="A18" s="99">
        <v>14</v>
      </c>
      <c r="B18" s="31" t="s">
        <v>349</v>
      </c>
      <c r="C18" s="149">
        <v>83146.628287353989</v>
      </c>
      <c r="D18" s="149">
        <v>50488.771267607008</v>
      </c>
      <c r="E18" s="149">
        <v>32657.857019746996</v>
      </c>
      <c r="F18" s="150">
        <v>5983.4077259190008</v>
      </c>
      <c r="G18" s="149">
        <v>43251.342237493998</v>
      </c>
    </row>
    <row r="19" spans="1:7" x14ac:dyDescent="0.25">
      <c r="A19" s="99">
        <v>15</v>
      </c>
      <c r="B19" s="31" t="s">
        <v>350</v>
      </c>
      <c r="C19" s="149">
        <v>42.502214193</v>
      </c>
      <c r="D19" s="149">
        <v>9.5904250989999991</v>
      </c>
      <c r="E19" s="149">
        <v>32.911789094</v>
      </c>
      <c r="F19" s="150">
        <v>15.863752530999999</v>
      </c>
      <c r="G19" s="149">
        <v>7.3503833519999997</v>
      </c>
    </row>
    <row r="20" spans="1:7" x14ac:dyDescent="0.25">
      <c r="A20" s="99">
        <v>16</v>
      </c>
      <c r="B20" s="31" t="s">
        <v>351</v>
      </c>
      <c r="C20" s="149">
        <v>95.834860186910007</v>
      </c>
      <c r="D20" s="149">
        <v>77.977128885799999</v>
      </c>
      <c r="E20" s="149">
        <v>17.857731301119998</v>
      </c>
      <c r="F20" s="150">
        <v>73.512984660650005</v>
      </c>
      <c r="G20" s="149">
        <v>35.325285750000006</v>
      </c>
    </row>
    <row r="21" spans="1:7" x14ac:dyDescent="0.25">
      <c r="A21" s="99">
        <v>17</v>
      </c>
      <c r="B21" s="31" t="s">
        <v>352</v>
      </c>
      <c r="C21" s="149">
        <v>25.557256000000002</v>
      </c>
      <c r="D21" s="149">
        <v>21.81026</v>
      </c>
      <c r="E21" s="149">
        <v>3.7469960000000011</v>
      </c>
      <c r="F21" s="150">
        <v>14.381036999999999</v>
      </c>
      <c r="G21" s="149">
        <v>19.858823000000001</v>
      </c>
    </row>
    <row r="22" spans="1:7" x14ac:dyDescent="0.25">
      <c r="A22" s="99">
        <v>18</v>
      </c>
      <c r="B22" s="31" t="s">
        <v>397</v>
      </c>
      <c r="C22" s="149">
        <v>40.318112999999997</v>
      </c>
      <c r="D22" s="149">
        <v>22.354683000000001</v>
      </c>
      <c r="E22" s="149">
        <v>17.963429999999999</v>
      </c>
      <c r="F22" s="150">
        <v>30.755682999999998</v>
      </c>
      <c r="G22" s="149">
        <v>19.451779999999999</v>
      </c>
    </row>
    <row r="23" spans="1:7" x14ac:dyDescent="0.25">
      <c r="A23" s="99">
        <v>19</v>
      </c>
      <c r="B23" s="31" t="s">
        <v>360</v>
      </c>
      <c r="C23" s="149">
        <v>36.227731747</v>
      </c>
      <c r="D23" s="149">
        <v>3.8989175</v>
      </c>
      <c r="E23" s="149">
        <v>32.328814246999997</v>
      </c>
      <c r="F23" s="150">
        <v>2380.5124389809998</v>
      </c>
      <c r="G23" s="149">
        <v>2.5353270000000001</v>
      </c>
    </row>
    <row r="24" spans="1:7" x14ac:dyDescent="0.25">
      <c r="A24" s="99">
        <v>20</v>
      </c>
      <c r="B24" s="31" t="s">
        <v>353</v>
      </c>
      <c r="C24" s="149">
        <v>36.490611999999999</v>
      </c>
      <c r="D24" s="149">
        <v>33.523211000000003</v>
      </c>
      <c r="E24" s="149">
        <v>2.9674009999999997</v>
      </c>
      <c r="F24" s="150">
        <v>31.236186</v>
      </c>
      <c r="G24" s="149">
        <v>32.901415</v>
      </c>
    </row>
    <row r="25" spans="1:7" x14ac:dyDescent="0.25">
      <c r="A25" s="99">
        <v>21</v>
      </c>
      <c r="B25" s="31" t="s">
        <v>355</v>
      </c>
      <c r="C25" s="149">
        <v>20.617885761090001</v>
      </c>
      <c r="D25" s="149">
        <v>9.6699177782499994</v>
      </c>
      <c r="E25" s="149">
        <v>10.947967982840002</v>
      </c>
      <c r="F25" s="150">
        <v>11.182588418610001</v>
      </c>
      <c r="G25" s="149">
        <v>4.5375879999999995</v>
      </c>
    </row>
    <row r="26" spans="1:7" x14ac:dyDescent="0.25">
      <c r="A26" s="99">
        <v>22</v>
      </c>
      <c r="B26" s="31" t="s">
        <v>367</v>
      </c>
      <c r="C26" s="149">
        <v>23.920824540999998</v>
      </c>
      <c r="D26" s="149">
        <v>4.180021184000001</v>
      </c>
      <c r="E26" s="149">
        <v>19.740803357000001</v>
      </c>
      <c r="F26" s="150">
        <v>9.3029127000000003</v>
      </c>
      <c r="G26" s="149">
        <v>4.1086302339999996</v>
      </c>
    </row>
    <row r="27" spans="1:7" x14ac:dyDescent="0.25">
      <c r="A27" s="99">
        <v>23</v>
      </c>
      <c r="B27" s="34" t="s">
        <v>354</v>
      </c>
      <c r="C27" s="149">
        <v>88.563461726</v>
      </c>
      <c r="D27" s="149">
        <v>67.092171999999991</v>
      </c>
      <c r="E27" s="149">
        <v>21.471289725999995</v>
      </c>
      <c r="F27" s="150">
        <v>9370.9262184809995</v>
      </c>
      <c r="G27" s="149">
        <v>47.346446</v>
      </c>
    </row>
    <row r="28" spans="1:7" x14ac:dyDescent="0.25">
      <c r="A28" s="99">
        <v>24</v>
      </c>
      <c r="B28" s="95" t="s">
        <v>366</v>
      </c>
      <c r="C28" s="149">
        <v>3.6589499999999999</v>
      </c>
      <c r="D28" s="149">
        <v>0.38205600000000001</v>
      </c>
      <c r="E28" s="149">
        <v>3.276894</v>
      </c>
      <c r="F28" s="150">
        <v>1.2786230000000001</v>
      </c>
      <c r="G28" s="149">
        <v>0.38127</v>
      </c>
    </row>
    <row r="29" spans="1:7" x14ac:dyDescent="0.25">
      <c r="A29" s="99">
        <v>25</v>
      </c>
      <c r="B29" s="95" t="s">
        <v>447</v>
      </c>
      <c r="C29" s="149">
        <v>52.486692151999996</v>
      </c>
      <c r="D29" s="149">
        <v>44.400032143999994</v>
      </c>
      <c r="E29" s="149">
        <v>8.0866600080000008</v>
      </c>
      <c r="F29" s="150">
        <v>46.469966999999997</v>
      </c>
      <c r="G29" s="149">
        <v>44.399586995999996</v>
      </c>
    </row>
    <row r="30" spans="1:7" x14ac:dyDescent="0.25">
      <c r="A30" s="99">
        <v>26</v>
      </c>
      <c r="B30" s="95" t="s">
        <v>448</v>
      </c>
      <c r="C30" s="149">
        <v>76.273272000000006</v>
      </c>
      <c r="D30" s="149">
        <v>65.730981999999997</v>
      </c>
      <c r="E30" s="149">
        <v>10.542289999999999</v>
      </c>
      <c r="F30" s="150">
        <v>63.277667999999998</v>
      </c>
      <c r="G30" s="149">
        <v>65.581153999999998</v>
      </c>
    </row>
    <row r="31" spans="1:7" x14ac:dyDescent="0.25">
      <c r="A31" s="99">
        <v>27</v>
      </c>
      <c r="B31" s="38" t="s">
        <v>449</v>
      </c>
      <c r="C31" s="149">
        <v>2.8013752300000001</v>
      </c>
      <c r="D31" s="149">
        <v>0.52048000000000005</v>
      </c>
      <c r="E31" s="149">
        <v>2.2808952300000001</v>
      </c>
      <c r="F31" s="150">
        <v>2.1561509999999999</v>
      </c>
      <c r="G31" s="149">
        <v>0.52</v>
      </c>
    </row>
    <row r="32" spans="1:7" x14ac:dyDescent="0.25">
      <c r="A32" s="99">
        <v>28</v>
      </c>
      <c r="B32" s="38" t="s">
        <v>450</v>
      </c>
      <c r="C32" s="149">
        <v>10.233312</v>
      </c>
      <c r="D32" s="149">
        <v>8.3129650000000002</v>
      </c>
      <c r="E32" s="149">
        <v>1.920347</v>
      </c>
      <c r="F32" s="150">
        <v>6.3240850000000002</v>
      </c>
      <c r="G32" s="149">
        <v>6.7</v>
      </c>
    </row>
    <row r="33" spans="1:7" x14ac:dyDescent="0.25">
      <c r="A33" s="99">
        <v>29</v>
      </c>
      <c r="B33" s="95" t="s">
        <v>356</v>
      </c>
      <c r="C33" s="149">
        <v>44.265840000000004</v>
      </c>
      <c r="D33" s="149">
        <v>12.044130000000001</v>
      </c>
      <c r="E33" s="149">
        <v>32.221710000000002</v>
      </c>
      <c r="F33" s="150">
        <v>5068.1951122770006</v>
      </c>
      <c r="G33" s="149">
        <v>5.8594809999999997</v>
      </c>
    </row>
    <row r="34" spans="1:7" x14ac:dyDescent="0.25">
      <c r="A34" s="99">
        <v>30</v>
      </c>
      <c r="B34" s="95" t="s">
        <v>407</v>
      </c>
      <c r="C34" s="149">
        <v>69.247749999999996</v>
      </c>
      <c r="D34" s="149">
        <v>13.657316</v>
      </c>
      <c r="E34" s="149">
        <v>55.590434000000002</v>
      </c>
      <c r="F34" s="150">
        <v>62.794713999999999</v>
      </c>
      <c r="G34" s="149">
        <v>13.021452999999999</v>
      </c>
    </row>
    <row r="35" spans="1:7" x14ac:dyDescent="0.25">
      <c r="A35" s="99">
        <v>31</v>
      </c>
      <c r="B35" s="95" t="s">
        <v>357</v>
      </c>
      <c r="C35" s="149">
        <v>5.2283600733500002</v>
      </c>
      <c r="D35" s="149">
        <v>1.643811028</v>
      </c>
      <c r="E35" s="149">
        <v>3.5845490453499997</v>
      </c>
      <c r="F35" s="150">
        <v>4.636525893</v>
      </c>
      <c r="G35" s="149">
        <v>0</v>
      </c>
    </row>
    <row r="36" spans="1:7" x14ac:dyDescent="0.25">
      <c r="A36" s="99">
        <v>32</v>
      </c>
      <c r="B36" s="95" t="s">
        <v>451</v>
      </c>
      <c r="C36" s="149">
        <v>2.247871</v>
      </c>
      <c r="D36" s="149">
        <v>0.98740499999999998</v>
      </c>
      <c r="E36" s="149">
        <v>1.2604660000000001</v>
      </c>
      <c r="F36" s="150">
        <v>2.0378630000000002</v>
      </c>
      <c r="G36" s="149">
        <v>0.03</v>
      </c>
    </row>
    <row r="37" spans="1:7" x14ac:dyDescent="0.25">
      <c r="A37" s="99">
        <v>33</v>
      </c>
      <c r="B37" s="95" t="s">
        <v>523</v>
      </c>
      <c r="C37" s="149"/>
      <c r="D37" s="149"/>
      <c r="E37" s="149"/>
      <c r="F37" s="150"/>
      <c r="G37" s="149"/>
    </row>
    <row r="38" spans="1:7" x14ac:dyDescent="0.25">
      <c r="A38" s="99">
        <v>34</v>
      </c>
      <c r="B38" s="95" t="s">
        <v>358</v>
      </c>
      <c r="C38" s="149">
        <v>6.0090414020000003</v>
      </c>
      <c r="D38" s="149">
        <v>2.0079918999999999</v>
      </c>
      <c r="E38" s="149">
        <v>4.0010495019999999</v>
      </c>
      <c r="F38" s="150">
        <v>833.07901290300003</v>
      </c>
      <c r="G38" s="149">
        <v>0.95077190000000011</v>
      </c>
    </row>
    <row r="39" spans="1:7" x14ac:dyDescent="0.25">
      <c r="A39" s="99">
        <v>35</v>
      </c>
      <c r="B39" s="95" t="s">
        <v>452</v>
      </c>
      <c r="C39" s="149">
        <v>3.6410339999999999</v>
      </c>
      <c r="D39" s="149">
        <v>1.4512430000000001</v>
      </c>
      <c r="E39" s="149">
        <v>2.189791</v>
      </c>
      <c r="F39" s="150">
        <v>0.73711400000000005</v>
      </c>
      <c r="G39" s="149">
        <v>0.10155</v>
      </c>
    </row>
    <row r="40" spans="1:7" x14ac:dyDescent="0.25">
      <c r="A40" s="99">
        <v>36</v>
      </c>
      <c r="B40" s="95" t="s">
        <v>453</v>
      </c>
      <c r="C40" s="149">
        <v>9.1178210000000011</v>
      </c>
      <c r="D40" s="149">
        <v>0.98909900000000006</v>
      </c>
      <c r="E40" s="149">
        <v>8.1287219999999998</v>
      </c>
      <c r="F40" s="150">
        <v>3.9344890000000001</v>
      </c>
      <c r="G40" s="149">
        <v>0.75870000000000004</v>
      </c>
    </row>
    <row r="41" spans="1:7" x14ac:dyDescent="0.25">
      <c r="A41" s="99">
        <v>37</v>
      </c>
      <c r="B41" s="95" t="s">
        <v>359</v>
      </c>
      <c r="C41" s="149">
        <v>393.19900100000001</v>
      </c>
      <c r="D41" s="149">
        <v>269.42125199999998</v>
      </c>
      <c r="E41" s="149">
        <v>123.777749</v>
      </c>
      <c r="F41" s="150">
        <v>7700.7172382029985</v>
      </c>
      <c r="G41" s="149">
        <v>261.54197599999998</v>
      </c>
    </row>
    <row r="42" spans="1:7" x14ac:dyDescent="0.25">
      <c r="A42" s="99">
        <v>38</v>
      </c>
      <c r="B42" s="95" t="s">
        <v>503</v>
      </c>
      <c r="C42" s="149">
        <v>3.510081</v>
      </c>
      <c r="D42" s="149">
        <v>1.854285</v>
      </c>
      <c r="E42" s="149">
        <v>1.655796</v>
      </c>
      <c r="F42" s="150">
        <v>1.829739</v>
      </c>
      <c r="G42" s="149">
        <v>1.854285</v>
      </c>
    </row>
    <row r="43" spans="1:7" x14ac:dyDescent="0.25">
      <c r="A43" s="99">
        <v>39</v>
      </c>
      <c r="B43" s="95" t="s">
        <v>454</v>
      </c>
      <c r="C43" s="149">
        <v>10.629802596999999</v>
      </c>
      <c r="D43" s="149">
        <v>8.0630200120000008</v>
      </c>
      <c r="E43" s="149">
        <v>2.5667825849999999</v>
      </c>
      <c r="F43" s="150">
        <v>10.024648375</v>
      </c>
      <c r="G43" s="149">
        <v>8.0500000000000007</v>
      </c>
    </row>
    <row r="44" spans="1:7" x14ac:dyDescent="0.25">
      <c r="A44" s="99">
        <v>40</v>
      </c>
      <c r="B44" s="95" t="s">
        <v>514</v>
      </c>
      <c r="C44" s="149">
        <v>177.65854400000001</v>
      </c>
      <c r="D44" s="149">
        <v>135.25144800000001</v>
      </c>
      <c r="E44" s="149">
        <v>42.407096000000003</v>
      </c>
      <c r="F44" s="150">
        <v>153.375485</v>
      </c>
      <c r="G44" s="149">
        <v>131.47309200000001</v>
      </c>
    </row>
    <row r="45" spans="1:7" x14ac:dyDescent="0.25">
      <c r="A45" s="99">
        <v>41</v>
      </c>
      <c r="B45" s="95" t="s">
        <v>472</v>
      </c>
      <c r="C45" s="149">
        <v>2.31326135654</v>
      </c>
      <c r="D45" s="149">
        <v>2.3324729999999998E-3</v>
      </c>
      <c r="E45" s="149">
        <v>2.3109288835399999</v>
      </c>
      <c r="F45" s="150">
        <v>0.365956385</v>
      </c>
      <c r="G45" s="149">
        <v>0</v>
      </c>
    </row>
    <row r="46" spans="1:7" x14ac:dyDescent="0.25">
      <c r="A46" s="99">
        <v>42</v>
      </c>
      <c r="B46" s="95" t="s">
        <v>361</v>
      </c>
      <c r="C46" s="149">
        <v>75.059012999999993</v>
      </c>
      <c r="D46" s="149">
        <v>51.361775999999999</v>
      </c>
      <c r="E46" s="149">
        <v>23.697237000000001</v>
      </c>
      <c r="F46" s="150">
        <v>2044.3092817429997</v>
      </c>
      <c r="G46" s="149">
        <v>49.457458000000003</v>
      </c>
    </row>
    <row r="47" spans="1:7" x14ac:dyDescent="0.25">
      <c r="A47" s="99">
        <v>43</v>
      </c>
      <c r="B47" s="95" t="s">
        <v>362</v>
      </c>
      <c r="C47" s="149">
        <v>259.93289099999998</v>
      </c>
      <c r="D47" s="149">
        <v>224.96975499999999</v>
      </c>
      <c r="E47" s="149">
        <v>34.963135999999999</v>
      </c>
      <c r="F47" s="150">
        <v>3330.7809539989998</v>
      </c>
      <c r="G47" s="149">
        <v>218.74586500000001</v>
      </c>
    </row>
    <row r="48" spans="1:7" x14ac:dyDescent="0.25">
      <c r="A48" s="99">
        <v>44</v>
      </c>
      <c r="B48" s="95" t="s">
        <v>396</v>
      </c>
      <c r="C48" s="149">
        <v>21.172971</v>
      </c>
      <c r="D48" s="149">
        <v>16.012941999999999</v>
      </c>
      <c r="E48" s="149">
        <v>5.1600289999999998</v>
      </c>
      <c r="F48" s="150">
        <v>1820.507534305</v>
      </c>
      <c r="G48" s="149">
        <v>14.933417</v>
      </c>
    </row>
    <row r="49" spans="1:7" x14ac:dyDescent="0.25">
      <c r="A49" s="99">
        <v>45</v>
      </c>
      <c r="B49" s="95" t="s">
        <v>455</v>
      </c>
      <c r="C49" s="149">
        <v>61.403373999999999</v>
      </c>
      <c r="D49" s="149">
        <v>47.265528000000003</v>
      </c>
      <c r="E49" s="149">
        <v>14.137846</v>
      </c>
      <c r="F49" s="150">
        <v>54.040204000000003</v>
      </c>
      <c r="G49" s="149">
        <v>46.261111999999997</v>
      </c>
    </row>
    <row r="50" spans="1:7" x14ac:dyDescent="0.25">
      <c r="A50" s="99">
        <v>46</v>
      </c>
      <c r="B50" s="95" t="s">
        <v>368</v>
      </c>
      <c r="C50" s="149">
        <v>36.452899000000002</v>
      </c>
      <c r="D50" s="149">
        <v>31.139592</v>
      </c>
      <c r="E50" s="149">
        <v>5.313307</v>
      </c>
      <c r="F50" s="150">
        <v>28.787026000000001</v>
      </c>
      <c r="G50" s="149">
        <v>29.72015</v>
      </c>
    </row>
    <row r="51" spans="1:7" x14ac:dyDescent="0.25">
      <c r="A51" s="99">
        <v>47</v>
      </c>
      <c r="B51" s="95" t="s">
        <v>456</v>
      </c>
      <c r="C51" s="149"/>
      <c r="D51" s="149"/>
      <c r="E51" s="149"/>
      <c r="F51" s="150">
        <v>545.87362075600004</v>
      </c>
      <c r="G51" s="149"/>
    </row>
    <row r="52" spans="1:7" x14ac:dyDescent="0.25">
      <c r="A52" s="99">
        <v>48</v>
      </c>
      <c r="B52" s="95" t="s">
        <v>457</v>
      </c>
      <c r="C52" s="149"/>
      <c r="D52" s="149"/>
      <c r="E52" s="149"/>
      <c r="F52" s="150">
        <v>1248.529405407</v>
      </c>
      <c r="G52" s="149"/>
    </row>
    <row r="53" spans="1:7" x14ac:dyDescent="0.25">
      <c r="A53" s="99">
        <v>49</v>
      </c>
      <c r="B53" s="95" t="s">
        <v>471</v>
      </c>
      <c r="C53" s="149"/>
      <c r="D53" s="149"/>
      <c r="E53" s="149"/>
      <c r="F53" s="150">
        <v>338.63316640800002</v>
      </c>
      <c r="G53" s="149"/>
    </row>
    <row r="54" spans="1:7" x14ac:dyDescent="0.25">
      <c r="A54" s="99">
        <v>50</v>
      </c>
      <c r="B54" s="95" t="s">
        <v>458</v>
      </c>
      <c r="C54" s="149"/>
      <c r="D54" s="149"/>
      <c r="E54" s="149"/>
      <c r="F54" s="150">
        <v>2647.539891896</v>
      </c>
      <c r="G54" s="149"/>
    </row>
    <row r="55" spans="1:7" x14ac:dyDescent="0.25">
      <c r="A55" s="99">
        <v>51</v>
      </c>
      <c r="B55" s="95" t="s">
        <v>459</v>
      </c>
      <c r="C55" s="149"/>
      <c r="D55" s="149"/>
      <c r="E55" s="149"/>
      <c r="F55" s="150">
        <v>536.74556689600001</v>
      </c>
      <c r="G55" s="149"/>
    </row>
    <row r="56" spans="1:7" x14ac:dyDescent="0.25">
      <c r="A56" s="99">
        <v>52</v>
      </c>
      <c r="B56" s="95" t="s">
        <v>363</v>
      </c>
      <c r="C56" s="149">
        <v>274.20102600000001</v>
      </c>
      <c r="D56" s="149">
        <v>238.47655799999998</v>
      </c>
      <c r="E56" s="149">
        <v>35.724468000000002</v>
      </c>
      <c r="F56" s="150">
        <v>5948.2148228719998</v>
      </c>
      <c r="G56" s="149">
        <v>231.54448500000001</v>
      </c>
    </row>
    <row r="57" spans="1:7" x14ac:dyDescent="0.25">
      <c r="A57" s="99">
        <v>53</v>
      </c>
      <c r="B57" s="95" t="s">
        <v>461</v>
      </c>
      <c r="C57" s="149"/>
      <c r="D57" s="149"/>
      <c r="E57" s="149"/>
      <c r="F57" s="150">
        <v>1942.9130416180001</v>
      </c>
      <c r="G57" s="149"/>
    </row>
    <row r="58" spans="1:7" x14ac:dyDescent="0.25">
      <c r="A58" s="99">
        <v>54</v>
      </c>
      <c r="B58" s="95" t="s">
        <v>462</v>
      </c>
      <c r="C58" s="149"/>
      <c r="D58" s="149"/>
      <c r="E58" s="149"/>
      <c r="F58" s="150">
        <v>1082.995041094</v>
      </c>
      <c r="G58" s="149"/>
    </row>
    <row r="59" spans="1:7" x14ac:dyDescent="0.25">
      <c r="A59" s="99">
        <v>55</v>
      </c>
      <c r="B59" s="95" t="s">
        <v>463</v>
      </c>
      <c r="C59" s="149"/>
      <c r="D59" s="149"/>
      <c r="E59" s="149"/>
      <c r="F59" s="150">
        <v>1092.5711824360001</v>
      </c>
      <c r="G59" s="149"/>
    </row>
    <row r="60" spans="1:7" x14ac:dyDescent="0.25">
      <c r="A60" s="99">
        <v>56</v>
      </c>
      <c r="B60" s="95" t="s">
        <v>465</v>
      </c>
      <c r="C60" s="149"/>
      <c r="D60" s="149"/>
      <c r="E60" s="149"/>
      <c r="F60" s="150">
        <v>553.40588958800004</v>
      </c>
      <c r="G60" s="149"/>
    </row>
    <row r="61" spans="1:7" x14ac:dyDescent="0.25">
      <c r="A61" s="99">
        <v>57</v>
      </c>
      <c r="B61" s="95" t="s">
        <v>464</v>
      </c>
      <c r="C61" s="149"/>
      <c r="D61" s="149"/>
      <c r="E61" s="149"/>
      <c r="F61" s="150">
        <v>557.20367747800003</v>
      </c>
      <c r="G61" s="149"/>
    </row>
    <row r="62" spans="1:7" x14ac:dyDescent="0.25">
      <c r="A62" s="99">
        <v>58</v>
      </c>
      <c r="B62" s="95" t="s">
        <v>469</v>
      </c>
      <c r="C62" s="149"/>
      <c r="D62" s="149"/>
      <c r="E62" s="149"/>
      <c r="F62" s="150">
        <v>472.894162956</v>
      </c>
      <c r="G62" s="149"/>
    </row>
    <row r="63" spans="1:7" x14ac:dyDescent="0.25">
      <c r="A63" s="99">
        <v>59</v>
      </c>
      <c r="B63" s="95" t="s">
        <v>468</v>
      </c>
      <c r="C63" s="149"/>
      <c r="D63" s="149"/>
      <c r="E63" s="149"/>
      <c r="F63" s="150">
        <v>465.90033450099997</v>
      </c>
      <c r="G63" s="149"/>
    </row>
    <row r="64" spans="1:7" x14ac:dyDescent="0.25">
      <c r="A64" s="99">
        <v>60</v>
      </c>
      <c r="B64" s="95" t="s">
        <v>466</v>
      </c>
      <c r="C64" s="149"/>
      <c r="D64" s="149"/>
      <c r="E64" s="149"/>
      <c r="F64" s="150">
        <v>1131.0090089309999</v>
      </c>
      <c r="G64" s="149"/>
    </row>
    <row r="65" spans="1:7" x14ac:dyDescent="0.25">
      <c r="A65" s="99">
        <v>61</v>
      </c>
      <c r="B65" s="95" t="s">
        <v>467</v>
      </c>
      <c r="C65" s="149"/>
      <c r="D65" s="149"/>
      <c r="E65" s="149"/>
      <c r="F65" s="150">
        <v>620.81243477800001</v>
      </c>
      <c r="G65" s="149"/>
    </row>
    <row r="66" spans="1:7" x14ac:dyDescent="0.25">
      <c r="A66" s="170" t="s">
        <v>9</v>
      </c>
      <c r="B66" s="171"/>
      <c r="C66" s="36">
        <f>SUM(C5:C65)</f>
        <v>85448.289461902983</v>
      </c>
      <c r="D66" s="36">
        <f t="shared" ref="D66:G66" si="0">SUM(D5:D65)</f>
        <v>52044.622784940286</v>
      </c>
      <c r="E66" s="36">
        <f t="shared" si="0"/>
        <v>33403.666676962726</v>
      </c>
      <c r="F66" s="102">
        <f t="shared" si="0"/>
        <v>69385.055329573661</v>
      </c>
      <c r="G66" s="36">
        <f t="shared" si="0"/>
        <v>44647.222809372986</v>
      </c>
    </row>
    <row r="67" spans="1:7" x14ac:dyDescent="0.25">
      <c r="A67" s="165"/>
      <c r="B67" s="166"/>
      <c r="C67" s="166"/>
      <c r="D67" s="166"/>
      <c r="E67" s="166"/>
      <c r="F67" s="166"/>
      <c r="G67" s="166"/>
    </row>
    <row r="68" spans="1:7" x14ac:dyDescent="0.25">
      <c r="A68" s="109" t="s">
        <v>474</v>
      </c>
      <c r="B68" s="108"/>
      <c r="C68" s="108"/>
      <c r="D68" s="108"/>
      <c r="E68" s="108"/>
      <c r="F68" s="108"/>
      <c r="G68" s="108"/>
    </row>
    <row r="69" spans="1:7" x14ac:dyDescent="0.25">
      <c r="A69" s="169" t="s">
        <v>475</v>
      </c>
      <c r="B69" s="169"/>
      <c r="C69" s="169"/>
      <c r="D69" s="169"/>
      <c r="E69" s="169"/>
      <c r="F69" s="169"/>
      <c r="G69" s="169"/>
    </row>
    <row r="70" spans="1:7" x14ac:dyDescent="0.25">
      <c r="A70" s="169"/>
      <c r="B70" s="169"/>
      <c r="C70" s="169"/>
      <c r="D70" s="169"/>
      <c r="E70" s="169"/>
      <c r="F70" s="169"/>
      <c r="G70" s="169"/>
    </row>
    <row r="71" spans="1:7" x14ac:dyDescent="0.25">
      <c r="C71" s="96"/>
      <c r="D71" s="96"/>
      <c r="E71" s="96"/>
      <c r="F71" s="96"/>
    </row>
    <row r="72" spans="1:7" x14ac:dyDescent="0.25">
      <c r="C72" s="97"/>
      <c r="D72" s="97"/>
      <c r="E72" s="97"/>
      <c r="F72" s="97"/>
    </row>
  </sheetData>
  <mergeCells count="7">
    <mergeCell ref="A69:G70"/>
    <mergeCell ref="A1:G1"/>
    <mergeCell ref="A2:G2"/>
    <mergeCell ref="A3:A4"/>
    <mergeCell ref="A67:G67"/>
    <mergeCell ref="B3:B4"/>
    <mergeCell ref="A66:B66"/>
  </mergeCells>
  <pageMargins left="0.70866141732283472" right="0.70866141732283472" top="0.74803149606299213" bottom="0.74803149606299213" header="0.31496062992125984" footer="0.31496062992125984"/>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2"/>
  <sheetViews>
    <sheetView showGridLines="0" view="pageBreakPreview" zoomScaleNormal="100" zoomScaleSheetLayoutView="100" workbookViewId="0">
      <pane xSplit="1" ySplit="3" topLeftCell="B43" activePane="bottomRight" state="frozen"/>
      <selection activeCell="N4" sqref="N4"/>
      <selection pane="topRight" activeCell="N4" sqref="N4"/>
      <selection pane="bottomLeft" activeCell="N4" sqref="N4"/>
      <selection pane="bottomRight" sqref="A1:O1"/>
    </sheetView>
  </sheetViews>
  <sheetFormatPr defaultColWidth="9.1796875" defaultRowHeight="10.5" x14ac:dyDescent="0.25"/>
  <cols>
    <col min="1" max="1" width="27.1796875" style="38" customWidth="1"/>
    <col min="2" max="4" width="5.81640625" style="38" bestFit="1" customWidth="1"/>
    <col min="5" max="5" width="5.81640625" style="53" bestFit="1" customWidth="1"/>
    <col min="6" max="6" width="5.81640625" style="38" bestFit="1" customWidth="1"/>
    <col min="7" max="10" width="5.81640625" style="38" customWidth="1"/>
    <col min="11" max="12" width="5.54296875" style="38" customWidth="1"/>
    <col min="13" max="14" width="6" style="38" customWidth="1"/>
    <col min="15" max="15" width="28.26953125" style="38" customWidth="1"/>
    <col min="16" max="16384" width="9.1796875" style="38"/>
  </cols>
  <sheetData>
    <row r="1" spans="1:17" ht="13" x14ac:dyDescent="0.25">
      <c r="A1" s="155" t="s">
        <v>283</v>
      </c>
      <c r="B1" s="156"/>
      <c r="C1" s="156"/>
      <c r="D1" s="156"/>
      <c r="E1" s="156"/>
      <c r="F1" s="156"/>
      <c r="G1" s="156"/>
      <c r="H1" s="156"/>
      <c r="I1" s="156"/>
      <c r="J1" s="156"/>
      <c r="K1" s="156"/>
      <c r="L1" s="156"/>
      <c r="M1" s="156"/>
      <c r="N1" s="156"/>
      <c r="O1" s="157"/>
    </row>
    <row r="2" spans="1:17" ht="13" x14ac:dyDescent="0.25">
      <c r="A2" s="158" t="s">
        <v>284</v>
      </c>
      <c r="B2" s="159"/>
      <c r="C2" s="159"/>
      <c r="D2" s="159"/>
      <c r="E2" s="159"/>
      <c r="F2" s="159"/>
      <c r="G2" s="159"/>
      <c r="H2" s="159"/>
      <c r="I2" s="159"/>
      <c r="J2" s="159"/>
      <c r="K2" s="159"/>
      <c r="L2" s="159"/>
      <c r="M2" s="159"/>
      <c r="N2" s="159"/>
      <c r="O2" s="160"/>
    </row>
    <row r="3" spans="1:17" x14ac:dyDescent="0.25">
      <c r="A3" s="89" t="s">
        <v>0</v>
      </c>
      <c r="B3" s="90">
        <v>44896</v>
      </c>
      <c r="C3" s="90">
        <v>44927</v>
      </c>
      <c r="D3" s="90">
        <v>44958</v>
      </c>
      <c r="E3" s="90">
        <v>44986</v>
      </c>
      <c r="F3" s="90">
        <v>45017</v>
      </c>
      <c r="G3" s="90">
        <v>45047</v>
      </c>
      <c r="H3" s="90">
        <v>45078</v>
      </c>
      <c r="I3" s="90">
        <v>45108</v>
      </c>
      <c r="J3" s="90">
        <v>45139</v>
      </c>
      <c r="K3" s="90">
        <v>45170</v>
      </c>
      <c r="L3" s="87">
        <v>45200</v>
      </c>
      <c r="M3" s="87">
        <v>45231</v>
      </c>
      <c r="N3" s="87">
        <v>45261</v>
      </c>
      <c r="O3" s="91" t="s">
        <v>8</v>
      </c>
    </row>
    <row r="4" spans="1:17" x14ac:dyDescent="0.25">
      <c r="A4" s="75" t="s">
        <v>24</v>
      </c>
      <c r="B4" s="44"/>
      <c r="C4" s="44"/>
      <c r="D4" s="44"/>
      <c r="E4" s="44"/>
      <c r="F4" s="44"/>
      <c r="G4" s="44"/>
      <c r="H4" s="44"/>
      <c r="I4" s="44"/>
      <c r="J4" s="44"/>
      <c r="K4" s="44"/>
      <c r="L4" s="135"/>
      <c r="M4" s="135"/>
      <c r="N4" s="144"/>
      <c r="O4" s="45" t="s">
        <v>25</v>
      </c>
    </row>
    <row r="5" spans="1:17" x14ac:dyDescent="0.25">
      <c r="A5" s="76" t="s">
        <v>26</v>
      </c>
      <c r="B5" s="32">
        <v>377.93794332000004</v>
      </c>
      <c r="C5" s="32">
        <v>414.90838997000003</v>
      </c>
      <c r="D5" s="32">
        <v>555.11329879999994</v>
      </c>
      <c r="E5" s="32">
        <v>413.67047960000002</v>
      </c>
      <c r="F5" s="32">
        <v>426.80797347999999</v>
      </c>
      <c r="G5" s="32">
        <v>364.87344350000001</v>
      </c>
      <c r="H5" s="32">
        <v>319.69035407000001</v>
      </c>
      <c r="I5" s="32">
        <v>410.43811615000004</v>
      </c>
      <c r="J5" s="32">
        <v>377.00200615</v>
      </c>
      <c r="K5" s="32">
        <v>337.13590091499998</v>
      </c>
      <c r="L5" s="32">
        <v>370.49185700800001</v>
      </c>
      <c r="M5" s="32">
        <v>314.45860798700005</v>
      </c>
      <c r="N5" s="46">
        <v>277.76272642399999</v>
      </c>
      <c r="O5" s="47" t="s">
        <v>27</v>
      </c>
    </row>
    <row r="6" spans="1:17" x14ac:dyDescent="0.25">
      <c r="A6" s="76" t="s">
        <v>369</v>
      </c>
      <c r="B6" s="32">
        <v>0</v>
      </c>
      <c r="C6" s="32">
        <v>0</v>
      </c>
      <c r="D6" s="32">
        <v>0</v>
      </c>
      <c r="E6" s="32">
        <v>0</v>
      </c>
      <c r="F6" s="32">
        <v>0</v>
      </c>
      <c r="G6" s="32">
        <v>0</v>
      </c>
      <c r="H6" s="32">
        <v>0</v>
      </c>
      <c r="I6" s="32">
        <v>0</v>
      </c>
      <c r="J6" s="32">
        <v>0</v>
      </c>
      <c r="K6" s="32"/>
      <c r="L6" s="32"/>
      <c r="M6" s="32"/>
      <c r="N6" s="46"/>
      <c r="O6" s="47" t="s">
        <v>382</v>
      </c>
    </row>
    <row r="7" spans="1:17" x14ac:dyDescent="0.25">
      <c r="A7" s="76" t="s">
        <v>170</v>
      </c>
      <c r="B7" s="32"/>
      <c r="C7" s="32"/>
      <c r="D7" s="32"/>
      <c r="E7" s="32"/>
      <c r="F7" s="32"/>
      <c r="G7" s="32"/>
      <c r="H7" s="32"/>
      <c r="I7" s="32"/>
      <c r="J7" s="32"/>
      <c r="K7" s="32"/>
      <c r="L7" s="32"/>
      <c r="M7" s="32"/>
      <c r="N7" s="46"/>
      <c r="O7" s="47" t="s">
        <v>171</v>
      </c>
    </row>
    <row r="8" spans="1:17" x14ac:dyDescent="0.25">
      <c r="A8" s="77" t="s">
        <v>28</v>
      </c>
      <c r="B8" s="44"/>
      <c r="C8" s="44"/>
      <c r="D8" s="44"/>
      <c r="E8" s="44"/>
      <c r="F8" s="44"/>
      <c r="G8" s="44"/>
      <c r="H8" s="44"/>
      <c r="I8" s="44"/>
      <c r="J8" s="44"/>
      <c r="K8" s="44"/>
      <c r="L8" s="44"/>
      <c r="M8" s="44"/>
      <c r="N8" s="145"/>
      <c r="O8" s="48" t="s">
        <v>29</v>
      </c>
      <c r="P8" s="97"/>
      <c r="Q8" s="97"/>
    </row>
    <row r="9" spans="1:17" x14ac:dyDescent="0.25">
      <c r="A9" s="78" t="s">
        <v>30</v>
      </c>
      <c r="B9" s="32">
        <v>42092.156299900002</v>
      </c>
      <c r="C9" s="32">
        <v>41085.959210369998</v>
      </c>
      <c r="D9" s="32">
        <v>42644.315938309999</v>
      </c>
      <c r="E9" s="32">
        <v>43677.767116970004</v>
      </c>
      <c r="F9" s="32">
        <v>42828.052807170003</v>
      </c>
      <c r="G9" s="32">
        <v>43847.004588620002</v>
      </c>
      <c r="H9" s="32">
        <v>44101.77341432</v>
      </c>
      <c r="I9" s="32">
        <v>44722.650701530001</v>
      </c>
      <c r="J9" s="32">
        <v>45055.662305809994</v>
      </c>
      <c r="K9" s="32">
        <v>45118.319149782998</v>
      </c>
      <c r="L9" s="32">
        <v>45012.077956182999</v>
      </c>
      <c r="M9" s="32">
        <v>45115.655247881004</v>
      </c>
      <c r="N9" s="46">
        <v>45863.868268228005</v>
      </c>
      <c r="O9" s="49" t="s">
        <v>31</v>
      </c>
      <c r="P9" s="141"/>
      <c r="Q9" s="97"/>
    </row>
    <row r="10" spans="1:17" x14ac:dyDescent="0.25">
      <c r="A10" s="78" t="s">
        <v>32</v>
      </c>
      <c r="B10" s="32">
        <v>5067.1150373199998</v>
      </c>
      <c r="C10" s="32">
        <v>5095.6883077100001</v>
      </c>
      <c r="D10" s="32">
        <v>5342.6729452</v>
      </c>
      <c r="E10" s="32">
        <v>5360.1508189399992</v>
      </c>
      <c r="F10" s="32">
        <v>5485.4913216000004</v>
      </c>
      <c r="G10" s="32">
        <v>5684.2803552200003</v>
      </c>
      <c r="H10" s="32">
        <v>5846.4650249599999</v>
      </c>
      <c r="I10" s="32">
        <v>5995.45401141</v>
      </c>
      <c r="J10" s="32">
        <v>6160.5021995400002</v>
      </c>
      <c r="K10" s="32">
        <v>6302.0386183299997</v>
      </c>
      <c r="L10" s="32">
        <v>6509.4189489970004</v>
      </c>
      <c r="M10" s="32">
        <v>6712.0629659900005</v>
      </c>
      <c r="N10" s="46">
        <v>6895.467450006</v>
      </c>
      <c r="O10" s="49" t="s">
        <v>33</v>
      </c>
      <c r="P10" s="141"/>
      <c r="Q10" s="97"/>
    </row>
    <row r="11" spans="1:17" x14ac:dyDescent="0.25">
      <c r="A11" s="78" t="s">
        <v>34</v>
      </c>
      <c r="B11" s="32">
        <v>1379.4675176200001</v>
      </c>
      <c r="C11" s="32">
        <v>1347.6009719799999</v>
      </c>
      <c r="D11" s="32">
        <v>1393.4487555199998</v>
      </c>
      <c r="E11" s="32">
        <v>1307.31495105</v>
      </c>
      <c r="F11" s="32">
        <v>1237.01332858</v>
      </c>
      <c r="G11" s="32">
        <v>1268.7361831199999</v>
      </c>
      <c r="H11" s="32">
        <v>1212.13024023</v>
      </c>
      <c r="I11" s="32">
        <v>1140.0318413199998</v>
      </c>
      <c r="J11" s="32">
        <v>1101.31745729</v>
      </c>
      <c r="K11" s="32">
        <v>1045.0266718949999</v>
      </c>
      <c r="L11" s="32">
        <v>1074.773161585</v>
      </c>
      <c r="M11" s="32">
        <v>1131.9746665060002</v>
      </c>
      <c r="N11" s="46">
        <v>1146.1231830839999</v>
      </c>
      <c r="O11" s="49" t="s">
        <v>35</v>
      </c>
      <c r="P11" s="141"/>
      <c r="Q11" s="97"/>
    </row>
    <row r="12" spans="1:17" x14ac:dyDescent="0.25">
      <c r="A12" s="78" t="s">
        <v>36</v>
      </c>
      <c r="B12" s="32">
        <v>-2418.8601856</v>
      </c>
      <c r="C12" s="32">
        <v>-2454.5973776600003</v>
      </c>
      <c r="D12" s="32">
        <v>-2560.90497276</v>
      </c>
      <c r="E12" s="32">
        <v>-2452.3017516700002</v>
      </c>
      <c r="F12" s="32">
        <v>-2603.9413746499999</v>
      </c>
      <c r="G12" s="32">
        <v>-2626.2858596700003</v>
      </c>
      <c r="H12" s="32">
        <v>-2684.0737294599999</v>
      </c>
      <c r="I12" s="32">
        <v>-2594.5382899699998</v>
      </c>
      <c r="J12" s="32">
        <v>-2547.3286793699999</v>
      </c>
      <c r="K12" s="32">
        <v>-2530.4729871140003</v>
      </c>
      <c r="L12" s="32">
        <v>-2611.2745845200002</v>
      </c>
      <c r="M12" s="32">
        <v>-2112.2622126159999</v>
      </c>
      <c r="N12" s="46">
        <v>-2023.504059027</v>
      </c>
      <c r="O12" s="49" t="s">
        <v>37</v>
      </c>
    </row>
    <row r="13" spans="1:17" x14ac:dyDescent="0.25">
      <c r="A13" s="77" t="s">
        <v>38</v>
      </c>
      <c r="B13" s="44"/>
      <c r="C13" s="44"/>
      <c r="D13" s="44"/>
      <c r="E13" s="44"/>
      <c r="F13" s="44"/>
      <c r="G13" s="44"/>
      <c r="H13" s="44"/>
      <c r="I13" s="44"/>
      <c r="J13" s="44"/>
      <c r="K13" s="44"/>
      <c r="L13" s="44"/>
      <c r="M13" s="44"/>
      <c r="N13" s="145"/>
      <c r="O13" s="48" t="s">
        <v>39</v>
      </c>
    </row>
    <row r="14" spans="1:17" x14ac:dyDescent="0.25">
      <c r="A14" s="78" t="s">
        <v>40</v>
      </c>
      <c r="B14" s="32">
        <v>7256.63025053</v>
      </c>
      <c r="C14" s="32">
        <v>7043.5891107900006</v>
      </c>
      <c r="D14" s="32">
        <v>7336.6089037600004</v>
      </c>
      <c r="E14" s="32">
        <v>7512.6609767600003</v>
      </c>
      <c r="F14" s="32">
        <v>7280.4502761700005</v>
      </c>
      <c r="G14" s="32">
        <v>7583.4085401799994</v>
      </c>
      <c r="H14" s="32">
        <v>7632.1411443699999</v>
      </c>
      <c r="I14" s="32">
        <v>7762.2272777500002</v>
      </c>
      <c r="J14" s="32">
        <v>7837.6376772599997</v>
      </c>
      <c r="K14" s="32">
        <v>7845.3193939699995</v>
      </c>
      <c r="L14" s="32">
        <v>7807.042855013</v>
      </c>
      <c r="M14" s="32">
        <v>7809.4814254750008</v>
      </c>
      <c r="N14" s="46">
        <v>7886.1478309939994</v>
      </c>
      <c r="O14" s="49" t="s">
        <v>40</v>
      </c>
    </row>
    <row r="15" spans="1:17" x14ac:dyDescent="0.25">
      <c r="A15" s="78" t="s">
        <v>41</v>
      </c>
      <c r="B15" s="32">
        <v>3054.93884759</v>
      </c>
      <c r="C15" s="32">
        <v>2969.0526355799998</v>
      </c>
      <c r="D15" s="32">
        <v>3074.07339929</v>
      </c>
      <c r="E15" s="32">
        <v>3108.0063888</v>
      </c>
      <c r="F15" s="32">
        <v>3296.5307261899998</v>
      </c>
      <c r="G15" s="32">
        <v>3580.0786620399999</v>
      </c>
      <c r="H15" s="32">
        <v>3884.4031978600001</v>
      </c>
      <c r="I15" s="32">
        <v>4360.2886935999995</v>
      </c>
      <c r="J15" s="32">
        <v>4789.4796685800002</v>
      </c>
      <c r="K15" s="32">
        <v>5164.0143558769996</v>
      </c>
      <c r="L15" s="32">
        <v>5417.7705756099995</v>
      </c>
      <c r="M15" s="32">
        <v>5682.661982398</v>
      </c>
      <c r="N15" s="46">
        <v>5629.9362811230003</v>
      </c>
      <c r="O15" s="49" t="s">
        <v>41</v>
      </c>
    </row>
    <row r="16" spans="1:17" x14ac:dyDescent="0.25">
      <c r="A16" s="78" t="s">
        <v>42</v>
      </c>
      <c r="B16" s="32">
        <v>202.60805859999999</v>
      </c>
      <c r="C16" s="32">
        <v>198.36929984</v>
      </c>
      <c r="D16" s="32">
        <v>208.12547812000003</v>
      </c>
      <c r="E16" s="32">
        <v>192.60100580000002</v>
      </c>
      <c r="F16" s="32">
        <v>178.36586235000001</v>
      </c>
      <c r="G16" s="32">
        <v>188.27160107</v>
      </c>
      <c r="H16" s="32">
        <v>177.10983607</v>
      </c>
      <c r="I16" s="32">
        <v>163.36803498</v>
      </c>
      <c r="J16" s="32">
        <v>153.55352356</v>
      </c>
      <c r="K16" s="32">
        <v>142.598517585</v>
      </c>
      <c r="L16" s="32">
        <v>142.78838772399999</v>
      </c>
      <c r="M16" s="32">
        <v>151.32751800599999</v>
      </c>
      <c r="N16" s="46">
        <v>152.01923582800001</v>
      </c>
      <c r="O16" s="49" t="s">
        <v>42</v>
      </c>
    </row>
    <row r="17" spans="1:15" x14ac:dyDescent="0.25">
      <c r="A17" s="78" t="s">
        <v>43</v>
      </c>
      <c r="B17" s="32">
        <v>0</v>
      </c>
      <c r="C17" s="32">
        <v>0</v>
      </c>
      <c r="D17" s="32">
        <v>0</v>
      </c>
      <c r="E17" s="32">
        <v>0</v>
      </c>
      <c r="F17" s="32">
        <v>0</v>
      </c>
      <c r="G17" s="32">
        <v>0</v>
      </c>
      <c r="H17" s="32">
        <v>0</v>
      </c>
      <c r="I17" s="32">
        <v>0</v>
      </c>
      <c r="J17" s="32">
        <v>0</v>
      </c>
      <c r="K17" s="32">
        <v>0</v>
      </c>
      <c r="L17" s="32">
        <v>0</v>
      </c>
      <c r="M17" s="32">
        <v>0</v>
      </c>
      <c r="N17" s="46">
        <v>0</v>
      </c>
      <c r="O17" s="49" t="s">
        <v>44</v>
      </c>
    </row>
    <row r="18" spans="1:15" x14ac:dyDescent="0.25">
      <c r="A18" s="78" t="s">
        <v>45</v>
      </c>
      <c r="B18" s="32">
        <v>-1286.2034430900001</v>
      </c>
      <c r="C18" s="32">
        <v>-1276.8460713700001</v>
      </c>
      <c r="D18" s="32">
        <v>-1262.4244199300001</v>
      </c>
      <c r="E18" s="32">
        <v>-1168.55821631</v>
      </c>
      <c r="F18" s="32">
        <v>-1193.6196548400001</v>
      </c>
      <c r="G18" s="32">
        <v>-1243.8025595199999</v>
      </c>
      <c r="H18" s="32">
        <v>-1314.85686151</v>
      </c>
      <c r="I18" s="32">
        <v>-1291.56266878</v>
      </c>
      <c r="J18" s="32">
        <v>-1363.41885963</v>
      </c>
      <c r="K18" s="32">
        <v>-1350.8024147250001</v>
      </c>
      <c r="L18" s="32">
        <v>-1092.2175990109999</v>
      </c>
      <c r="M18" s="32">
        <v>-1163.4291796380001</v>
      </c>
      <c r="N18" s="46">
        <v>-1093.7621659299998</v>
      </c>
      <c r="O18" s="49" t="s">
        <v>46</v>
      </c>
    </row>
    <row r="19" spans="1:15" x14ac:dyDescent="0.25">
      <c r="A19" s="76" t="s">
        <v>370</v>
      </c>
      <c r="B19" s="32">
        <v>466.87597058</v>
      </c>
      <c r="C19" s="32">
        <v>484.23467639</v>
      </c>
      <c r="D19" s="32">
        <v>518.99379784000007</v>
      </c>
      <c r="E19" s="32">
        <v>686.43169245000001</v>
      </c>
      <c r="F19" s="32">
        <v>644.22149786</v>
      </c>
      <c r="G19" s="32">
        <v>606.93491957000003</v>
      </c>
      <c r="H19" s="32">
        <v>643.37940092000008</v>
      </c>
      <c r="I19" s="32">
        <v>747.22751969000001</v>
      </c>
      <c r="J19" s="32">
        <v>712.34251240999993</v>
      </c>
      <c r="K19" s="32">
        <v>701.1642963160001</v>
      </c>
      <c r="L19" s="32">
        <v>736.32903122200003</v>
      </c>
      <c r="M19" s="100">
        <v>686.15056843100001</v>
      </c>
      <c r="N19" s="128">
        <v>508.79063832200001</v>
      </c>
      <c r="O19" s="47" t="s">
        <v>385</v>
      </c>
    </row>
    <row r="20" spans="1:15" x14ac:dyDescent="0.25">
      <c r="A20" s="76" t="s">
        <v>371</v>
      </c>
      <c r="B20" s="32">
        <v>86.840845669999993</v>
      </c>
      <c r="C20" s="32">
        <v>113.01134257</v>
      </c>
      <c r="D20" s="32">
        <v>45.372382980000005</v>
      </c>
      <c r="E20" s="32">
        <v>54.523565339999998</v>
      </c>
      <c r="F20" s="32">
        <v>58.750493079999998</v>
      </c>
      <c r="G20" s="32">
        <v>55.018750470000001</v>
      </c>
      <c r="H20" s="32">
        <v>56.204413099999996</v>
      </c>
      <c r="I20" s="32">
        <v>72.758548349999998</v>
      </c>
      <c r="J20" s="32">
        <v>70.766072899999998</v>
      </c>
      <c r="K20" s="32">
        <v>77.153002479999998</v>
      </c>
      <c r="L20" s="32">
        <v>82.900444209</v>
      </c>
      <c r="M20" s="100">
        <v>90.656562007000005</v>
      </c>
      <c r="N20" s="128">
        <v>70.285127930000002</v>
      </c>
      <c r="O20" s="47" t="s">
        <v>384</v>
      </c>
    </row>
    <row r="21" spans="1:15" x14ac:dyDescent="0.25">
      <c r="A21" s="76" t="s">
        <v>372</v>
      </c>
      <c r="B21" s="32">
        <v>2379.0684786899997</v>
      </c>
      <c r="C21" s="32">
        <v>2380.1704866099999</v>
      </c>
      <c r="D21" s="32">
        <v>2445.8587004599999</v>
      </c>
      <c r="E21" s="32">
        <v>2471.1755433200001</v>
      </c>
      <c r="F21" s="32">
        <v>2592.5628355399999</v>
      </c>
      <c r="G21" s="32">
        <v>2498.6555296200004</v>
      </c>
      <c r="H21" s="32">
        <v>2610.7067297600001</v>
      </c>
      <c r="I21" s="32">
        <v>2586.1132574800004</v>
      </c>
      <c r="J21" s="32">
        <v>2622.2580841700001</v>
      </c>
      <c r="K21" s="32">
        <v>2647.117131037</v>
      </c>
      <c r="L21" s="32">
        <v>2595.1806063089998</v>
      </c>
      <c r="M21" s="100">
        <v>2521.7292296299997</v>
      </c>
      <c r="N21" s="128">
        <v>2562.8046111949998</v>
      </c>
      <c r="O21" s="47" t="s">
        <v>383</v>
      </c>
    </row>
    <row r="22" spans="1:15" x14ac:dyDescent="0.25">
      <c r="A22" s="76" t="s">
        <v>373</v>
      </c>
      <c r="B22" s="32">
        <v>66.458002190000002</v>
      </c>
      <c r="C22" s="32">
        <v>77.095377490000004</v>
      </c>
      <c r="D22" s="32">
        <v>153.06308077</v>
      </c>
      <c r="E22" s="32">
        <v>147.55212549999999</v>
      </c>
      <c r="F22" s="32">
        <v>143.41147958000002</v>
      </c>
      <c r="G22" s="32">
        <v>134.10130655</v>
      </c>
      <c r="H22" s="32">
        <v>116.41842213000001</v>
      </c>
      <c r="I22" s="32">
        <v>117.3189813</v>
      </c>
      <c r="J22" s="32">
        <v>114.06395651</v>
      </c>
      <c r="K22" s="32">
        <v>104.131548264</v>
      </c>
      <c r="L22" s="32">
        <v>100.241955189</v>
      </c>
      <c r="M22" s="100">
        <v>96.451507985999996</v>
      </c>
      <c r="N22" s="128">
        <v>63.438779863999997</v>
      </c>
      <c r="O22" s="47" t="s">
        <v>386</v>
      </c>
    </row>
    <row r="23" spans="1:15" x14ac:dyDescent="0.25">
      <c r="A23" s="76" t="s">
        <v>411</v>
      </c>
      <c r="B23" s="32">
        <v>0</v>
      </c>
      <c r="C23" s="32">
        <v>0</v>
      </c>
      <c r="D23" s="32">
        <v>0</v>
      </c>
      <c r="E23" s="32">
        <v>0</v>
      </c>
      <c r="F23" s="32">
        <v>0</v>
      </c>
      <c r="G23" s="32">
        <v>0</v>
      </c>
      <c r="H23" s="32">
        <v>0</v>
      </c>
      <c r="I23" s="32">
        <v>0</v>
      </c>
      <c r="J23" s="32">
        <v>0</v>
      </c>
      <c r="K23" s="32">
        <v>0</v>
      </c>
      <c r="L23" s="107">
        <v>0</v>
      </c>
      <c r="M23" s="107">
        <v>0</v>
      </c>
      <c r="N23" s="107">
        <v>0</v>
      </c>
      <c r="O23" s="47" t="s">
        <v>412</v>
      </c>
    </row>
    <row r="24" spans="1:15" x14ac:dyDescent="0.25">
      <c r="A24" s="76" t="s">
        <v>374</v>
      </c>
      <c r="B24" s="32">
        <v>1106.32874515</v>
      </c>
      <c r="C24" s="32">
        <v>1199.4128897999999</v>
      </c>
      <c r="D24" s="32">
        <v>1171.60592787</v>
      </c>
      <c r="E24" s="32">
        <v>1225.6243489799999</v>
      </c>
      <c r="F24" s="32">
        <v>1282.5176568100001</v>
      </c>
      <c r="G24" s="32">
        <v>1259.82161782</v>
      </c>
      <c r="H24" s="32">
        <v>1326.99235454</v>
      </c>
      <c r="I24" s="32">
        <v>1305.3033849800001</v>
      </c>
      <c r="J24" s="32">
        <v>1326.5707038199998</v>
      </c>
      <c r="K24" s="32">
        <v>1384.3504865150001</v>
      </c>
      <c r="L24" s="32">
        <v>1120.9436870209997</v>
      </c>
      <c r="M24" s="140">
        <v>1174.9361426749997</v>
      </c>
      <c r="N24" s="146">
        <v>1133.9858564999997</v>
      </c>
      <c r="O24" s="47" t="s">
        <v>387</v>
      </c>
    </row>
    <row r="25" spans="1:15" x14ac:dyDescent="0.25">
      <c r="A25" s="76" t="s">
        <v>47</v>
      </c>
      <c r="B25" s="32">
        <v>59831.362368510003</v>
      </c>
      <c r="C25" s="32">
        <v>58677.649250119997</v>
      </c>
      <c r="D25" s="32">
        <v>61065.923216269999</v>
      </c>
      <c r="E25" s="32">
        <v>62536.619045580002</v>
      </c>
      <c r="F25" s="32">
        <v>61656.615228950002</v>
      </c>
      <c r="G25" s="32">
        <v>63201.097078630002</v>
      </c>
      <c r="H25" s="32">
        <v>63928.483941400002</v>
      </c>
      <c r="I25" s="32">
        <v>65497.079409829996</v>
      </c>
      <c r="J25" s="32">
        <v>66410.408629019992</v>
      </c>
      <c r="K25" s="32">
        <v>66987.093671127994</v>
      </c>
      <c r="L25" s="32">
        <v>67266.467282539015</v>
      </c>
      <c r="M25" s="100">
        <v>68211.855032717998</v>
      </c>
      <c r="N25" s="147">
        <v>69073.363764541005</v>
      </c>
      <c r="O25" s="47" t="s">
        <v>48</v>
      </c>
    </row>
    <row r="26" spans="1:15" x14ac:dyDescent="0.25">
      <c r="A26" s="76" t="s">
        <v>49</v>
      </c>
      <c r="B26" s="44"/>
      <c r="C26" s="44"/>
      <c r="D26" s="44"/>
      <c r="E26" s="44"/>
      <c r="F26" s="44"/>
      <c r="G26" s="44"/>
      <c r="H26" s="44"/>
      <c r="I26" s="44"/>
      <c r="J26" s="44"/>
      <c r="K26" s="44"/>
      <c r="L26" s="44"/>
      <c r="M26" s="44"/>
      <c r="N26" s="145"/>
      <c r="O26" s="47" t="s">
        <v>50</v>
      </c>
    </row>
    <row r="27" spans="1:15" x14ac:dyDescent="0.25">
      <c r="A27" s="76" t="s">
        <v>81</v>
      </c>
      <c r="B27" s="44">
        <v>0</v>
      </c>
      <c r="C27" s="44">
        <v>0</v>
      </c>
      <c r="D27" s="44">
        <v>0</v>
      </c>
      <c r="E27" s="44">
        <v>0</v>
      </c>
      <c r="F27" s="44">
        <v>0</v>
      </c>
      <c r="G27" s="44">
        <v>0</v>
      </c>
      <c r="H27" s="44">
        <v>0</v>
      </c>
      <c r="I27" s="44">
        <v>0</v>
      </c>
      <c r="J27" s="44">
        <v>0</v>
      </c>
      <c r="K27" s="44"/>
      <c r="L27" s="44"/>
      <c r="M27" s="44"/>
      <c r="N27" s="145"/>
      <c r="O27" s="47" t="s">
        <v>388</v>
      </c>
    </row>
    <row r="28" spans="1:15" x14ac:dyDescent="0.25">
      <c r="A28" s="77" t="s">
        <v>28</v>
      </c>
      <c r="B28" s="44"/>
      <c r="C28" s="44"/>
      <c r="D28" s="44"/>
      <c r="E28" s="44"/>
      <c r="F28" s="44"/>
      <c r="G28" s="44"/>
      <c r="H28" s="44"/>
      <c r="I28" s="44"/>
      <c r="J28" s="44"/>
      <c r="K28" s="44"/>
      <c r="L28" s="44"/>
      <c r="M28" s="44"/>
      <c r="N28" s="145"/>
      <c r="O28" s="48" t="s">
        <v>29</v>
      </c>
    </row>
    <row r="29" spans="1:15" x14ac:dyDescent="0.25">
      <c r="A29" s="78" t="s">
        <v>30</v>
      </c>
      <c r="B29" s="32">
        <v>0</v>
      </c>
      <c r="C29" s="32">
        <v>0</v>
      </c>
      <c r="D29" s="32">
        <v>0</v>
      </c>
      <c r="E29" s="32">
        <v>0</v>
      </c>
      <c r="F29" s="32">
        <v>0</v>
      </c>
      <c r="G29" s="32">
        <v>0</v>
      </c>
      <c r="H29" s="32">
        <v>0</v>
      </c>
      <c r="I29" s="32">
        <v>0</v>
      </c>
      <c r="J29" s="32">
        <v>0</v>
      </c>
      <c r="K29" s="32"/>
      <c r="L29" s="32"/>
      <c r="M29" s="32"/>
      <c r="N29" s="46"/>
      <c r="O29" s="49" t="s">
        <v>31</v>
      </c>
    </row>
    <row r="30" spans="1:15" x14ac:dyDescent="0.25">
      <c r="A30" s="78" t="s">
        <v>32</v>
      </c>
      <c r="B30" s="32">
        <v>0</v>
      </c>
      <c r="C30" s="32">
        <v>0</v>
      </c>
      <c r="D30" s="32">
        <v>0</v>
      </c>
      <c r="E30" s="32">
        <v>0</v>
      </c>
      <c r="F30" s="32">
        <v>0</v>
      </c>
      <c r="G30" s="32">
        <v>0</v>
      </c>
      <c r="H30" s="32">
        <v>0</v>
      </c>
      <c r="I30" s="32">
        <v>0</v>
      </c>
      <c r="J30" s="32">
        <v>0</v>
      </c>
      <c r="K30" s="32"/>
      <c r="L30" s="32"/>
      <c r="M30" s="32"/>
      <c r="N30" s="46"/>
      <c r="O30" s="49" t="s">
        <v>33</v>
      </c>
    </row>
    <row r="31" spans="1:15" x14ac:dyDescent="0.25">
      <c r="A31" s="78" t="s">
        <v>34</v>
      </c>
      <c r="B31" s="32">
        <v>0</v>
      </c>
      <c r="C31" s="32">
        <v>0</v>
      </c>
      <c r="D31" s="32">
        <v>0</v>
      </c>
      <c r="E31" s="32">
        <v>0</v>
      </c>
      <c r="F31" s="32">
        <v>0</v>
      </c>
      <c r="G31" s="32">
        <v>0</v>
      </c>
      <c r="H31" s="32">
        <v>0</v>
      </c>
      <c r="I31" s="32">
        <v>0</v>
      </c>
      <c r="J31" s="32">
        <v>0</v>
      </c>
      <c r="K31" s="32"/>
      <c r="L31" s="32"/>
      <c r="M31" s="32"/>
      <c r="N31" s="46"/>
      <c r="O31" s="49" t="s">
        <v>35</v>
      </c>
    </row>
    <row r="32" spans="1:15" x14ac:dyDescent="0.25">
      <c r="A32" s="78" t="s">
        <v>36</v>
      </c>
      <c r="B32" s="32">
        <v>0</v>
      </c>
      <c r="C32" s="32">
        <v>0</v>
      </c>
      <c r="D32" s="32">
        <v>0</v>
      </c>
      <c r="E32" s="32">
        <v>0</v>
      </c>
      <c r="F32" s="32">
        <v>0</v>
      </c>
      <c r="G32" s="32">
        <v>0</v>
      </c>
      <c r="H32" s="32">
        <v>0</v>
      </c>
      <c r="I32" s="32">
        <v>0</v>
      </c>
      <c r="J32" s="32">
        <v>0</v>
      </c>
      <c r="K32" s="32"/>
      <c r="L32" s="32"/>
      <c r="M32" s="32"/>
      <c r="N32" s="46"/>
      <c r="O32" s="49" t="s">
        <v>37</v>
      </c>
    </row>
    <row r="33" spans="1:15" x14ac:dyDescent="0.25">
      <c r="A33" s="77" t="s">
        <v>38</v>
      </c>
      <c r="B33" s="44"/>
      <c r="C33" s="44"/>
      <c r="D33" s="44"/>
      <c r="E33" s="44"/>
      <c r="F33" s="44"/>
      <c r="G33" s="44"/>
      <c r="H33" s="44"/>
      <c r="I33" s="44"/>
      <c r="J33" s="44"/>
      <c r="K33" s="44"/>
      <c r="L33" s="44"/>
      <c r="M33" s="44"/>
      <c r="N33" s="145"/>
      <c r="O33" s="48" t="s">
        <v>39</v>
      </c>
    </row>
    <row r="34" spans="1:15" x14ac:dyDescent="0.25">
      <c r="A34" s="78" t="s">
        <v>40</v>
      </c>
      <c r="B34" s="32">
        <v>0</v>
      </c>
      <c r="C34" s="32">
        <v>0</v>
      </c>
      <c r="D34" s="32">
        <v>0</v>
      </c>
      <c r="E34" s="32">
        <v>0</v>
      </c>
      <c r="F34" s="32">
        <v>0</v>
      </c>
      <c r="G34" s="32">
        <v>0</v>
      </c>
      <c r="H34" s="32">
        <v>0</v>
      </c>
      <c r="I34" s="32">
        <v>0</v>
      </c>
      <c r="J34" s="32">
        <v>0</v>
      </c>
      <c r="K34" s="32"/>
      <c r="L34" s="32"/>
      <c r="M34" s="32"/>
      <c r="N34" s="46"/>
      <c r="O34" s="49" t="s">
        <v>40</v>
      </c>
    </row>
    <row r="35" spans="1:15" x14ac:dyDescent="0.25">
      <c r="A35" s="78" t="s">
        <v>41</v>
      </c>
      <c r="B35" s="32">
        <v>0</v>
      </c>
      <c r="C35" s="32">
        <v>0</v>
      </c>
      <c r="D35" s="32">
        <v>0</v>
      </c>
      <c r="E35" s="32">
        <v>0</v>
      </c>
      <c r="F35" s="32">
        <v>0</v>
      </c>
      <c r="G35" s="32">
        <v>0</v>
      </c>
      <c r="H35" s="32">
        <v>0</v>
      </c>
      <c r="I35" s="32">
        <v>0</v>
      </c>
      <c r="J35" s="32">
        <v>0</v>
      </c>
      <c r="K35" s="32"/>
      <c r="L35" s="32"/>
      <c r="M35" s="32"/>
      <c r="N35" s="46"/>
      <c r="O35" s="49" t="s">
        <v>41</v>
      </c>
    </row>
    <row r="36" spans="1:15" x14ac:dyDescent="0.25">
      <c r="A36" s="78" t="s">
        <v>42</v>
      </c>
      <c r="B36" s="32">
        <v>0</v>
      </c>
      <c r="C36" s="32">
        <v>0</v>
      </c>
      <c r="D36" s="32">
        <v>0</v>
      </c>
      <c r="E36" s="32">
        <v>0</v>
      </c>
      <c r="F36" s="32">
        <v>0</v>
      </c>
      <c r="G36" s="32">
        <v>0</v>
      </c>
      <c r="H36" s="32">
        <v>0</v>
      </c>
      <c r="I36" s="32">
        <v>0</v>
      </c>
      <c r="J36" s="32">
        <v>0</v>
      </c>
      <c r="K36" s="32"/>
      <c r="L36" s="32"/>
      <c r="M36" s="32"/>
      <c r="N36" s="46"/>
      <c r="O36" s="49" t="s">
        <v>42</v>
      </c>
    </row>
    <row r="37" spans="1:15" x14ac:dyDescent="0.25">
      <c r="A37" s="78" t="s">
        <v>43</v>
      </c>
      <c r="B37" s="32">
        <v>0</v>
      </c>
      <c r="C37" s="32">
        <v>0</v>
      </c>
      <c r="D37" s="32">
        <v>0</v>
      </c>
      <c r="E37" s="32">
        <v>0</v>
      </c>
      <c r="F37" s="32">
        <v>0</v>
      </c>
      <c r="G37" s="32">
        <v>0</v>
      </c>
      <c r="H37" s="32">
        <v>0</v>
      </c>
      <c r="I37" s="32">
        <v>0</v>
      </c>
      <c r="J37" s="32">
        <v>0</v>
      </c>
      <c r="K37" s="32"/>
      <c r="L37" s="32"/>
      <c r="M37" s="32"/>
      <c r="N37" s="46"/>
      <c r="O37" s="49" t="s">
        <v>44</v>
      </c>
    </row>
    <row r="38" spans="1:15" x14ac:dyDescent="0.25">
      <c r="A38" s="78" t="s">
        <v>36</v>
      </c>
      <c r="B38" s="32">
        <v>0</v>
      </c>
      <c r="C38" s="32">
        <v>0</v>
      </c>
      <c r="D38" s="32">
        <v>0</v>
      </c>
      <c r="E38" s="32">
        <v>0</v>
      </c>
      <c r="F38" s="32">
        <v>0</v>
      </c>
      <c r="G38" s="32">
        <v>0</v>
      </c>
      <c r="H38" s="32">
        <v>0</v>
      </c>
      <c r="I38" s="32">
        <v>0</v>
      </c>
      <c r="J38" s="32">
        <v>0</v>
      </c>
      <c r="K38" s="32"/>
      <c r="L38" s="32"/>
      <c r="M38" s="32"/>
      <c r="N38" s="46"/>
      <c r="O38" s="49" t="s">
        <v>46</v>
      </c>
    </row>
    <row r="39" spans="1:15" x14ac:dyDescent="0.25">
      <c r="A39" s="76" t="s">
        <v>375</v>
      </c>
      <c r="B39" s="32">
        <v>0</v>
      </c>
      <c r="C39" s="32">
        <v>0</v>
      </c>
      <c r="D39" s="32">
        <v>0</v>
      </c>
      <c r="E39" s="32">
        <v>0</v>
      </c>
      <c r="F39" s="32">
        <v>0</v>
      </c>
      <c r="G39" s="32">
        <v>0</v>
      </c>
      <c r="H39" s="32">
        <v>0</v>
      </c>
      <c r="I39" s="32">
        <v>0</v>
      </c>
      <c r="J39" s="32">
        <v>0</v>
      </c>
      <c r="K39" s="32"/>
      <c r="L39" s="32"/>
      <c r="M39" s="32"/>
      <c r="N39" s="46"/>
      <c r="O39" s="47" t="s">
        <v>389</v>
      </c>
    </row>
    <row r="40" spans="1:15" x14ac:dyDescent="0.25">
      <c r="A40" s="76" t="s">
        <v>376</v>
      </c>
      <c r="B40" s="32">
        <v>0</v>
      </c>
      <c r="C40" s="32">
        <v>0</v>
      </c>
      <c r="D40" s="32">
        <v>0</v>
      </c>
      <c r="E40" s="32">
        <v>0</v>
      </c>
      <c r="F40" s="32">
        <v>0</v>
      </c>
      <c r="G40" s="32">
        <v>0</v>
      </c>
      <c r="H40" s="32">
        <v>0</v>
      </c>
      <c r="I40" s="32">
        <v>0</v>
      </c>
      <c r="J40" s="32">
        <v>0</v>
      </c>
      <c r="K40" s="32"/>
      <c r="L40" s="32"/>
      <c r="M40" s="32"/>
      <c r="N40" s="46"/>
      <c r="O40" s="47" t="s">
        <v>390</v>
      </c>
    </row>
    <row r="41" spans="1:15" x14ac:dyDescent="0.25">
      <c r="A41" s="76" t="s">
        <v>377</v>
      </c>
      <c r="B41" s="32">
        <v>1642.71470832</v>
      </c>
      <c r="C41" s="32">
        <v>1643.0823245199999</v>
      </c>
      <c r="D41" s="32">
        <v>1685.9951000200001</v>
      </c>
      <c r="E41" s="32">
        <v>1600.22195829</v>
      </c>
      <c r="F41" s="32">
        <v>1611.43308409</v>
      </c>
      <c r="G41" s="32">
        <v>1614.2450198699999</v>
      </c>
      <c r="H41" s="32">
        <v>1632.76542337</v>
      </c>
      <c r="I41" s="32">
        <v>1537.09817512</v>
      </c>
      <c r="J41" s="32">
        <v>1534.8440823399999</v>
      </c>
      <c r="K41" s="32">
        <v>1551.4932776629998</v>
      </c>
      <c r="L41" s="32">
        <v>1586.3660586840001</v>
      </c>
      <c r="M41" s="32">
        <v>1524.2573758449998</v>
      </c>
      <c r="N41" s="46">
        <v>1554.8351647890001</v>
      </c>
      <c r="O41" s="47" t="s">
        <v>391</v>
      </c>
    </row>
    <row r="42" spans="1:15" x14ac:dyDescent="0.25">
      <c r="A42" s="76" t="s">
        <v>378</v>
      </c>
      <c r="B42" s="32">
        <v>180.02539999999999</v>
      </c>
      <c r="C42" s="32">
        <v>180.02539999999999</v>
      </c>
      <c r="D42" s="32">
        <v>180.02539999999999</v>
      </c>
      <c r="E42" s="32">
        <v>180.02539999999999</v>
      </c>
      <c r="F42" s="32">
        <v>180.02539999999999</v>
      </c>
      <c r="G42" s="32">
        <v>180.02539999999999</v>
      </c>
      <c r="H42" s="32">
        <v>180.02539999999999</v>
      </c>
      <c r="I42" s="32">
        <v>180.02539999999999</v>
      </c>
      <c r="J42" s="32">
        <v>180.02539999999999</v>
      </c>
      <c r="K42" s="32">
        <v>180.02539999999999</v>
      </c>
      <c r="L42" s="32">
        <v>181.2456</v>
      </c>
      <c r="M42" s="32">
        <v>181.2456</v>
      </c>
      <c r="N42" s="46">
        <v>181.2456</v>
      </c>
      <c r="O42" s="47" t="s">
        <v>392</v>
      </c>
    </row>
    <row r="43" spans="1:15" x14ac:dyDescent="0.25">
      <c r="A43" s="76" t="s">
        <v>379</v>
      </c>
      <c r="B43" s="32">
        <v>13771.79350423</v>
      </c>
      <c r="C43" s="32">
        <v>13797.562750110001</v>
      </c>
      <c r="D43" s="32">
        <v>13862.936925650001</v>
      </c>
      <c r="E43" s="32">
        <v>13976.625674229999</v>
      </c>
      <c r="F43" s="32">
        <v>14049.77809763</v>
      </c>
      <c r="G43" s="32">
        <v>14085.156809370001</v>
      </c>
      <c r="H43" s="32">
        <v>14125.836848440002</v>
      </c>
      <c r="I43" s="32">
        <v>14327.1963213</v>
      </c>
      <c r="J43" s="32">
        <v>14375.190510349999</v>
      </c>
      <c r="K43" s="32">
        <v>14439.966595354001</v>
      </c>
      <c r="L43" s="32">
        <v>14488.7423294</v>
      </c>
      <c r="M43" s="32">
        <v>14589.43527722</v>
      </c>
      <c r="N43" s="46">
        <v>14865.528906574</v>
      </c>
      <c r="O43" s="47" t="s">
        <v>393</v>
      </c>
    </row>
    <row r="44" spans="1:15" x14ac:dyDescent="0.25">
      <c r="A44" s="76" t="s">
        <v>380</v>
      </c>
      <c r="B44" s="32">
        <v>-2069.6576377900001</v>
      </c>
      <c r="C44" s="32">
        <v>-2093.0374268099999</v>
      </c>
      <c r="D44" s="32">
        <v>-2134.7120435100001</v>
      </c>
      <c r="E44" s="32">
        <v>-2168.9370768700001</v>
      </c>
      <c r="F44" s="32">
        <v>-2222.8963029200004</v>
      </c>
      <c r="G44" s="32">
        <v>-2264.5335735900003</v>
      </c>
      <c r="H44" s="32">
        <v>-2310.23864929</v>
      </c>
      <c r="I44" s="32">
        <v>-2355.5091275099999</v>
      </c>
      <c r="J44" s="32">
        <v>-2387.0239000199999</v>
      </c>
      <c r="K44" s="32">
        <v>-2434.120118367</v>
      </c>
      <c r="L44" s="32">
        <v>-2483.4948597980001</v>
      </c>
      <c r="M44" s="32">
        <v>-2534.0640730829996</v>
      </c>
      <c r="N44" s="46">
        <v>-2574.5829645419999</v>
      </c>
      <c r="O44" s="47" t="s">
        <v>394</v>
      </c>
    </row>
    <row r="45" spans="1:15" x14ac:dyDescent="0.25">
      <c r="A45" s="76" t="s">
        <v>381</v>
      </c>
      <c r="B45" s="32">
        <v>11.867957389999999</v>
      </c>
      <c r="C45" s="32">
        <v>10.42429033</v>
      </c>
      <c r="D45" s="32">
        <v>11.28331122</v>
      </c>
      <c r="E45" s="32">
        <v>12.828204309999999</v>
      </c>
      <c r="F45" s="32">
        <v>12.723236720000001</v>
      </c>
      <c r="G45" s="32">
        <v>16.517322449999998</v>
      </c>
      <c r="H45" s="32">
        <v>31.035064689999999</v>
      </c>
      <c r="I45" s="32">
        <v>15.75772579</v>
      </c>
      <c r="J45" s="32">
        <v>17.469485369999997</v>
      </c>
      <c r="K45" s="32">
        <v>18.752334637000001</v>
      </c>
      <c r="L45" s="32">
        <v>22.465748655999999</v>
      </c>
      <c r="M45" s="32">
        <v>23.471942567000003</v>
      </c>
      <c r="N45" s="46">
        <v>21.369354282</v>
      </c>
      <c r="O45" s="47" t="s">
        <v>395</v>
      </c>
    </row>
    <row r="46" spans="1:15" x14ac:dyDescent="0.25">
      <c r="A46" s="76" t="s">
        <v>51</v>
      </c>
      <c r="B46" s="32">
        <v>13536.74393214</v>
      </c>
      <c r="C46" s="32">
        <v>13538.057338160001</v>
      </c>
      <c r="D46" s="32">
        <v>13605.52869338</v>
      </c>
      <c r="E46" s="32">
        <v>13600.764159959999</v>
      </c>
      <c r="F46" s="32">
        <v>13631.063515520002</v>
      </c>
      <c r="G46" s="32">
        <v>13631.41097811</v>
      </c>
      <c r="H46" s="32">
        <v>13659.42408721</v>
      </c>
      <c r="I46" s="32">
        <v>13704.568494699999</v>
      </c>
      <c r="J46" s="32">
        <v>13720.50557804</v>
      </c>
      <c r="K46" s="32">
        <v>13756.117489287</v>
      </c>
      <c r="L46" s="32">
        <v>13795.324876941999</v>
      </c>
      <c r="M46" s="32">
        <v>13784.346122548999</v>
      </c>
      <c r="N46" s="46">
        <v>14048.396061103</v>
      </c>
      <c r="O46" s="47" t="s">
        <v>52</v>
      </c>
    </row>
    <row r="47" spans="1:15" x14ac:dyDescent="0.25">
      <c r="A47" s="79" t="s">
        <v>11</v>
      </c>
      <c r="B47" s="50">
        <v>73368.106300660002</v>
      </c>
      <c r="C47" s="50">
        <v>72215.706588290006</v>
      </c>
      <c r="D47" s="50">
        <v>74671.451909650001</v>
      </c>
      <c r="E47" s="50">
        <v>76137.383205549995</v>
      </c>
      <c r="F47" s="50">
        <v>75287.678744479999</v>
      </c>
      <c r="G47" s="50">
        <v>76832.508056749997</v>
      </c>
      <c r="H47" s="50">
        <v>77587.908028610007</v>
      </c>
      <c r="I47" s="50">
        <v>79201.647904540005</v>
      </c>
      <c r="J47" s="50">
        <v>80130.914207059992</v>
      </c>
      <c r="K47" s="50">
        <v>80743.211160414998</v>
      </c>
      <c r="L47" s="50">
        <v>81061.792159481003</v>
      </c>
      <c r="M47" s="50">
        <v>81996.201155267001</v>
      </c>
      <c r="N47" s="51">
        <v>83121.759825643996</v>
      </c>
      <c r="O47" s="52" t="s">
        <v>12</v>
      </c>
    </row>
    <row r="48" spans="1:15" x14ac:dyDescent="0.25">
      <c r="A48" s="76" t="s">
        <v>53</v>
      </c>
      <c r="B48" s="44"/>
      <c r="C48" s="44"/>
      <c r="D48" s="44"/>
      <c r="E48" s="44"/>
      <c r="F48" s="44"/>
      <c r="G48" s="44"/>
      <c r="H48" s="44"/>
      <c r="I48" s="44"/>
      <c r="J48" s="44"/>
      <c r="K48" s="44"/>
      <c r="L48" s="44"/>
      <c r="M48" s="44"/>
      <c r="N48" s="145"/>
      <c r="O48" s="47" t="s">
        <v>54</v>
      </c>
    </row>
    <row r="49" spans="1:17" x14ac:dyDescent="0.25">
      <c r="A49" s="76" t="s">
        <v>55</v>
      </c>
      <c r="B49" s="32">
        <v>25270.571478400001</v>
      </c>
      <c r="C49" s="32">
        <v>23656.280319630001</v>
      </c>
      <c r="D49" s="32">
        <v>25875.241528319999</v>
      </c>
      <c r="E49" s="32">
        <v>29405.517349640002</v>
      </c>
      <c r="F49" s="32">
        <v>28778.390135510002</v>
      </c>
      <c r="G49" s="32">
        <v>33436.574464000005</v>
      </c>
      <c r="H49" s="32">
        <v>31445.302165860001</v>
      </c>
      <c r="I49" s="32">
        <v>32810.582932459998</v>
      </c>
      <c r="J49" s="32">
        <v>33229.846340010001</v>
      </c>
      <c r="K49" s="32">
        <v>34715.292112171999</v>
      </c>
      <c r="L49" s="32">
        <v>34527.466059106002</v>
      </c>
      <c r="M49" s="32">
        <v>34479.704385890996</v>
      </c>
      <c r="N49" s="46">
        <v>35024.786871775003</v>
      </c>
      <c r="O49" s="47" t="s">
        <v>56</v>
      </c>
    </row>
    <row r="50" spans="1:17" x14ac:dyDescent="0.25">
      <c r="A50" s="77" t="s">
        <v>57</v>
      </c>
      <c r="B50" s="32">
        <v>25270.571478400001</v>
      </c>
      <c r="C50" s="32">
        <v>23656.280319630001</v>
      </c>
      <c r="D50" s="32">
        <v>25875.241528319999</v>
      </c>
      <c r="E50" s="32">
        <v>29405.517349640002</v>
      </c>
      <c r="F50" s="32">
        <v>28778.390135510002</v>
      </c>
      <c r="G50" s="32">
        <v>33436.574464000005</v>
      </c>
      <c r="H50" s="32">
        <v>31445.302165860001</v>
      </c>
      <c r="I50" s="32">
        <v>32810.582932459998</v>
      </c>
      <c r="J50" s="100">
        <v>33229.846340010001</v>
      </c>
      <c r="K50" s="32">
        <v>34715.292112171999</v>
      </c>
      <c r="L50" s="32">
        <v>34527.466059106002</v>
      </c>
      <c r="M50" s="32">
        <v>34479.704385890996</v>
      </c>
      <c r="N50" s="46">
        <v>35024.786871775003</v>
      </c>
      <c r="O50" s="48" t="s">
        <v>57</v>
      </c>
      <c r="P50" s="97"/>
      <c r="Q50" s="97"/>
    </row>
    <row r="51" spans="1:17" x14ac:dyDescent="0.25">
      <c r="A51" s="77" t="s">
        <v>58</v>
      </c>
      <c r="B51" s="32">
        <v>0</v>
      </c>
      <c r="C51" s="32">
        <v>0</v>
      </c>
      <c r="D51" s="32">
        <v>0</v>
      </c>
      <c r="E51" s="32">
        <v>0</v>
      </c>
      <c r="F51" s="32">
        <v>0</v>
      </c>
      <c r="G51" s="32">
        <v>0</v>
      </c>
      <c r="H51" s="32">
        <v>0</v>
      </c>
      <c r="I51" s="32">
        <v>0</v>
      </c>
      <c r="J51" s="32">
        <v>0</v>
      </c>
      <c r="K51" s="32">
        <v>0</v>
      </c>
      <c r="L51" s="32">
        <v>0</v>
      </c>
      <c r="M51" s="32">
        <v>0</v>
      </c>
      <c r="N51" s="46">
        <v>0</v>
      </c>
      <c r="O51" s="48" t="s">
        <v>58</v>
      </c>
    </row>
    <row r="52" spans="1:17" x14ac:dyDescent="0.25">
      <c r="A52" s="76" t="s">
        <v>59</v>
      </c>
      <c r="B52" s="32">
        <v>0</v>
      </c>
      <c r="C52" s="32">
        <v>0</v>
      </c>
      <c r="D52" s="32">
        <v>0</v>
      </c>
      <c r="E52" s="32">
        <v>0</v>
      </c>
      <c r="F52" s="32">
        <v>0</v>
      </c>
      <c r="G52" s="32">
        <v>0</v>
      </c>
      <c r="H52" s="32">
        <v>0</v>
      </c>
      <c r="I52" s="32">
        <v>0</v>
      </c>
      <c r="J52" s="32">
        <v>0</v>
      </c>
      <c r="K52" s="32">
        <v>0</v>
      </c>
      <c r="L52" s="32">
        <v>0</v>
      </c>
      <c r="M52" s="32">
        <v>0</v>
      </c>
      <c r="N52" s="32">
        <v>0</v>
      </c>
      <c r="O52" s="47" t="s">
        <v>60</v>
      </c>
    </row>
    <row r="53" spans="1:17" x14ac:dyDescent="0.25">
      <c r="A53" s="77" t="s">
        <v>61</v>
      </c>
      <c r="B53" s="32">
        <v>0</v>
      </c>
      <c r="C53" s="32">
        <v>0</v>
      </c>
      <c r="D53" s="32">
        <v>0</v>
      </c>
      <c r="E53" s="32">
        <v>0</v>
      </c>
      <c r="F53" s="32">
        <v>0</v>
      </c>
      <c r="G53" s="32">
        <v>0</v>
      </c>
      <c r="H53" s="32">
        <v>0</v>
      </c>
      <c r="I53" s="32">
        <v>0</v>
      </c>
      <c r="J53" s="32">
        <v>0</v>
      </c>
      <c r="K53" s="32">
        <v>0</v>
      </c>
      <c r="L53" s="32">
        <v>0</v>
      </c>
      <c r="M53" s="32">
        <v>0</v>
      </c>
      <c r="N53" s="32">
        <v>0</v>
      </c>
      <c r="O53" s="48" t="s">
        <v>62</v>
      </c>
    </row>
    <row r="54" spans="1:17" x14ac:dyDescent="0.25">
      <c r="A54" s="77" t="s">
        <v>63</v>
      </c>
      <c r="B54" s="32">
        <v>0</v>
      </c>
      <c r="C54" s="32">
        <v>0</v>
      </c>
      <c r="D54" s="32">
        <v>0</v>
      </c>
      <c r="E54" s="32">
        <v>0</v>
      </c>
      <c r="F54" s="32">
        <v>0</v>
      </c>
      <c r="G54" s="32">
        <v>0</v>
      </c>
      <c r="H54" s="32">
        <v>0</v>
      </c>
      <c r="I54" s="32">
        <v>0</v>
      </c>
      <c r="J54" s="32">
        <v>0</v>
      </c>
      <c r="K54" s="32">
        <v>0</v>
      </c>
      <c r="L54" s="32">
        <v>0</v>
      </c>
      <c r="M54" s="32">
        <v>0</v>
      </c>
      <c r="N54" s="32">
        <v>0</v>
      </c>
      <c r="O54" s="48" t="s">
        <v>63</v>
      </c>
    </row>
    <row r="55" spans="1:17" x14ac:dyDescent="0.25">
      <c r="A55" s="77" t="s">
        <v>64</v>
      </c>
      <c r="B55" s="32">
        <v>0</v>
      </c>
      <c r="C55" s="32">
        <v>0</v>
      </c>
      <c r="D55" s="32">
        <v>0</v>
      </c>
      <c r="E55" s="32">
        <v>0</v>
      </c>
      <c r="F55" s="32">
        <v>0</v>
      </c>
      <c r="G55" s="32">
        <v>0</v>
      </c>
      <c r="H55" s="32">
        <v>0</v>
      </c>
      <c r="I55" s="32">
        <v>0</v>
      </c>
      <c r="J55" s="32">
        <v>0</v>
      </c>
      <c r="K55" s="32">
        <v>0</v>
      </c>
      <c r="L55" s="32">
        <v>0</v>
      </c>
      <c r="M55" s="32">
        <v>0</v>
      </c>
      <c r="N55" s="32">
        <v>0</v>
      </c>
      <c r="O55" s="48" t="s">
        <v>20</v>
      </c>
    </row>
    <row r="56" spans="1:17" x14ac:dyDescent="0.25">
      <c r="A56" s="76" t="s">
        <v>65</v>
      </c>
      <c r="B56" s="32">
        <v>0</v>
      </c>
      <c r="C56" s="32">
        <v>0</v>
      </c>
      <c r="D56" s="32">
        <v>0</v>
      </c>
      <c r="E56" s="32">
        <v>0</v>
      </c>
      <c r="F56" s="32">
        <v>0</v>
      </c>
      <c r="G56" s="32">
        <v>0</v>
      </c>
      <c r="H56" s="32">
        <v>0</v>
      </c>
      <c r="I56" s="32">
        <v>0</v>
      </c>
      <c r="J56" s="32">
        <v>0</v>
      </c>
      <c r="K56" s="32">
        <v>0</v>
      </c>
      <c r="L56" s="32">
        <v>0</v>
      </c>
      <c r="M56" s="32">
        <v>0</v>
      </c>
      <c r="N56" s="32">
        <v>0</v>
      </c>
      <c r="O56" s="47" t="s">
        <v>66</v>
      </c>
    </row>
    <row r="57" spans="1:17" x14ac:dyDescent="0.25">
      <c r="A57" s="76" t="s">
        <v>67</v>
      </c>
      <c r="B57" s="32">
        <v>586.25750823999999</v>
      </c>
      <c r="C57" s="32">
        <v>535.02257787000008</v>
      </c>
      <c r="D57" s="32">
        <v>563.08685830000002</v>
      </c>
      <c r="E57" s="32">
        <v>670.65228743</v>
      </c>
      <c r="F57" s="32">
        <v>734.50408623999999</v>
      </c>
      <c r="G57" s="32">
        <v>633.29448797999999</v>
      </c>
      <c r="H57" s="32">
        <v>633.86736155000006</v>
      </c>
      <c r="I57" s="32">
        <v>759.03963643999998</v>
      </c>
      <c r="J57" s="32">
        <v>716.44368965000001</v>
      </c>
      <c r="K57" s="32">
        <v>755.16664321600001</v>
      </c>
      <c r="L57" s="32">
        <v>759.41230302700001</v>
      </c>
      <c r="M57" s="32">
        <v>731.53321191399993</v>
      </c>
      <c r="N57" s="46">
        <v>675.06988293400002</v>
      </c>
      <c r="O57" s="47" t="s">
        <v>68</v>
      </c>
    </row>
    <row r="58" spans="1:17" x14ac:dyDescent="0.25">
      <c r="A58" s="76" t="s">
        <v>69</v>
      </c>
      <c r="B58" s="32">
        <v>180.54498278</v>
      </c>
      <c r="C58" s="32">
        <v>179.21564327999999</v>
      </c>
      <c r="D58" s="32">
        <v>173.14962871</v>
      </c>
      <c r="E58" s="32">
        <v>190.78195775</v>
      </c>
      <c r="F58" s="32">
        <v>191.03968929999999</v>
      </c>
      <c r="G58" s="32">
        <v>236.56535823000002</v>
      </c>
      <c r="H58" s="32">
        <v>219.87719006</v>
      </c>
      <c r="I58" s="32">
        <v>212.32614960999999</v>
      </c>
      <c r="J58" s="32">
        <v>207.32427354000001</v>
      </c>
      <c r="K58" s="32">
        <v>215.15875239099998</v>
      </c>
      <c r="L58" s="32">
        <v>218.807175683</v>
      </c>
      <c r="M58" s="32">
        <v>229.829395949</v>
      </c>
      <c r="N58" s="46">
        <v>242.82950582399999</v>
      </c>
      <c r="O58" s="47" t="s">
        <v>70</v>
      </c>
    </row>
    <row r="59" spans="1:17" x14ac:dyDescent="0.25">
      <c r="A59" s="76" t="s">
        <v>71</v>
      </c>
      <c r="B59" s="32">
        <v>332.06115877999997</v>
      </c>
      <c r="C59" s="32">
        <v>351.18002795999996</v>
      </c>
      <c r="D59" s="32">
        <v>312.26481262999999</v>
      </c>
      <c r="E59" s="32">
        <v>349.25973927000001</v>
      </c>
      <c r="F59" s="32">
        <v>171.30977952000001</v>
      </c>
      <c r="G59" s="32">
        <v>144.89344163999999</v>
      </c>
      <c r="H59" s="32">
        <v>169.70084285999999</v>
      </c>
      <c r="I59" s="32">
        <v>147.72202311000001</v>
      </c>
      <c r="J59" s="32">
        <v>185.20087958000002</v>
      </c>
      <c r="K59" s="32">
        <v>230.69710156599999</v>
      </c>
      <c r="L59" s="32">
        <v>273.291073321</v>
      </c>
      <c r="M59" s="32">
        <v>309.07377284099999</v>
      </c>
      <c r="N59" s="46">
        <v>443.49668239900001</v>
      </c>
      <c r="O59" s="47" t="s">
        <v>72</v>
      </c>
    </row>
    <row r="60" spans="1:17" x14ac:dyDescent="0.25">
      <c r="A60" s="76" t="s">
        <v>73</v>
      </c>
      <c r="B60" s="32">
        <v>3220.75059504</v>
      </c>
      <c r="C60" s="32">
        <v>3288.2614074900002</v>
      </c>
      <c r="D60" s="32">
        <v>3200.7428899800002</v>
      </c>
      <c r="E60" s="32">
        <v>2571.5205855100003</v>
      </c>
      <c r="F60" s="32">
        <v>2363.8760423900003</v>
      </c>
      <c r="G60" s="32">
        <v>2418.3404548999997</v>
      </c>
      <c r="H60" s="32">
        <v>2271.2982894400002</v>
      </c>
      <c r="I60" s="32">
        <v>2521.70924651</v>
      </c>
      <c r="J60" s="32">
        <v>2540.2521715399998</v>
      </c>
      <c r="K60" s="32">
        <v>2399.9505827990001</v>
      </c>
      <c r="L60" s="32">
        <v>2507.664468594</v>
      </c>
      <c r="M60" s="32">
        <v>3087.9076665319999</v>
      </c>
      <c r="N60" s="46">
        <v>2979.4070166839997</v>
      </c>
      <c r="O60" s="47" t="s">
        <v>74</v>
      </c>
    </row>
    <row r="61" spans="1:17" x14ac:dyDescent="0.25">
      <c r="A61" s="76" t="s">
        <v>75</v>
      </c>
      <c r="B61" s="32">
        <v>54.041627650000002</v>
      </c>
      <c r="C61" s="32">
        <v>52.578206250000001</v>
      </c>
      <c r="D61" s="32">
        <v>50.870257029999998</v>
      </c>
      <c r="E61" s="32">
        <v>49.647752460000007</v>
      </c>
      <c r="F61" s="32">
        <v>48.234713210000002</v>
      </c>
      <c r="G61" s="32">
        <v>46.995905250000007</v>
      </c>
      <c r="H61" s="32">
        <v>45.77399999</v>
      </c>
      <c r="I61" s="32">
        <v>45.481079010000002</v>
      </c>
      <c r="J61" s="32">
        <v>45.214484170000006</v>
      </c>
      <c r="K61" s="32">
        <v>45.028102828000002</v>
      </c>
      <c r="L61" s="32">
        <v>46.441709715999998</v>
      </c>
      <c r="M61" s="32">
        <v>48.540106075000004</v>
      </c>
      <c r="N61" s="46">
        <v>48.646781568000002</v>
      </c>
      <c r="O61" s="47" t="s">
        <v>76</v>
      </c>
    </row>
    <row r="62" spans="1:17" x14ac:dyDescent="0.25">
      <c r="A62" s="76" t="s">
        <v>77</v>
      </c>
      <c r="B62" s="32">
        <v>888.4633857</v>
      </c>
      <c r="C62" s="32">
        <v>959.55428676000008</v>
      </c>
      <c r="D62" s="32">
        <v>932.89964982000004</v>
      </c>
      <c r="E62" s="32">
        <v>958.48694827000008</v>
      </c>
      <c r="F62" s="32">
        <v>746.91586536</v>
      </c>
      <c r="G62" s="32">
        <v>705.20672730000001</v>
      </c>
      <c r="H62" s="32">
        <v>733.15052133000006</v>
      </c>
      <c r="I62" s="32">
        <v>934.32805715000006</v>
      </c>
      <c r="J62" s="100">
        <v>857.89246892999995</v>
      </c>
      <c r="K62" s="32">
        <v>909.45961403400008</v>
      </c>
      <c r="L62" s="32">
        <v>915.72235579599999</v>
      </c>
      <c r="M62" s="32">
        <v>912.69163636699989</v>
      </c>
      <c r="N62" s="46">
        <v>1124.5205042759999</v>
      </c>
      <c r="O62" s="47" t="s">
        <v>78</v>
      </c>
    </row>
    <row r="63" spans="1:17" x14ac:dyDescent="0.25">
      <c r="A63" s="76" t="s">
        <v>79</v>
      </c>
      <c r="B63" s="32">
        <v>30532.690736620003</v>
      </c>
      <c r="C63" s="32">
        <v>29022.09246928</v>
      </c>
      <c r="D63" s="32">
        <v>31108.255624829999</v>
      </c>
      <c r="E63" s="32">
        <v>34195.866620360001</v>
      </c>
      <c r="F63" s="32">
        <v>33034.270311560002</v>
      </c>
      <c r="G63" s="32">
        <v>37621.87083932</v>
      </c>
      <c r="H63" s="32">
        <v>35518.970371119998</v>
      </c>
      <c r="I63" s="32">
        <v>37431.189124310004</v>
      </c>
      <c r="J63" s="32">
        <v>37782.17430744</v>
      </c>
      <c r="K63" s="32">
        <v>39270.752909005998</v>
      </c>
      <c r="L63" s="32">
        <v>39248.805145243001</v>
      </c>
      <c r="M63" s="32">
        <v>39799.280175568994</v>
      </c>
      <c r="N63" s="46">
        <v>40538.757245460001</v>
      </c>
      <c r="O63" s="47" t="s">
        <v>80</v>
      </c>
    </row>
    <row r="64" spans="1:17" x14ac:dyDescent="0.25">
      <c r="A64" s="138" t="s">
        <v>515</v>
      </c>
      <c r="B64" s="32">
        <v>0</v>
      </c>
      <c r="C64" s="32">
        <v>0</v>
      </c>
      <c r="D64" s="32">
        <v>0</v>
      </c>
      <c r="E64" s="32">
        <v>0</v>
      </c>
      <c r="F64" s="32">
        <v>0</v>
      </c>
      <c r="G64" s="32">
        <v>0</v>
      </c>
      <c r="H64" s="32">
        <v>0</v>
      </c>
      <c r="I64" s="32">
        <v>0</v>
      </c>
      <c r="J64" s="32">
        <v>0</v>
      </c>
      <c r="K64" s="32">
        <v>0</v>
      </c>
      <c r="L64" s="32">
        <v>0</v>
      </c>
      <c r="M64" s="32">
        <v>0</v>
      </c>
      <c r="N64" s="32">
        <v>0</v>
      </c>
      <c r="O64" s="47" t="s">
        <v>82</v>
      </c>
    </row>
    <row r="65" spans="1:15" x14ac:dyDescent="0.25">
      <c r="A65" s="77" t="s">
        <v>57</v>
      </c>
      <c r="B65" s="32">
        <v>0</v>
      </c>
      <c r="C65" s="32">
        <v>0</v>
      </c>
      <c r="D65" s="32">
        <v>0</v>
      </c>
      <c r="E65" s="32">
        <v>0</v>
      </c>
      <c r="F65" s="32">
        <v>0</v>
      </c>
      <c r="G65" s="32">
        <v>0</v>
      </c>
      <c r="H65" s="32">
        <v>0</v>
      </c>
      <c r="I65" s="32">
        <v>0</v>
      </c>
      <c r="J65" s="32">
        <v>0</v>
      </c>
      <c r="K65" s="32">
        <v>0</v>
      </c>
      <c r="L65" s="32">
        <v>0</v>
      </c>
      <c r="M65" s="32">
        <v>0</v>
      </c>
      <c r="N65" s="32">
        <v>0</v>
      </c>
      <c r="O65" s="48" t="s">
        <v>57</v>
      </c>
    </row>
    <row r="66" spans="1:15" x14ac:dyDescent="0.25">
      <c r="A66" s="77" t="s">
        <v>58</v>
      </c>
      <c r="B66" s="32">
        <v>0</v>
      </c>
      <c r="C66" s="32">
        <v>0</v>
      </c>
      <c r="D66" s="32">
        <v>0</v>
      </c>
      <c r="E66" s="32">
        <v>0</v>
      </c>
      <c r="F66" s="32">
        <v>0</v>
      </c>
      <c r="G66" s="32">
        <v>0</v>
      </c>
      <c r="H66" s="32">
        <v>0</v>
      </c>
      <c r="I66" s="32">
        <v>0</v>
      </c>
      <c r="J66" s="32">
        <v>0</v>
      </c>
      <c r="K66" s="32">
        <v>0</v>
      </c>
      <c r="L66" s="32">
        <v>0</v>
      </c>
      <c r="M66" s="32">
        <v>0</v>
      </c>
      <c r="N66" s="32">
        <v>0</v>
      </c>
      <c r="O66" s="48" t="s">
        <v>58</v>
      </c>
    </row>
    <row r="67" spans="1:15" x14ac:dyDescent="0.25">
      <c r="A67" s="76" t="s">
        <v>83</v>
      </c>
      <c r="B67" s="32">
        <v>12291.31024712</v>
      </c>
      <c r="C67" s="32">
        <v>12292.074656659999</v>
      </c>
      <c r="D67" s="32">
        <v>12292.7651726</v>
      </c>
      <c r="E67" s="32">
        <v>10293.51343483</v>
      </c>
      <c r="F67" s="32">
        <v>10294.22079496</v>
      </c>
      <c r="G67" s="32">
        <v>7073.6265918600002</v>
      </c>
      <c r="H67" s="32">
        <v>9670.8618506700004</v>
      </c>
      <c r="I67" s="32">
        <v>9265.4055417500003</v>
      </c>
      <c r="J67" s="100">
        <v>9451.6940442200012</v>
      </c>
      <c r="K67" s="32">
        <v>8196.2818745010009</v>
      </c>
      <c r="L67" s="32">
        <v>8196.8620223380003</v>
      </c>
      <c r="M67" s="32">
        <v>8197.4235156030009</v>
      </c>
      <c r="N67" s="46">
        <v>8198.0037871860004</v>
      </c>
      <c r="O67" s="47" t="s">
        <v>84</v>
      </c>
    </row>
    <row r="68" spans="1:15" x14ac:dyDescent="0.25">
      <c r="A68" s="77" t="s">
        <v>61</v>
      </c>
      <c r="B68" s="32">
        <v>9648.0102471200007</v>
      </c>
      <c r="C68" s="32">
        <v>9648.7746566599999</v>
      </c>
      <c r="D68" s="32">
        <v>9649.4651725999993</v>
      </c>
      <c r="E68" s="32">
        <v>7650.2134348299996</v>
      </c>
      <c r="F68" s="32">
        <v>7650.9207949599995</v>
      </c>
      <c r="G68" s="32">
        <v>5150.32659186</v>
      </c>
      <c r="H68" s="32">
        <v>7142.5618506699993</v>
      </c>
      <c r="I68" s="32">
        <v>6840.1055417500002</v>
      </c>
      <c r="J68" s="32">
        <v>7669.3540442199992</v>
      </c>
      <c r="K68" s="32">
        <v>6544.9418745009998</v>
      </c>
      <c r="L68" s="32">
        <v>6545.5220223380002</v>
      </c>
      <c r="M68" s="32">
        <v>6546.0835156030007</v>
      </c>
      <c r="N68" s="46">
        <v>6546.6637871859994</v>
      </c>
      <c r="O68" s="48" t="s">
        <v>62</v>
      </c>
    </row>
    <row r="69" spans="1:15" x14ac:dyDescent="0.25">
      <c r="A69" s="77" t="s">
        <v>63</v>
      </c>
      <c r="B69" s="32">
        <v>0</v>
      </c>
      <c r="C69" s="32">
        <v>0</v>
      </c>
      <c r="D69" s="32">
        <v>0</v>
      </c>
      <c r="E69" s="32">
        <v>0</v>
      </c>
      <c r="F69" s="32">
        <v>0</v>
      </c>
      <c r="G69" s="32">
        <v>0</v>
      </c>
      <c r="H69" s="32">
        <v>0</v>
      </c>
      <c r="I69" s="32">
        <v>0</v>
      </c>
      <c r="J69" s="32">
        <v>0</v>
      </c>
      <c r="K69" s="32">
        <v>0</v>
      </c>
      <c r="L69" s="32">
        <v>0</v>
      </c>
      <c r="M69" s="32">
        <v>0</v>
      </c>
      <c r="N69" s="46">
        <v>0</v>
      </c>
      <c r="O69" s="48" t="s">
        <v>63</v>
      </c>
    </row>
    <row r="70" spans="1:15" x14ac:dyDescent="0.25">
      <c r="A70" s="77" t="s">
        <v>64</v>
      </c>
      <c r="B70" s="32">
        <v>2643.3</v>
      </c>
      <c r="C70" s="32">
        <v>2643.3</v>
      </c>
      <c r="D70" s="32">
        <v>2643.3</v>
      </c>
      <c r="E70" s="32">
        <v>2643.3</v>
      </c>
      <c r="F70" s="32">
        <v>2643.3</v>
      </c>
      <c r="G70" s="32">
        <v>1923.3</v>
      </c>
      <c r="H70" s="32">
        <v>2528.3000000000002</v>
      </c>
      <c r="I70" s="32">
        <v>2425.3000000000002</v>
      </c>
      <c r="J70" s="32">
        <v>1782.34</v>
      </c>
      <c r="K70" s="32">
        <v>1651.34</v>
      </c>
      <c r="L70" s="32">
        <v>1651.34</v>
      </c>
      <c r="M70" s="32">
        <v>1651.34</v>
      </c>
      <c r="N70" s="46">
        <v>1651.34</v>
      </c>
      <c r="O70" s="48" t="s">
        <v>20</v>
      </c>
    </row>
    <row r="71" spans="1:15" x14ac:dyDescent="0.25">
      <c r="A71" s="76" t="s">
        <v>85</v>
      </c>
      <c r="B71" s="32">
        <v>372.18371399</v>
      </c>
      <c r="C71" s="32">
        <v>338.12350368</v>
      </c>
      <c r="D71" s="32">
        <v>304.06329338</v>
      </c>
      <c r="E71" s="32">
        <v>269.33641639999996</v>
      </c>
      <c r="F71" s="32">
        <v>234.60953943000001</v>
      </c>
      <c r="G71" s="32">
        <v>199.88266245</v>
      </c>
      <c r="H71" s="32">
        <v>166.05324361999999</v>
      </c>
      <c r="I71" s="32">
        <v>132.22382479999999</v>
      </c>
      <c r="J71" s="100">
        <v>111.29763177999999</v>
      </c>
      <c r="K71" s="32">
        <v>90.371438764000004</v>
      </c>
      <c r="L71" s="32">
        <v>69.445245745999998</v>
      </c>
      <c r="M71" s="32">
        <v>48.519052728000005</v>
      </c>
      <c r="N71" s="46">
        <v>26.592859709999999</v>
      </c>
      <c r="O71" s="47" t="s">
        <v>86</v>
      </c>
    </row>
    <row r="72" spans="1:15" x14ac:dyDescent="0.25">
      <c r="A72" s="76" t="s">
        <v>87</v>
      </c>
      <c r="B72" s="32">
        <v>0</v>
      </c>
      <c r="C72" s="32">
        <v>0</v>
      </c>
      <c r="D72" s="32">
        <v>0</v>
      </c>
      <c r="E72" s="32">
        <v>0</v>
      </c>
      <c r="F72" s="32">
        <v>0</v>
      </c>
      <c r="G72" s="32">
        <v>0</v>
      </c>
      <c r="H72" s="32">
        <v>0</v>
      </c>
      <c r="I72" s="32">
        <v>0</v>
      </c>
      <c r="J72" s="32">
        <v>0</v>
      </c>
      <c r="K72" s="32">
        <v>0</v>
      </c>
      <c r="L72" s="32"/>
      <c r="M72" s="32">
        <v>0</v>
      </c>
      <c r="N72" s="46">
        <v>0</v>
      </c>
      <c r="O72" s="47" t="s">
        <v>88</v>
      </c>
    </row>
    <row r="73" spans="1:15" x14ac:dyDescent="0.25">
      <c r="A73" s="76" t="s">
        <v>89</v>
      </c>
      <c r="B73" s="32">
        <v>1740.1977897000002</v>
      </c>
      <c r="C73" s="32">
        <v>1761.1301164899999</v>
      </c>
      <c r="D73" s="32">
        <v>1778.36972851</v>
      </c>
      <c r="E73" s="32">
        <v>2201.4587903000001</v>
      </c>
      <c r="F73" s="32">
        <v>2213.8700160599997</v>
      </c>
      <c r="G73" s="32">
        <v>2060.4145295799999</v>
      </c>
      <c r="H73" s="32">
        <v>1964.52346117</v>
      </c>
      <c r="I73" s="32">
        <v>1714.0351901499998</v>
      </c>
      <c r="J73" s="32">
        <v>1731.80595814</v>
      </c>
      <c r="K73" s="32">
        <v>1763.4857928289998</v>
      </c>
      <c r="L73" s="32">
        <v>1772.696515394</v>
      </c>
      <c r="M73" s="32">
        <v>1793.832565465</v>
      </c>
      <c r="N73" s="46">
        <v>1720.08924841</v>
      </c>
      <c r="O73" s="47" t="s">
        <v>90</v>
      </c>
    </row>
    <row r="74" spans="1:15" x14ac:dyDescent="0.25">
      <c r="A74" s="76" t="s">
        <v>91</v>
      </c>
      <c r="B74" s="32">
        <v>0</v>
      </c>
      <c r="C74" s="32">
        <v>0</v>
      </c>
      <c r="D74" s="32">
        <v>0</v>
      </c>
      <c r="E74" s="32">
        <v>0</v>
      </c>
      <c r="F74" s="32">
        <v>0</v>
      </c>
      <c r="G74" s="32">
        <v>0</v>
      </c>
      <c r="H74" s="32">
        <v>0</v>
      </c>
      <c r="I74" s="32">
        <v>0</v>
      </c>
      <c r="J74" s="32">
        <v>0</v>
      </c>
      <c r="K74" s="32">
        <v>0</v>
      </c>
      <c r="L74" s="32">
        <v>0</v>
      </c>
      <c r="M74" s="32">
        <v>0</v>
      </c>
      <c r="N74" s="32">
        <v>0</v>
      </c>
      <c r="O74" s="47" t="s">
        <v>92</v>
      </c>
    </row>
    <row r="75" spans="1:15" x14ac:dyDescent="0.25">
      <c r="A75" s="76" t="s">
        <v>93</v>
      </c>
      <c r="B75" s="32">
        <v>1.77546355</v>
      </c>
      <c r="C75" s="32">
        <v>0.29671669000000001</v>
      </c>
      <c r="D75" s="32">
        <v>0.40621059999999998</v>
      </c>
      <c r="E75" s="32">
        <v>1.5846405800000001</v>
      </c>
      <c r="F75" s="32">
        <v>2.9041181299999996</v>
      </c>
      <c r="G75" s="32">
        <v>2.90862862</v>
      </c>
      <c r="H75" s="32">
        <v>2.7210174600000001</v>
      </c>
      <c r="I75" s="32">
        <v>2.6976339899999999</v>
      </c>
      <c r="J75" s="100">
        <v>2.5913491</v>
      </c>
      <c r="K75" s="32">
        <v>2.4430024170000002</v>
      </c>
      <c r="L75" s="32">
        <v>2.3771910859999998</v>
      </c>
      <c r="M75" s="32">
        <v>2.2553907349999998</v>
      </c>
      <c r="N75" s="46">
        <v>1.860406174</v>
      </c>
      <c r="O75" s="47" t="s">
        <v>94</v>
      </c>
    </row>
    <row r="76" spans="1:15" x14ac:dyDescent="0.25">
      <c r="A76" s="76" t="s">
        <v>95</v>
      </c>
      <c r="B76" s="32">
        <v>14405.467214369999</v>
      </c>
      <c r="C76" s="32">
        <v>14391.624993540001</v>
      </c>
      <c r="D76" s="32">
        <v>14375.60440509</v>
      </c>
      <c r="E76" s="32">
        <v>12765.893282120001</v>
      </c>
      <c r="F76" s="32">
        <v>12745.604468599999</v>
      </c>
      <c r="G76" s="32">
        <v>9336.8324125200015</v>
      </c>
      <c r="H76" s="32">
        <v>11804.159572930001</v>
      </c>
      <c r="I76" s="32">
        <v>11114.3621907</v>
      </c>
      <c r="J76" s="32">
        <v>11297.388983270001</v>
      </c>
      <c r="K76" s="32">
        <v>10052.582108511</v>
      </c>
      <c r="L76" s="32">
        <v>10041.380974564001</v>
      </c>
      <c r="M76" s="32">
        <v>10042.030524530999</v>
      </c>
      <c r="N76" s="46">
        <v>9946.5463014799989</v>
      </c>
      <c r="O76" s="47" t="s">
        <v>96</v>
      </c>
    </row>
    <row r="77" spans="1:15" x14ac:dyDescent="0.25">
      <c r="A77" s="79" t="s">
        <v>13</v>
      </c>
      <c r="B77" s="50">
        <v>44938.157951000001</v>
      </c>
      <c r="C77" s="50">
        <v>43413.717462820001</v>
      </c>
      <c r="D77" s="50">
        <v>45483.860029930001</v>
      </c>
      <c r="E77" s="50">
        <v>46961.75990248</v>
      </c>
      <c r="F77" s="50">
        <v>45779.874780160004</v>
      </c>
      <c r="G77" s="50">
        <v>46958.703251840001</v>
      </c>
      <c r="H77" s="50">
        <v>47323.129944050001</v>
      </c>
      <c r="I77" s="50">
        <v>48545.551315009994</v>
      </c>
      <c r="J77" s="50">
        <v>49079.563290710001</v>
      </c>
      <c r="K77" s="50">
        <v>49323.335017516998</v>
      </c>
      <c r="L77" s="50">
        <v>49290.186119807004</v>
      </c>
      <c r="M77" s="50">
        <v>49841.310700099995</v>
      </c>
      <c r="N77" s="51">
        <v>50485.303546939998</v>
      </c>
      <c r="O77" s="52" t="s">
        <v>14</v>
      </c>
    </row>
    <row r="78" spans="1:15" x14ac:dyDescent="0.25">
      <c r="A78" s="76" t="s">
        <v>97</v>
      </c>
      <c r="B78" s="32">
        <v>6250</v>
      </c>
      <c r="C78" s="32">
        <v>6250</v>
      </c>
      <c r="D78" s="32">
        <v>6250</v>
      </c>
      <c r="E78" s="32">
        <v>6250</v>
      </c>
      <c r="F78" s="32">
        <v>6250</v>
      </c>
      <c r="G78" s="32">
        <v>6250</v>
      </c>
      <c r="H78" s="32">
        <v>6250</v>
      </c>
      <c r="I78" s="32">
        <v>6250</v>
      </c>
      <c r="J78" s="32">
        <v>6250</v>
      </c>
      <c r="K78" s="32">
        <v>6250</v>
      </c>
      <c r="L78" s="32">
        <v>6250</v>
      </c>
      <c r="M78" s="32">
        <v>6250</v>
      </c>
      <c r="N78" s="46">
        <v>6250</v>
      </c>
      <c r="O78" s="47" t="s">
        <v>98</v>
      </c>
    </row>
    <row r="79" spans="1:15" x14ac:dyDescent="0.25">
      <c r="A79" s="76" t="s">
        <v>99</v>
      </c>
      <c r="B79" s="32">
        <v>3.2014397399999996</v>
      </c>
      <c r="C79" s="32">
        <v>3.2309660899999999</v>
      </c>
      <c r="D79" s="32">
        <v>3.2630028699999998</v>
      </c>
      <c r="E79" s="32">
        <v>3.3157073599999998</v>
      </c>
      <c r="F79" s="32">
        <v>3.3690570600000003</v>
      </c>
      <c r="G79" s="32">
        <v>3.4343812600000003</v>
      </c>
      <c r="H79" s="32">
        <v>3.5046655700000002</v>
      </c>
      <c r="I79" s="32">
        <v>3.5862932000000001</v>
      </c>
      <c r="J79" s="32">
        <v>3.64290599</v>
      </c>
      <c r="K79" s="32">
        <v>3.64290599</v>
      </c>
      <c r="L79" s="32">
        <v>3.6814901799999999</v>
      </c>
      <c r="M79" s="120">
        <v>3.7420988980000001</v>
      </c>
      <c r="N79" s="146">
        <v>3.4972759710000001</v>
      </c>
      <c r="O79" s="47" t="s">
        <v>100</v>
      </c>
    </row>
    <row r="80" spans="1:15" x14ac:dyDescent="0.25">
      <c r="A80" s="76" t="s">
        <v>101</v>
      </c>
      <c r="B80" s="32">
        <v>7810.5602647000005</v>
      </c>
      <c r="C80" s="32">
        <v>7782.15283447</v>
      </c>
      <c r="D80" s="32">
        <v>7782.15283447</v>
      </c>
      <c r="E80" s="32">
        <v>7761.9230328799995</v>
      </c>
      <c r="F80" s="32">
        <v>7761.9230328799995</v>
      </c>
      <c r="G80" s="32">
        <v>7761.9230328799995</v>
      </c>
      <c r="H80" s="32">
        <v>7737.58056149</v>
      </c>
      <c r="I80" s="32">
        <v>7737.58056149</v>
      </c>
      <c r="J80" s="32">
        <v>7737.58056149</v>
      </c>
      <c r="K80" s="32">
        <v>7713.2380900999997</v>
      </c>
      <c r="L80" s="32">
        <v>7713.2380900999997</v>
      </c>
      <c r="M80" s="32">
        <v>7713.2380900999997</v>
      </c>
      <c r="N80" s="46">
        <v>7699.9553005219996</v>
      </c>
      <c r="O80" s="47" t="s">
        <v>102</v>
      </c>
    </row>
    <row r="81" spans="1:15" x14ac:dyDescent="0.25">
      <c r="A81" s="76" t="s">
        <v>103</v>
      </c>
      <c r="B81" s="32">
        <v>-658.66168920000007</v>
      </c>
      <c r="C81" s="32">
        <v>-658.66168920000007</v>
      </c>
      <c r="D81" s="32">
        <v>-658.66168920000007</v>
      </c>
      <c r="E81" s="32">
        <v>-941.36596435000001</v>
      </c>
      <c r="F81" s="32">
        <v>-941.53582037000001</v>
      </c>
      <c r="G81" s="32">
        <v>-941.36596435000001</v>
      </c>
      <c r="H81" s="32">
        <v>-918.86209764</v>
      </c>
      <c r="I81" s="32">
        <v>-918.86209764</v>
      </c>
      <c r="J81" s="32">
        <v>-918.86209764</v>
      </c>
      <c r="K81" s="32">
        <v>-876.19993196899998</v>
      </c>
      <c r="L81" s="32">
        <v>-876.19993196899998</v>
      </c>
      <c r="M81" s="32">
        <v>-876.19993196899998</v>
      </c>
      <c r="N81" s="46">
        <v>-824.42809885399993</v>
      </c>
      <c r="O81" s="47" t="s">
        <v>104</v>
      </c>
    </row>
    <row r="82" spans="1:15" x14ac:dyDescent="0.25">
      <c r="A82" s="76" t="s">
        <v>105</v>
      </c>
      <c r="B82" s="32">
        <v>15024.848334409999</v>
      </c>
      <c r="C82" s="32">
        <v>15425.267014099998</v>
      </c>
      <c r="D82" s="32">
        <v>15810.837731559997</v>
      </c>
      <c r="E82" s="32">
        <v>16101.750527169997</v>
      </c>
      <c r="F82" s="32">
        <v>16434.047694729998</v>
      </c>
      <c r="G82" s="32">
        <v>16799.813355099999</v>
      </c>
      <c r="H82" s="32">
        <v>17192.554955119998</v>
      </c>
      <c r="I82" s="32">
        <v>17583.79183246</v>
      </c>
      <c r="J82" s="32">
        <v>17978.989546500001</v>
      </c>
      <c r="K82" s="32">
        <v>18329.127082151001</v>
      </c>
      <c r="L82" s="32">
        <v>18680.886391362998</v>
      </c>
      <c r="M82" s="32">
        <v>19064.110198137998</v>
      </c>
      <c r="N82" s="46">
        <v>19507.431801064999</v>
      </c>
      <c r="O82" s="47" t="s">
        <v>106</v>
      </c>
    </row>
    <row r="83" spans="1:15" x14ac:dyDescent="0.25">
      <c r="A83" s="77" t="s">
        <v>107</v>
      </c>
      <c r="B83" s="32">
        <v>11487.231499639998</v>
      </c>
      <c r="C83" s="32">
        <v>11487.231499639998</v>
      </c>
      <c r="D83" s="32">
        <v>11487.231499639998</v>
      </c>
      <c r="E83" s="32">
        <v>11487.231499639998</v>
      </c>
      <c r="F83" s="32">
        <v>11487.231499639998</v>
      </c>
      <c r="G83" s="32">
        <v>11487.231499639998</v>
      </c>
      <c r="H83" s="32">
        <v>11487.231499639998</v>
      </c>
      <c r="I83" s="32">
        <v>14785.543820340001</v>
      </c>
      <c r="J83" s="32">
        <v>14785.543820340001</v>
      </c>
      <c r="K83" s="32">
        <v>14785.543820343999</v>
      </c>
      <c r="L83" s="32">
        <v>14785.543820343999</v>
      </c>
      <c r="M83" s="32">
        <v>14785.543820343999</v>
      </c>
      <c r="N83" s="46">
        <v>14785.543820343999</v>
      </c>
      <c r="O83" s="48" t="s">
        <v>108</v>
      </c>
    </row>
    <row r="84" spans="1:15" x14ac:dyDescent="0.25">
      <c r="A84" s="77" t="s">
        <v>109</v>
      </c>
      <c r="B84" s="32">
        <v>3537.61683477</v>
      </c>
      <c r="C84" s="32">
        <v>3938.0355144600003</v>
      </c>
      <c r="D84" s="32">
        <v>4323.60623192</v>
      </c>
      <c r="E84" s="32">
        <v>4614.5190275299992</v>
      </c>
      <c r="F84" s="32">
        <v>4946.8161950899994</v>
      </c>
      <c r="G84" s="32">
        <v>5312.58185546</v>
      </c>
      <c r="H84" s="32">
        <v>5705.3234554800001</v>
      </c>
      <c r="I84" s="32">
        <v>2798.2480121200001</v>
      </c>
      <c r="J84" s="32">
        <v>3193.44572616</v>
      </c>
      <c r="K84" s="32">
        <v>3543.5832618069999</v>
      </c>
      <c r="L84" s="32">
        <v>3895.3425710189999</v>
      </c>
      <c r="M84" s="32">
        <v>4278.5663777939999</v>
      </c>
      <c r="N84" s="46">
        <v>4721.8879807209996</v>
      </c>
      <c r="O84" s="48" t="s">
        <v>110</v>
      </c>
    </row>
    <row r="85" spans="1:15" x14ac:dyDescent="0.25">
      <c r="A85" s="79" t="s">
        <v>15</v>
      </c>
      <c r="B85" s="50">
        <v>28429.94834965</v>
      </c>
      <c r="C85" s="50">
        <v>28801.989125460001</v>
      </c>
      <c r="D85" s="50">
        <v>29187.591879719999</v>
      </c>
      <c r="E85" s="50">
        <v>29175.623303070002</v>
      </c>
      <c r="F85" s="50">
        <v>29507.803964310002</v>
      </c>
      <c r="G85" s="50">
        <v>29873.804804900003</v>
      </c>
      <c r="H85" s="50">
        <v>30264.778084550002</v>
      </c>
      <c r="I85" s="50">
        <v>30656.096589519999</v>
      </c>
      <c r="J85" s="50">
        <v>31051.350916349998</v>
      </c>
      <c r="K85" s="50">
        <v>31419.876142898</v>
      </c>
      <c r="L85" s="50">
        <v>31771.606039673999</v>
      </c>
      <c r="M85" s="50">
        <v>32154.890455166998</v>
      </c>
      <c r="N85" s="51">
        <v>32636.456278703998</v>
      </c>
      <c r="O85" s="52" t="s">
        <v>16</v>
      </c>
    </row>
    <row r="86" spans="1:15" x14ac:dyDescent="0.25">
      <c r="A86" s="79" t="s">
        <v>17</v>
      </c>
      <c r="B86" s="36">
        <v>73368.106300660002</v>
      </c>
      <c r="C86" s="36">
        <v>72215.706588290006</v>
      </c>
      <c r="D86" s="36">
        <v>74671.451909650001</v>
      </c>
      <c r="E86" s="36">
        <v>76137.383205549995</v>
      </c>
      <c r="F86" s="36">
        <v>75287.678744479999</v>
      </c>
      <c r="G86" s="36">
        <v>76832.508056749997</v>
      </c>
      <c r="H86" s="36">
        <v>77587.908028610007</v>
      </c>
      <c r="I86" s="36">
        <v>79201.647904540005</v>
      </c>
      <c r="J86" s="36">
        <v>80130.914207059992</v>
      </c>
      <c r="K86" s="36">
        <v>80743.211160414998</v>
      </c>
      <c r="L86" s="36">
        <v>81061.792159481003</v>
      </c>
      <c r="M86" s="36">
        <v>81996.201155267001</v>
      </c>
      <c r="N86" s="67">
        <v>83121.759825643996</v>
      </c>
      <c r="O86" s="52" t="s">
        <v>18</v>
      </c>
    </row>
    <row r="87" spans="1:15" x14ac:dyDescent="0.25">
      <c r="A87" s="172"/>
      <c r="B87" s="173"/>
      <c r="C87" s="173"/>
      <c r="D87" s="173"/>
      <c r="E87" s="173"/>
      <c r="F87" s="173"/>
      <c r="G87" s="173"/>
      <c r="H87" s="173"/>
      <c r="I87" s="173"/>
      <c r="J87" s="173"/>
      <c r="K87" s="173"/>
      <c r="L87" s="173"/>
      <c r="M87" s="173"/>
      <c r="N87" s="173"/>
      <c r="O87" s="174"/>
    </row>
    <row r="88" spans="1:15" x14ac:dyDescent="0.25">
      <c r="A88" s="110" t="s">
        <v>474</v>
      </c>
    </row>
    <row r="89" spans="1:15" x14ac:dyDescent="0.25">
      <c r="A89" s="38" t="s">
        <v>476</v>
      </c>
    </row>
    <row r="91" spans="1:15" x14ac:dyDescent="0.25">
      <c r="A91" s="39" t="s">
        <v>265</v>
      </c>
    </row>
    <row r="92" spans="1:15" x14ac:dyDescent="0.25">
      <c r="A92" s="39" t="s">
        <v>516</v>
      </c>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322E5A-7019-41B0-95B3-C8F687A91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49FFA3-A6F1-448B-9DFB-31AA02A325D7}">
  <ds:schemaRefs>
    <ds:schemaRef ds:uri="http://schemas.microsoft.com/office/infopath/2007/PartnerControls"/>
    <ds:schemaRef ds:uri="http://schemas.microsoft.com/office/2006/metadata/properties"/>
    <ds:schemaRef ds:uri="http://www.w3.org/XML/1998/namespace"/>
    <ds:schemaRef ds:uri="http://purl.org/dc/elements/1.1/"/>
    <ds:schemaRef ds:uri="http://purl.org/dc/dcmitype/"/>
    <ds:schemaRef ds:uri="http://purl.org/dc/terms/"/>
    <ds:schemaRef ds:uri="http://schemas.microsoft.com/sharepoint/v3"/>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32</vt:i4>
      </vt:variant>
    </vt:vector>
  </HeadingPairs>
  <TitlesOfParts>
    <vt:vector size="46" baseType="lpstr">
      <vt:lpstr>Cover</vt:lpstr>
      <vt:lpstr>Disclaimer</vt:lpstr>
      <vt:lpstr>Pengantar</vt:lpstr>
      <vt:lpstr>Isi</vt:lpstr>
      <vt:lpstr>Istilah</vt:lpstr>
      <vt:lpstr>1.1</vt:lpstr>
      <vt:lpstr>1.2</vt:lpstr>
      <vt:lpstr>1.3</vt:lpstr>
      <vt:lpstr>2.1</vt:lpstr>
      <vt:lpstr>2.2</vt:lpstr>
      <vt:lpstr>3.1</vt:lpstr>
      <vt:lpstr>3.2</vt:lpstr>
      <vt:lpstr>3.3</vt:lpstr>
      <vt:lpstr>3.4</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'2.1'!Print_Area</vt:lpstr>
      <vt:lpstr>'2.2'!Print_Area</vt:lpstr>
      <vt:lpstr>'3.1'!Print_Area</vt:lpstr>
      <vt:lpstr>'3.2'!Print_Area</vt:lpstr>
      <vt:lpstr>'3.3'!Print_Area</vt:lpstr>
      <vt:lpstr>'3.4'!Print_Area</vt:lpstr>
      <vt:lpstr>Disclaimer!Print_Area</vt:lpstr>
      <vt:lpstr>Isi!Print_Area</vt:lpstr>
      <vt:lpstr>Istilah!Print_Area</vt:lpstr>
      <vt:lpstr>'2.1'!Print_Titles</vt:lpstr>
      <vt:lpstr>'2.2'!Print_Titles</vt:lpstr>
      <vt:lpstr>'3.1'!Print_Titles</vt:lpstr>
      <vt:lpstr>'3.2'!Print_Titles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Jun 1033</cp:lastModifiedBy>
  <cp:lastPrinted>2023-11-25T09:16:35Z</cp:lastPrinted>
  <dcterms:created xsi:type="dcterms:W3CDTF">2016-11-16T09:16:47Z</dcterms:created>
  <dcterms:modified xsi:type="dcterms:W3CDTF">2024-02-26T02:43:18Z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