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worksheets/sheet38.xml" ContentType="application/vnd.openxmlformats-officedocument.spreadsheetml.worksheet+xml"/>
  <Override PartName="/xl/worksheets/sheet1.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32.xml" ContentType="application/vnd.openxmlformats-officedocument.spreadsheetml.worksheet+xml"/>
  <Override PartName="/xl/worksheets/sheet37.xml" ContentType="application/vnd.openxmlformats-officedocument.spreadsheetml.worksheet+xml"/>
  <Override PartName="/xl/worksheets/sheet30.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31.xml" ContentType="application/vnd.openxmlformats-officedocument.spreadsheetml.worksheet+xml"/>
  <Override PartName="/xl/worksheets/sheet20.xml" ContentType="application/vnd.openxmlformats-officedocument.spreadsheetml.worksheet+xml"/>
  <Override PartName="/xl/worksheets/sheet22.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755" tabRatio="1000" firstSheet="6" activeTab="32"/>
  </bookViews>
  <sheets>
    <sheet name="Cover" sheetId="37" r:id="rId1"/>
    <sheet name="Notes" sheetId="38" r:id="rId2"/>
    <sheet name="Table Of Content" sheetId="41" r:id="rId3"/>
    <sheet name="T1" sheetId="1" r:id="rId4"/>
    <sheet name="T2" sheetId="2" r:id="rId5"/>
    <sheet name="T3" sheetId="3" r:id="rId6"/>
    <sheet name="T4" sheetId="4" r:id="rId7"/>
    <sheet name="T5" sheetId="5" r:id="rId8"/>
    <sheet name="T6" sheetId="6" r:id="rId9"/>
    <sheet name="T7" sheetId="7" r:id="rId10"/>
    <sheet name="T8" sheetId="8" r:id="rId11"/>
    <sheet name="T9" sheetId="9" r:id="rId12"/>
    <sheet name="T10" sheetId="10" r:id="rId13"/>
    <sheet name="T11" sheetId="11" r:id="rId14"/>
    <sheet name="T12" sheetId="12" r:id="rId15"/>
    <sheet name="T13" sheetId="13" r:id="rId16"/>
    <sheet name="T14" sheetId="14" r:id="rId17"/>
    <sheet name="T15" sheetId="15" r:id="rId18"/>
    <sheet name="T16" sheetId="16" r:id="rId19"/>
    <sheet name="T17" sheetId="17" r:id="rId20"/>
    <sheet name="T18" sheetId="18" r:id="rId21"/>
    <sheet name="T19" sheetId="19" r:id="rId22"/>
    <sheet name="T20" sheetId="20" r:id="rId23"/>
    <sheet name="T21" sheetId="21" r:id="rId24"/>
    <sheet name="T22" sheetId="22" r:id="rId25"/>
    <sheet name="T23" sheetId="23" r:id="rId26"/>
    <sheet name="T24" sheetId="24" r:id="rId27"/>
    <sheet name="T25" sheetId="25" r:id="rId28"/>
    <sheet name="T26" sheetId="26" r:id="rId29"/>
    <sheet name="T27" sheetId="27" r:id="rId30"/>
    <sheet name="T28" sheetId="28" r:id="rId31"/>
    <sheet name="T29" sheetId="29" r:id="rId32"/>
    <sheet name="T30" sheetId="30" r:id="rId33"/>
    <sheet name="T31" sheetId="31" r:id="rId34"/>
    <sheet name="T32" sheetId="32" r:id="rId35"/>
    <sheet name="T33" sheetId="33" r:id="rId36"/>
    <sheet name="T34" sheetId="34" r:id="rId37"/>
    <sheet name="Glosary" sheetId="36" r:id="rId38"/>
  </sheets>
  <definedNames>
    <definedName name="_Toc444590239" localSheetId="3">'T1'!$A$1</definedName>
    <definedName name="_Toc444590240" localSheetId="4">'T2'!$A$1</definedName>
    <definedName name="_Toc444590241" localSheetId="5">'T3'!$A$1</definedName>
    <definedName name="_Toc444590242" localSheetId="6">'T4'!$A$1</definedName>
    <definedName name="_Toc444590243" localSheetId="7">'T5'!$A$1</definedName>
    <definedName name="_Toc444590244" localSheetId="8">'T6'!$A$1</definedName>
    <definedName name="_Toc444590245" localSheetId="9">'T7'!$A$1</definedName>
    <definedName name="_Toc444590246" localSheetId="10">'T8'!$A$1</definedName>
    <definedName name="_Toc444590247" localSheetId="11">'T9'!$A$1</definedName>
    <definedName name="_Toc444590248" localSheetId="12">'T10'!$A$1</definedName>
    <definedName name="_Toc444590249" localSheetId="13">'T11'!$A$1</definedName>
    <definedName name="_Toc444590250" localSheetId="14">'T12'!$A$1</definedName>
    <definedName name="_Toc444590251" localSheetId="15">'T13'!$A$1</definedName>
    <definedName name="_Toc444590252" localSheetId="16">'T14'!$A$1</definedName>
    <definedName name="_Toc444590253" localSheetId="17">'T15'!$A$1</definedName>
    <definedName name="_Toc444590254" localSheetId="18">'T16'!$A$1</definedName>
    <definedName name="_Toc444590255" localSheetId="19">'T17'!$A$1</definedName>
    <definedName name="_Toc444590256" localSheetId="20">'T18'!$A$1</definedName>
    <definedName name="_Toc444590257" localSheetId="21">'T19'!$A$1</definedName>
    <definedName name="_Toc444590258" localSheetId="22">'T20'!$A$1</definedName>
    <definedName name="_Toc444590259" localSheetId="23">'T21'!$A$1</definedName>
    <definedName name="_Toc444590260" localSheetId="24">'T22'!$A$1</definedName>
    <definedName name="_Toc444590261" localSheetId="25">'T23'!$A$1</definedName>
    <definedName name="_Toc444590262" localSheetId="26">'T24'!$A$1</definedName>
    <definedName name="_Toc444590263" localSheetId="27">'T25'!$A$1</definedName>
    <definedName name="_Toc444590264" localSheetId="28">'T26'!$A$1</definedName>
    <definedName name="_Toc444590265" localSheetId="29">'T27'!$A$1</definedName>
    <definedName name="_Toc444590266" localSheetId="30">'T28'!$A$1</definedName>
    <definedName name="_Toc444590267" localSheetId="31">'T29'!$A$1</definedName>
    <definedName name="_Toc444590268" localSheetId="32">'T30'!$A$1</definedName>
    <definedName name="_Toc444590269" localSheetId="33">'T31'!$A$1</definedName>
    <definedName name="_Toc444590270" localSheetId="34">'T32'!$A$1</definedName>
    <definedName name="_Toc444590271" localSheetId="35">'T33'!$A$1</definedName>
    <definedName name="_Toc444590272" localSheetId="36">'T34'!$A$1</definedName>
    <definedName name="premi_okto14">#REF!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 i="13" l="1"/>
  <c r="O11" i="30" l="1"/>
  <c r="O7" i="30"/>
  <c r="O19" i="29"/>
  <c r="O12" i="29"/>
  <c r="O19" i="28"/>
  <c r="O12" i="28"/>
  <c r="O12" i="27"/>
  <c r="O17" i="26"/>
  <c r="O10" i="26"/>
  <c r="O18" i="26" s="1"/>
  <c r="O4" i="30" s="1"/>
  <c r="O17" i="25"/>
  <c r="O10" i="25"/>
  <c r="O18" i="25" s="1"/>
  <c r="O4" i="29" s="1"/>
  <c r="O17" i="24"/>
  <c r="O10" i="24"/>
  <c r="O17" i="23"/>
  <c r="O10" i="23"/>
  <c r="O18" i="23" s="1"/>
  <c r="O4" i="27" s="1"/>
  <c r="O9" i="22"/>
  <c r="O9" i="21"/>
  <c r="O9" i="20"/>
  <c r="O10" i="19"/>
  <c r="O10" i="18"/>
  <c r="O10" i="17"/>
  <c r="O9" i="16"/>
  <c r="O14" i="14"/>
  <c r="O14" i="15"/>
  <c r="O20" i="29" l="1"/>
  <c r="O22" i="29" s="1"/>
  <c r="O18" i="24"/>
  <c r="O4" i="28" s="1"/>
  <c r="O20" i="28"/>
  <c r="O22" i="28" s="1"/>
  <c r="O12" i="30"/>
  <c r="O14" i="30" s="1"/>
  <c r="O20" i="27"/>
  <c r="O22" i="27" s="1"/>
  <c r="O21" i="12" l="1"/>
  <c r="O21" i="11"/>
  <c r="O21" i="10"/>
  <c r="O21" i="9"/>
  <c r="N7" i="7" l="1"/>
  <c r="N7" i="5" l="1"/>
  <c r="N7" i="3"/>
  <c r="N7" i="1"/>
  <c r="N9" i="16" l="1"/>
  <c r="N11" i="30" l="1"/>
  <c r="N7" i="30"/>
  <c r="N19" i="29"/>
  <c r="N12" i="29"/>
  <c r="N19" i="28"/>
  <c r="N12" i="28"/>
  <c r="N19" i="27"/>
  <c r="N12" i="27"/>
  <c r="N17" i="26"/>
  <c r="N10" i="26"/>
  <c r="N17" i="25"/>
  <c r="N10" i="25"/>
  <c r="N18" i="25" s="1"/>
  <c r="N4" i="29" s="1"/>
  <c r="N17" i="24"/>
  <c r="N10" i="24"/>
  <c r="N18" i="24" s="1"/>
  <c r="N4" i="28" s="1"/>
  <c r="N17" i="23"/>
  <c r="N10" i="23"/>
  <c r="N9" i="22"/>
  <c r="N9" i="21"/>
  <c r="N9" i="20"/>
  <c r="N10" i="19"/>
  <c r="N10" i="18"/>
  <c r="N10" i="17"/>
  <c r="N14" i="15"/>
  <c r="N14" i="14"/>
  <c r="N14" i="13"/>
  <c r="N21" i="12"/>
  <c r="N21" i="11"/>
  <c r="N21" i="10"/>
  <c r="N21" i="9"/>
  <c r="M7" i="7"/>
  <c r="M7" i="5"/>
  <c r="N18" i="23" l="1"/>
  <c r="N4" i="27" s="1"/>
  <c r="N20" i="27" s="1"/>
  <c r="N22" i="27" s="1"/>
  <c r="N20" i="29"/>
  <c r="N22" i="29" s="1"/>
  <c r="N20" i="28"/>
  <c r="N22" i="28" s="1"/>
  <c r="N18" i="26"/>
  <c r="N4" i="30" s="1"/>
  <c r="N12" i="30" s="1"/>
  <c r="N14" i="30" s="1"/>
  <c r="M7" i="3" l="1"/>
  <c r="M7" i="1" l="1"/>
  <c r="M9" i="16" l="1"/>
  <c r="M14" i="13" l="1"/>
  <c r="M11" i="30" l="1"/>
  <c r="M7" i="30"/>
  <c r="M19" i="29"/>
  <c r="M12" i="29"/>
  <c r="M19" i="28"/>
  <c r="M12" i="28"/>
  <c r="M19" i="27"/>
  <c r="M12" i="27"/>
  <c r="M17" i="26"/>
  <c r="M10" i="26"/>
  <c r="M17" i="25"/>
  <c r="M10" i="25"/>
  <c r="M17" i="24"/>
  <c r="M10" i="24"/>
  <c r="M17" i="23"/>
  <c r="M10" i="23"/>
  <c r="M9" i="22"/>
  <c r="M9" i="21"/>
  <c r="M9" i="20"/>
  <c r="M10" i="19"/>
  <c r="M10" i="18"/>
  <c r="M10" i="17"/>
  <c r="M14" i="15"/>
  <c r="M14" i="14"/>
  <c r="L14" i="14"/>
  <c r="L14" i="13"/>
  <c r="M21" i="12"/>
  <c r="M21" i="11"/>
  <c r="M21" i="10"/>
  <c r="M21" i="9"/>
  <c r="L7" i="7"/>
  <c r="L7" i="5"/>
  <c r="L7" i="3"/>
  <c r="M18" i="25" l="1"/>
  <c r="M4" i="29" s="1"/>
  <c r="M20" i="29" s="1"/>
  <c r="M22" i="29" s="1"/>
  <c r="M18" i="26"/>
  <c r="M4" i="30" s="1"/>
  <c r="M12" i="30" s="1"/>
  <c r="M14" i="30" s="1"/>
  <c r="M18" i="24"/>
  <c r="M4" i="28" s="1"/>
  <c r="M20" i="28" s="1"/>
  <c r="M22" i="28" s="1"/>
  <c r="M18" i="23"/>
  <c r="M4" i="27" s="1"/>
  <c r="M20" i="27" s="1"/>
  <c r="M22" i="27" s="1"/>
  <c r="L7" i="1"/>
  <c r="L11" i="30" l="1"/>
  <c r="L17" i="26"/>
  <c r="C7" i="34" l="1"/>
  <c r="D7" i="34"/>
  <c r="E7" i="34"/>
  <c r="F7" i="34"/>
  <c r="G7" i="34"/>
  <c r="L7" i="30" l="1"/>
  <c r="L19" i="29"/>
  <c r="J19" i="29"/>
  <c r="K19" i="29"/>
  <c r="I19" i="29"/>
  <c r="L12" i="29"/>
  <c r="L19" i="28"/>
  <c r="L12" i="28"/>
  <c r="L19" i="27"/>
  <c r="L12" i="27"/>
  <c r="K10" i="26"/>
  <c r="K18" i="26" s="1"/>
  <c r="L10" i="26"/>
  <c r="L18" i="26" s="1"/>
  <c r="L4" i="30" s="1"/>
  <c r="F18" i="26"/>
  <c r="J18" i="26"/>
  <c r="C17" i="26"/>
  <c r="D17" i="26"/>
  <c r="E17" i="26"/>
  <c r="F17" i="26"/>
  <c r="G17" i="26"/>
  <c r="H17" i="26"/>
  <c r="I17" i="26"/>
  <c r="J17" i="26"/>
  <c r="K17" i="26"/>
  <c r="C10" i="26"/>
  <c r="C18" i="26" s="1"/>
  <c r="D10" i="26"/>
  <c r="D18" i="26" s="1"/>
  <c r="E10" i="26"/>
  <c r="E18" i="26" s="1"/>
  <c r="F10" i="26"/>
  <c r="G10" i="26"/>
  <c r="G18" i="26" s="1"/>
  <c r="H10" i="26"/>
  <c r="H18" i="26" s="1"/>
  <c r="I10" i="26"/>
  <c r="I18" i="26" s="1"/>
  <c r="J10" i="26"/>
  <c r="L12" i="30" l="1"/>
  <c r="L14" i="30" s="1"/>
  <c r="J17" i="25"/>
  <c r="K17" i="25"/>
  <c r="L17" i="25"/>
  <c r="L10" i="25"/>
  <c r="L17" i="24"/>
  <c r="L10" i="24"/>
  <c r="L17" i="23"/>
  <c r="L10" i="23"/>
  <c r="L9" i="22"/>
  <c r="L9" i="21"/>
  <c r="L9" i="20"/>
  <c r="L10" i="19"/>
  <c r="L10" i="18"/>
  <c r="L10" i="17"/>
  <c r="L9" i="16"/>
  <c r="L14" i="15"/>
  <c r="L21" i="12"/>
  <c r="L21" i="11"/>
  <c r="L21" i="10"/>
  <c r="L21" i="9"/>
  <c r="K7" i="7"/>
  <c r="K7" i="5"/>
  <c r="K7" i="3"/>
  <c r="K7" i="1"/>
  <c r="L18" i="25" l="1"/>
  <c r="L4" i="29" s="1"/>
  <c r="L20" i="29" s="1"/>
  <c r="L22" i="29" s="1"/>
  <c r="L18" i="24"/>
  <c r="L4" i="28" s="1"/>
  <c r="L20" i="28" s="1"/>
  <c r="L22" i="28" s="1"/>
  <c r="L18" i="23"/>
  <c r="L4" i="27" s="1"/>
  <c r="L20" i="27" s="1"/>
  <c r="L22" i="27" s="1"/>
  <c r="J7" i="3"/>
  <c r="K11" i="30" l="1"/>
  <c r="K12" i="29"/>
  <c r="K7" i="30"/>
  <c r="K19" i="28"/>
  <c r="K12" i="28"/>
  <c r="K19" i="27"/>
  <c r="K12" i="27"/>
  <c r="K4" i="30"/>
  <c r="K10" i="25"/>
  <c r="K18" i="25" s="1"/>
  <c r="K4" i="29" s="1"/>
  <c r="K20" i="29" s="1"/>
  <c r="K22" i="29" s="1"/>
  <c r="K17" i="24"/>
  <c r="K10" i="24"/>
  <c r="K17" i="23"/>
  <c r="K10" i="23"/>
  <c r="K9" i="22"/>
  <c r="K9" i="21"/>
  <c r="K9" i="20"/>
  <c r="K10" i="19"/>
  <c r="K10" i="18"/>
  <c r="K10" i="17"/>
  <c r="K14" i="14"/>
  <c r="K18" i="23" l="1"/>
  <c r="K4" i="27" s="1"/>
  <c r="K20" i="27" s="1"/>
  <c r="K22" i="27" s="1"/>
  <c r="K12" i="30"/>
  <c r="K14" i="30" s="1"/>
  <c r="K18" i="24"/>
  <c r="K4" i="28" s="1"/>
  <c r="K20" i="28" s="1"/>
  <c r="K22" i="28" s="1"/>
  <c r="K9" i="16" l="1"/>
  <c r="K14" i="15"/>
  <c r="K14" i="13" l="1"/>
  <c r="K21" i="12"/>
  <c r="K21" i="11"/>
  <c r="K21" i="10"/>
  <c r="K21" i="9"/>
  <c r="J7" i="7"/>
  <c r="J7" i="5"/>
  <c r="J7" i="1"/>
  <c r="I21" i="9" l="1"/>
  <c r="J21" i="9"/>
  <c r="J17" i="23" l="1"/>
  <c r="C17" i="23"/>
  <c r="D17" i="23"/>
  <c r="E17" i="23"/>
  <c r="F17" i="23"/>
  <c r="G17" i="23"/>
  <c r="H17" i="23"/>
  <c r="I17" i="23"/>
  <c r="J10" i="19"/>
  <c r="J10" i="17"/>
  <c r="J10" i="18"/>
  <c r="C14" i="15" l="1"/>
  <c r="D14" i="15"/>
  <c r="E14" i="15"/>
  <c r="F14" i="15"/>
  <c r="G14" i="15"/>
  <c r="H14" i="15"/>
  <c r="I14" i="15"/>
  <c r="J14" i="15"/>
  <c r="C14" i="14"/>
  <c r="D14" i="14"/>
  <c r="E14" i="14"/>
  <c r="F14" i="14"/>
  <c r="G14" i="14"/>
  <c r="H14" i="14"/>
  <c r="I14" i="14"/>
  <c r="E14" i="13"/>
  <c r="I14" i="13"/>
  <c r="J14" i="13"/>
  <c r="C5" i="13"/>
  <c r="C14" i="13" s="1"/>
  <c r="D5" i="13"/>
  <c r="D14" i="13" s="1"/>
  <c r="E5" i="13"/>
  <c r="F5" i="13"/>
  <c r="F14" i="13" s="1"/>
  <c r="G5" i="13"/>
  <c r="G14" i="13" s="1"/>
  <c r="H5" i="13"/>
  <c r="H14" i="13" s="1"/>
  <c r="I5" i="13"/>
  <c r="B7" i="5" l="1"/>
  <c r="C7" i="5"/>
  <c r="D7" i="5"/>
  <c r="E7" i="5"/>
  <c r="F7" i="5"/>
  <c r="G7" i="5"/>
  <c r="H7" i="5"/>
  <c r="I7" i="5"/>
  <c r="B7" i="3" l="1"/>
  <c r="C7" i="3"/>
  <c r="D7" i="3"/>
  <c r="E7" i="3"/>
  <c r="F7" i="3"/>
  <c r="G7" i="3"/>
  <c r="H7" i="3"/>
  <c r="I7" i="3"/>
  <c r="I7" i="1" l="1"/>
  <c r="B7" i="34" l="1"/>
  <c r="C12" i="29" l="1"/>
  <c r="D12" i="29"/>
  <c r="E12" i="29"/>
  <c r="F12" i="29"/>
  <c r="G12" i="29"/>
  <c r="H12" i="29"/>
  <c r="I12" i="29"/>
  <c r="J12" i="29"/>
  <c r="C12" i="27"/>
  <c r="D12" i="27"/>
  <c r="E12" i="27"/>
  <c r="F12" i="27"/>
  <c r="G12" i="27"/>
  <c r="H12" i="27"/>
  <c r="I12" i="27"/>
  <c r="J12" i="27"/>
  <c r="C12" i="28" l="1"/>
  <c r="D12" i="28"/>
  <c r="E12" i="28"/>
  <c r="F12" i="28"/>
  <c r="G12" i="28"/>
  <c r="H12" i="28"/>
  <c r="I12" i="28"/>
  <c r="J12" i="28"/>
  <c r="J11" i="30"/>
  <c r="I11" i="30"/>
  <c r="H11" i="30"/>
  <c r="G11" i="30"/>
  <c r="F11" i="30"/>
  <c r="E11" i="30"/>
  <c r="D11" i="30"/>
  <c r="C11" i="30"/>
  <c r="J7" i="30"/>
  <c r="I7" i="30"/>
  <c r="H7" i="30"/>
  <c r="G7" i="30"/>
  <c r="F7" i="30"/>
  <c r="E7" i="30"/>
  <c r="D7" i="30"/>
  <c r="C7" i="30"/>
  <c r="H19" i="29"/>
  <c r="G19" i="29"/>
  <c r="F19" i="29"/>
  <c r="E19" i="29"/>
  <c r="D19" i="29"/>
  <c r="C19" i="29"/>
  <c r="J19" i="28"/>
  <c r="I19" i="28"/>
  <c r="H19" i="28"/>
  <c r="G19" i="28"/>
  <c r="F19" i="28"/>
  <c r="E19" i="28"/>
  <c r="D19" i="28"/>
  <c r="C19" i="28"/>
  <c r="J19" i="27"/>
  <c r="I19" i="27"/>
  <c r="H19" i="27"/>
  <c r="G19" i="27"/>
  <c r="F19" i="27"/>
  <c r="E19" i="27"/>
  <c r="D19" i="27"/>
  <c r="C19" i="27"/>
  <c r="H4" i="30" l="1"/>
  <c r="H12" i="30" s="1"/>
  <c r="H14" i="30" s="1"/>
  <c r="G4" i="30"/>
  <c r="G12" i="30" s="1"/>
  <c r="G14" i="30" s="1"/>
  <c r="F4" i="30"/>
  <c r="F12" i="30" s="1"/>
  <c r="F14" i="30" s="1"/>
  <c r="C4" i="30"/>
  <c r="C12" i="30" s="1"/>
  <c r="C14" i="30" s="1"/>
  <c r="I17" i="25"/>
  <c r="H17" i="25"/>
  <c r="G17" i="25"/>
  <c r="F17" i="25"/>
  <c r="E17" i="25"/>
  <c r="D17" i="25"/>
  <c r="C17" i="25"/>
  <c r="J10" i="25"/>
  <c r="I10" i="25"/>
  <c r="I18" i="25" s="1"/>
  <c r="I4" i="29" s="1"/>
  <c r="I20" i="29" s="1"/>
  <c r="I22" i="29" s="1"/>
  <c r="H10" i="25"/>
  <c r="G10" i="25"/>
  <c r="F10" i="25"/>
  <c r="E10" i="25"/>
  <c r="E18" i="25" s="1"/>
  <c r="E4" i="29" s="1"/>
  <c r="E20" i="29" s="1"/>
  <c r="E22" i="29" s="1"/>
  <c r="D10" i="25"/>
  <c r="C10" i="25"/>
  <c r="J17" i="24"/>
  <c r="I17" i="24"/>
  <c r="H17" i="24"/>
  <c r="G17" i="24"/>
  <c r="F17" i="24"/>
  <c r="E17" i="24"/>
  <c r="D17" i="24"/>
  <c r="C17" i="24"/>
  <c r="J10" i="24"/>
  <c r="I10" i="24"/>
  <c r="H10" i="24"/>
  <c r="G10" i="24"/>
  <c r="F10" i="24"/>
  <c r="F18" i="24" s="1"/>
  <c r="F4" i="28" s="1"/>
  <c r="F20" i="28" s="1"/>
  <c r="F22" i="28" s="1"/>
  <c r="E10" i="24"/>
  <c r="D10" i="24"/>
  <c r="C10" i="24"/>
  <c r="C10" i="23"/>
  <c r="C18" i="23" s="1"/>
  <c r="C4" i="27" s="1"/>
  <c r="C20" i="27" s="1"/>
  <c r="C22" i="27" s="1"/>
  <c r="D10" i="23"/>
  <c r="D18" i="23" s="1"/>
  <c r="D4" i="27" s="1"/>
  <c r="D20" i="27" s="1"/>
  <c r="D22" i="27" s="1"/>
  <c r="E10" i="23"/>
  <c r="E18" i="23" s="1"/>
  <c r="E4" i="27" s="1"/>
  <c r="E20" i="27" s="1"/>
  <c r="E22" i="27" s="1"/>
  <c r="F10" i="23"/>
  <c r="F18" i="23" s="1"/>
  <c r="F4" i="27" s="1"/>
  <c r="F20" i="27" s="1"/>
  <c r="F22" i="27" s="1"/>
  <c r="G10" i="23"/>
  <c r="G18" i="23" s="1"/>
  <c r="G4" i="27" s="1"/>
  <c r="G20" i="27" s="1"/>
  <c r="G22" i="27" s="1"/>
  <c r="H10" i="23"/>
  <c r="H18" i="23" s="1"/>
  <c r="H4" i="27" s="1"/>
  <c r="H20" i="27" s="1"/>
  <c r="H22" i="27" s="1"/>
  <c r="I10" i="23"/>
  <c r="I18" i="23" s="1"/>
  <c r="I4" i="27" s="1"/>
  <c r="I20" i="27" s="1"/>
  <c r="I22" i="27" s="1"/>
  <c r="J10" i="23"/>
  <c r="J18" i="23" s="1"/>
  <c r="J4" i="27" s="1"/>
  <c r="J20" i="27" s="1"/>
  <c r="J22" i="27" s="1"/>
  <c r="J9" i="22"/>
  <c r="I9" i="22"/>
  <c r="H9" i="22"/>
  <c r="G9" i="22"/>
  <c r="F9" i="22"/>
  <c r="E9" i="22"/>
  <c r="D9" i="22"/>
  <c r="C9" i="22"/>
  <c r="J9" i="21"/>
  <c r="I9" i="21"/>
  <c r="H9" i="21"/>
  <c r="G9" i="21"/>
  <c r="F9" i="21"/>
  <c r="E9" i="21"/>
  <c r="D9" i="21"/>
  <c r="C9" i="21"/>
  <c r="J9" i="20"/>
  <c r="I9" i="20"/>
  <c r="H9" i="20"/>
  <c r="G9" i="20"/>
  <c r="F9" i="20"/>
  <c r="E9" i="20"/>
  <c r="D9" i="20"/>
  <c r="C9" i="20"/>
  <c r="C10" i="19"/>
  <c r="D10" i="19"/>
  <c r="E10" i="19"/>
  <c r="F10" i="19"/>
  <c r="G10" i="19"/>
  <c r="H10" i="19"/>
  <c r="I10" i="19"/>
  <c r="C10" i="18"/>
  <c r="D10" i="18"/>
  <c r="E10" i="18"/>
  <c r="F10" i="18"/>
  <c r="G10" i="18"/>
  <c r="H10" i="18"/>
  <c r="I10" i="18"/>
  <c r="C10" i="17"/>
  <c r="D10" i="17"/>
  <c r="E10" i="17"/>
  <c r="F10" i="17"/>
  <c r="G10" i="17"/>
  <c r="H10" i="17"/>
  <c r="I10" i="17"/>
  <c r="E18" i="24" l="1"/>
  <c r="E4" i="28" s="1"/>
  <c r="E20" i="28" s="1"/>
  <c r="E22" i="28" s="1"/>
  <c r="I18" i="24"/>
  <c r="I4" i="28" s="1"/>
  <c r="I20" i="28" s="1"/>
  <c r="I22" i="28" s="1"/>
  <c r="D18" i="24"/>
  <c r="D4" i="28" s="1"/>
  <c r="D20" i="28" s="1"/>
  <c r="D22" i="28" s="1"/>
  <c r="H18" i="24"/>
  <c r="H4" i="28" s="1"/>
  <c r="H20" i="28" s="1"/>
  <c r="H22" i="28" s="1"/>
  <c r="J4" i="30"/>
  <c r="J12" i="30" s="1"/>
  <c r="J14" i="30" s="1"/>
  <c r="D18" i="25"/>
  <c r="D4" i="29" s="1"/>
  <c r="D20" i="29" s="1"/>
  <c r="D22" i="29" s="1"/>
  <c r="H18" i="25"/>
  <c r="H4" i="29" s="1"/>
  <c r="H20" i="29" s="1"/>
  <c r="H22" i="29" s="1"/>
  <c r="J18" i="24"/>
  <c r="J4" i="28" s="1"/>
  <c r="J20" i="28" s="1"/>
  <c r="J22" i="28" s="1"/>
  <c r="C18" i="24"/>
  <c r="C4" i="28" s="1"/>
  <c r="C20" i="28" s="1"/>
  <c r="C22" i="28" s="1"/>
  <c r="G18" i="24"/>
  <c r="G4" i="28" s="1"/>
  <c r="G20" i="28" s="1"/>
  <c r="G22" i="28" s="1"/>
  <c r="E4" i="30"/>
  <c r="E12" i="30" s="1"/>
  <c r="E14" i="30" s="1"/>
  <c r="I4" i="30"/>
  <c r="I12" i="30" s="1"/>
  <c r="I14" i="30" s="1"/>
  <c r="J18" i="25"/>
  <c r="J4" i="29" s="1"/>
  <c r="J20" i="29" s="1"/>
  <c r="J22" i="29" s="1"/>
  <c r="C18" i="25"/>
  <c r="C4" i="29" s="1"/>
  <c r="C20" i="29" s="1"/>
  <c r="C22" i="29" s="1"/>
  <c r="G18" i="25"/>
  <c r="G4" i="29" s="1"/>
  <c r="G20" i="29" s="1"/>
  <c r="G22" i="29" s="1"/>
  <c r="F18" i="25"/>
  <c r="F4" i="29" s="1"/>
  <c r="F20" i="29" s="1"/>
  <c r="F22" i="29" s="1"/>
  <c r="D4" i="30"/>
  <c r="D12" i="30" s="1"/>
  <c r="D14" i="30" s="1"/>
  <c r="G9" i="16"/>
  <c r="J9" i="16"/>
  <c r="I9" i="16"/>
  <c r="H9" i="16"/>
  <c r="F9" i="16"/>
  <c r="E9" i="16"/>
  <c r="D9" i="16"/>
  <c r="C9" i="16"/>
  <c r="J14" i="14"/>
  <c r="J21" i="12"/>
  <c r="I21" i="12"/>
  <c r="H21" i="12"/>
  <c r="G21" i="12"/>
  <c r="F21" i="12"/>
  <c r="E21" i="12"/>
  <c r="D21" i="12"/>
  <c r="C21" i="12"/>
  <c r="J21" i="11"/>
  <c r="I21" i="11"/>
  <c r="H21" i="11"/>
  <c r="G21" i="11"/>
  <c r="F21" i="11"/>
  <c r="E21" i="11"/>
  <c r="D21" i="11"/>
  <c r="C21" i="11"/>
  <c r="J21" i="10" l="1"/>
  <c r="I21" i="10"/>
  <c r="H21" i="10"/>
  <c r="G21" i="10"/>
  <c r="F21" i="10"/>
  <c r="E21" i="10"/>
  <c r="D21" i="10"/>
  <c r="C21" i="10"/>
  <c r="C21" i="9"/>
  <c r="D21" i="9"/>
  <c r="E21" i="9"/>
  <c r="F21" i="9"/>
  <c r="G21" i="9"/>
  <c r="H21" i="9"/>
  <c r="I7" i="7" l="1"/>
  <c r="B7" i="1"/>
  <c r="C7" i="1"/>
  <c r="D7" i="1"/>
  <c r="E7" i="1"/>
  <c r="F7" i="1"/>
  <c r="G7" i="1"/>
  <c r="H7" i="1"/>
</calcChain>
</file>

<file path=xl/sharedStrings.xml><?xml version="1.0" encoding="utf-8"?>
<sst xmlns="http://schemas.openxmlformats.org/spreadsheetml/2006/main" count="1223" uniqueCount="400">
  <si>
    <t>TABEL 1. JUMLAH DANA PENSIUN</t>
  </si>
  <si>
    <t>DPPK-PPMP</t>
  </si>
  <si>
    <t>DPPK-PPIP</t>
  </si>
  <si>
    <t>DPLK</t>
  </si>
  <si>
    <t>TOTAL</t>
  </si>
  <si>
    <t>Jenis 
Dana Pensiun</t>
  </si>
  <si>
    <t>Type of 
Pension Funds</t>
  </si>
  <si>
    <t>EPF-DBPF</t>
  </si>
  <si>
    <t>EPF-DCPF</t>
  </si>
  <si>
    <t>FIPF</t>
  </si>
  <si>
    <t>TABEL 2. JUMLAH DANA PENSIUN BERDASARKAN PROVINSI</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</si>
  <si>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</si>
  <si>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</si>
  <si>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</si>
  <si>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</si>
  <si>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</si>
  <si>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</si>
  <si>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</si>
  <si>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</si>
  <si>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</si>
  <si>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</si>
  <si>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</si>
  <si>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</si>
  <si>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</si>
  <si>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</si>
  <si>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</si>
  <si>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</si>
  <si>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</si>
  <si>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</si>
  <si>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</si>
  <si>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</si>
  <si>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</si>
  <si>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</si>
  <si>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</si>
  <si>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</si>
  <si>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</si>
  <si>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</si>
  <si>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</si>
  <si>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</si>
  <si>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</si>
  <si>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</si>
  <si>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</si>
  <si>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</si>
  <si>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</si>
  <si>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</si>
  <si>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</si>
  <si>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</si>
  <si>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</si>
  <si>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</si>
  <si>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</si>
  <si>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</si>
  <si>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</si>
  <si>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</si>
  <si>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</si>
  <si>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</si>
  <si>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</si>
  <si>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</si>
  <si>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</si>
  <si>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</si>
  <si>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</si>
  <si>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</si>
  <si>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</si>
  <si>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</si>
  <si>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</si>
  <si>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</si>
  <si>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</si>
  <si>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Portofolio Investasi
(Nilai Wajar)</t>
  </si>
  <si>
    <t>Portfolio Investments
(Fair Value)</t>
  </si>
  <si>
    <t xml:space="preserve">Surat Berharga Pemerintah/ </t>
  </si>
  <si>
    <t xml:space="preserve">Tabungan/ </t>
  </si>
  <si>
    <t xml:space="preserve">Deposito On Call/ </t>
  </si>
  <si>
    <t xml:space="preserve">Deposito Berjangka/ </t>
  </si>
  <si>
    <t xml:space="preserve">Sertifikat Deposito/ </t>
  </si>
  <si>
    <t xml:space="preserve">Sertifikat Bank Indonesia/ </t>
  </si>
  <si>
    <t xml:space="preserve">Saham/ </t>
  </si>
  <si>
    <t xml:space="preserve">Obligasi/ </t>
  </si>
  <si>
    <t xml:space="preserve">Sukuk/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</si>
  <si>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</si>
  <si>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</si>
  <si>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</si>
  <si>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</si>
  <si>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</si>
  <si>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</si>
  <si>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</si>
  <si>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</si>
  <si>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</si>
  <si>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</si>
  <si>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</si>
  <si>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</si>
  <si>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</si>
  <si>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</si>
  <si>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</si>
  <si>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</si>
  <si>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</si>
  <si>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</si>
  <si>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</si>
  <si>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</si>
  <si>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</si>
  <si>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</si>
  <si>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</si>
  <si>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</si>
  <si>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</si>
  <si>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 xml:space="preserve"> - </t>
  </si>
  <si>
    <t xml:space="preserve">Kas dan Bank/ </t>
  </si>
  <si>
    <t xml:space="preserve">Iuran Tambahan/ </t>
  </si>
  <si>
    <t xml:space="preserve">Piutang Bunga Keterlambatan Iuran/ </t>
  </si>
  <si>
    <t xml:space="preserve">Beban Dibayar Dimuka/ </t>
  </si>
  <si>
    <t xml:space="preserve">Piutang Investasi/ </t>
  </si>
  <si>
    <t xml:space="preserve">Piutang Hasil Investasi/ </t>
  </si>
  <si>
    <t xml:space="preserve">Piutang Lain-lain/ </t>
  </si>
  <si>
    <t xml:space="preserve">Iuran Normal Pemberi Kerja/ </t>
  </si>
  <si>
    <t xml:space="preserve">Iuran Normal Peserta/ </t>
  </si>
  <si>
    <t xml:space="preserve">Piutang Iuran Normal/ </t>
  </si>
  <si>
    <t>ASET LANCAR DILUAR INVESTASI</t>
  </si>
  <si>
    <t>NON INVESTMENTS CURRENT ASSETS</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</si>
  <si>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</si>
  <si>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</si>
  <si>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</si>
  <si>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</si>
  <si>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</si>
  <si>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</si>
  <si>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</si>
  <si>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</si>
  <si>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</si>
  <si>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</si>
  <si>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</si>
  <si>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 xml:space="preserve">Tanah dan Bangunan (Nilai Buku)/ </t>
  </si>
  <si>
    <t>Kendaraan (Nilai Buku)/</t>
  </si>
  <si>
    <t xml:space="preserve">Aset Operasional Lainnya (Nilai Buku)/ </t>
  </si>
  <si>
    <t>land and Building (Book Value)</t>
  </si>
  <si>
    <t>Vehicle (Book Value)</t>
  </si>
  <si>
    <t>Computers (Book Value)</t>
  </si>
  <si>
    <t>Office Equipments (Book Value)</t>
  </si>
  <si>
    <t>Other Operational Assets (Book Value)</t>
  </si>
  <si>
    <t>Peralatan Komputer (Nilai Buku)/</t>
  </si>
  <si>
    <t>Peralatan Kantor (Nilai Buku)/</t>
  </si>
  <si>
    <t>Aset Lain-lain</t>
  </si>
  <si>
    <t>Other Assets</t>
  </si>
  <si>
    <t>ASET LANCAR DILUAR INVESTASI
DAN 
ASET LAIN-LAIN</t>
  </si>
  <si>
    <t>OPERATIONAL ASSETS
AND
OTHER ASSETS</t>
  </si>
  <si>
    <t>LIABILITAS DI LUAR KEWAJIBAN AKTUARIA</t>
  </si>
  <si>
    <t>LIABILITIES OTHER THAN ACTUARIAL LIABILITIES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</si>
  <si>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</si>
  <si>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</si>
  <si>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</si>
  <si>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</si>
  <si>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</si>
  <si>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</si>
  <si>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</si>
  <si>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</si>
  <si>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</si>
  <si>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</si>
  <si>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LIABILITAS DI LUAR KEWAJIBAN MANFAAT PENSIUN</t>
  </si>
  <si>
    <t>LIABILITIES OTHER THAN PENSION BENEFIT LIABILITIES</t>
  </si>
  <si>
    <t>HASIL USAHA INVESTASI DANA PENSIUN</t>
  </si>
  <si>
    <t>NET INVESTMENT REVENUE</t>
  </si>
  <si>
    <t xml:space="preserve">PENDAPATAN INVESTASI/ </t>
  </si>
  <si>
    <t xml:space="preserve">Bunga/bagi hasil/ </t>
  </si>
  <si>
    <t xml:space="preserve">Dividen/ </t>
  </si>
  <si>
    <t xml:space="preserve">Sewa/ </t>
  </si>
  <si>
    <t xml:space="preserve">Laba(Rugi) Pelepasan/Perolehan Investasi/ </t>
  </si>
  <si>
    <t xml:space="preserve">Pendapatan Investasi Lain/ </t>
  </si>
  <si>
    <t xml:space="preserve">Total Pendapatan Investasi/ </t>
  </si>
  <si>
    <t xml:space="preserve">BEBAN INVESTASI/ </t>
  </si>
  <si>
    <t xml:space="preserve">Beban Transaksi Surat Berharga/ </t>
  </si>
  <si>
    <t xml:space="preserve">Beban Pemeliharaan Tanah &amp; Bangunan/ </t>
  </si>
  <si>
    <t xml:space="preserve">Beban Penyusutan Bangunan/ </t>
  </si>
  <si>
    <t xml:space="preserve">Beban Manajer Investasi/ </t>
  </si>
  <si>
    <t xml:space="preserve">Beban Investasi Lainnya/ </t>
  </si>
  <si>
    <t xml:space="preserve">Total Beban Investasi/ </t>
  </si>
  <si>
    <t>HASIL USAHA INVESTASI</t>
  </si>
  <si>
    <t>INVESTMENT REVENUE</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</si>
  <si>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</si>
  <si>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</si>
  <si>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</si>
  <si>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</si>
  <si>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</si>
  <si>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</si>
  <si>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</si>
  <si>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</si>
  <si>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</si>
  <si>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</si>
  <si>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</si>
  <si>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</si>
  <si>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</si>
  <si>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 xml:space="preserve">Gaji/honor Karyawan, Pengurus &amp; Dewas/ </t>
  </si>
  <si>
    <t xml:space="preserve">Beban Kantor/ </t>
  </si>
  <si>
    <t xml:space="preserve">Beban Pemeliharaan/ </t>
  </si>
  <si>
    <t xml:space="preserve">Beban Penyusutan/ </t>
  </si>
  <si>
    <t>Beban Jasa Pihak Ketiga/</t>
  </si>
  <si>
    <t xml:space="preserve">Beban Operasional Lain/ </t>
  </si>
  <si>
    <t>BEBAN OPERASIONAL</t>
  </si>
  <si>
    <t>Total Beban Operasional/</t>
  </si>
  <si>
    <t xml:space="preserve">PENDAPATAN DAN BEBAN LAIN-LAIN/ </t>
  </si>
  <si>
    <t xml:space="preserve">Total Pendapatan dan Beban Lain-lain/ </t>
  </si>
  <si>
    <t xml:space="preserve">Bunga Keterlambatan Iuran/ </t>
  </si>
  <si>
    <t xml:space="preserve">Laba (Rugi) Penjualan Aset Operasional/ </t>
  </si>
  <si>
    <t xml:space="preserve">Laba (Rugi) Penjualan Aset Lain-lain/ </t>
  </si>
  <si>
    <t xml:space="preserve">Pendapatan Lain di luar Investasi/ </t>
  </si>
  <si>
    <t xml:space="preserve">Beban Lain Diluar Investasi dan Operasional/ </t>
  </si>
  <si>
    <t>HASIL USAHA SEBELUM PAJAK</t>
  </si>
  <si>
    <t>PAJAK PENGHASILAN</t>
  </si>
  <si>
    <t>HASIL USAHA SETELAH PAJAK</t>
  </si>
  <si>
    <t>HASIL USAHA SETELAH 
PAJAK DANA PENSIUN</t>
  </si>
  <si>
    <t xml:space="preserve">  </t>
  </si>
  <si>
    <t>OPERATING EXPENSE</t>
  </si>
  <si>
    <t>Fee and Salary Expense</t>
  </si>
  <si>
    <t>Office Expense</t>
  </si>
  <si>
    <t>Maintenance Expense</t>
  </si>
  <si>
    <t>Depreciation Expense</t>
  </si>
  <si>
    <t>Third Party Service Expense</t>
  </si>
  <si>
    <t>Other Operating Expense</t>
  </si>
  <si>
    <t>Total Operating Expense</t>
  </si>
  <si>
    <t>OTHER REVENUE AND EXPENSE</t>
  </si>
  <si>
    <t>Interest Income from Late Contribution</t>
  </si>
  <si>
    <t>Gain (Losses) from Disposal of Operating Assets</t>
  </si>
  <si>
    <t>Gain (Losses) from Disposal of Other Assets</t>
  </si>
  <si>
    <t xml:space="preserve">Other Non Investment Revenue </t>
  </si>
  <si>
    <t>Other Non Investment and Operating  Expense</t>
  </si>
  <si>
    <t>Total Other Revenue and Expense</t>
  </si>
  <si>
    <t>OPERATING REVENUE BEFORE TAXES</t>
  </si>
  <si>
    <t>TAXES EXPENSE</t>
  </si>
  <si>
    <t>NET INCOME AFTER TAXES</t>
  </si>
  <si>
    <t>TABEL 34. KEPESERTAAN DANA PENSIUN</t>
  </si>
  <si>
    <t>TABEL 33. RASIO INVESTASI TERHADAP ASET (RITA) DANA PENSIUN BERDASARKAN PROGRAM PENSIUN</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</si>
  <si>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</si>
  <si>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</si>
  <si>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</si>
  <si>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</si>
  <si>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</si>
  <si>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</si>
  <si>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</si>
  <si>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</si>
  <si>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</si>
  <si>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</si>
  <si>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</si>
  <si>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</si>
  <si>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</si>
  <si>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</si>
  <si>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</si>
  <si>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</si>
  <si>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</si>
  <si>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</si>
  <si>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</si>
  <si>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</si>
  <si>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</si>
  <si>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</si>
  <si>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</si>
  <si>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</si>
  <si>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Statistik Dana Pension Indonesia / Indonesia Pension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</si>
  <si>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</si>
  <si>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</si>
  <si>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</si>
  <si>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</si>
  <si>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</si>
  <si>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</si>
  <si>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23</t>
  </si>
  <si>
    <t>Jalan Budi Kemuliaan 1 Nomor 2</t>
  </si>
  <si>
    <t>Jakarta Pusat</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</si>
  <si>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</si>
  <si>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</si>
  <si>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</si>
  <si>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</si>
  <si>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</si>
  <si>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</si>
  <si>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</si>
  <si>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</si>
  <si>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</si>
  <si>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</si>
  <si>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</si>
  <si>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</si>
  <si>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</si>
  <si>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</si>
  <si>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</si>
  <si>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</si>
  <si>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</si>
  <si>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</si>
  <si>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</si>
  <si>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</si>
  <si>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</si>
  <si>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</si>
  <si>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</si>
  <si>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</si>
  <si>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</si>
  <si>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</si>
  <si>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</si>
  <si>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</si>
  <si>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</si>
  <si>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</si>
  <si>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</si>
  <si>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</si>
  <si>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</si>
  <si>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r>
      <t>TABEL 27. HASIL USAHA SETELAH PAJAK DANA PENSIUN/</t>
    </r>
    <r>
      <rPr>
        <i/>
        <sz val="11"/>
        <color theme="1"/>
        <rFont val="Cambria"/>
        <family val="1"/>
      </rPr>
      <t xml:space="preserve">PENSION NET INCOME AFTER TAXES </t>
    </r>
  </si>
  <si>
    <r>
      <t>TABEL 28. HASIL USAHA SETELAH PAJAK DPPK PPMP/</t>
    </r>
    <r>
      <rPr>
        <i/>
        <sz val="11"/>
        <color theme="1"/>
        <rFont val="Cambria"/>
        <family val="1"/>
      </rPr>
      <t xml:space="preserve">EPF DBPP NET INCOME AFTER TAXES </t>
    </r>
  </si>
  <si>
    <r>
      <t>TABEL 29. HASIL USAHA SETELAH PAJAK DPPK-PPIP/</t>
    </r>
    <r>
      <rPr>
        <i/>
        <sz val="11"/>
        <color theme="1"/>
        <rFont val="Cambria"/>
        <family val="1"/>
      </rPr>
      <t>EPF DCPP NET INCOME AFTER TAXES</t>
    </r>
  </si>
  <si>
    <r>
      <t>TABEL 30. HASIL USAHA SETELAH PAJAK DPLK/</t>
    </r>
    <r>
      <rPr>
        <i/>
        <sz val="11"/>
        <color theme="1"/>
        <rFont val="Cambria"/>
        <family val="1"/>
      </rPr>
      <t xml:space="preserve">FIPF NET INCOME AFTER TAXES </t>
    </r>
  </si>
  <si>
    <r>
      <t>TABEL 31. RETURN ON INVESTMENT (ROI) DANA PENSIUN BERDASARKAN PROGRAM PENSIUN/</t>
    </r>
    <r>
      <rPr>
        <i/>
        <sz val="11"/>
        <color theme="1"/>
        <rFont val="Cambria"/>
        <family val="1"/>
      </rPr>
      <t>PENSION RETURN ON INVESTMENT (ROI) BASED ON PENSION PLAN</t>
    </r>
  </si>
  <si>
    <r>
      <t>TABEL 32. RETURN ON ASSET (ROA) DANA PENSIUN BERDASARKAN PROGRAM PENSIUN/</t>
    </r>
    <r>
      <rPr>
        <i/>
        <sz val="11"/>
        <color theme="1"/>
        <rFont val="Cambria"/>
        <family val="1"/>
      </rPr>
      <t>PENSION RETURN ON ASSET (ROA) BASED ON PENSION PLAN</t>
    </r>
  </si>
  <si>
    <r>
      <t>TABEL 33. RASIO INVESTASI TERHADAP ASET (RITA) DANA PENSIUN BERDASARKAN PROGRAM PENSIUN/</t>
    </r>
    <r>
      <rPr>
        <i/>
        <sz val="11"/>
        <color theme="1"/>
        <rFont val="Cambria"/>
        <family val="1"/>
      </rPr>
      <t>PENSION RATIO OF INVESTMENTS TO ASSESTS BASED ON PENSION PLAN</t>
    </r>
  </si>
  <si>
    <r>
      <t>TABEL 34. KEPESERTAAN DANA PENSIUN/</t>
    </r>
    <r>
      <rPr>
        <i/>
        <sz val="11"/>
        <color theme="1"/>
        <rFont val="Cambria"/>
        <family val="1"/>
      </rPr>
      <t>PENSION PARTICIPANTS</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</si>
  <si>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</si>
  <si>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</si>
  <si>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</si>
  <si>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</si>
  <si>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</si>
  <si>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</si>
  <si>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</si>
  <si>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</si>
  <si>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</si>
  <si>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</si>
  <si>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</si>
  <si>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</si>
  <si>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</si>
  <si>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</si>
  <si>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</si>
  <si>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</si>
  <si>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</si>
  <si>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</si>
  <si>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</si>
  <si>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</si>
  <si>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</si>
  <si>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</si>
  <si>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</si>
  <si>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</si>
  <si>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</si>
  <si>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</si>
  <si>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</si>
  <si>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</si>
  <si>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</si>
  <si>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</si>
  <si>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t>TABLE  2. TOTAL PENSION BASED ON PROVINCE</t>
  </si>
  <si>
    <t>TABLE 1. TOTAL PENSION FUNDS</t>
  </si>
  <si>
    <t>TABEL 3. JUMLAH ASET DANA PENSIUN BERDASARKAN PROGRAM PENSIUN (Miliar Rupiah)</t>
  </si>
  <si>
    <r>
      <t xml:space="preserve">TABLE 3. TOTAL PENSION ASSETS BASED ON PENSION PLAN </t>
    </r>
    <r>
      <rPr>
        <b/>
        <sz val="9"/>
        <color theme="1"/>
        <rFont val="Arial"/>
        <family val="2"/>
      </rPr>
      <t>(</t>
    </r>
    <r>
      <rPr>
        <b/>
        <i/>
        <sz val="9"/>
        <color theme="1"/>
        <rFont val="Arial"/>
        <family val="2"/>
      </rPr>
      <t>Billion Rupiah</t>
    </r>
    <r>
      <rPr>
        <b/>
        <sz val="9"/>
        <color theme="1"/>
        <rFont val="Arial"/>
        <family val="2"/>
      </rPr>
      <t>)</t>
    </r>
  </si>
  <si>
    <t>TABEL 4. JUMLAH ASET DANA PENSIUN BERDASARKAN PROVINSI (Miliar Rupiah)</t>
  </si>
  <si>
    <r>
      <t xml:space="preserve">TABLE 4. TOTAL PENSION ASSETS BASED ON PROVINCE </t>
    </r>
    <r>
      <rPr>
        <b/>
        <sz val="9"/>
        <color theme="1"/>
        <rFont val="Arial"/>
        <family val="2"/>
      </rPr>
      <t>(</t>
    </r>
    <r>
      <rPr>
        <b/>
        <i/>
        <sz val="9"/>
        <color theme="1"/>
        <rFont val="Arial"/>
        <family val="2"/>
      </rPr>
      <t>Billion Rupiah</t>
    </r>
    <r>
      <rPr>
        <b/>
        <sz val="9"/>
        <color theme="1"/>
        <rFont val="Arial"/>
        <family val="2"/>
      </rPr>
      <t>)</t>
    </r>
  </si>
  <si>
    <t>TABEL 5. JUMLAH ASET BERSIH DANA PENSIUN BERDASARKAN PROGRAM PENSIUN (Miliar Rupiah)</t>
  </si>
  <si>
    <r>
      <t xml:space="preserve">TABLE 5. TOTAL PENSION NET ASSETS BASED ON PENSION PLAN </t>
    </r>
    <r>
      <rPr>
        <b/>
        <sz val="9"/>
        <color theme="1"/>
        <rFont val="Arial"/>
        <family val="2"/>
      </rPr>
      <t>(</t>
    </r>
    <r>
      <rPr>
        <b/>
        <i/>
        <sz val="9"/>
        <color theme="1"/>
        <rFont val="Arial"/>
        <family val="2"/>
      </rPr>
      <t>Billion Rupiah</t>
    </r>
    <r>
      <rPr>
        <b/>
        <sz val="9"/>
        <color theme="1"/>
        <rFont val="Arial"/>
        <family val="2"/>
      </rPr>
      <t>)</t>
    </r>
  </si>
  <si>
    <t>TABEL 6. JUMLAH ASET BERSIH DANA PENSIUN BERDASARKAN PROVINSI (Miliar Rupiah)</t>
  </si>
  <si>
    <r>
      <t xml:space="preserve">TABLE 6. TOTAL PENSION NET ASSETS BASED ON PROVINCE </t>
    </r>
    <r>
      <rPr>
        <b/>
        <sz val="9"/>
        <color theme="1"/>
        <rFont val="Arial"/>
        <family val="2"/>
      </rPr>
      <t>(</t>
    </r>
    <r>
      <rPr>
        <b/>
        <i/>
        <sz val="9"/>
        <color theme="1"/>
        <rFont val="Arial"/>
        <family val="2"/>
      </rPr>
      <t>Billion Rupiah</t>
    </r>
    <r>
      <rPr>
        <b/>
        <sz val="9"/>
        <color theme="1"/>
        <rFont val="Arial"/>
        <family val="2"/>
      </rPr>
      <t>)</t>
    </r>
  </si>
  <si>
    <t>TABEL 7. JUMLAH INVESTASI DANA PENSIUN BERDASARKAN PROGRAM PENSIUN (Miliar Rupiah)</t>
  </si>
  <si>
    <r>
      <t xml:space="preserve">TABLE 7. TOTAL PENSION INVESTMENTS BASED ON PENSION PLAN </t>
    </r>
    <r>
      <rPr>
        <b/>
        <sz val="9"/>
        <color theme="1"/>
        <rFont val="Arial"/>
        <family val="2"/>
      </rPr>
      <t>(</t>
    </r>
    <r>
      <rPr>
        <b/>
        <i/>
        <sz val="9"/>
        <color theme="1"/>
        <rFont val="Arial"/>
        <family val="2"/>
      </rPr>
      <t>Billion Rupiah</t>
    </r>
    <r>
      <rPr>
        <b/>
        <sz val="9"/>
        <color theme="1"/>
        <rFont val="Arial"/>
        <family val="2"/>
      </rPr>
      <t>)</t>
    </r>
  </si>
  <si>
    <t>TABEL 8. JUMLAH INVESTASI DANA PENSIUN BERDASARKAN PROVINSI (Miliar Rupiah)</t>
  </si>
  <si>
    <r>
      <t xml:space="preserve">TABLE 8. TOTAL PENSION INVESTMENTS BASED ON PROVINCE </t>
    </r>
    <r>
      <rPr>
        <b/>
        <sz val="9"/>
        <color theme="1"/>
        <rFont val="Arial"/>
        <family val="2"/>
      </rPr>
      <t>(</t>
    </r>
    <r>
      <rPr>
        <b/>
        <i/>
        <sz val="9"/>
        <color theme="1"/>
        <rFont val="Arial"/>
        <family val="2"/>
      </rPr>
      <t>Billion Rupiah</t>
    </r>
    <r>
      <rPr>
        <b/>
        <sz val="9"/>
        <color theme="1"/>
        <rFont val="Arial"/>
        <family val="2"/>
      </rPr>
      <t>)</t>
    </r>
  </si>
  <si>
    <t>TABEL 9. PORTOFOLIO INVESTASI DANA PENSIUN (Miliar Rupiah)</t>
  </si>
  <si>
    <r>
      <t xml:space="preserve">TABLE 9. PENSION INVESTMENTS PORTFOLIO </t>
    </r>
    <r>
      <rPr>
        <b/>
        <sz val="9"/>
        <color theme="1"/>
        <rFont val="Arial"/>
        <family val="2"/>
      </rPr>
      <t>(</t>
    </r>
    <r>
      <rPr>
        <b/>
        <i/>
        <sz val="9"/>
        <color theme="1"/>
        <rFont val="Arial"/>
        <family val="2"/>
      </rPr>
      <t>Billion Rupiah</t>
    </r>
    <r>
      <rPr>
        <b/>
        <sz val="9"/>
        <color theme="1"/>
        <rFont val="Arial"/>
        <family val="2"/>
      </rPr>
      <t>)</t>
    </r>
  </si>
  <si>
    <t>TABEL 10. PORTOFOLIO INVESTASI DPPK PPMP (Miliar Rupiah)</t>
  </si>
  <si>
    <r>
      <t xml:space="preserve">TABLE 10. EPF DBPP INVESTMENTS PORTFOLIO </t>
    </r>
    <r>
      <rPr>
        <b/>
        <sz val="9"/>
        <color theme="1"/>
        <rFont val="Arial"/>
        <family val="2"/>
      </rPr>
      <t>(</t>
    </r>
    <r>
      <rPr>
        <b/>
        <i/>
        <sz val="9"/>
        <color theme="1"/>
        <rFont val="Arial"/>
        <family val="2"/>
      </rPr>
      <t>Billion Rupiah</t>
    </r>
    <r>
      <rPr>
        <b/>
        <sz val="9"/>
        <color theme="1"/>
        <rFont val="Arial"/>
        <family val="2"/>
      </rPr>
      <t>)</t>
    </r>
  </si>
  <si>
    <t>TABEL 11. PORTOFOLIO INVESTASI DPPK PPIP (Miliar Rupiah)</t>
  </si>
  <si>
    <r>
      <t xml:space="preserve">TABLE 11. EPF DCPP INVESTMENTS PORTFOLIO </t>
    </r>
    <r>
      <rPr>
        <b/>
        <sz val="9"/>
        <color theme="1"/>
        <rFont val="Arial"/>
        <family val="2"/>
      </rPr>
      <t>(</t>
    </r>
    <r>
      <rPr>
        <b/>
        <i/>
        <sz val="9"/>
        <color theme="1"/>
        <rFont val="Arial"/>
        <family val="2"/>
      </rPr>
      <t>Billion Rupiah</t>
    </r>
    <r>
      <rPr>
        <b/>
        <sz val="9"/>
        <color theme="1"/>
        <rFont val="Arial"/>
        <family val="2"/>
      </rPr>
      <t>)</t>
    </r>
  </si>
  <si>
    <t>TABEL 12. PORTOFOLIO INVESTASI DPLK (Miliar Rupiah)</t>
  </si>
  <si>
    <r>
      <t xml:space="preserve">TABLE 12. FIPF INVESTMENTS PORTFOLIO </t>
    </r>
    <r>
      <rPr>
        <b/>
        <sz val="9"/>
        <color theme="1"/>
        <rFont val="Arial"/>
        <family val="2"/>
      </rPr>
      <t>(</t>
    </r>
    <r>
      <rPr>
        <b/>
        <i/>
        <sz val="9"/>
        <color theme="1"/>
        <rFont val="Arial"/>
        <family val="2"/>
      </rPr>
      <t>Billion Rupiah</t>
    </r>
    <r>
      <rPr>
        <b/>
        <sz val="9"/>
        <color theme="1"/>
        <rFont val="Arial"/>
        <family val="2"/>
      </rPr>
      <t>)</t>
    </r>
  </si>
  <si>
    <t>TABEL 13. ASET LANCAR DI LUAR INVESTASI DANA PENSIUN (Miliar Rupiah)</t>
  </si>
  <si>
    <r>
      <t xml:space="preserve">TABLE 13. PENSION NON INVESTMENTS CURRENT ASSETS </t>
    </r>
    <r>
      <rPr>
        <b/>
        <sz val="9"/>
        <color theme="1"/>
        <rFont val="Arial"/>
        <family val="2"/>
      </rPr>
      <t>(</t>
    </r>
    <r>
      <rPr>
        <b/>
        <i/>
        <sz val="9"/>
        <color theme="1"/>
        <rFont val="Arial"/>
        <family val="2"/>
      </rPr>
      <t>Billion Rupiah</t>
    </r>
    <r>
      <rPr>
        <b/>
        <sz val="9"/>
        <color theme="1"/>
        <rFont val="Arial"/>
        <family val="2"/>
      </rPr>
      <t>)</t>
    </r>
  </si>
  <si>
    <t>TABEL 14. ASET LANCAR DI LUAR INVESTASI DPPK-PPMP (Miliar Rupiah)</t>
  </si>
  <si>
    <r>
      <t xml:space="preserve">TABLE 14. EPF DBPP NON INVESTMENTS CURRENT ASSETS </t>
    </r>
    <r>
      <rPr>
        <b/>
        <sz val="9"/>
        <color theme="1"/>
        <rFont val="Arial"/>
        <family val="2"/>
      </rPr>
      <t>(</t>
    </r>
    <r>
      <rPr>
        <b/>
        <i/>
        <sz val="9"/>
        <color theme="1"/>
        <rFont val="Arial"/>
        <family val="2"/>
      </rPr>
      <t>Billion Rupiah</t>
    </r>
    <r>
      <rPr>
        <b/>
        <sz val="9"/>
        <color theme="1"/>
        <rFont val="Arial"/>
        <family val="2"/>
      </rPr>
      <t>)</t>
    </r>
  </si>
  <si>
    <t>TABEL 15. ASET LANCAR DI LUAR INVESTASI DPPK-PPIP (Miliar Rupiah)</t>
  </si>
  <si>
    <r>
      <t xml:space="preserve">TABLE 15. EPF DCPP NON INVESTMENTS CURRENT ASSETS </t>
    </r>
    <r>
      <rPr>
        <b/>
        <sz val="9"/>
        <color theme="1"/>
        <rFont val="Arial"/>
        <family val="2"/>
      </rPr>
      <t>(</t>
    </r>
    <r>
      <rPr>
        <b/>
        <i/>
        <sz val="9"/>
        <color theme="1"/>
        <rFont val="Arial"/>
        <family val="2"/>
      </rPr>
      <t>Billion Rupiah</t>
    </r>
    <r>
      <rPr>
        <b/>
        <sz val="9"/>
        <color theme="1"/>
        <rFont val="Arial"/>
        <family val="2"/>
      </rPr>
      <t>)</t>
    </r>
  </si>
  <si>
    <t>TABEL 16. ASET LANCAR DI LUAR INVESTASI DPLK (Miliar Rupiah)</t>
  </si>
  <si>
    <r>
      <t xml:space="preserve">TABLE 16. FIPF NON INVESTMENTS CURRENT ASSETS </t>
    </r>
    <r>
      <rPr>
        <b/>
        <sz val="9"/>
        <color theme="1"/>
        <rFont val="Arial"/>
        <family val="2"/>
      </rPr>
      <t>(</t>
    </r>
    <r>
      <rPr>
        <b/>
        <i/>
        <sz val="9"/>
        <color theme="1"/>
        <rFont val="Arial"/>
        <family val="2"/>
      </rPr>
      <t>Billion Rupiah</t>
    </r>
    <r>
      <rPr>
        <b/>
        <sz val="9"/>
        <color theme="1"/>
        <rFont val="Arial"/>
        <family val="2"/>
      </rPr>
      <t>)</t>
    </r>
  </si>
  <si>
    <t>TABEL 17. ASET OPERASIONAL DAN ASET LAIN-LAIN DANA PENSIUN (Miliar Rupiah)</t>
  </si>
  <si>
    <r>
      <t xml:space="preserve">TABLE 17. PENSION OPERATIONAL ASSETS AND OTHER ASSETS </t>
    </r>
    <r>
      <rPr>
        <b/>
        <sz val="9"/>
        <color theme="1"/>
        <rFont val="Arial"/>
        <family val="2"/>
      </rPr>
      <t>(</t>
    </r>
    <r>
      <rPr>
        <b/>
        <i/>
        <sz val="9"/>
        <color theme="1"/>
        <rFont val="Arial"/>
        <family val="2"/>
      </rPr>
      <t>Billion Rupiah</t>
    </r>
    <r>
      <rPr>
        <b/>
        <sz val="9"/>
        <color theme="1"/>
        <rFont val="Arial"/>
        <family val="2"/>
      </rPr>
      <t>)</t>
    </r>
  </si>
  <si>
    <t>TABEL 19. ASET OPERASIONAL DAN ASET LAIN-LAIN DPPK-PPIP (Miliar Rupiah)</t>
  </si>
  <si>
    <r>
      <t xml:space="preserve">TABLE 19. EPF DCPP OPERATIONAL ASSETS AND OTHER ASSETS </t>
    </r>
    <r>
      <rPr>
        <b/>
        <sz val="9"/>
        <color theme="1"/>
        <rFont val="Arial"/>
        <family val="2"/>
      </rPr>
      <t>(</t>
    </r>
    <r>
      <rPr>
        <b/>
        <i/>
        <sz val="9"/>
        <color theme="1"/>
        <rFont val="Arial"/>
        <family val="2"/>
      </rPr>
      <t>Billion Rupiah</t>
    </r>
    <r>
      <rPr>
        <b/>
        <sz val="9"/>
        <color theme="1"/>
        <rFont val="Arial"/>
        <family val="2"/>
      </rPr>
      <t>)</t>
    </r>
  </si>
  <si>
    <t>TABEL 20. LIABILITAS DI LUAR KEWAJIBAN AKTUARIA DPPK PPMP (Miliar Rupiah)</t>
  </si>
  <si>
    <r>
      <t xml:space="preserve">TABLE 20. EPF DBPP LIABILITIES OTHER THAN ACTUARIAL LIABILITIES </t>
    </r>
    <r>
      <rPr>
        <b/>
        <sz val="9"/>
        <color theme="1"/>
        <rFont val="Arial"/>
        <family val="2"/>
      </rPr>
      <t>(</t>
    </r>
    <r>
      <rPr>
        <b/>
        <i/>
        <sz val="9"/>
        <color theme="1"/>
        <rFont val="Arial"/>
        <family val="2"/>
      </rPr>
      <t>Billion Rupiah</t>
    </r>
    <r>
      <rPr>
        <b/>
        <sz val="9"/>
        <color theme="1"/>
        <rFont val="Arial"/>
        <family val="2"/>
      </rPr>
      <t>)</t>
    </r>
  </si>
  <si>
    <t>TABEL 21. LIABILITAS DI LUAR KEWAJIBAN MANFAAT PENSIUN DPPK PPIP(Miliar Rupiah)</t>
  </si>
  <si>
    <r>
      <t>TABEL 21. EPF DCPP</t>
    </r>
    <r>
      <rPr>
        <b/>
        <i/>
        <sz val="11"/>
        <color theme="1"/>
        <rFont val="Calibri"/>
        <family val="2"/>
        <scheme val="minor"/>
      </rPr>
      <t xml:space="preserve"> </t>
    </r>
    <r>
      <rPr>
        <b/>
        <i/>
        <sz val="9"/>
        <color theme="1"/>
        <rFont val="Arial"/>
        <family val="2"/>
      </rPr>
      <t xml:space="preserve">LIABILITIES OTHER THAN PENSION BENEFIT LIABILITIES </t>
    </r>
    <r>
      <rPr>
        <b/>
        <sz val="9"/>
        <color theme="1"/>
        <rFont val="Arial"/>
        <family val="2"/>
      </rPr>
      <t>(</t>
    </r>
    <r>
      <rPr>
        <b/>
        <i/>
        <sz val="9"/>
        <color theme="1"/>
        <rFont val="Arial"/>
        <family val="2"/>
      </rPr>
      <t>Billion Rupiah</t>
    </r>
    <r>
      <rPr>
        <b/>
        <sz val="9"/>
        <color theme="1"/>
        <rFont val="Arial"/>
        <family val="2"/>
      </rPr>
      <t>)</t>
    </r>
  </si>
  <si>
    <t>TABEL 22. LIABILITAS DI LUAR KEWAJIBAN MANFAAT PENSIUN DPLK (Miliar Rupiah)</t>
  </si>
  <si>
    <r>
      <t xml:space="preserve">TABEL 22. FIPF LIABILITIES OTHER THAN PENSION BENEFIT LIABILITIES </t>
    </r>
    <r>
      <rPr>
        <b/>
        <sz val="9"/>
        <color theme="1"/>
        <rFont val="Arial"/>
        <family val="2"/>
      </rPr>
      <t>(</t>
    </r>
    <r>
      <rPr>
        <b/>
        <i/>
        <sz val="9"/>
        <color theme="1"/>
        <rFont val="Arial"/>
        <family val="2"/>
      </rPr>
      <t>Billion Rupiah</t>
    </r>
    <r>
      <rPr>
        <b/>
        <sz val="9"/>
        <color theme="1"/>
        <rFont val="Arial"/>
        <family val="2"/>
      </rPr>
      <t>)</t>
    </r>
  </si>
  <si>
    <t>TABEL 23. HASIL USAHA INVESTASI DANA PENSIUN (Miliar Rupiah)</t>
  </si>
  <si>
    <r>
      <t xml:space="preserve">TABEL 23. PENSION NET INVESTMENT REVENUE </t>
    </r>
    <r>
      <rPr>
        <b/>
        <sz val="9"/>
        <color theme="1"/>
        <rFont val="Arial"/>
        <family val="2"/>
      </rPr>
      <t>(</t>
    </r>
    <r>
      <rPr>
        <b/>
        <i/>
        <sz val="9"/>
        <color theme="1"/>
        <rFont val="Arial"/>
        <family val="2"/>
      </rPr>
      <t>Billion Rupiah</t>
    </r>
    <r>
      <rPr>
        <b/>
        <sz val="9"/>
        <color theme="1"/>
        <rFont val="Arial"/>
        <family val="2"/>
      </rPr>
      <t>)</t>
    </r>
  </si>
  <si>
    <t>TABEL 24. HASIL USAHA INVESTASI DPPK-PPMP (Miliar Rupiah)</t>
  </si>
  <si>
    <r>
      <t xml:space="preserve">TABEL 24. EPF DBPP NET INVESTMENT REVENUE </t>
    </r>
    <r>
      <rPr>
        <b/>
        <sz val="9"/>
        <color theme="1"/>
        <rFont val="Arial"/>
        <family val="2"/>
      </rPr>
      <t>(</t>
    </r>
    <r>
      <rPr>
        <b/>
        <i/>
        <sz val="9"/>
        <color theme="1"/>
        <rFont val="Arial"/>
        <family val="2"/>
      </rPr>
      <t>Billion Rupiah</t>
    </r>
    <r>
      <rPr>
        <b/>
        <sz val="9"/>
        <color theme="1"/>
        <rFont val="Arial"/>
        <family val="2"/>
      </rPr>
      <t>)</t>
    </r>
  </si>
  <si>
    <t>TABEL 25. HASIL USAHA INVESTASI DPPK-PPIP (Miliar Rupiah)</t>
  </si>
  <si>
    <r>
      <t>TABEL 25. EPF DCPP</t>
    </r>
    <r>
      <rPr>
        <sz val="11"/>
        <color theme="1"/>
        <rFont val="Calibri"/>
        <family val="2"/>
        <scheme val="minor"/>
      </rPr>
      <t xml:space="preserve"> </t>
    </r>
    <r>
      <rPr>
        <b/>
        <i/>
        <sz val="9"/>
        <color theme="1"/>
        <rFont val="Arial"/>
        <family val="2"/>
      </rPr>
      <t xml:space="preserve">NET INVESTMENT REVENUE </t>
    </r>
    <r>
      <rPr>
        <b/>
        <sz val="9"/>
        <color theme="1"/>
        <rFont val="Arial"/>
        <family val="2"/>
      </rPr>
      <t>(</t>
    </r>
    <r>
      <rPr>
        <b/>
        <i/>
        <sz val="9"/>
        <color theme="1"/>
        <rFont val="Arial"/>
        <family val="2"/>
      </rPr>
      <t>Billion Rupiah</t>
    </r>
    <r>
      <rPr>
        <b/>
        <sz val="9"/>
        <color theme="1"/>
        <rFont val="Arial"/>
        <family val="2"/>
      </rPr>
      <t>)</t>
    </r>
  </si>
  <si>
    <t>TABEL 26. HASIL USAHA INVESTASI DPLK (Miliar Rupiah)</t>
  </si>
  <si>
    <r>
      <t xml:space="preserve">TABEL 26. FIPF NET INVESTMENT REVENUE </t>
    </r>
    <r>
      <rPr>
        <b/>
        <sz val="9"/>
        <color theme="1"/>
        <rFont val="Arial"/>
        <family val="2"/>
      </rPr>
      <t>(</t>
    </r>
    <r>
      <rPr>
        <b/>
        <i/>
        <sz val="9"/>
        <color theme="1"/>
        <rFont val="Arial"/>
        <family val="2"/>
      </rPr>
      <t>Billion Rupiah</t>
    </r>
    <r>
      <rPr>
        <b/>
        <sz val="9"/>
        <color theme="1"/>
        <rFont val="Arial"/>
        <family val="2"/>
      </rPr>
      <t>)</t>
    </r>
  </si>
  <si>
    <t>TABEL 27. HASIL USAHA SETELAH PAJAK DANA PENSIUN (Miliar Rupiah)</t>
  </si>
  <si>
    <r>
      <t xml:space="preserve">TABEL 27. PENSION NET INCOME AFTER TAXES </t>
    </r>
    <r>
      <rPr>
        <b/>
        <sz val="9"/>
        <color theme="1"/>
        <rFont val="Arial"/>
        <family val="2"/>
      </rPr>
      <t>(</t>
    </r>
    <r>
      <rPr>
        <b/>
        <i/>
        <sz val="9"/>
        <color theme="1"/>
        <rFont val="Arial"/>
        <family val="2"/>
      </rPr>
      <t>Billion Rupiah</t>
    </r>
    <r>
      <rPr>
        <b/>
        <sz val="9"/>
        <color theme="1"/>
        <rFont val="Arial"/>
        <family val="2"/>
      </rPr>
      <t>)</t>
    </r>
  </si>
  <si>
    <t>TABEL 28. HASIL USAHA SETELAH PAJAK DPPK PPMP (Miliar Rupiah)</t>
  </si>
  <si>
    <r>
      <t xml:space="preserve">TABEL 28. EPF DBPP NET INCOME AFTER TAXES </t>
    </r>
    <r>
      <rPr>
        <b/>
        <sz val="9"/>
        <color theme="1"/>
        <rFont val="Arial"/>
        <family val="2"/>
      </rPr>
      <t>(</t>
    </r>
    <r>
      <rPr>
        <b/>
        <i/>
        <sz val="9"/>
        <color theme="1"/>
        <rFont val="Arial"/>
        <family val="2"/>
      </rPr>
      <t>Billion Rupiah</t>
    </r>
    <r>
      <rPr>
        <b/>
        <sz val="9"/>
        <color theme="1"/>
        <rFont val="Arial"/>
        <family val="2"/>
      </rPr>
      <t>)</t>
    </r>
  </si>
  <si>
    <t>TABEL 29. HASIL USAHA SETELAH PAJAK DPPK-PPIP (Miliar Rupiah)</t>
  </si>
  <si>
    <r>
      <t xml:space="preserve">TABEL 29. EPF DCPP NET INCOME AFTER TAXES </t>
    </r>
    <r>
      <rPr>
        <b/>
        <sz val="9"/>
        <color theme="1"/>
        <rFont val="Arial"/>
        <family val="2"/>
      </rPr>
      <t>(</t>
    </r>
    <r>
      <rPr>
        <b/>
        <i/>
        <sz val="9"/>
        <color theme="1"/>
        <rFont val="Arial"/>
        <family val="2"/>
      </rPr>
      <t>Billion Rupiah</t>
    </r>
    <r>
      <rPr>
        <b/>
        <sz val="9"/>
        <color theme="1"/>
        <rFont val="Arial"/>
        <family val="2"/>
      </rPr>
      <t>)</t>
    </r>
  </si>
  <si>
    <t>TABEL 30. HASIL USAHA SETELAH PAJAK DPLK (Miliar Rupiah)</t>
  </si>
  <si>
    <r>
      <t xml:space="preserve">TABEL 30. FIPF NET INCOME AFTER TAXES </t>
    </r>
    <r>
      <rPr>
        <b/>
        <sz val="9"/>
        <color theme="1"/>
        <rFont val="Arial"/>
        <family val="2"/>
      </rPr>
      <t>(</t>
    </r>
    <r>
      <rPr>
        <b/>
        <i/>
        <sz val="9"/>
        <color theme="1"/>
        <rFont val="Arial"/>
        <family val="2"/>
      </rPr>
      <t>Billion Rupiah</t>
    </r>
    <r>
      <rPr>
        <b/>
        <sz val="9"/>
        <color theme="1"/>
        <rFont val="Arial"/>
        <family val="2"/>
      </rPr>
      <t>)</t>
    </r>
  </si>
  <si>
    <r>
      <t xml:space="preserve">TABEL 31. </t>
    </r>
    <r>
      <rPr>
        <b/>
        <i/>
        <sz val="9"/>
        <rFont val="Arial"/>
        <family val="2"/>
      </rPr>
      <t>RETURN ON INVESTME</t>
    </r>
    <r>
      <rPr>
        <b/>
        <sz val="9"/>
        <rFont val="Arial"/>
        <family val="2"/>
      </rPr>
      <t>NT (ROI) DANA PENSIUN BERDASARKAN PROGRAM PENSIUN</t>
    </r>
  </si>
  <si>
    <t>TABEL 31. PENSION RETURN ON INVESTMENT (ROI) BASED ON PENSION PLAN</t>
  </si>
  <si>
    <r>
      <t xml:space="preserve">TABEL 32. </t>
    </r>
    <r>
      <rPr>
        <b/>
        <i/>
        <sz val="9"/>
        <rFont val="Arial"/>
        <family val="2"/>
      </rPr>
      <t>RETURN ON ASSET</t>
    </r>
    <r>
      <rPr>
        <b/>
        <sz val="9"/>
        <rFont val="Arial"/>
        <family val="2"/>
      </rPr>
      <t xml:space="preserve"> (ROA) DANA PENSIUN BERDASARKAN PROGRAM PENSIUN</t>
    </r>
  </si>
  <si>
    <t>TABEL 32. PENSION RETURN ON ASSET (ROA) BASED ON PENSION PLAN</t>
  </si>
  <si>
    <t>TABEL 33. PENSION RATIO OF INVESTMENTS TO ASSESTS BASED ON PENSION PLAN</t>
  </si>
  <si>
    <t>TABEL 34. PENSION PARTICIPANTS</t>
  </si>
  <si>
    <t>TABEL 18. ASET OPERASIONAL DAN ASET LAIN-LAIN DANA PENSIUN DPPK-PPMP (Miliar Rupiah)</t>
  </si>
  <si>
    <r>
      <t xml:space="preserve">TABLE 18. EPF DBPP PENSION OPERATIONAL ASSETS AND OTHER ASSETS </t>
    </r>
    <r>
      <rPr>
        <b/>
        <sz val="9"/>
        <color theme="1"/>
        <rFont val="Arial"/>
        <family val="2"/>
      </rPr>
      <t>(</t>
    </r>
    <r>
      <rPr>
        <b/>
        <i/>
        <sz val="9"/>
        <color theme="1"/>
        <rFont val="Arial"/>
        <family val="2"/>
      </rPr>
      <t>Billion Rupiah</t>
    </r>
    <r>
      <rPr>
        <b/>
        <sz val="9"/>
        <color theme="1"/>
        <rFont val="Arial"/>
        <family val="2"/>
      </rPr>
      <t>)</t>
    </r>
  </si>
  <si>
    <r>
      <t>TABEL 18. ASET OPERASIONAL DAN ASET LAIN-LAIN DANA PENSIUN DPPK-PPMP/</t>
    </r>
    <r>
      <rPr>
        <i/>
        <sz val="12"/>
        <color theme="1"/>
        <rFont val="Cambria"/>
        <family val="1"/>
      </rPr>
      <t xml:space="preserve">EPF DBPP PENSION OPERATIONAL ASSETS AND OTHER ASSETS </t>
    </r>
  </si>
  <si>
    <t>Feb-16 *</t>
  </si>
  <si>
    <t>Jan-16 *</t>
  </si>
  <si>
    <t>Efek Beragun Aset dari KIK EBA*</t>
  </si>
  <si>
    <t xml:space="preserve">Obligasi* </t>
  </si>
  <si>
    <t>Unit Penyertaan Reksadana*</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</si>
</sst>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3" formatCode="_(* #,##0.00_);_(* \(#,##0.00\);_(* &quot;-&quot;??_);_(@_)"/>
    <numFmt numFmtId="164" formatCode="_(* #,##0.0_);_(* \(#,##0.0\);_(* &quot;-&quot;_);_(@_)"/>
    <numFmt numFmtId="165" formatCode="_(* #,##0.00_);_(* \(#,##0.00\);_(* &quot;-&quot;_);_(@_)"/>
    <numFmt numFmtId="166" formatCode="_(* #,##0.000_);_(* \(#,##0.000\);_(* &quot;-&quot;_);_(@_)"/>
    <numFmt numFmtId="167" formatCode="0.0%"/>
    <numFmt numFmtId="168" formatCode="[$-421]mmm\ yyyy;@"/>
    <numFmt numFmtId="169" formatCode="0.00\ ;\(0.00\)"/>
    <numFmt numFmtId="170" formatCode="_-* #,##0.00_-;\-* #,##0.00_-;_-* &quot;-&quot;??_-;_-@_-"/>
    <numFmt numFmtId="171" formatCode="_(&quot;$&quot;* #,##0_);_(&quot;$&quot;* \(#,##0\);_(&quot;$&quot;* &quot;-&quot;_);_(@_)"/>
    <numFmt numFmtId="172" formatCode="_-&quot;$&quot;* #,##0.00_-;\-&quot;$&quot;* #,##0.00_-;_-&quot;$&quot;* &quot;-&quot;??_-;_-@_-"/>
    <numFmt numFmtId="173" formatCode="_(&quot;$&quot;* #,##0.00_);_(&quot;$&quot;* \(#,##0.00\);_(&quot;$&quot;* &quot;-&quot;??_);_(@_)"/>
    <numFmt numFmtId="174" formatCode="mmm\ yyyy"/>
    <numFmt numFmtId="175" formatCode="#,##0;[Red]\(#,##0\)"/>
    <numFmt numFmtId="176" formatCode="###\ ###\ ####"/>
    <numFmt numFmtId="177" formatCode="_([$€-2]* #,##0.00_);_([$€-2]* \(#,##0.00\);_([$€-2]* &quot;-&quot;??_)"/>
    <numFmt numFmtId="178" formatCode="0.00_)"/>
    <numFmt numFmtId="179" formatCode="[$-10409]dd\ mmm\ yyyy"/>
    <numFmt numFmtId="180" formatCode="_-* #,##0_-;\-* #,##0_-;_-* &quot;-&quot;_-;_-@_-"/>
    <numFmt numFmtId="181" formatCode="#,##0.00;\(#,##0\)"/>
    <numFmt numFmtId="182" formatCode="##,###,##0.00"/>
    <numFmt numFmtId="183" formatCode="_-&quot;\&quot;* #,##0_-;\-&quot;\&quot;* #,##0_-;_-&quot;\&quot;* &quot;-&quot;_-;_-@_-"/>
    <numFmt numFmtId="184" formatCode="_-&quot;\&quot;* #,##0.00_-;\-&quot;\&quot;* #,##0.00_-;_-&quot;\&quot;* &quot;-&quot;??_-;_-@_-"/>
  </numFmts>
  <fonts count="74">
    <font>
      <sz val="11"/>
      <color theme="1"/>
      <name val="Calibri"/>
      <family val="2"/>
      <charset val="1"/>
      <scheme val="minor"/>
    </font>
    <font>
      <sz val="11"/>
      <color theme="1"/>
      <name val="Calibri"/>
      <family val="2"/>
      <charset val="1"/>
      <scheme val="minor"/>
    </font>
    <font>
      <sz val="11"/>
      <color theme="1"/>
      <name val="Arial"/>
      <family val="2"/>
    </font>
    <font>
      <b/>
      <sz val="10"/>
      <color theme="1"/>
      <name val="Arial"/>
      <family val="2"/>
    </font>
    <font>
      <sz val="10"/>
      <color theme="1"/>
      <name val="Arial"/>
      <family val="2"/>
    </font>
    <font>
      <b/>
      <sz val="10"/>
      <color theme="0"/>
      <name val="Arial"/>
      <family val="2"/>
    </font>
    <font>
      <b/>
      <i/>
      <sz val="10"/>
      <color theme="0"/>
      <name val="Arial"/>
      <family val="2"/>
    </font>
    <font>
      <i/>
      <sz val="10"/>
      <color theme="1"/>
      <name val="Arial"/>
      <family val="2"/>
    </font>
    <font>
      <b/>
      <i/>
      <sz val="10"/>
      <color theme="1"/>
      <name val="Arial"/>
      <family val="2"/>
    </font>
    <font>
      <b/>
      <sz val="10"/>
      <color theme="1"/>
      <name val="Arial Narrow"/>
      <family val="2"/>
    </font>
    <font>
      <sz val="10"/>
      <color theme="1"/>
      <name val="Arial Narrow"/>
      <family val="2"/>
    </font>
    <font>
      <b/>
      <sz val="10"/>
      <color theme="0"/>
      <name val="Arial Narrow"/>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name val="Arial"/>
      <family val="2"/>
    </font>
    <font>
      <b/>
      <i/>
      <sz val="9"/>
      <color theme="1"/>
      <name val="Arial"/>
      <family val="2"/>
    </font>
    <font>
      <b/>
      <sz val="9"/>
      <color theme="1"/>
      <name val="Arial"/>
      <family val="2"/>
    </font>
    <font>
      <b/>
      <sz val="11"/>
      <name val="Arial"/>
      <family val="2"/>
    </font>
    <font>
      <b/>
      <i/>
      <sz val="11"/>
      <name val="Arial"/>
      <family val="2"/>
    </font>
    <font>
      <b/>
      <i/>
      <sz val="11"/>
      <color theme="1"/>
      <name val="Calibri"/>
      <family val="2"/>
      <scheme val="minor"/>
    </font>
    <font>
      <b/>
      <i/>
      <sz val="9"/>
      <name val="Arial"/>
      <family val="2"/>
    </font>
  </fonts>
  <fills count="10">
    <fill>
      <patternFill patternType="none"/>
    </fill>
    <fill>
      <patternFill patternType="gray125"/>
    </fill>
    <fill>
      <patternFill patternType="solid">
        <fgColor rgb="FFFF0000"/>
        <bgColor indexed="64"/>
      </patternFill>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839">
    <xf numFmtId="0" fontId="0" fillId="0" borderId="0"/>
    <xf numFmtId="41"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6" fillId="0" borderId="0"/>
    <xf numFmtId="0" fontId="18" fillId="0" borderId="0"/>
    <xf numFmtId="0" fontId="20" fillId="0" borderId="0" applyNumberFormat="0" applyFill="0" applyBorder="0" applyAlignment="0" applyProtection="0"/>
    <xf numFmtId="0" fontId="21" fillId="0" borderId="0" applyNumberFormat="0" applyFill="0" applyBorder="0" applyAlignment="0" applyProtection="0"/>
    <xf numFmtId="168" fontId="22" fillId="4" borderId="0" applyNumberFormat="0" applyBorder="0" applyAlignment="0" applyProtection="0"/>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168" fontId="24" fillId="3" borderId="0" applyNumberFormat="0" applyBorder="0" applyAlignment="0" applyProtection="0"/>
    <xf numFmtId="0" fontId="25" fillId="0" borderId="0" applyFill="0" applyBorder="0">
      <alignment vertical="center"/>
    </xf>
    <xf numFmtId="0" fontId="25" fillId="0" borderId="0" applyFont="0" applyFill="0" applyBorder="0" applyAlignment="0" applyProtection="0"/>
    <xf numFmtId="0" fontId="25" fillId="0" borderId="0" applyFont="0" applyFill="0" applyBorder="0" applyAlignment="0" applyProtection="0"/>
    <xf numFmtId="0" fontId="26" fillId="0" borderId="1">
      <alignment horizontal="center"/>
    </xf>
    <xf numFmtId="0" fontId="27" fillId="0" borderId="12">
      <alignment horizontal="left" wrapText="1" indent="2"/>
    </xf>
    <xf numFmtId="0" fontId="25" fillId="0" borderId="0"/>
    <xf numFmtId="0" fontId="28" fillId="0" borderId="0">
      <alignment wrapText="1"/>
    </xf>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2" fillId="0" borderId="0" applyFont="0" applyFill="0" applyBorder="0" applyAlignment="0" applyProtection="0"/>
    <xf numFmtId="41" fontId="25" fillId="0" borderId="13" applyFont="0" applyFill="0" applyAlignment="0">
      <protection locked="0"/>
    </xf>
    <xf numFmtId="41" fontId="22" fillId="0" borderId="0" applyFont="0" applyFill="0" applyBorder="0" applyAlignment="0" applyProtection="0"/>
    <xf numFmtId="169" fontId="25" fillId="0" borderId="14" applyFill="0" applyAlignment="0">
      <protection locked="0"/>
    </xf>
    <xf numFmtId="41" fontId="25" fillId="0" borderId="0" applyFont="0" applyFill="0" applyBorder="0" applyAlignment="0" applyProtection="0"/>
    <xf numFmtId="41" fontId="22" fillId="0" borderId="0" applyFont="0" applyFill="0" applyBorder="0" applyAlignment="0" applyProtection="0"/>
    <xf numFmtId="41" fontId="31" fillId="0" borderId="0" applyFont="0" applyFill="0" applyBorder="0" applyAlignment="0" applyProtection="0"/>
    <xf numFmtId="39" fontId="25" fillId="0" borderId="13" applyFont="0" applyFill="0" applyAlignment="0">
      <protection locked="0"/>
    </xf>
    <xf numFmtId="41" fontId="25" fillId="0" borderId="0" applyFont="0" applyFill="0" applyBorder="0" applyAlignment="0" applyProtection="0"/>
    <xf numFmtId="39" fontId="25" fillId="0" borderId="13" applyFont="0" applyFill="0" applyAlignment="0">
      <protection locked="0"/>
    </xf>
    <xf numFmtId="41" fontId="25" fillId="0" borderId="0" applyFont="0" applyFill="0" applyBorder="0" applyAlignment="0" applyProtection="0"/>
    <xf numFmtId="41" fontId="32" fillId="0" borderId="0" applyFont="0" applyFill="0" applyBorder="0" applyAlignment="0" applyProtection="0"/>
    <xf numFmtId="41" fontId="25" fillId="0" borderId="0" applyFont="0" applyFill="0" applyBorder="0" applyAlignment="0" applyProtection="0"/>
    <xf numFmtId="41" fontId="1" fillId="0" borderId="0" applyFont="0" applyFill="0" applyBorder="0" applyAlignment="0" applyProtection="0"/>
    <xf numFmtId="41" fontId="30" fillId="0" borderId="0" applyFont="0" applyFill="0" applyBorder="0" applyAlignment="0" applyProtection="0"/>
    <xf numFmtId="41" fontId="25" fillId="0" borderId="13" applyFont="0" applyFill="0" applyAlignment="0">
      <protection locked="0"/>
    </xf>
    <xf numFmtId="41" fontId="25"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25"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1"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31"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0" fontId="35" fillId="0" borderId="0"/>
    <xf numFmtId="0" fontId="35" fillId="0" borderId="0"/>
    <xf numFmtId="171" fontId="31"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4" fontId="36" fillId="0" borderId="0">
      <alignment horizontal="center"/>
    </xf>
    <xf numFmtId="175" fontId="25" fillId="0" borderId="0" applyFont="0" applyFill="0" applyBorder="0" applyAlignment="0" applyProtection="0"/>
    <xf numFmtId="176" fontId="25" fillId="0" borderId="0" applyFont="0" applyFill="0" applyBorder="0" applyAlignment="0" applyProtection="0"/>
    <xf numFmtId="177" fontId="25" fillId="0" borderId="0" applyFont="0" applyFill="0" applyBorder="0" applyAlignment="0" applyProtection="0"/>
    <xf numFmtId="0" fontId="37" fillId="0" borderId="0"/>
    <xf numFmtId="38" fontId="38" fillId="6" borderId="0" applyNumberFormat="0" applyBorder="0" applyAlignment="0" applyProtection="0"/>
    <xf numFmtId="0" fontId="39" fillId="0" borderId="15" applyNumberFormat="0" applyAlignment="0" applyProtection="0">
      <alignment horizontal="left" vertical="center"/>
    </xf>
    <xf numFmtId="0" fontId="39" fillId="0" borderId="15" applyNumberFormat="0" applyAlignment="0" applyProtection="0">
      <alignment horizontal="left" vertical="center"/>
    </xf>
    <xf numFmtId="0" fontId="39" fillId="0" borderId="15" applyNumberFormat="0" applyAlignment="0" applyProtection="0">
      <alignment horizontal="left" vertical="center"/>
    </xf>
    <xf numFmtId="0" fontId="39" fillId="0" borderId="16">
      <alignment horizontal="left" vertical="center"/>
    </xf>
    <xf numFmtId="0" fontId="39" fillId="0" borderId="16">
      <alignment horizontal="left" vertical="center"/>
    </xf>
    <xf numFmtId="0" fontId="39" fillId="0" borderId="16">
      <alignment horizontal="left" vertical="center"/>
    </xf>
    <xf numFmtId="0" fontId="36" fillId="0" borderId="0">
      <alignment horizontal="center"/>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10" fontId="38" fillId="7" borderId="1" applyNumberFormat="0" applyBorder="0" applyAlignment="0" applyProtection="0"/>
    <xf numFmtId="10" fontId="38" fillId="7" borderId="1" applyNumberFormat="0" applyBorder="0" applyAlignment="0" applyProtection="0"/>
    <xf numFmtId="0" fontId="43" fillId="0" borderId="0"/>
    <xf numFmtId="37" fontId="44" fillId="0" borderId="0"/>
    <xf numFmtId="178" fontId="45" fillId="0" borderId="0"/>
    <xf numFmtId="0" fontId="35" fillId="0" borderId="0"/>
    <xf numFmtId="0" fontId="35"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46"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1"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22" fillId="0" borderId="0"/>
    <xf numFmtId="0" fontId="1" fillId="0" borderId="0"/>
    <xf numFmtId="0" fontId="25"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5" fillId="0" borderId="0"/>
    <xf numFmtId="0" fontId="25" fillId="0" borderId="0"/>
    <xf numFmtId="168" fontId="25" fillId="0" borderId="0"/>
    <xf numFmtId="168" fontId="22" fillId="0" borderId="0"/>
    <xf numFmtId="168" fontId="22" fillId="0" borderId="0"/>
    <xf numFmtId="168" fontId="22" fillId="0" borderId="0"/>
    <xf numFmtId="179" fontId="22" fillId="0" borderId="0"/>
    <xf numFmtId="0" fontId="21" fillId="0" borderId="0"/>
    <xf numFmtId="0" fontId="25" fillId="0" borderId="0"/>
    <xf numFmtId="0" fontId="25" fillId="0" borderId="0"/>
    <xf numFmtId="0" fontId="20" fillId="0" borderId="0"/>
    <xf numFmtId="0" fontId="25" fillId="0" borderId="0"/>
    <xf numFmtId="0" fontId="25" fillId="0" borderId="0"/>
    <xf numFmtId="0" fontId="22" fillId="0" borderId="0"/>
    <xf numFmtId="0" fontId="25" fillId="0" borderId="0"/>
    <xf numFmtId="0" fontId="25" fillId="0" borderId="0"/>
    <xf numFmtId="0" fontId="47" fillId="0" borderId="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5" fillId="0" borderId="0"/>
    <xf numFmtId="0" fontId="25" fillId="0" borderId="0"/>
    <xf numFmtId="0" fontId="25" fillId="0" borderId="0"/>
    <xf numFmtId="0" fontId="25" fillId="0" borderId="0"/>
    <xf numFmtId="0" fontId="48" fillId="0" borderId="0"/>
    <xf numFmtId="0" fontId="47" fillId="0" borderId="0"/>
    <xf numFmtId="0" fontId="21" fillId="0" borderId="0"/>
    <xf numFmtId="0" fontId="4" fillId="0" borderId="0"/>
    <xf numFmtId="0" fontId="47" fillId="0" borderId="0"/>
    <xf numFmtId="0" fontId="20" fillId="0" borderId="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25" fillId="0" borderId="0"/>
    <xf numFmtId="0" fontId="22" fillId="0" borderId="0"/>
    <xf numFmtId="168" fontId="22"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32" fillId="0" borderId="0"/>
    <xf numFmtId="0" fontId="20" fillId="0" borderId="0" applyNumberFormat="0" applyFill="0" applyBorder="0" applyAlignment="0" applyProtection="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22" fillId="0" borderId="0"/>
    <xf numFmtId="0" fontId="4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49" fillId="0" borderId="17">
      <alignment horizontal="left" wrapText="1" indent="1"/>
    </xf>
    <xf numFmtId="10"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5" fillId="0" borderId="18" applyFont="0" applyFill="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18" applyFont="0" applyFill="0" applyAlignment="0" applyProtection="0"/>
    <xf numFmtId="9" fontId="25" fillId="0" borderId="18" applyFont="0" applyFill="0" applyAlignment="0" applyProtection="0"/>
    <xf numFmtId="9" fontId="22" fillId="0" borderId="0" applyFont="0" applyFill="0" applyBorder="0" applyAlignment="0" applyProtection="0"/>
    <xf numFmtId="9" fontId="25" fillId="0" borderId="18" applyFont="0" applyFill="0" applyAlignment="0" applyProtection="0"/>
    <xf numFmtId="9" fontId="25"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18" applyFont="0" applyFill="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18" applyFont="0" applyFill="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30"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xf numFmtId="0" fontId="50" fillId="0" borderId="1">
      <alignment horizontal="center"/>
    </xf>
    <xf numFmtId="0" fontId="51" fillId="0" borderId="0">
      <alignment vertical="top"/>
    </xf>
    <xf numFmtId="0" fontId="50" fillId="0" borderId="1">
      <alignment horizontal="center"/>
    </xf>
    <xf numFmtId="0" fontId="50" fillId="0" borderId="1">
      <alignment horizontal="center"/>
    </xf>
    <xf numFmtId="0" fontId="50" fillId="0" borderId="1">
      <alignment horizontal="center"/>
    </xf>
    <xf numFmtId="0" fontId="50" fillId="0" borderId="0">
      <alignment horizontal="center" vertical="center"/>
    </xf>
    <xf numFmtId="0" fontId="52" fillId="8" borderId="0" applyNumberFormat="0" applyFill="0">
      <alignment horizontal="left" vertical="center"/>
    </xf>
    <xf numFmtId="0" fontId="53" fillId="0" borderId="19">
      <alignment vertical="center" wrapText="1"/>
    </xf>
    <xf numFmtId="180" fontId="25" fillId="0" borderId="0" applyFont="0" applyFill="0" applyBorder="0" applyAlignment="0" applyProtection="0"/>
    <xf numFmtId="0" fontId="54" fillId="0" borderId="20">
      <alignment horizontal="center"/>
    </xf>
    <xf numFmtId="181" fontId="25" fillId="0" borderId="0" applyFont="0" applyFill="0" applyBorder="0" applyAlignment="0" applyProtection="0"/>
    <xf numFmtId="182" fontId="25" fillId="0" borderId="0" applyFont="0" applyFill="0" applyBorder="0" applyAlignment="0" applyProtection="0"/>
    <xf numFmtId="180" fontId="25" fillId="0" borderId="0" applyFont="0" applyFill="0" applyBorder="0" applyAlignment="0" applyProtection="0"/>
    <xf numFmtId="170" fontId="25" fillId="0" borderId="0" applyFont="0" applyFill="0" applyBorder="0" applyAlignment="0" applyProtection="0"/>
    <xf numFmtId="183" fontId="55" fillId="0" borderId="0" applyFont="0" applyFill="0" applyBorder="0" applyAlignment="0" applyProtection="0"/>
    <xf numFmtId="184" fontId="55" fillId="0" borderId="0" applyFont="0" applyFill="0" applyBorder="0" applyAlignment="0" applyProtection="0"/>
    <xf numFmtId="0" fontId="56" fillId="0" borderId="0"/>
  </cellStyleXfs>
  <cellXfs count="98">
    <xf numFmtId="0" fontId="0" fillId="0" borderId="0" xfId="0"/>
    <xf numFmtId="0" fontId="4" fillId="0" borderId="0" xfId="0" applyFont="1" applyAlignment="1">
      <alignment vertical="center"/>
    </xf>
    <xf numFmtId="0" fontId="4" fillId="0" borderId="1" xfId="0" applyFont="1" applyBorder="1" applyAlignment="1">
      <alignment vertical="center"/>
    </xf>
    <xf numFmtId="0" fontId="7" fillId="0" borderId="1" xfId="0" applyFont="1" applyBorder="1" applyAlignment="1">
      <alignment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10" fillId="0" borderId="3" xfId="0" applyFont="1" applyBorder="1" applyAlignment="1">
      <alignment horizontal="left" vertical="center"/>
    </xf>
    <xf numFmtId="0" fontId="10" fillId="0" borderId="1" xfId="0" applyFont="1" applyBorder="1" applyAlignment="1">
      <alignment horizontal="left" vertical="center"/>
    </xf>
    <xf numFmtId="17" fontId="11" fillId="2" borderId="2"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2" fillId="0" borderId="0" xfId="0" applyFont="1"/>
    <xf numFmtId="0" fontId="5" fillId="2" borderId="2" xfId="0" applyFont="1" applyFill="1" applyBorder="1" applyAlignment="1">
      <alignment horizontal="center" vertical="center"/>
    </xf>
    <xf numFmtId="17" fontId="5" fillId="2" borderId="2" xfId="1"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3" xfId="1" applyNumberFormat="1" applyFont="1" applyFill="1" applyBorder="1" applyAlignment="1">
      <alignment horizontal="center" vertical="center"/>
    </xf>
    <xf numFmtId="0" fontId="7" fillId="0" borderId="3" xfId="0" applyFont="1" applyBorder="1" applyAlignment="1">
      <alignment horizontal="left" vertical="center"/>
    </xf>
    <xf numFmtId="0" fontId="4" fillId="0" borderId="1" xfId="0" applyFont="1" applyBorder="1" applyAlignment="1">
      <alignment horizontal="left" vertical="center"/>
    </xf>
    <xf numFmtId="0" fontId="7" fillId="0" borderId="1" xfId="0" applyFont="1" applyBorder="1" applyAlignment="1">
      <alignment horizontal="left" vertical="center"/>
    </xf>
    <xf numFmtId="41" fontId="10" fillId="0" borderId="3" xfId="1" applyFont="1" applyFill="1" applyBorder="1" applyAlignment="1">
      <alignment vertical="center"/>
    </xf>
    <xf numFmtId="41" fontId="10" fillId="0" borderId="3" xfId="1" applyFont="1" applyBorder="1" applyAlignment="1">
      <alignment vertical="center"/>
    </xf>
    <xf numFmtId="41" fontId="10" fillId="0" borderId="1" xfId="1" applyFont="1" applyBorder="1" applyAlignment="1">
      <alignment vertical="center"/>
    </xf>
    <xf numFmtId="0" fontId="9" fillId="0" borderId="5" xfId="0" applyFont="1" applyBorder="1" applyAlignment="1">
      <alignment horizontal="center" vertical="center"/>
    </xf>
    <xf numFmtId="0" fontId="11" fillId="2" borderId="2" xfId="0" applyFont="1" applyFill="1" applyBorder="1" applyAlignment="1">
      <alignment horizontal="left" vertical="center" wrapText="1"/>
    </xf>
    <xf numFmtId="41" fontId="9" fillId="0" borderId="3" xfId="1" applyFont="1" applyFill="1" applyBorder="1" applyAlignment="1">
      <alignment vertical="center"/>
    </xf>
    <xf numFmtId="0" fontId="6" fillId="2" borderId="2" xfId="0" applyFont="1" applyFill="1" applyBorder="1" applyAlignment="1">
      <alignment horizontal="center" vertical="center" wrapText="1"/>
    </xf>
    <xf numFmtId="41" fontId="4" fillId="0" borderId="3" xfId="1" applyFont="1" applyFill="1" applyBorder="1" applyAlignment="1">
      <alignment horizontal="center" vertical="center"/>
    </xf>
    <xf numFmtId="0" fontId="5" fillId="2" borderId="2" xfId="0" applyFont="1" applyFill="1" applyBorder="1" applyAlignment="1">
      <alignment horizontal="center" vertical="center" wrapText="1"/>
    </xf>
    <xf numFmtId="41" fontId="3" fillId="0" borderId="3" xfId="1" applyFont="1" applyFill="1" applyBorder="1" applyAlignment="1">
      <alignment horizontal="center" vertical="center"/>
    </xf>
    <xf numFmtId="0" fontId="4" fillId="0" borderId="1" xfId="0" applyFont="1" applyBorder="1" applyAlignment="1">
      <alignment horizontal="left" vertical="center" indent="1"/>
    </xf>
    <xf numFmtId="164" fontId="4" fillId="0" borderId="3" xfId="1" applyNumberFormat="1" applyFont="1" applyFill="1" applyBorder="1" applyAlignment="1">
      <alignment horizontal="center" vertical="center"/>
    </xf>
    <xf numFmtId="165" fontId="4" fillId="0" borderId="3" xfId="1" applyNumberFormat="1" applyFont="1" applyFill="1" applyBorder="1" applyAlignment="1">
      <alignment horizontal="center" vertical="center"/>
    </xf>
    <xf numFmtId="166" fontId="4" fillId="0" borderId="3" xfId="1" applyNumberFormat="1" applyFont="1" applyFill="1" applyBorder="1" applyAlignment="1">
      <alignment horizontal="center" vertical="center"/>
    </xf>
    <xf numFmtId="164" fontId="3" fillId="0" borderId="3" xfId="1" applyNumberFormat="1" applyFont="1" applyFill="1" applyBorder="1" applyAlignment="1">
      <alignment horizontal="center" vertical="center"/>
    </xf>
    <xf numFmtId="3" fontId="4" fillId="0" borderId="1" xfId="0" applyNumberFormat="1" applyFont="1" applyBorder="1" applyAlignment="1">
      <alignment horizontal="center" vertical="center"/>
    </xf>
    <xf numFmtId="41" fontId="3" fillId="0" borderId="1" xfId="1" applyFont="1" applyBorder="1" applyAlignment="1">
      <alignment horizontal="center" vertical="center"/>
    </xf>
    <xf numFmtId="0" fontId="3" fillId="0" borderId="1" xfId="0" applyFont="1" applyBorder="1" applyAlignment="1">
      <alignment horizontal="left" vertical="center"/>
    </xf>
    <xf numFmtId="0" fontId="8" fillId="0" borderId="1" xfId="0" applyFont="1" applyBorder="1" applyAlignment="1">
      <alignment horizontal="left" vertical="center"/>
    </xf>
    <xf numFmtId="9" fontId="4" fillId="0" borderId="1" xfId="2" applyFont="1" applyBorder="1" applyAlignment="1">
      <alignment horizontal="center" vertical="center"/>
    </xf>
    <xf numFmtId="9" fontId="3" fillId="0" borderId="1" xfId="2" applyFont="1" applyBorder="1" applyAlignment="1">
      <alignment horizontal="center" vertical="center"/>
    </xf>
    <xf numFmtId="0" fontId="4" fillId="0" borderId="3" xfId="0" applyFont="1" applyBorder="1" applyAlignment="1">
      <alignment vertical="center"/>
    </xf>
    <xf numFmtId="0" fontId="7" fillId="0" borderId="3" xfId="0" applyFont="1" applyBorder="1" applyAlignment="1">
      <alignment vertical="center"/>
    </xf>
    <xf numFmtId="0" fontId="5" fillId="2" borderId="2" xfId="0" applyFont="1" applyFill="1" applyBorder="1" applyAlignment="1">
      <alignment horizontal="left" vertical="center" wrapText="1"/>
    </xf>
    <xf numFmtId="17" fontId="5" fillId="2" borderId="2" xfId="0" applyNumberFormat="1" applyFont="1" applyFill="1" applyBorder="1" applyAlignment="1">
      <alignment horizontal="center" vertical="center"/>
    </xf>
    <xf numFmtId="0" fontId="6" fillId="2" borderId="2" xfId="0" applyFont="1" applyFill="1" applyBorder="1" applyAlignment="1">
      <alignment horizontal="left" vertical="center" wrapText="1"/>
    </xf>
    <xf numFmtId="9" fontId="4" fillId="0" borderId="3" xfId="2" applyFont="1" applyBorder="1" applyAlignment="1">
      <alignment horizontal="center" vertical="center"/>
    </xf>
    <xf numFmtId="3" fontId="4" fillId="0" borderId="3" xfId="0" applyNumberFormat="1" applyFont="1" applyBorder="1" applyAlignment="1">
      <alignment horizontal="center" vertical="center"/>
    </xf>
    <xf numFmtId="1" fontId="5" fillId="2" borderId="2" xfId="0" applyNumberFormat="1" applyFont="1" applyFill="1" applyBorder="1" applyAlignment="1">
      <alignment horizontal="center" vertical="center"/>
    </xf>
    <xf numFmtId="167" fontId="4" fillId="0" borderId="3" xfId="2" applyNumberFormat="1" applyFont="1" applyBorder="1" applyAlignment="1">
      <alignment horizontal="center" vertical="center"/>
    </xf>
    <xf numFmtId="167" fontId="4" fillId="0" borderId="1" xfId="2" applyNumberFormat="1" applyFont="1" applyBorder="1" applyAlignment="1">
      <alignment horizontal="center" vertical="center"/>
    </xf>
    <xf numFmtId="167" fontId="3" fillId="0" borderId="1" xfId="2" applyNumberFormat="1" applyFont="1" applyBorder="1" applyAlignment="1">
      <alignment horizontal="center" vertical="center"/>
    </xf>
    <xf numFmtId="0" fontId="9" fillId="0" borderId="1" xfId="0" applyFont="1" applyBorder="1" applyAlignment="1">
      <alignment horizontal="center" vertical="center"/>
    </xf>
    <xf numFmtId="0" fontId="13" fillId="0" borderId="0" xfId="0" applyFont="1"/>
    <xf numFmtId="0" fontId="14" fillId="0" borderId="0" xfId="0" applyFont="1"/>
    <xf numFmtId="0" fontId="15" fillId="0" borderId="0" xfId="0" applyFont="1"/>
    <xf numFmtId="0" fontId="12" fillId="0" borderId="0" xfId="3"/>
    <xf numFmtId="0" fontId="17" fillId="5" borderId="0" xfId="4" applyNumberFormat="1" applyFont="1" applyFill="1" applyBorder="1" applyAlignment="1">
      <alignment horizontal="center" vertical="top" wrapText="1" readingOrder="1"/>
    </xf>
    <xf numFmtId="0" fontId="17" fillId="0" borderId="0" xfId="4" applyNumberFormat="1" applyFont="1" applyFill="1" applyBorder="1" applyAlignment="1">
      <alignment horizontal="center" vertical="top" wrapText="1" readingOrder="1"/>
    </xf>
    <xf numFmtId="0" fontId="19" fillId="0" borderId="0" xfId="5" applyFont="1" applyAlignment="1">
      <alignment vertical="top" wrapText="1"/>
    </xf>
    <xf numFmtId="0" fontId="0" fillId="0" borderId="0" xfId="0" applyFill="1"/>
    <xf numFmtId="0" fontId="57" fillId="0" borderId="0" xfId="0" applyFont="1"/>
    <xf numFmtId="0" fontId="58" fillId="0" borderId="0" xfId="0" applyFont="1"/>
    <xf numFmtId="0" fontId="59" fillId="0" borderId="0" xfId="0" applyFont="1"/>
    <xf numFmtId="0" fontId="60" fillId="0" borderId="0" xfId="5" applyFont="1" applyAlignment="1">
      <alignment vertical="top" wrapText="1"/>
    </xf>
    <xf numFmtId="0" fontId="61" fillId="0" borderId="0" xfId="0" applyFont="1" applyAlignment="1">
      <alignment horizontal="left"/>
    </xf>
    <xf numFmtId="0" fontId="61" fillId="0" borderId="0" xfId="0" applyFont="1"/>
    <xf numFmtId="0" fontId="62" fillId="5" borderId="0" xfId="4" applyNumberFormat="1" applyFont="1" applyFill="1" applyBorder="1" applyAlignment="1">
      <alignment horizontal="center" vertical="top" wrapText="1" readingOrder="1"/>
    </xf>
    <xf numFmtId="0" fontId="64" fillId="0" borderId="0" xfId="3" applyFont="1"/>
    <xf numFmtId="0" fontId="58" fillId="0" borderId="0" xfId="0" applyFont="1" applyAlignment="1">
      <alignment horizontal="center"/>
    </xf>
    <xf numFmtId="0" fontId="66" fillId="0" borderId="0" xfId="0" applyFont="1" applyAlignment="1">
      <alignment horizontal="center" vertical="center"/>
    </xf>
    <xf numFmtId="0" fontId="65" fillId="0" borderId="0" xfId="0" applyFont="1"/>
    <xf numFmtId="0" fontId="12" fillId="0" borderId="0" xfId="3" applyAlignment="1">
      <alignment horizontal="right"/>
    </xf>
    <xf numFmtId="0" fontId="68" fillId="0" borderId="0" xfId="0" applyFont="1"/>
    <xf numFmtId="0" fontId="67" fillId="0" borderId="0" xfId="0" applyFont="1" applyAlignment="1">
      <alignment horizontal="left" vertical="center"/>
    </xf>
    <xf numFmtId="0" fontId="70" fillId="0" borderId="0" xfId="0" applyFont="1" applyAlignment="1">
      <alignment horizontal="left"/>
    </xf>
    <xf numFmtId="0" fontId="71" fillId="0" borderId="0" xfId="0" applyFont="1"/>
    <xf numFmtId="0" fontId="68" fillId="0" borderId="0" xfId="0" applyFont="1" applyAlignment="1">
      <alignment horizontal="left"/>
    </xf>
    <xf numFmtId="41" fontId="4" fillId="0" borderId="3" xfId="1" applyNumberFormat="1" applyFont="1" applyFill="1" applyBorder="1" applyAlignment="1">
      <alignment horizontal="center" vertical="center"/>
    </xf>
    <xf numFmtId="41" fontId="0" fillId="0" borderId="0" xfId="1" applyFont="1"/>
    <xf numFmtId="41" fontId="0" fillId="0" borderId="0" xfId="0" applyNumberFormat="1"/>
    <xf numFmtId="167" fontId="0" fillId="0" borderId="0" xfId="2" applyNumberFormat="1" applyFont="1"/>
    <xf numFmtId="10" fontId="0" fillId="0" borderId="0" xfId="2" applyNumberFormat="1" applyFont="1"/>
    <xf numFmtId="0" fontId="3" fillId="0" borderId="4" xfId="0" applyFont="1" applyBorder="1" applyAlignment="1">
      <alignment vertical="center"/>
    </xf>
    <xf numFmtId="0" fontId="3" fillId="0" borderId="5" xfId="0" applyFont="1" applyBorder="1" applyAlignment="1">
      <alignment vertical="center"/>
    </xf>
    <xf numFmtId="9" fontId="0" fillId="0" borderId="0" xfId="2" applyFont="1"/>
    <xf numFmtId="164" fontId="0" fillId="0" borderId="0" xfId="0" applyNumberFormat="1"/>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41" fontId="3" fillId="9" borderId="3" xfId="1" applyFont="1" applyFill="1" applyBorder="1" applyAlignment="1">
      <alignment horizontal="center" vertical="center"/>
    </xf>
  </cellXfs>
  <cellStyles count="839">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43" xfId="42"/>
    <cellStyle name="Comma [0] 150" xfId="43"/>
    <cellStyle name="Comma [0] 151" xfId="44"/>
    <cellStyle name="Comma [0] 2" xfId="45"/>
    <cellStyle name="Comma [0] 2 2" xfId="46"/>
    <cellStyle name="Comma [0] 2 2 2" xfId="47"/>
    <cellStyle name="Comma [0] 2 3" xfId="48"/>
    <cellStyle name="Comma [0] 2 4" xfId="49"/>
    <cellStyle name="Comma [0] 2 5" xfId="50"/>
    <cellStyle name="Comma [0] 2 6" xfId="51"/>
    <cellStyle name="Comma [0] 3" xfId="52"/>
    <cellStyle name="Comma [0] 3 2" xfId="53"/>
    <cellStyle name="Comma [0] 3 2 2" xfId="54"/>
    <cellStyle name="Comma [0] 3 3" xfId="55"/>
    <cellStyle name="Comma [0] 4" xfId="56"/>
    <cellStyle name="Comma [0] 4 2" xfId="57"/>
    <cellStyle name="Comma [0] 4 3" xfId="58"/>
    <cellStyle name="Comma [0] 5" xfId="59"/>
    <cellStyle name="Comma [0] 5 2" xfId="60"/>
    <cellStyle name="Comma [0] 6" xfId="61"/>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3" xfId="113"/>
    <cellStyle name="Comma 2 3 2" xfId="114"/>
    <cellStyle name="Comma 2 3 3" xfId="115"/>
    <cellStyle name="Comma 2 4" xfId="116"/>
    <cellStyle name="Comma 2 5" xfId="117"/>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3" xfId="132"/>
    <cellStyle name="Comma 3 2 3" xfId="133"/>
    <cellStyle name="Comma 3 3" xfId="134"/>
    <cellStyle name="Comma 3 3 2" xfId="135"/>
    <cellStyle name="Comma 3 3 3" xfId="136"/>
    <cellStyle name="Comma 3 4" xfId="137"/>
    <cellStyle name="Comma 3 4 2" xfId="138"/>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3" xfId="153"/>
    <cellStyle name="Comma 4 2 4" xfId="154"/>
    <cellStyle name="Comma 4 3" xfId="155"/>
    <cellStyle name="Comma 4 3 2" xfId="156"/>
    <cellStyle name="Comma 4 3 2 2" xfId="157"/>
    <cellStyle name="Comma 4 4" xfId="158"/>
    <cellStyle name="Comma 4 4 2" xfId="159"/>
    <cellStyle name="Comma 4 5" xfId="160"/>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3" xfId="175"/>
    <cellStyle name="Comma 5 2 4" xfId="176"/>
    <cellStyle name="Comma 5 3" xfId="177"/>
    <cellStyle name="Comma 5 3 2" xfId="178"/>
    <cellStyle name="Comma 5 3 3" xfId="179"/>
    <cellStyle name="Comma 5 4" xfId="180"/>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3" xfId="195"/>
    <cellStyle name="Comma 6 3" xfId="196"/>
    <cellStyle name="Comma 6 3 2" xfId="197"/>
    <cellStyle name="Comma 6 3 2 2" xfId="198"/>
    <cellStyle name="Comma 6 3 3" xfId="199"/>
    <cellStyle name="Comma 6 4" xfId="200"/>
    <cellStyle name="Comma 6 4 2" xfId="201"/>
    <cellStyle name="Comma 6 5" xfId="202"/>
    <cellStyle name="Comma 6 6" xfId="20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3" xfId="218"/>
    <cellStyle name="Comma 7 2 4" xfId="219"/>
    <cellStyle name="Comma 7 3" xfId="220"/>
    <cellStyle name="Comma 7 3 2" xfId="221"/>
    <cellStyle name="Comma 7 3 2 2" xfId="222"/>
    <cellStyle name="Comma 7 3 3" xfId="223"/>
    <cellStyle name="Comma 7 4" xfId="224"/>
    <cellStyle name="Comma 7 4 2" xfId="225"/>
    <cellStyle name="Comma 7 5" xfId="226"/>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3" xfId="265"/>
    <cellStyle name="Comma 9 4" xfId="266"/>
    <cellStyle name="Curren - Style3" xfId="267"/>
    <cellStyle name="Curren - Style4" xfId="268"/>
    <cellStyle name="Currency [0] 2" xfId="269"/>
    <cellStyle name="Currency 2" xfId="270"/>
    <cellStyle name="Currency 2 2" xfId="271"/>
    <cellStyle name="Currency 2 2 2" xfId="272"/>
    <cellStyle name="Currency 2 3" xfId="273"/>
    <cellStyle name="Currency 3" xfId="274"/>
    <cellStyle name="Currency 3 2" xfId="275"/>
    <cellStyle name="Currency 3 2 2" xfId="276"/>
    <cellStyle name="Currency 3 3" xfId="277"/>
    <cellStyle name="Date" xfId="278"/>
    <cellStyle name="Dezimal [0]_35ERI8T2gbIEMixb4v26icuOo" xfId="279"/>
    <cellStyle name="Dezimal_35ERI8T2gbIEMixb4v26icuOo" xfId="280"/>
    <cellStyle name="Euro" xfId="281"/>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3" xfId="305"/>
    <cellStyle name="Normal 10 4" xfId="306"/>
    <cellStyle name="Normal 11" xfId="307"/>
    <cellStyle name="Normal 11 2" xfId="308"/>
    <cellStyle name="Normal 11 2 2" xfId="309"/>
    <cellStyle name="Normal 11 3" xfId="310"/>
    <cellStyle name="Normal 11 4" xfId="311"/>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3" xfId="388"/>
    <cellStyle name="Normal 2 2 3 2" xfId="389"/>
    <cellStyle name="Normal 2 2 4" xfId="390"/>
    <cellStyle name="Normal 2 2 5" xfId="391"/>
    <cellStyle name="Normal 2 2 6" xfId="392"/>
    <cellStyle name="Normal 2 3" xfId="393"/>
    <cellStyle name="Normal 2 3 2" xfId="394"/>
    <cellStyle name="Normal 2 3 3" xfId="395"/>
    <cellStyle name="Normal 2 4" xfId="396"/>
    <cellStyle name="Normal 2 4 2" xfId="397"/>
    <cellStyle name="Normal 2 4 3" xfId="398"/>
    <cellStyle name="Normal 2 5" xfId="399"/>
    <cellStyle name="Normal 2 5 2" xfId="400"/>
    <cellStyle name="Normal 2 5 2 2" xfId="401"/>
    <cellStyle name="Normal 2 5 3" xfId="40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8" xfId="440"/>
    <cellStyle name="Normal 2 9" xfId="441"/>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3" xfId="515"/>
    <cellStyle name="Normal 3 3 2" xfId="516"/>
    <cellStyle name="Normal 3 4" xfId="517"/>
    <cellStyle name="Normal 3 4 2" xfId="518"/>
    <cellStyle name="Normal 3 5" xfId="519"/>
    <cellStyle name="Normal 3 6" xfId="520"/>
    <cellStyle name="Normal 3 7" xfId="521"/>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3" xfId="590"/>
    <cellStyle name="Normal 4 3" xfId="591"/>
    <cellStyle name="Normal 4 3 2" xfId="592"/>
    <cellStyle name="Normal 4 3 3" xfId="593"/>
    <cellStyle name="Normal 4 4" xfId="594"/>
    <cellStyle name="Normal 4 4 2" xfId="595"/>
    <cellStyle name="Normal 4 4 2 2" xfId="596"/>
    <cellStyle name="Normal 4 5" xfId="597"/>
    <cellStyle name="Normal 4 6" xfId="598"/>
    <cellStyle name="Normal 4 7" xfId="599"/>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3" xfId="656"/>
    <cellStyle name="Normal 6 4" xfId="657"/>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3" xfId="671"/>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10" xfId="729"/>
    <cellStyle name="Percent 10 2" xfId="730"/>
    <cellStyle name="Percent 10 3" xfId="731"/>
    <cellStyle name="Percent 10 4" xfId="732"/>
    <cellStyle name="Percent 11" xfId="733"/>
    <cellStyle name="Percent 11 2" xfId="734"/>
    <cellStyle name="Percent 11 3" xfId="735"/>
    <cellStyle name="Percent 12" xfId="736"/>
    <cellStyle name="Percent 13" xfId="737"/>
    <cellStyle name="Percent 13 2" xfId="738"/>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3" xfId="749"/>
    <cellStyle name="Percent 2 2 4" xfId="750"/>
    <cellStyle name="Percent 2 2 5" xfId="751"/>
    <cellStyle name="Percent 2 3" xfId="752"/>
    <cellStyle name="Percent 2 4" xfId="753"/>
    <cellStyle name="Percent 2 5" xfId="754"/>
    <cellStyle name="Percent 2 6" xfId="755"/>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3" xfId="770"/>
    <cellStyle name="Percent 3 3" xfId="771"/>
    <cellStyle name="Percent 3 3 2" xfId="772"/>
    <cellStyle name="Percent 3 4" xfId="773"/>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3" xfId="788"/>
    <cellStyle name="Percent 4 3" xfId="789"/>
    <cellStyle name="Percent 4 3 2" xfId="790"/>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3" xfId="802"/>
    <cellStyle name="Percent 5 4" xfId="803"/>
    <cellStyle name="Percent 6" xfId="804"/>
    <cellStyle name="Percent 6 2" xfId="805"/>
    <cellStyle name="Percent 6 2 2" xfId="806"/>
    <cellStyle name="Percent 6 3" xfId="807"/>
    <cellStyle name="Percent 6 4" xfId="808"/>
    <cellStyle name="Percent 7" xfId="809"/>
    <cellStyle name="Percent 7 2" xfId="810"/>
    <cellStyle name="Percent 7 2 2" xfId="811"/>
    <cellStyle name="Percent 7 3" xfId="812"/>
    <cellStyle name="Percent 7 4" xfId="813"/>
    <cellStyle name="Percent 8" xfId="814"/>
    <cellStyle name="Percent 8 2" xfId="815"/>
    <cellStyle name="Percent 8 3" xfId="816"/>
    <cellStyle name="Percent 9" xfId="817"/>
    <cellStyle name="Percent 9 2" xfId="818"/>
    <cellStyle name="Percent 9 3" xfId="819"/>
    <cellStyle name="Percent 9 4" xfId="820"/>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opLeftCell="A10" workbookViewId="0">
      <selection activeCell="F17" sqref="F17"/>
    </sheetView>
  </sheetViews>
  <sheetFormatPr defaultRowHeight="15"/>
  <cols>
    <col min="1" max="1" width="3.28515625" style="57" customWidth="1"/>
    <col min="2" max="2" width="3.28515625" customWidth="1"/>
    <col min="3" max="3" width="10.7109375" bestFit="1" customWidth="1"/>
  </cols>
  <sheetData>
    <row r="10" spans="3:10" ht="46.5">
      <c r="C10" s="61" t="s">
        <v>249</v>
      </c>
      <c r="D10" s="53"/>
    </row>
    <row r="12" spans="3:10" ht="28.5">
      <c r="C12" s="54"/>
      <c r="D12" s="55"/>
      <c r="E12" s="55"/>
      <c r="F12" s="55"/>
      <c r="G12" s="55"/>
      <c r="H12" s="55"/>
      <c r="I12" s="55"/>
      <c r="J12" s="55"/>
    </row>
    <row r="13" spans="3:10" ht="28.5">
      <c r="C13" s="54">
        <v>2016</v>
      </c>
      <c r="D13" s="54"/>
      <c r="E13" s="55"/>
      <c r="F13" s="55"/>
      <c r="G13" s="55"/>
      <c r="H13" s="55"/>
      <c r="I13" s="55"/>
      <c r="J13" s="55"/>
    </row>
    <row r="19" spans="3:3">
      <c r="C19" s="5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K7" sqref="K7:N7"/>
    </sheetView>
  </sheetViews>
  <sheetFormatPr defaultRowHeight="15"/>
  <cols>
    <col min="1" max="1" width="10.85546875" customWidth="1"/>
    <col min="2" max="9" width="7.7109375" bestFit="1" customWidth="1"/>
    <col min="10" max="14" width="7.7109375" customWidth="1"/>
    <col min="15" max="15" width="10.85546875" bestFit="1" customWidth="1"/>
  </cols>
  <sheetData>
    <row r="1" spans="1:15">
      <c r="A1" s="74" t="s">
        <v>340</v>
      </c>
    </row>
    <row r="2" spans="1:15">
      <c r="A2" s="77" t="s">
        <v>341</v>
      </c>
    </row>
    <row r="3" spans="1:15" ht="39" thickBot="1">
      <c r="A3" s="24" t="s">
        <v>5</v>
      </c>
      <c r="B3" s="8">
        <v>42186</v>
      </c>
      <c r="C3" s="8">
        <v>42217</v>
      </c>
      <c r="D3" s="8">
        <v>42248</v>
      </c>
      <c r="E3" s="8">
        <v>42278</v>
      </c>
      <c r="F3" s="8">
        <v>42309</v>
      </c>
      <c r="G3" s="8">
        <v>42339</v>
      </c>
      <c r="H3" s="8">
        <v>42370</v>
      </c>
      <c r="I3" s="8">
        <v>42401</v>
      </c>
      <c r="J3" s="8">
        <v>42430</v>
      </c>
      <c r="K3" s="8">
        <v>42461</v>
      </c>
      <c r="L3" s="8">
        <v>42491</v>
      </c>
      <c r="M3" s="8">
        <v>42522</v>
      </c>
      <c r="N3" s="8">
        <v>42552</v>
      </c>
      <c r="O3" s="26" t="s">
        <v>6</v>
      </c>
    </row>
    <row r="4" spans="1:15" ht="15.75" thickTop="1">
      <c r="A4" s="6" t="s">
        <v>1</v>
      </c>
      <c r="B4" s="20">
        <v>126773</v>
      </c>
      <c r="C4" s="20">
        <v>124382</v>
      </c>
      <c r="D4" s="20">
        <v>122258</v>
      </c>
      <c r="E4" s="20">
        <v>126119</v>
      </c>
      <c r="F4" s="20">
        <v>126442</v>
      </c>
      <c r="G4" s="20">
        <v>130016</v>
      </c>
      <c r="H4" s="21">
        <v>131195.07152265401</v>
      </c>
      <c r="I4" s="21">
        <v>133539.75808761502</v>
      </c>
      <c r="J4" s="21">
        <v>135599.16691486299</v>
      </c>
      <c r="K4" s="21">
        <v>134676.57449261099</v>
      </c>
      <c r="L4" s="21">
        <v>135499.56345361998</v>
      </c>
      <c r="M4" s="21">
        <v>136820.419093323</v>
      </c>
      <c r="N4" s="21">
        <v>139613.88579004502</v>
      </c>
      <c r="O4" s="17" t="s">
        <v>7</v>
      </c>
    </row>
    <row r="5" spans="1:15">
      <c r="A5" s="7" t="s">
        <v>2</v>
      </c>
      <c r="B5" s="20">
        <v>20960</v>
      </c>
      <c r="C5" s="20">
        <v>20715</v>
      </c>
      <c r="D5" s="20">
        <v>20405</v>
      </c>
      <c r="E5" s="20">
        <v>21096</v>
      </c>
      <c r="F5" s="20">
        <v>21263</v>
      </c>
      <c r="G5" s="20">
        <v>21685</v>
      </c>
      <c r="H5" s="22">
        <v>22158.095948036</v>
      </c>
      <c r="I5" s="22">
        <v>22427.383588890007</v>
      </c>
      <c r="J5" s="21">
        <v>22865.033477173998</v>
      </c>
      <c r="K5" s="21">
        <v>24453.179594222998</v>
      </c>
      <c r="L5" s="21">
        <v>24461.606797958</v>
      </c>
      <c r="M5" s="21">
        <v>24948.131552946001</v>
      </c>
      <c r="N5" s="21">
        <v>25390.062902449004</v>
      </c>
      <c r="O5" s="17" t="s">
        <v>8</v>
      </c>
    </row>
    <row r="6" spans="1:15">
      <c r="A6" s="7" t="s">
        <v>3</v>
      </c>
      <c r="B6" s="20">
        <v>42156</v>
      </c>
      <c r="C6" s="20">
        <v>42360</v>
      </c>
      <c r="D6" s="20">
        <v>42620</v>
      </c>
      <c r="E6" s="20">
        <v>44113</v>
      </c>
      <c r="F6" s="20">
        <v>44896</v>
      </c>
      <c r="G6" s="20">
        <v>47359</v>
      </c>
      <c r="H6" s="22">
        <v>49859.272097608999</v>
      </c>
      <c r="I6" s="22">
        <v>50420.376948146004</v>
      </c>
      <c r="J6" s="22">
        <v>53144.943047471003</v>
      </c>
      <c r="K6" s="22">
        <v>53400.645387851997</v>
      </c>
      <c r="L6" s="22">
        <v>53611.160177286001</v>
      </c>
      <c r="M6" s="22">
        <v>55659.331092132001</v>
      </c>
      <c r="N6" s="22">
        <v>57878.137954111</v>
      </c>
      <c r="O6" s="19" t="s">
        <v>9</v>
      </c>
    </row>
    <row r="7" spans="1:15">
      <c r="A7" s="23" t="s">
        <v>4</v>
      </c>
      <c r="B7" s="25">
        <v>189889</v>
      </c>
      <c r="C7" s="25">
        <v>187457</v>
      </c>
      <c r="D7" s="25">
        <v>185283</v>
      </c>
      <c r="E7" s="25">
        <v>191328</v>
      </c>
      <c r="F7" s="25">
        <v>192601</v>
      </c>
      <c r="G7" s="25">
        <v>199060</v>
      </c>
      <c r="H7" s="25">
        <v>203212.43956829901</v>
      </c>
      <c r="I7" s="25">
        <f t="shared" ref="I7:K7" si="0">SUM(I4:I6)</f>
        <v>206387.51862465104</v>
      </c>
      <c r="J7" s="25">
        <f t="shared" si="0"/>
        <v>211609.14343950799</v>
      </c>
      <c r="K7" s="25">
        <f t="shared" si="0"/>
        <v>212530.39947468601</v>
      </c>
      <c r="L7" s="25">
        <f t="shared" ref="L7:N7" si="1">SUM(L4:L6)</f>
        <v>213572.33042886399</v>
      </c>
      <c r="M7" s="25">
        <f t="shared" si="1"/>
        <v>217427.88173840099</v>
      </c>
      <c r="N7" s="25">
        <f t="shared" si="1"/>
        <v>222882.08664660502</v>
      </c>
      <c r="O7" s="4" t="s">
        <v>4</v>
      </c>
    </row>
    <row r="9" spans="1:15">
      <c r="B9" s="80"/>
      <c r="C9" s="80"/>
      <c r="D9" s="80"/>
      <c r="E9" s="80"/>
      <c r="F9" s="80"/>
      <c r="G9" s="80"/>
      <c r="H9" s="80"/>
      <c r="I9" s="80"/>
      <c r="J9" s="80"/>
      <c r="K9" s="80"/>
      <c r="L9" s="80"/>
      <c r="M9" s="80"/>
      <c r="N9" s="80"/>
    </row>
    <row r="10" spans="1:15">
      <c r="B10" s="80"/>
      <c r="C10" s="80"/>
      <c r="D10" s="80"/>
      <c r="E10" s="80"/>
      <c r="F10" s="80"/>
      <c r="G10" s="80"/>
      <c r="H10" s="80"/>
      <c r="I10" s="80"/>
      <c r="J10" s="80"/>
      <c r="K10" s="80"/>
      <c r="L10" s="80"/>
      <c r="M10" s="80"/>
      <c r="N10" s="80"/>
    </row>
    <row r="11" spans="1:15">
      <c r="B11" s="80"/>
      <c r="C11" s="80"/>
      <c r="D11" s="80"/>
      <c r="E11" s="80"/>
      <c r="F11" s="80"/>
      <c r="G11" s="80"/>
      <c r="H11" s="80"/>
      <c r="I11" s="80"/>
      <c r="J11" s="80"/>
      <c r="K11" s="80"/>
      <c r="L11" s="80"/>
      <c r="M11" s="80"/>
      <c r="N11" s="80"/>
    </row>
    <row r="12" spans="1:15">
      <c r="B12" s="80"/>
      <c r="C12" s="80"/>
      <c r="D12" s="80"/>
      <c r="E12" s="80"/>
      <c r="F12" s="80"/>
      <c r="G12" s="80"/>
      <c r="H12" s="80"/>
      <c r="I12" s="80"/>
      <c r="J12" s="80"/>
      <c r="K12" s="80"/>
      <c r="L12" s="80"/>
      <c r="M12" s="80"/>
      <c r="N12" s="80"/>
    </row>
  </sheetData>
  <pageMargins left="0.7" right="0.7" top="0.75" bottom="0.75" header="0.3" footer="0.3"/>
  <ignoredErrors>
    <ignoredError sqref="I7:J7 K7:N7"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90" zoomScaleNormal="90" workbookViewId="0">
      <selection activeCell="R15" sqref="R15"/>
    </sheetView>
  </sheetViews>
  <sheetFormatPr defaultRowHeight="15"/>
  <cols>
    <col min="1" max="1" width="6.42578125" customWidth="1"/>
    <col min="2" max="2" width="24.5703125" bestFit="1" customWidth="1"/>
    <col min="16" max="16" width="27" bestFit="1" customWidth="1"/>
  </cols>
  <sheetData>
    <row r="1" spans="1:16">
      <c r="A1" s="74" t="s">
        <v>342</v>
      </c>
    </row>
    <row r="2" spans="1:16">
      <c r="A2" s="77" t="s">
        <v>343</v>
      </c>
    </row>
    <row r="3" spans="1:16" ht="15.75" thickBot="1">
      <c r="A3" s="11" t="s">
        <v>11</v>
      </c>
      <c r="B3" s="11" t="s">
        <v>12</v>
      </c>
      <c r="C3" s="12">
        <v>42186</v>
      </c>
      <c r="D3" s="12">
        <v>42217</v>
      </c>
      <c r="E3" s="12">
        <v>42248</v>
      </c>
      <c r="F3" s="12">
        <v>42278</v>
      </c>
      <c r="G3" s="12">
        <v>42309</v>
      </c>
      <c r="H3" s="12">
        <v>42339</v>
      </c>
      <c r="I3" s="12">
        <v>42370</v>
      </c>
      <c r="J3" s="12">
        <v>42401</v>
      </c>
      <c r="K3" s="12">
        <v>42430</v>
      </c>
      <c r="L3" s="12">
        <v>42461</v>
      </c>
      <c r="M3" s="12">
        <v>42491</v>
      </c>
      <c r="N3" s="12">
        <v>42522</v>
      </c>
      <c r="O3" s="12">
        <v>42552</v>
      </c>
      <c r="P3" s="13" t="s">
        <v>47</v>
      </c>
    </row>
    <row r="4" spans="1:16" ht="15.75" thickTop="1">
      <c r="A4" s="14">
        <v>1</v>
      </c>
      <c r="B4" s="15" t="s">
        <v>13</v>
      </c>
      <c r="C4" s="27">
        <v>293.491300733</v>
      </c>
      <c r="D4" s="27">
        <v>288.71054464399998</v>
      </c>
      <c r="E4" s="27">
        <v>283.82134499900002</v>
      </c>
      <c r="F4" s="27">
        <v>297.78853301300001</v>
      </c>
      <c r="G4" s="27">
        <v>298.37392427999998</v>
      </c>
      <c r="H4" s="27">
        <v>305.63049124100002</v>
      </c>
      <c r="I4" s="27">
        <v>309.66482950300002</v>
      </c>
      <c r="J4" s="27">
        <v>311.379403787</v>
      </c>
      <c r="K4" s="27">
        <v>316.12816729500003</v>
      </c>
      <c r="L4" s="27">
        <v>320.677266637</v>
      </c>
      <c r="M4" s="27">
        <v>321.2264988</v>
      </c>
      <c r="N4" s="27">
        <v>321.46470073</v>
      </c>
      <c r="O4" s="27">
        <v>327.35434024199998</v>
      </c>
      <c r="P4" s="17" t="s">
        <v>13</v>
      </c>
    </row>
    <row r="5" spans="1:16">
      <c r="A5" s="9">
        <v>2</v>
      </c>
      <c r="B5" s="18" t="s">
        <v>14</v>
      </c>
      <c r="C5" s="27">
        <v>7061.3873331510003</v>
      </c>
      <c r="D5" s="27">
        <v>7032.5717318320003</v>
      </c>
      <c r="E5" s="27">
        <v>6833.2453103750004</v>
      </c>
      <c r="F5" s="27">
        <v>7174.269476294</v>
      </c>
      <c r="G5" s="27">
        <v>7210.9178323599999</v>
      </c>
      <c r="H5" s="27">
        <v>7281.5341737620001</v>
      </c>
      <c r="I5" s="27">
        <v>8103.6178003360001</v>
      </c>
      <c r="J5" s="27">
        <v>8147.6575176599999</v>
      </c>
      <c r="K5" s="27">
        <v>8710.0515680749995</v>
      </c>
      <c r="L5" s="27">
        <v>8815.6699734619997</v>
      </c>
      <c r="M5" s="27">
        <v>8776.7181056789996</v>
      </c>
      <c r="N5" s="27">
        <v>8899.4745691930002</v>
      </c>
      <c r="O5" s="27">
        <v>9392.7777535099995</v>
      </c>
      <c r="P5" s="19" t="s">
        <v>14</v>
      </c>
    </row>
    <row r="6" spans="1:16">
      <c r="A6" s="14">
        <v>3</v>
      </c>
      <c r="B6" s="18" t="s">
        <v>15</v>
      </c>
      <c r="C6" s="27">
        <v>61.954336654999999</v>
      </c>
      <c r="D6" s="27">
        <v>60.957098977999998</v>
      </c>
      <c r="E6" s="27">
        <v>61.724343922999999</v>
      </c>
      <c r="F6" s="27">
        <v>66.223144422999994</v>
      </c>
      <c r="G6" s="27">
        <v>66.226167145999995</v>
      </c>
      <c r="H6" s="27">
        <v>66.229189868999995</v>
      </c>
      <c r="I6" s="27">
        <v>66.232212591000007</v>
      </c>
      <c r="J6" s="27">
        <v>67.235235313000004</v>
      </c>
      <c r="K6" s="27">
        <v>67.238258036000005</v>
      </c>
      <c r="L6" s="27">
        <v>67.241280758000002</v>
      </c>
      <c r="M6" s="27">
        <v>65.494303481000003</v>
      </c>
      <c r="N6" s="27">
        <v>67.497326203</v>
      </c>
      <c r="O6" s="27">
        <v>64.850348925000006</v>
      </c>
      <c r="P6" s="19" t="s">
        <v>15</v>
      </c>
    </row>
    <row r="7" spans="1:16">
      <c r="A7" s="9">
        <v>4</v>
      </c>
      <c r="B7" s="18" t="s">
        <v>16</v>
      </c>
      <c r="C7" s="27">
        <v>689.73961970899995</v>
      </c>
      <c r="D7" s="27">
        <v>700.61307373900001</v>
      </c>
      <c r="E7" s="27">
        <v>701.13722473899998</v>
      </c>
      <c r="F7" s="27">
        <v>713.04619376599999</v>
      </c>
      <c r="G7" s="27">
        <v>717.049409309</v>
      </c>
      <c r="H7" s="27">
        <v>732.72491093600001</v>
      </c>
      <c r="I7" s="27">
        <v>740.53633148899996</v>
      </c>
      <c r="J7" s="27">
        <v>748.39317941000002</v>
      </c>
      <c r="K7" s="27">
        <v>749.91774887500003</v>
      </c>
      <c r="L7" s="27">
        <v>761.29163700200002</v>
      </c>
      <c r="M7" s="27">
        <v>766.33286297699999</v>
      </c>
      <c r="N7" s="27">
        <v>778.337285361</v>
      </c>
      <c r="O7" s="27">
        <v>789.13198777599996</v>
      </c>
      <c r="P7" s="19" t="s">
        <v>16</v>
      </c>
    </row>
    <row r="8" spans="1:16">
      <c r="A8" s="14">
        <v>5</v>
      </c>
      <c r="B8" s="18" t="s">
        <v>17</v>
      </c>
      <c r="C8" s="27">
        <v>144894.83199852199</v>
      </c>
      <c r="D8" s="27">
        <v>143135.57404950599</v>
      </c>
      <c r="E8" s="27">
        <v>141549.70810775901</v>
      </c>
      <c r="F8" s="27">
        <v>146300.41376015401</v>
      </c>
      <c r="G8" s="27">
        <v>147664.50028407801</v>
      </c>
      <c r="H8" s="27">
        <v>153687.69641705701</v>
      </c>
      <c r="I8" s="27">
        <v>155879.81018933101</v>
      </c>
      <c r="J8" s="27">
        <v>158572.70501192199</v>
      </c>
      <c r="K8" s="27">
        <v>163267.197751876</v>
      </c>
      <c r="L8" s="27">
        <v>163527.292412426</v>
      </c>
      <c r="M8" s="27">
        <v>164718.876131592</v>
      </c>
      <c r="N8" s="27">
        <v>167832.64185531301</v>
      </c>
      <c r="O8" s="27">
        <v>172041.810442605</v>
      </c>
      <c r="P8" s="19" t="s">
        <v>17</v>
      </c>
    </row>
    <row r="9" spans="1:16">
      <c r="A9" s="9">
        <v>6</v>
      </c>
      <c r="B9" s="18" t="s">
        <v>18</v>
      </c>
      <c r="C9" s="27" t="e">
        <v>#N/A</v>
      </c>
      <c r="D9" s="27" t="e">
        <v>#N/A</v>
      </c>
      <c r="E9" s="27" t="e">
        <v>#N/A</v>
      </c>
      <c r="F9" s="27" t="e">
        <v>#N/A</v>
      </c>
      <c r="G9" s="27" t="e">
        <v>#N/A</v>
      </c>
      <c r="H9" s="27" t="e">
        <v>#N/A</v>
      </c>
      <c r="I9" s="27" t="e">
        <v>#N/A</v>
      </c>
      <c r="J9" s="27" t="e">
        <v>#N/A</v>
      </c>
      <c r="K9" s="27" t="e">
        <v>#N/A</v>
      </c>
      <c r="L9" s="27" t="e">
        <v>#N/A</v>
      </c>
      <c r="M9" s="27" t="e">
        <v>#N/A</v>
      </c>
      <c r="N9" s="27" t="e">
        <v>#N/A</v>
      </c>
      <c r="O9" s="27" t="e">
        <v>#N/A</v>
      </c>
      <c r="P9" s="19" t="s">
        <v>18</v>
      </c>
    </row>
    <row r="10" spans="1:16">
      <c r="A10" s="14">
        <v>7</v>
      </c>
      <c r="B10" s="18" t="s">
        <v>19</v>
      </c>
      <c r="C10" s="27">
        <v>110.643175536</v>
      </c>
      <c r="D10" s="27">
        <v>114.268175536</v>
      </c>
      <c r="E10" s="27">
        <v>115.75257553599999</v>
      </c>
      <c r="F10" s="27">
        <v>116.907575536</v>
      </c>
      <c r="G10" s="27">
        <v>117.50257553599999</v>
      </c>
      <c r="H10" s="27">
        <v>115.98707553600001</v>
      </c>
      <c r="I10" s="27">
        <v>118.117075536</v>
      </c>
      <c r="J10" s="27">
        <v>119.142575536</v>
      </c>
      <c r="K10" s="27">
        <v>119.68057553600001</v>
      </c>
      <c r="L10" s="27">
        <v>119.825075536</v>
      </c>
      <c r="M10" s="27">
        <v>120.569560649</v>
      </c>
      <c r="N10" s="27">
        <v>123.535851433</v>
      </c>
      <c r="O10" s="27">
        <v>123.28631143299999</v>
      </c>
      <c r="P10" s="19" t="s">
        <v>19</v>
      </c>
    </row>
    <row r="11" spans="1:16">
      <c r="A11" s="9">
        <v>8</v>
      </c>
      <c r="B11" s="18" t="s">
        <v>20</v>
      </c>
      <c r="C11" s="27">
        <v>20236.178380123001</v>
      </c>
      <c r="D11" s="27">
        <v>19543.029009229002</v>
      </c>
      <c r="E11" s="27">
        <v>19148.917938611001</v>
      </c>
      <c r="F11" s="27">
        <v>19748.602813985999</v>
      </c>
      <c r="G11" s="27">
        <v>19690.423105656999</v>
      </c>
      <c r="H11" s="27">
        <v>19749.919892106998</v>
      </c>
      <c r="I11" s="27">
        <v>20188.910880364001</v>
      </c>
      <c r="J11" s="27">
        <v>20387.356597798</v>
      </c>
      <c r="K11" s="27">
        <v>20430.841515911001</v>
      </c>
      <c r="L11" s="27">
        <v>20777.241398030001</v>
      </c>
      <c r="M11" s="27">
        <v>20697.617460948</v>
      </c>
      <c r="N11" s="27">
        <v>21160.253758639999</v>
      </c>
      <c r="O11" s="27">
        <v>21573.875093742001</v>
      </c>
      <c r="P11" s="19" t="s">
        <v>48</v>
      </c>
    </row>
    <row r="12" spans="1:16">
      <c r="A12" s="14">
        <v>9</v>
      </c>
      <c r="B12" s="18" t="s">
        <v>21</v>
      </c>
      <c r="C12" s="27">
        <v>4057.2874893970002</v>
      </c>
      <c r="D12" s="27">
        <v>4090.5424220489999</v>
      </c>
      <c r="E12" s="27">
        <v>4089.6783879059999</v>
      </c>
      <c r="F12" s="27">
        <v>4159.2890097210002</v>
      </c>
      <c r="G12" s="27">
        <v>4206.9730554770003</v>
      </c>
      <c r="H12" s="27">
        <v>4362.9910020890002</v>
      </c>
      <c r="I12" s="27">
        <v>4428.7601810360002</v>
      </c>
      <c r="J12" s="27">
        <v>4514.4246535459997</v>
      </c>
      <c r="K12" s="27">
        <v>4578.0853057889999</v>
      </c>
      <c r="L12" s="27">
        <v>4604.6971768659996</v>
      </c>
      <c r="M12" s="27">
        <v>4608.2276253649998</v>
      </c>
      <c r="N12" s="27">
        <v>4690.8154340150004</v>
      </c>
      <c r="O12" s="27">
        <v>4798.6189969799998</v>
      </c>
      <c r="P12" s="19" t="s">
        <v>49</v>
      </c>
    </row>
    <row r="13" spans="1:16">
      <c r="A13" s="9">
        <v>10</v>
      </c>
      <c r="B13" s="18" t="s">
        <v>22</v>
      </c>
      <c r="C13" s="27">
        <v>1803.581745638</v>
      </c>
      <c r="D13" s="27">
        <v>1787.925205773</v>
      </c>
      <c r="E13" s="27">
        <v>1786.7439473649999</v>
      </c>
      <c r="F13" s="27">
        <v>1827.195316543</v>
      </c>
      <c r="G13" s="27">
        <v>1832.6076068750001</v>
      </c>
      <c r="H13" s="27">
        <v>1852.395702114</v>
      </c>
      <c r="I13" s="27">
        <v>1867.1469958079999</v>
      </c>
      <c r="J13" s="27">
        <v>1848.7983683590001</v>
      </c>
      <c r="K13" s="27">
        <v>1879.0473833359999</v>
      </c>
      <c r="L13" s="27">
        <v>1883.592047827</v>
      </c>
      <c r="M13" s="27">
        <v>1882.878024655</v>
      </c>
      <c r="N13" s="27">
        <v>1910.2718184739999</v>
      </c>
      <c r="O13" s="27">
        <v>1934.9443579460001</v>
      </c>
      <c r="P13" s="19" t="s">
        <v>50</v>
      </c>
    </row>
    <row r="14" spans="1:16">
      <c r="A14" s="14">
        <v>11</v>
      </c>
      <c r="B14" s="18" t="s">
        <v>23</v>
      </c>
      <c r="C14" s="27">
        <v>307.04911966499998</v>
      </c>
      <c r="D14" s="27">
        <v>331.71456016500002</v>
      </c>
      <c r="E14" s="27">
        <v>332.42523803500001</v>
      </c>
      <c r="F14" s="27">
        <v>335.65505250500001</v>
      </c>
      <c r="G14" s="27">
        <v>336.769687605</v>
      </c>
      <c r="H14" s="27">
        <v>342.82963516500001</v>
      </c>
      <c r="I14" s="27">
        <v>312.07006279500001</v>
      </c>
      <c r="J14" s="27">
        <v>340.55042379499997</v>
      </c>
      <c r="K14" s="27">
        <v>345.75186863499999</v>
      </c>
      <c r="L14" s="27">
        <v>338.47266310499998</v>
      </c>
      <c r="M14" s="27">
        <v>355.668784765</v>
      </c>
      <c r="N14" s="27">
        <v>355.668784765</v>
      </c>
      <c r="O14" s="27">
        <v>362.69949802500003</v>
      </c>
      <c r="P14" s="19" t="s">
        <v>51</v>
      </c>
    </row>
    <row r="15" spans="1:16">
      <c r="A15" s="9">
        <v>12</v>
      </c>
      <c r="B15" s="18" t="s">
        <v>24</v>
      </c>
      <c r="C15" s="27">
        <v>116.08120468600001</v>
      </c>
      <c r="D15" s="27">
        <v>116.908888809</v>
      </c>
      <c r="E15" s="27">
        <v>118.328507491</v>
      </c>
      <c r="F15" s="27">
        <v>120.567185807</v>
      </c>
      <c r="G15" s="27">
        <v>121.704208921</v>
      </c>
      <c r="H15" s="27">
        <v>123.250833246</v>
      </c>
      <c r="I15" s="27">
        <v>125.257944034</v>
      </c>
      <c r="J15" s="27">
        <v>126.94226505</v>
      </c>
      <c r="K15" s="27">
        <v>128.77584946799999</v>
      </c>
      <c r="L15" s="27">
        <v>131.924097104</v>
      </c>
      <c r="M15" s="27">
        <v>132.80959042500001</v>
      </c>
      <c r="N15" s="27">
        <v>134.563561427</v>
      </c>
      <c r="O15" s="27">
        <v>137.75218748899999</v>
      </c>
      <c r="P15" s="19" t="s">
        <v>52</v>
      </c>
    </row>
    <row r="16" spans="1:16">
      <c r="A16" s="14">
        <v>13</v>
      </c>
      <c r="B16" s="18" t="s">
        <v>25</v>
      </c>
      <c r="C16" s="27">
        <v>68.296873070999993</v>
      </c>
      <c r="D16" s="27">
        <v>68.122756222999996</v>
      </c>
      <c r="E16" s="27">
        <v>68.574648964999994</v>
      </c>
      <c r="F16" s="27">
        <v>69.912231546000001</v>
      </c>
      <c r="G16" s="27">
        <v>65.978515357999996</v>
      </c>
      <c r="H16" s="27">
        <v>67.440834147000004</v>
      </c>
      <c r="I16" s="27">
        <v>69.157338495999994</v>
      </c>
      <c r="J16" s="27">
        <v>69.999461384</v>
      </c>
      <c r="K16" s="27">
        <v>71.334847917999994</v>
      </c>
      <c r="L16" s="27">
        <v>72.288355096000004</v>
      </c>
      <c r="M16" s="27">
        <v>71.995005445999993</v>
      </c>
      <c r="N16" s="27">
        <v>72.909915326999993</v>
      </c>
      <c r="O16" s="27">
        <v>72.472768696000003</v>
      </c>
      <c r="P16" s="19" t="s">
        <v>53</v>
      </c>
    </row>
    <row r="17" spans="1:16">
      <c r="A17" s="9">
        <v>14</v>
      </c>
      <c r="B17" s="18" t="s">
        <v>26</v>
      </c>
      <c r="C17" s="27">
        <v>2172.6582404730002</v>
      </c>
      <c r="D17" s="27">
        <v>2177.3292383039998</v>
      </c>
      <c r="E17" s="27">
        <v>2177.3292383039998</v>
      </c>
      <c r="F17" s="27">
        <v>2208.6110141449999</v>
      </c>
      <c r="G17" s="27">
        <v>2085.3376377680001</v>
      </c>
      <c r="H17" s="27">
        <v>2105.4121130439999</v>
      </c>
      <c r="I17" s="27">
        <v>2656.1970998390002</v>
      </c>
      <c r="J17" s="27">
        <v>2714.743206955</v>
      </c>
      <c r="K17" s="27">
        <v>2305.8491084980001</v>
      </c>
      <c r="L17" s="27">
        <v>2386.52851917</v>
      </c>
      <c r="M17" s="27">
        <v>2362.6345959720002</v>
      </c>
      <c r="N17" s="27">
        <v>2331.4888251530001</v>
      </c>
      <c r="O17" s="27">
        <v>2345.7043935309998</v>
      </c>
      <c r="P17" s="19" t="s">
        <v>54</v>
      </c>
    </row>
    <row r="18" spans="1:16">
      <c r="A18" s="14">
        <v>15</v>
      </c>
      <c r="B18" s="18" t="s">
        <v>27</v>
      </c>
      <c r="C18" s="27" t="e">
        <v>#N/A</v>
      </c>
      <c r="D18" s="27" t="e">
        <v>#N/A</v>
      </c>
      <c r="E18" s="27" t="e">
        <v>#N/A</v>
      </c>
      <c r="F18" s="27" t="e">
        <v>#N/A</v>
      </c>
      <c r="G18" s="27" t="e">
        <v>#N/A</v>
      </c>
      <c r="H18" s="27" t="e">
        <v>#N/A</v>
      </c>
      <c r="I18" s="27" t="e">
        <v>#N/A</v>
      </c>
      <c r="J18" s="27" t="e">
        <v>#N/A</v>
      </c>
      <c r="K18" s="27" t="e">
        <v>#N/A</v>
      </c>
      <c r="L18" s="27" t="e">
        <v>#N/A</v>
      </c>
      <c r="M18" s="27" t="e">
        <v>#N/A</v>
      </c>
      <c r="N18" s="27" t="e">
        <v>#N/A</v>
      </c>
      <c r="O18" s="27" t="e">
        <v>#N/A</v>
      </c>
      <c r="P18" s="19" t="s">
        <v>55</v>
      </c>
    </row>
    <row r="19" spans="1:16">
      <c r="A19" s="9">
        <v>16</v>
      </c>
      <c r="B19" s="18" t="s">
        <v>28</v>
      </c>
      <c r="C19" s="27" t="e">
        <v>#N/A</v>
      </c>
      <c r="D19" s="27" t="e">
        <v>#N/A</v>
      </c>
      <c r="E19" s="27" t="e">
        <v>#N/A</v>
      </c>
      <c r="F19" s="27" t="e">
        <v>#N/A</v>
      </c>
      <c r="G19" s="27" t="e">
        <v>#N/A</v>
      </c>
      <c r="H19" s="27" t="e">
        <v>#N/A</v>
      </c>
      <c r="I19" s="27" t="e">
        <v>#N/A</v>
      </c>
      <c r="J19" s="27" t="e">
        <v>#N/A</v>
      </c>
      <c r="K19" s="27" t="e">
        <v>#N/A</v>
      </c>
      <c r="L19" s="27" t="e">
        <v>#N/A</v>
      </c>
      <c r="M19" s="27" t="e">
        <v>#N/A</v>
      </c>
      <c r="N19" s="27" t="e">
        <v>#N/A</v>
      </c>
      <c r="O19" s="27" t="e">
        <v>#N/A</v>
      </c>
      <c r="P19" s="19" t="s">
        <v>28</v>
      </c>
    </row>
    <row r="20" spans="1:16">
      <c r="A20" s="14">
        <v>17</v>
      </c>
      <c r="B20" s="18" t="s">
        <v>29</v>
      </c>
      <c r="C20" s="27">
        <v>9.6290949920000006</v>
      </c>
      <c r="D20" s="27">
        <v>9.6428107220000001</v>
      </c>
      <c r="E20" s="27">
        <v>9.6428107220000001</v>
      </c>
      <c r="F20" s="27">
        <v>9.6428107220000001</v>
      </c>
      <c r="G20" s="27">
        <v>9.6844738939999999</v>
      </c>
      <c r="H20" s="27">
        <v>9.6844738939999999</v>
      </c>
      <c r="I20" s="27">
        <v>9.8344738940000003</v>
      </c>
      <c r="J20" s="27">
        <v>9.8344738940000003</v>
      </c>
      <c r="K20" s="27">
        <v>9.8441436220000007</v>
      </c>
      <c r="L20" s="27">
        <v>9.8441436220000007</v>
      </c>
      <c r="M20" s="27">
        <v>9.4441435580000004</v>
      </c>
      <c r="N20" s="27">
        <v>9.4529378210000008</v>
      </c>
      <c r="O20" s="27">
        <v>9.1937057810000002</v>
      </c>
      <c r="P20" s="19" t="s">
        <v>29</v>
      </c>
    </row>
    <row r="21" spans="1:16">
      <c r="A21" s="9">
        <v>18</v>
      </c>
      <c r="B21" s="18" t="s">
        <v>30</v>
      </c>
      <c r="C21" s="27">
        <v>92.646550043999994</v>
      </c>
      <c r="D21" s="27">
        <v>92.638437177</v>
      </c>
      <c r="E21" s="27">
        <v>92.938617406999995</v>
      </c>
      <c r="F21" s="27">
        <v>94.029240474000005</v>
      </c>
      <c r="G21" s="27">
        <v>93.154407973999994</v>
      </c>
      <c r="H21" s="27">
        <v>95.626953845000003</v>
      </c>
      <c r="I21" s="27">
        <v>96.334666092000006</v>
      </c>
      <c r="J21" s="27">
        <v>96.327871052000006</v>
      </c>
      <c r="K21" s="27">
        <v>97.349545135</v>
      </c>
      <c r="L21" s="27">
        <v>96.010931831999997</v>
      </c>
      <c r="M21" s="27">
        <v>97.418199865000005</v>
      </c>
      <c r="N21" s="27">
        <v>100.67816271</v>
      </c>
      <c r="O21" s="27">
        <v>102.719548919</v>
      </c>
      <c r="P21" s="19" t="s">
        <v>30</v>
      </c>
    </row>
    <row r="22" spans="1:16">
      <c r="A22" s="14">
        <v>19</v>
      </c>
      <c r="B22" s="18" t="s">
        <v>31</v>
      </c>
      <c r="C22" s="27">
        <v>123.25664999999999</v>
      </c>
      <c r="D22" s="27">
        <v>123.25664999999999</v>
      </c>
      <c r="E22" s="27">
        <v>129.25665000000001</v>
      </c>
      <c r="F22" s="27">
        <v>127.75664999999999</v>
      </c>
      <c r="G22" s="27">
        <v>134.75665000000001</v>
      </c>
      <c r="H22" s="27">
        <v>135.75665000000001</v>
      </c>
      <c r="I22" s="27">
        <v>135.75665000000001</v>
      </c>
      <c r="J22" s="27">
        <v>132.75665000000001</v>
      </c>
      <c r="K22" s="27">
        <v>135.75665000000001</v>
      </c>
      <c r="L22" s="27">
        <v>134.7089904</v>
      </c>
      <c r="M22" s="27">
        <v>129.7089904</v>
      </c>
      <c r="N22" s="27">
        <v>134.7089904</v>
      </c>
      <c r="O22" s="27">
        <v>137.7089904</v>
      </c>
      <c r="P22" s="19" t="s">
        <v>31</v>
      </c>
    </row>
    <row r="23" spans="1:16">
      <c r="A23" s="9">
        <v>20</v>
      </c>
      <c r="B23" s="18" t="s">
        <v>32</v>
      </c>
      <c r="C23" s="27" t="e">
        <v>#N/A</v>
      </c>
      <c r="D23" s="27" t="e">
        <v>#N/A</v>
      </c>
      <c r="E23" s="27" t="e">
        <v>#N/A</v>
      </c>
      <c r="F23" s="27" t="e">
        <v>#N/A</v>
      </c>
      <c r="G23" s="27" t="e">
        <v>#N/A</v>
      </c>
      <c r="H23" s="27" t="e">
        <v>#N/A</v>
      </c>
      <c r="I23" s="27" t="e">
        <v>#N/A</v>
      </c>
      <c r="J23" s="27" t="e">
        <v>#N/A</v>
      </c>
      <c r="K23" s="27" t="e">
        <v>#N/A</v>
      </c>
      <c r="L23" s="27" t="e">
        <v>#N/A</v>
      </c>
      <c r="M23" s="27" t="e">
        <v>#N/A</v>
      </c>
      <c r="N23" s="27" t="e">
        <v>#N/A</v>
      </c>
      <c r="O23" s="27" t="e">
        <v>#N/A</v>
      </c>
      <c r="P23" s="19" t="s">
        <v>56</v>
      </c>
    </row>
    <row r="24" spans="1:16">
      <c r="A24" s="14">
        <v>21</v>
      </c>
      <c r="B24" s="18" t="s">
        <v>33</v>
      </c>
      <c r="C24" s="27">
        <v>336.16985856000002</v>
      </c>
      <c r="D24" s="27">
        <v>336.61421360700001</v>
      </c>
      <c r="E24" s="27">
        <v>339.49392807700002</v>
      </c>
      <c r="F24" s="27">
        <v>343.75232444199997</v>
      </c>
      <c r="G24" s="27">
        <v>352.11231639300001</v>
      </c>
      <c r="H24" s="27">
        <v>351.11668053</v>
      </c>
      <c r="I24" s="27">
        <v>355.86518244799998</v>
      </c>
      <c r="J24" s="27">
        <v>359.77815261400002</v>
      </c>
      <c r="K24" s="27">
        <v>370.74326042400003</v>
      </c>
      <c r="L24" s="27">
        <v>378.77615354</v>
      </c>
      <c r="M24" s="27">
        <v>370.83696324800002</v>
      </c>
      <c r="N24" s="27">
        <v>385.75640529100002</v>
      </c>
      <c r="O24" s="27">
        <v>395.68630003700002</v>
      </c>
      <c r="P24" s="19" t="s">
        <v>33</v>
      </c>
    </row>
    <row r="25" spans="1:16">
      <c r="A25" s="9">
        <v>22</v>
      </c>
      <c r="B25" s="18" t="s">
        <v>34</v>
      </c>
      <c r="C25" s="27">
        <v>142.95514908499999</v>
      </c>
      <c r="D25" s="27">
        <v>142.94947311999999</v>
      </c>
      <c r="E25" s="27">
        <v>144.94379715599999</v>
      </c>
      <c r="F25" s="27">
        <v>146.43812119099999</v>
      </c>
      <c r="G25" s="27">
        <v>146.932445226</v>
      </c>
      <c r="H25" s="27">
        <v>147.97011788099999</v>
      </c>
      <c r="I25" s="27">
        <v>148.96444191500001</v>
      </c>
      <c r="J25" s="27">
        <v>151.95876594999999</v>
      </c>
      <c r="K25" s="27">
        <v>146.95308998600001</v>
      </c>
      <c r="L25" s="27">
        <v>148.50710692199999</v>
      </c>
      <c r="M25" s="27">
        <v>151.110659029</v>
      </c>
      <c r="N25" s="27">
        <v>154.15132372299999</v>
      </c>
      <c r="O25" s="27">
        <v>153.86370372100001</v>
      </c>
      <c r="P25" s="19" t="s">
        <v>34</v>
      </c>
    </row>
    <row r="26" spans="1:16">
      <c r="A26" s="14">
        <v>23</v>
      </c>
      <c r="B26" s="18" t="s">
        <v>35</v>
      </c>
      <c r="C26" s="27">
        <v>338.65146847800003</v>
      </c>
      <c r="D26" s="27">
        <v>339.21631045999999</v>
      </c>
      <c r="E26" s="27">
        <v>336.85678742699997</v>
      </c>
      <c r="F26" s="27">
        <v>346.407695725</v>
      </c>
      <c r="G26" s="27">
        <v>351.84776654799998</v>
      </c>
      <c r="H26" s="27">
        <v>353.90259102499999</v>
      </c>
      <c r="I26" s="27">
        <v>361.02588363699999</v>
      </c>
      <c r="J26" s="27">
        <v>367.13123332200001</v>
      </c>
      <c r="K26" s="27">
        <v>375.01209623199998</v>
      </c>
      <c r="L26" s="27">
        <v>382.12437291200001</v>
      </c>
      <c r="M26" s="27">
        <v>383.736887491</v>
      </c>
      <c r="N26" s="27">
        <v>390.94900984600002</v>
      </c>
      <c r="O26" s="27">
        <v>400.78746412499999</v>
      </c>
      <c r="P26" s="19" t="s">
        <v>35</v>
      </c>
    </row>
    <row r="27" spans="1:16">
      <c r="A27" s="9">
        <v>24</v>
      </c>
      <c r="B27" s="18" t="s">
        <v>36</v>
      </c>
      <c r="C27" s="27">
        <v>323.87586337599998</v>
      </c>
      <c r="D27" s="27">
        <v>324.15108954900001</v>
      </c>
      <c r="E27" s="27">
        <v>328.48846194999999</v>
      </c>
      <c r="F27" s="27">
        <v>338.36915706799999</v>
      </c>
      <c r="G27" s="27">
        <v>342.52074147000002</v>
      </c>
      <c r="H27" s="27">
        <v>311.142905047</v>
      </c>
      <c r="I27" s="27">
        <v>355.748141309</v>
      </c>
      <c r="J27" s="27">
        <v>357.36412759199999</v>
      </c>
      <c r="K27" s="27">
        <v>375.06166217999998</v>
      </c>
      <c r="L27" s="27">
        <v>400.63122632300002</v>
      </c>
      <c r="M27" s="27">
        <v>396.74640036300002</v>
      </c>
      <c r="N27" s="27">
        <v>417.71709993799999</v>
      </c>
      <c r="O27" s="27">
        <v>436.59437568800001</v>
      </c>
      <c r="P27" s="19" t="s">
        <v>36</v>
      </c>
    </row>
    <row r="28" spans="1:16">
      <c r="A28" s="14">
        <v>25</v>
      </c>
      <c r="B28" s="18" t="s">
        <v>37</v>
      </c>
      <c r="C28" s="27" t="e">
        <v>#N/A</v>
      </c>
      <c r="D28" s="27" t="e">
        <v>#N/A</v>
      </c>
      <c r="E28" s="27" t="e">
        <v>#N/A</v>
      </c>
      <c r="F28" s="27" t="e">
        <v>#N/A</v>
      </c>
      <c r="G28" s="27" t="e">
        <v>#N/A</v>
      </c>
      <c r="H28" s="27" t="e">
        <v>#N/A</v>
      </c>
      <c r="I28" s="27" t="e">
        <v>#N/A</v>
      </c>
      <c r="J28" s="27" t="e">
        <v>#N/A</v>
      </c>
      <c r="K28" s="27" t="e">
        <v>#N/A</v>
      </c>
      <c r="L28" s="27" t="e">
        <v>#N/A</v>
      </c>
      <c r="M28" s="27" t="e">
        <v>#N/A</v>
      </c>
      <c r="N28" s="27" t="e">
        <v>#N/A</v>
      </c>
      <c r="O28" s="27" t="e">
        <v>#N/A</v>
      </c>
      <c r="P28" s="19" t="s">
        <v>57</v>
      </c>
    </row>
    <row r="29" spans="1:16">
      <c r="A29" s="9">
        <v>26</v>
      </c>
      <c r="B29" s="18" t="s">
        <v>38</v>
      </c>
      <c r="C29" s="27">
        <v>297.993440394</v>
      </c>
      <c r="D29" s="27">
        <v>297.88771047699998</v>
      </c>
      <c r="E29" s="27">
        <v>297.34428491400001</v>
      </c>
      <c r="F29" s="27">
        <v>301.80338888</v>
      </c>
      <c r="G29" s="27">
        <v>304.69193451799998</v>
      </c>
      <c r="H29" s="27">
        <v>305.04296197600002</v>
      </c>
      <c r="I29" s="27">
        <v>309.12984976199999</v>
      </c>
      <c r="J29" s="27">
        <v>311.02222073799999</v>
      </c>
      <c r="K29" s="27">
        <v>313.28089573599999</v>
      </c>
      <c r="L29" s="27">
        <v>319.17950737299998</v>
      </c>
      <c r="M29" s="27">
        <v>320.17498522400001</v>
      </c>
      <c r="N29" s="27">
        <v>322.63305942699998</v>
      </c>
      <c r="O29" s="27">
        <v>328.068183508</v>
      </c>
      <c r="P29" s="19" t="s">
        <v>38</v>
      </c>
    </row>
    <row r="30" spans="1:16">
      <c r="A30" s="14">
        <v>27</v>
      </c>
      <c r="B30" s="18" t="s">
        <v>39</v>
      </c>
      <c r="C30" s="27" t="e">
        <v>#N/A</v>
      </c>
      <c r="D30" s="27" t="e">
        <v>#N/A</v>
      </c>
      <c r="E30" s="27" t="e">
        <v>#N/A</v>
      </c>
      <c r="F30" s="27" t="e">
        <v>#N/A</v>
      </c>
      <c r="G30" s="27" t="e">
        <v>#N/A</v>
      </c>
      <c r="H30" s="27" t="e">
        <v>#N/A</v>
      </c>
      <c r="I30" s="27" t="e">
        <v>#N/A</v>
      </c>
      <c r="J30" s="27" t="e">
        <v>#N/A</v>
      </c>
      <c r="K30" s="27" t="e">
        <v>#N/A</v>
      </c>
      <c r="L30" s="27" t="e">
        <v>#N/A</v>
      </c>
      <c r="M30" s="27" t="e">
        <v>#N/A</v>
      </c>
      <c r="N30" s="27" t="e">
        <v>#N/A</v>
      </c>
      <c r="O30" s="27" t="e">
        <v>#N/A</v>
      </c>
      <c r="P30" s="19" t="s">
        <v>58</v>
      </c>
    </row>
    <row r="31" spans="1:16">
      <c r="A31" s="9">
        <v>28</v>
      </c>
      <c r="B31" s="18" t="s">
        <v>40</v>
      </c>
      <c r="C31" s="27">
        <v>731.09933797500003</v>
      </c>
      <c r="D31" s="27">
        <v>729.36504905899994</v>
      </c>
      <c r="E31" s="27">
        <v>722.93748180299997</v>
      </c>
      <c r="F31" s="27">
        <v>742.54838361600002</v>
      </c>
      <c r="G31" s="27">
        <v>748.77621256899999</v>
      </c>
      <c r="H31" s="27">
        <v>753.67149131899998</v>
      </c>
      <c r="I31" s="27">
        <v>757.18589602199995</v>
      </c>
      <c r="J31" s="27">
        <v>761.398184292</v>
      </c>
      <c r="K31" s="27">
        <v>769.59526728399999</v>
      </c>
      <c r="L31" s="27">
        <v>775.99473049899996</v>
      </c>
      <c r="M31" s="27">
        <v>777.38233726199996</v>
      </c>
      <c r="N31" s="27">
        <v>785.530670805</v>
      </c>
      <c r="O31" s="27">
        <v>791.92676889799998</v>
      </c>
      <c r="P31" s="19" t="s">
        <v>59</v>
      </c>
    </row>
    <row r="32" spans="1:16">
      <c r="A32" s="14">
        <v>29</v>
      </c>
      <c r="B32" s="18" t="s">
        <v>41</v>
      </c>
      <c r="C32" s="27">
        <v>31.925000000000001</v>
      </c>
      <c r="D32" s="27">
        <v>32.42</v>
      </c>
      <c r="E32" s="27">
        <v>32.42</v>
      </c>
      <c r="F32" s="27">
        <v>33.32</v>
      </c>
      <c r="G32" s="27">
        <v>31.02</v>
      </c>
      <c r="H32" s="27">
        <v>34.619999999999997</v>
      </c>
      <c r="I32" s="27">
        <v>35.14</v>
      </c>
      <c r="J32" s="27">
        <v>35.21</v>
      </c>
      <c r="K32" s="27">
        <v>34.83</v>
      </c>
      <c r="L32" s="27">
        <v>35.28</v>
      </c>
      <c r="M32" s="27">
        <v>37.130000000000003</v>
      </c>
      <c r="N32" s="27">
        <v>37.577527000000003</v>
      </c>
      <c r="O32" s="27">
        <v>38.277526999999999</v>
      </c>
      <c r="P32" s="19" t="s">
        <v>60</v>
      </c>
    </row>
    <row r="33" spans="1:16">
      <c r="A33" s="9">
        <v>30</v>
      </c>
      <c r="B33" s="18" t="s">
        <v>42</v>
      </c>
      <c r="C33" s="27">
        <v>107.89296</v>
      </c>
      <c r="D33" s="27">
        <v>109.89296</v>
      </c>
      <c r="E33" s="27">
        <v>110.89296</v>
      </c>
      <c r="F33" s="27">
        <v>112.39296</v>
      </c>
      <c r="G33" s="27">
        <v>105.14296</v>
      </c>
      <c r="H33" s="27">
        <v>115.7785061</v>
      </c>
      <c r="I33" s="27">
        <v>116.7785061</v>
      </c>
      <c r="J33" s="27">
        <v>117.9785061</v>
      </c>
      <c r="K33" s="27">
        <v>117.95931048</v>
      </c>
      <c r="L33" s="27">
        <v>116.65931048</v>
      </c>
      <c r="M33" s="27">
        <v>108.15931048</v>
      </c>
      <c r="N33" s="27">
        <v>119.15931048</v>
      </c>
      <c r="O33" s="27">
        <v>119.15931048</v>
      </c>
      <c r="P33" s="19" t="s">
        <v>61</v>
      </c>
    </row>
    <row r="34" spans="1:16">
      <c r="A34" s="14">
        <v>31</v>
      </c>
      <c r="B34" s="18" t="s">
        <v>43</v>
      </c>
      <c r="C34" s="27">
        <v>185.03471859999999</v>
      </c>
      <c r="D34" s="27">
        <v>185.91510360000001</v>
      </c>
      <c r="E34" s="27">
        <v>183.04548794799999</v>
      </c>
      <c r="F34" s="27">
        <v>188.6344886</v>
      </c>
      <c r="G34" s="27">
        <v>185.4588536</v>
      </c>
      <c r="H34" s="27">
        <v>188.30695360000001</v>
      </c>
      <c r="I34" s="27">
        <v>188.13108460000001</v>
      </c>
      <c r="J34" s="27">
        <v>192.72031559999999</v>
      </c>
      <c r="K34" s="27">
        <v>196.9769536</v>
      </c>
      <c r="L34" s="27">
        <v>196.1991558</v>
      </c>
      <c r="M34" s="27">
        <v>197.91785580000001</v>
      </c>
      <c r="N34" s="27">
        <v>198.75249956600001</v>
      </c>
      <c r="O34" s="27">
        <v>204.74456328900001</v>
      </c>
      <c r="P34" s="19" t="s">
        <v>62</v>
      </c>
    </row>
    <row r="35" spans="1:16">
      <c r="A35" s="9">
        <v>32</v>
      </c>
      <c r="B35" s="18" t="s">
        <v>44</v>
      </c>
      <c r="C35" s="27">
        <v>1153.633371614</v>
      </c>
      <c r="D35" s="27">
        <v>1144.5988286920001</v>
      </c>
      <c r="E35" s="27">
        <v>1133.335830237</v>
      </c>
      <c r="F35" s="27">
        <v>1168.9773448179999</v>
      </c>
      <c r="G35" s="27">
        <v>1167.789552707</v>
      </c>
      <c r="H35" s="27">
        <v>1160.41203774</v>
      </c>
      <c r="I35" s="27">
        <v>1180.9814769770001</v>
      </c>
      <c r="J35" s="27">
        <v>1197.921659266</v>
      </c>
      <c r="K35" s="27">
        <v>1222.7722070120001</v>
      </c>
      <c r="L35" s="27">
        <v>1229.0326020360001</v>
      </c>
      <c r="M35" s="27">
        <v>1237.875276471</v>
      </c>
      <c r="N35" s="27">
        <v>1236.3489333279999</v>
      </c>
      <c r="O35" s="27">
        <v>1265.6906190340001</v>
      </c>
      <c r="P35" s="19" t="s">
        <v>63</v>
      </c>
    </row>
    <row r="36" spans="1:16">
      <c r="A36" s="14">
        <v>33</v>
      </c>
      <c r="B36" s="18" t="s">
        <v>45</v>
      </c>
      <c r="C36" s="27">
        <v>3472.8682494109999</v>
      </c>
      <c r="D36" s="27">
        <v>3471.3627656829999</v>
      </c>
      <c r="E36" s="27">
        <v>3482.1038110019999</v>
      </c>
      <c r="F36" s="27">
        <v>3551.296153922</v>
      </c>
      <c r="G36" s="27">
        <v>3521.6128003140002</v>
      </c>
      <c r="H36" s="27">
        <v>3606.5474737270001</v>
      </c>
      <c r="I36" s="27">
        <v>3588.3619867389998</v>
      </c>
      <c r="J36" s="27">
        <v>3608.9120500230001</v>
      </c>
      <c r="K36" s="27">
        <v>3747.4125376470001</v>
      </c>
      <c r="L36" s="27">
        <v>3764.4358136139999</v>
      </c>
      <c r="M36" s="27">
        <v>3743.0514521370001</v>
      </c>
      <c r="N36" s="27">
        <v>3696.6331793539998</v>
      </c>
      <c r="O36" s="27">
        <v>3761.0104889280001</v>
      </c>
      <c r="P36" s="19" t="s">
        <v>64</v>
      </c>
    </row>
    <row r="37" spans="1:16">
      <c r="A37" s="9">
        <v>34</v>
      </c>
      <c r="B37" s="18" t="s">
        <v>46</v>
      </c>
      <c r="C37" s="27">
        <v>668.50382332599997</v>
      </c>
      <c r="D37" s="27">
        <v>668.96425407100003</v>
      </c>
      <c r="E37" s="27">
        <v>672.30920332400001</v>
      </c>
      <c r="F37" s="27">
        <v>684.92805524799996</v>
      </c>
      <c r="G37" s="27">
        <v>690.44410432999996</v>
      </c>
      <c r="H37" s="27">
        <v>696.13135189800005</v>
      </c>
      <c r="I37" s="27">
        <v>707.72238764600002</v>
      </c>
      <c r="J37" s="27">
        <v>717.87651369299999</v>
      </c>
      <c r="K37" s="27">
        <v>725.69587092200004</v>
      </c>
      <c r="L37" s="27">
        <v>736.27352631400004</v>
      </c>
      <c r="M37" s="27">
        <v>741.55644819500003</v>
      </c>
      <c r="N37" s="27">
        <v>758.90894267800002</v>
      </c>
      <c r="O37" s="27">
        <v>771.37661589699997</v>
      </c>
      <c r="P37" s="19" t="s">
        <v>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80" zoomScaleNormal="80" workbookViewId="0">
      <selection activeCell="I8" sqref="I8"/>
    </sheetView>
  </sheetViews>
  <sheetFormatPr defaultRowHeight="15"/>
  <cols>
    <col min="1" max="1" width="5" customWidth="1"/>
    <col min="2" max="2" width="32.85546875" bestFit="1" customWidth="1"/>
    <col min="3" max="3" width="9.5703125" bestFit="1" customWidth="1"/>
    <col min="4" max="4" width="10" bestFit="1" customWidth="1"/>
    <col min="5" max="15" width="9.5703125" bestFit="1" customWidth="1"/>
    <col min="16" max="16" width="27.42578125" bestFit="1" customWidth="1"/>
  </cols>
  <sheetData>
    <row r="1" spans="1:18">
      <c r="A1" s="74" t="s">
        <v>344</v>
      </c>
    </row>
    <row r="2" spans="1:18">
      <c r="A2" s="77" t="s">
        <v>345</v>
      </c>
    </row>
    <row r="3" spans="1:18" ht="26.25" thickBot="1">
      <c r="A3" s="11" t="s">
        <v>11</v>
      </c>
      <c r="B3" s="28" t="s">
        <v>66</v>
      </c>
      <c r="C3" s="12">
        <v>42186</v>
      </c>
      <c r="D3" s="12">
        <v>42217</v>
      </c>
      <c r="E3" s="12">
        <v>42248</v>
      </c>
      <c r="F3" s="12">
        <v>42278</v>
      </c>
      <c r="G3" s="12">
        <v>42309</v>
      </c>
      <c r="H3" s="12">
        <v>42339</v>
      </c>
      <c r="I3" s="12">
        <v>42370</v>
      </c>
      <c r="J3" s="12">
        <v>42401</v>
      </c>
      <c r="K3" s="12">
        <v>42430</v>
      </c>
      <c r="L3" s="12">
        <v>42461</v>
      </c>
      <c r="M3" s="12">
        <v>42491</v>
      </c>
      <c r="N3" s="12">
        <v>42522</v>
      </c>
      <c r="O3" s="12">
        <v>42552</v>
      </c>
      <c r="P3" s="26" t="s">
        <v>67</v>
      </c>
    </row>
    <row r="4" spans="1:18" ht="15.75" thickTop="1">
      <c r="A4" s="14">
        <v>1</v>
      </c>
      <c r="B4" s="15" t="s">
        <v>68</v>
      </c>
      <c r="C4" s="27">
        <v>32768.973351654</v>
      </c>
      <c r="D4" s="27">
        <v>32757.290036081002</v>
      </c>
      <c r="E4" s="27">
        <v>32475.445203677999</v>
      </c>
      <c r="F4" s="27">
        <v>34156.397541275001</v>
      </c>
      <c r="G4" s="27">
        <v>34768.311225102996</v>
      </c>
      <c r="H4" s="27">
        <v>35600.896653285999</v>
      </c>
      <c r="I4" s="27">
        <v>38700.060727386997</v>
      </c>
      <c r="J4" s="27">
        <v>41052.882620101002</v>
      </c>
      <c r="K4" s="27">
        <v>43979.639439197999</v>
      </c>
      <c r="L4" s="27">
        <v>45272.917028696997</v>
      </c>
      <c r="M4" s="27">
        <v>47008.271762226999</v>
      </c>
      <c r="N4" s="27">
        <v>48110.700097936999</v>
      </c>
      <c r="O4" s="27">
        <v>49414.153207543</v>
      </c>
      <c r="P4" s="17" t="s">
        <v>85</v>
      </c>
      <c r="Q4" s="80"/>
    </row>
    <row r="5" spans="1:18">
      <c r="A5" s="9">
        <v>2</v>
      </c>
      <c r="B5" s="18" t="s">
        <v>69</v>
      </c>
      <c r="C5" s="27">
        <v>123.834864201</v>
      </c>
      <c r="D5" s="27">
        <v>156.23879448299999</v>
      </c>
      <c r="E5" s="27">
        <v>223.608194677</v>
      </c>
      <c r="F5" s="27">
        <v>152.12944218199999</v>
      </c>
      <c r="G5" s="27">
        <v>290.67007131899999</v>
      </c>
      <c r="H5" s="27">
        <v>150.50751410800001</v>
      </c>
      <c r="I5" s="27">
        <v>348.04624118100003</v>
      </c>
      <c r="J5" s="27">
        <v>200.35461432699998</v>
      </c>
      <c r="K5" s="27">
        <v>165.346451164</v>
      </c>
      <c r="L5" s="27">
        <v>207.044111399</v>
      </c>
      <c r="M5" s="27">
        <v>202.18044982699999</v>
      </c>
      <c r="N5" s="27">
        <v>239.79096465800001</v>
      </c>
      <c r="O5" s="27">
        <v>278.72250340599999</v>
      </c>
      <c r="P5" s="19" t="s">
        <v>86</v>
      </c>
      <c r="Q5" s="80"/>
      <c r="R5" s="80"/>
    </row>
    <row r="6" spans="1:18">
      <c r="A6" s="14">
        <v>3</v>
      </c>
      <c r="B6" s="18" t="s">
        <v>70</v>
      </c>
      <c r="C6" s="27">
        <v>1411.4945478300001</v>
      </c>
      <c r="D6" s="27">
        <v>909.93471150000005</v>
      </c>
      <c r="E6" s="27">
        <v>994.00722444400003</v>
      </c>
      <c r="F6" s="27">
        <v>1089.0192667509998</v>
      </c>
      <c r="G6" s="27">
        <v>1479.3254893610001</v>
      </c>
      <c r="H6" s="27">
        <v>1554.1894442959999</v>
      </c>
      <c r="I6" s="27">
        <v>2404.9892444320003</v>
      </c>
      <c r="J6" s="27">
        <v>1805.2701355459999</v>
      </c>
      <c r="K6" s="27">
        <v>1747.5068877469998</v>
      </c>
      <c r="L6" s="27">
        <v>1514.4767201569998</v>
      </c>
      <c r="M6" s="27">
        <v>1504.8389917860002</v>
      </c>
      <c r="N6" s="27">
        <v>1248.635886558</v>
      </c>
      <c r="O6" s="27">
        <v>1485.3979108749998</v>
      </c>
      <c r="P6" s="19" t="s">
        <v>87</v>
      </c>
      <c r="Q6" s="80"/>
    </row>
    <row r="7" spans="1:18">
      <c r="A7" s="9">
        <v>4</v>
      </c>
      <c r="B7" s="18" t="s">
        <v>71</v>
      </c>
      <c r="C7" s="27">
        <v>54464.505843036997</v>
      </c>
      <c r="D7" s="27">
        <v>54740.079074157002</v>
      </c>
      <c r="E7" s="27">
        <v>54966.642968394997</v>
      </c>
      <c r="F7" s="27">
        <v>55162.576716997006</v>
      </c>
      <c r="G7" s="27">
        <v>56483.331449014993</v>
      </c>
      <c r="H7" s="27">
        <v>59595.817602185001</v>
      </c>
      <c r="I7" s="27">
        <v>58892.817130508003</v>
      </c>
      <c r="J7" s="27">
        <v>58113.316217339998</v>
      </c>
      <c r="K7" s="27">
        <v>59538.246832769</v>
      </c>
      <c r="L7" s="27">
        <v>58181.978404353998</v>
      </c>
      <c r="M7" s="27">
        <v>56335.402784562</v>
      </c>
      <c r="N7" s="27">
        <v>54731.092496233003</v>
      </c>
      <c r="O7" s="27">
        <v>57169.526950108004</v>
      </c>
      <c r="P7" s="19" t="s">
        <v>88</v>
      </c>
      <c r="Q7" s="80"/>
    </row>
    <row r="8" spans="1:18">
      <c r="A8" s="14">
        <v>5</v>
      </c>
      <c r="B8" s="18" t="s">
        <v>72</v>
      </c>
      <c r="C8" s="27">
        <v>31.691972638999999</v>
      </c>
      <c r="D8" s="27">
        <v>31.826688073</v>
      </c>
      <c r="E8" s="27">
        <v>32.153640600000003</v>
      </c>
      <c r="F8" s="27">
        <v>32.450166601999996</v>
      </c>
      <c r="G8" s="27">
        <v>32.678320626999998</v>
      </c>
      <c r="H8" s="27">
        <v>32.909661628999999</v>
      </c>
      <c r="I8" s="27">
        <v>33.141002731</v>
      </c>
      <c r="J8" s="27">
        <v>33.363796878000002</v>
      </c>
      <c r="K8" s="27">
        <v>33.575871367999994</v>
      </c>
      <c r="L8" s="27">
        <v>33.817130423999998</v>
      </c>
      <c r="M8" s="27">
        <v>24.045941804000002</v>
      </c>
      <c r="N8" s="27">
        <v>723.21621011800005</v>
      </c>
      <c r="O8" s="27">
        <v>728.34391008799992</v>
      </c>
      <c r="P8" s="19" t="s">
        <v>89</v>
      </c>
      <c r="Q8" s="80"/>
    </row>
    <row r="9" spans="1:18">
      <c r="A9" s="9">
        <v>6</v>
      </c>
      <c r="B9" s="18" t="s">
        <v>73</v>
      </c>
      <c r="C9" s="27">
        <v>0</v>
      </c>
      <c r="D9" s="27">
        <v>0</v>
      </c>
      <c r="E9" s="27">
        <v>0</v>
      </c>
      <c r="F9" s="27">
        <v>0</v>
      </c>
      <c r="G9" s="27">
        <v>0</v>
      </c>
      <c r="H9" s="27">
        <v>0</v>
      </c>
      <c r="I9" s="27">
        <v>0</v>
      </c>
      <c r="J9" s="27">
        <v>0</v>
      </c>
      <c r="K9" s="27">
        <v>0</v>
      </c>
      <c r="L9" s="27">
        <v>0</v>
      </c>
      <c r="M9" s="27">
        <v>0</v>
      </c>
      <c r="N9" s="27">
        <v>0</v>
      </c>
      <c r="O9" s="27">
        <v>0</v>
      </c>
      <c r="P9" s="19" t="s">
        <v>90</v>
      </c>
      <c r="Q9" s="80"/>
    </row>
    <row r="10" spans="1:18">
      <c r="A10" s="14">
        <v>7</v>
      </c>
      <c r="B10" s="18" t="s">
        <v>74</v>
      </c>
      <c r="C10" s="27">
        <v>27141.250289020001</v>
      </c>
      <c r="D10" s="27">
        <v>25439.890467917001</v>
      </c>
      <c r="E10" s="27">
        <v>24092.826700809001</v>
      </c>
      <c r="F10" s="27">
        <v>26280.664489161001</v>
      </c>
      <c r="G10" s="27">
        <v>26031.145403451999</v>
      </c>
      <c r="H10" s="27">
        <v>27170.749562087</v>
      </c>
      <c r="I10" s="27">
        <v>27604.573985268999</v>
      </c>
      <c r="J10" s="27">
        <v>28162.058291572001</v>
      </c>
      <c r="K10" s="27">
        <v>28432.712275431</v>
      </c>
      <c r="L10" s="27">
        <v>28648.365247954</v>
      </c>
      <c r="M10" s="27">
        <v>28221.582387875998</v>
      </c>
      <c r="N10" s="27">
        <v>29176.045721850001</v>
      </c>
      <c r="O10" s="27">
        <v>30063.161805234999</v>
      </c>
      <c r="P10" s="19" t="s">
        <v>91</v>
      </c>
      <c r="Q10" s="80"/>
    </row>
    <row r="11" spans="1:18">
      <c r="A11" s="9">
        <v>8</v>
      </c>
      <c r="B11" s="18" t="s">
        <v>75</v>
      </c>
      <c r="C11" s="27">
        <v>42349.720731276997</v>
      </c>
      <c r="D11" s="27">
        <v>41839.419892243997</v>
      </c>
      <c r="E11" s="27">
        <v>41570.888225602997</v>
      </c>
      <c r="F11" s="27">
        <v>42517.803061524006</v>
      </c>
      <c r="G11" s="27">
        <v>42586.810666269994</v>
      </c>
      <c r="H11" s="27">
        <v>42921.277070682998</v>
      </c>
      <c r="I11" s="27">
        <v>42921.371526653005</v>
      </c>
      <c r="J11" s="27">
        <v>44225.100114824003</v>
      </c>
      <c r="K11" s="27">
        <v>44536.526685140998</v>
      </c>
      <c r="L11" s="27">
        <v>44658.077982032002</v>
      </c>
      <c r="M11" s="27">
        <v>44813.858257489002</v>
      </c>
      <c r="N11" s="27">
        <v>47440.494568314003</v>
      </c>
      <c r="O11" s="27">
        <v>47699.826392556999</v>
      </c>
      <c r="P11" s="19" t="s">
        <v>92</v>
      </c>
      <c r="Q11" s="80"/>
      <c r="R11" s="80"/>
    </row>
    <row r="12" spans="1:18">
      <c r="A12" s="14">
        <v>9</v>
      </c>
      <c r="B12" s="18" t="s">
        <v>76</v>
      </c>
      <c r="C12" s="27">
        <v>1578.588656358</v>
      </c>
      <c r="D12" s="27">
        <v>1701.1403104020001</v>
      </c>
      <c r="E12" s="27">
        <v>1614.0260094780001</v>
      </c>
      <c r="F12" s="27">
        <v>1649.870414323</v>
      </c>
      <c r="G12" s="27">
        <v>1674.7070248580001</v>
      </c>
      <c r="H12" s="27">
        <v>1778.1635864729999</v>
      </c>
      <c r="I12" s="27">
        <v>1808.6888332819999</v>
      </c>
      <c r="J12" s="27">
        <v>1794.1128081940001</v>
      </c>
      <c r="K12" s="27">
        <v>1748.278726736</v>
      </c>
      <c r="L12" s="27">
        <v>2198.9476877419997</v>
      </c>
      <c r="M12" s="27">
        <v>2263.3136976820001</v>
      </c>
      <c r="N12" s="27">
        <v>2250.9094149359998</v>
      </c>
      <c r="O12" s="27">
        <v>2523.1904898949997</v>
      </c>
      <c r="P12" s="19" t="s">
        <v>93</v>
      </c>
      <c r="Q12" s="80"/>
    </row>
    <row r="13" spans="1:18">
      <c r="A13" s="9">
        <v>10</v>
      </c>
      <c r="B13" s="18" t="s">
        <v>77</v>
      </c>
      <c r="C13" s="27">
        <v>12607.867576183</v>
      </c>
      <c r="D13" s="27">
        <v>12323.879678575</v>
      </c>
      <c r="E13" s="27">
        <v>11705.688875477001</v>
      </c>
      <c r="F13" s="27">
        <v>12648.608746004998</v>
      </c>
      <c r="G13" s="27">
        <v>12646.358761620999</v>
      </c>
      <c r="H13" s="27">
        <v>13014.358371794</v>
      </c>
      <c r="I13" s="27">
        <v>13091.158305747</v>
      </c>
      <c r="J13" s="27">
        <v>13348.829952833003</v>
      </c>
      <c r="K13" s="27">
        <v>13412.856351624001</v>
      </c>
      <c r="L13" s="27">
        <v>13661.842998360999</v>
      </c>
      <c r="M13" s="27">
        <v>14039.166915753</v>
      </c>
      <c r="N13" s="27">
        <v>14237.778275876</v>
      </c>
      <c r="O13" s="27">
        <v>14152.614662123</v>
      </c>
      <c r="P13" s="19" t="s">
        <v>94</v>
      </c>
      <c r="Q13" s="80"/>
    </row>
    <row r="14" spans="1:18">
      <c r="A14" s="14">
        <v>11</v>
      </c>
      <c r="B14" s="18" t="s">
        <v>78</v>
      </c>
      <c r="C14" s="27">
        <v>220.91674745700001</v>
      </c>
      <c r="D14" s="27">
        <v>206.41632664100001</v>
      </c>
      <c r="E14" s="27">
        <v>201.73053177400001</v>
      </c>
      <c r="F14" s="27">
        <v>196.74512795800001</v>
      </c>
      <c r="G14" s="27">
        <v>199.05098729899998</v>
      </c>
      <c r="H14" s="27">
        <v>202.201039208</v>
      </c>
      <c r="I14" s="27">
        <v>189.94788846599999</v>
      </c>
      <c r="J14" s="27">
        <v>122.114782101</v>
      </c>
      <c r="K14" s="27">
        <v>184.53274291299999</v>
      </c>
      <c r="L14" s="27">
        <v>179.92812272499998</v>
      </c>
      <c r="M14" s="27">
        <v>176.962848533</v>
      </c>
      <c r="N14" s="27">
        <v>175.80091245599999</v>
      </c>
      <c r="O14" s="27">
        <v>173.70411281399998</v>
      </c>
      <c r="P14" s="19" t="s">
        <v>95</v>
      </c>
      <c r="Q14" s="86"/>
    </row>
    <row r="15" spans="1:18">
      <c r="A15" s="9">
        <v>12</v>
      </c>
      <c r="B15" s="18" t="s">
        <v>79</v>
      </c>
      <c r="C15" s="27">
        <v>97.569073424999999</v>
      </c>
      <c r="D15" s="27">
        <v>121.51772685100001</v>
      </c>
      <c r="E15" s="27">
        <v>144.02604451600001</v>
      </c>
      <c r="F15" s="27">
        <v>152.04908349099998</v>
      </c>
      <c r="G15" s="27">
        <v>140.08414969099999</v>
      </c>
      <c r="H15" s="27">
        <v>150.579303536</v>
      </c>
      <c r="I15" s="27">
        <v>134.497557946</v>
      </c>
      <c r="J15" s="27">
        <v>140.86364850199999</v>
      </c>
      <c r="K15" s="27">
        <v>156.74046664599999</v>
      </c>
      <c r="L15" s="27">
        <v>135.19827135600002</v>
      </c>
      <c r="M15" s="27">
        <v>150.04926717000001</v>
      </c>
      <c r="N15" s="27">
        <v>138.084891051</v>
      </c>
      <c r="O15" s="27">
        <v>133.34203386499999</v>
      </c>
      <c r="P15" s="19" t="s">
        <v>96</v>
      </c>
      <c r="Q15" s="86"/>
    </row>
    <row r="16" spans="1:18">
      <c r="A16" s="14">
        <v>13</v>
      </c>
      <c r="B16" s="18" t="s">
        <v>80</v>
      </c>
      <c r="C16" s="27">
        <v>0</v>
      </c>
      <c r="D16" s="27">
        <v>0</v>
      </c>
      <c r="E16" s="27">
        <v>0</v>
      </c>
      <c r="F16" s="27">
        <v>0</v>
      </c>
      <c r="G16" s="27">
        <v>0</v>
      </c>
      <c r="H16" s="27">
        <v>0</v>
      </c>
      <c r="I16" s="27">
        <v>0</v>
      </c>
      <c r="J16" s="27">
        <v>0</v>
      </c>
      <c r="K16" s="27">
        <v>0</v>
      </c>
      <c r="L16" s="27">
        <v>0</v>
      </c>
      <c r="M16" s="27">
        <v>0</v>
      </c>
      <c r="N16" s="27">
        <v>0</v>
      </c>
      <c r="O16" s="27">
        <v>0</v>
      </c>
      <c r="P16" s="19" t="s">
        <v>97</v>
      </c>
      <c r="Q16" s="80"/>
    </row>
    <row r="17" spans="1:18">
      <c r="A17" s="9">
        <v>14</v>
      </c>
      <c r="B17" s="18" t="s">
        <v>81</v>
      </c>
      <c r="C17" s="27">
        <v>6763.0346615150002</v>
      </c>
      <c r="D17" s="27">
        <v>6807.8146615149999</v>
      </c>
      <c r="E17" s="27">
        <v>6800.6251777589996</v>
      </c>
      <c r="F17" s="27">
        <v>6813.8580579250001</v>
      </c>
      <c r="G17" s="27">
        <v>6838.5035321449996</v>
      </c>
      <c r="H17" s="27">
        <v>6648.2511719579998</v>
      </c>
      <c r="I17" s="27">
        <v>6690.6411697550002</v>
      </c>
      <c r="J17" s="27">
        <v>6797.8158010060006</v>
      </c>
      <c r="K17" s="27">
        <v>6863.8028371729997</v>
      </c>
      <c r="L17" s="27">
        <v>6982.9271918159993</v>
      </c>
      <c r="M17" s="27">
        <v>7573.7949399939998</v>
      </c>
      <c r="N17" s="27">
        <v>7693.3893952069993</v>
      </c>
      <c r="O17" s="27">
        <v>7701.2918245410001</v>
      </c>
      <c r="P17" s="19" t="s">
        <v>98</v>
      </c>
      <c r="Q17" s="80"/>
    </row>
    <row r="18" spans="1:18">
      <c r="A18" s="14">
        <v>15</v>
      </c>
      <c r="B18" s="18" t="s">
        <v>82</v>
      </c>
      <c r="C18" s="27">
        <v>2630.022116479</v>
      </c>
      <c r="D18" s="27">
        <v>2650.2346262249998</v>
      </c>
      <c r="E18" s="27">
        <v>2653.3780808759998</v>
      </c>
      <c r="F18" s="27">
        <v>2653.817289176</v>
      </c>
      <c r="G18" s="27">
        <v>2646.8134407759999</v>
      </c>
      <c r="H18" s="27">
        <v>3334.6910097639998</v>
      </c>
      <c r="I18" s="27">
        <v>3297.154584374</v>
      </c>
      <c r="J18" s="27">
        <v>3328.935820057</v>
      </c>
      <c r="K18" s="27">
        <v>3398.196074293</v>
      </c>
      <c r="L18" s="27">
        <v>3372.2970246</v>
      </c>
      <c r="M18" s="27">
        <v>3369.8295216179999</v>
      </c>
      <c r="N18" s="27">
        <v>3368.4523628720003</v>
      </c>
      <c r="O18" s="27">
        <v>3363.3030225750003</v>
      </c>
      <c r="P18" s="19" t="s">
        <v>99</v>
      </c>
      <c r="Q18" s="80"/>
      <c r="R18" s="80"/>
    </row>
    <row r="19" spans="1:18">
      <c r="A19" s="9">
        <v>16</v>
      </c>
      <c r="B19" s="18" t="s">
        <v>83</v>
      </c>
      <c r="C19" s="27">
        <v>1398.765392256</v>
      </c>
      <c r="D19" s="27">
        <v>1443.850509608</v>
      </c>
      <c r="E19" s="27">
        <v>1484.0733901680001</v>
      </c>
      <c r="F19" s="27">
        <v>1492.146292425</v>
      </c>
      <c r="G19" s="27">
        <v>1537.9907947930001</v>
      </c>
      <c r="H19" s="27">
        <v>1546.8668121430001</v>
      </c>
      <c r="I19" s="27">
        <v>1560.665925922</v>
      </c>
      <c r="J19" s="27">
        <v>1601.8892903379999</v>
      </c>
      <c r="K19" s="27">
        <v>1620.055875543</v>
      </c>
      <c r="L19" s="27">
        <v>1651.3013036550001</v>
      </c>
      <c r="M19" s="27">
        <v>2056.5165372279998</v>
      </c>
      <c r="N19" s="27">
        <v>2025.2753682590001</v>
      </c>
      <c r="O19" s="27">
        <v>2064.962586134</v>
      </c>
      <c r="P19" s="19" t="s">
        <v>100</v>
      </c>
      <c r="Q19" s="80"/>
    </row>
    <row r="20" spans="1:18">
      <c r="A20" s="14">
        <v>17</v>
      </c>
      <c r="B20" s="18" t="s">
        <v>84</v>
      </c>
      <c r="C20" s="27">
        <v>6301.0805298830001</v>
      </c>
      <c r="D20" s="27">
        <v>6327.6089067319999</v>
      </c>
      <c r="E20" s="27">
        <v>6324.2766577210004</v>
      </c>
      <c r="F20" s="27">
        <v>6330.6423863499995</v>
      </c>
      <c r="G20" s="27">
        <v>5244.5279135830006</v>
      </c>
      <c r="H20" s="27">
        <v>5358.2946157449996</v>
      </c>
      <c r="I20" s="27">
        <v>5534.6854446460002</v>
      </c>
      <c r="J20" s="27">
        <v>5660.6107310320003</v>
      </c>
      <c r="K20" s="27">
        <v>5791.1259217620009</v>
      </c>
      <c r="L20" s="27">
        <v>5831.2802494139996</v>
      </c>
      <c r="M20" s="27">
        <v>5832.5161253150009</v>
      </c>
      <c r="N20" s="27">
        <v>5868.2151720760003</v>
      </c>
      <c r="O20" s="27">
        <v>5930.5452348459994</v>
      </c>
      <c r="P20" s="19" t="s">
        <v>101</v>
      </c>
      <c r="Q20" s="80"/>
    </row>
    <row r="21" spans="1:18">
      <c r="A21" s="83" t="s">
        <v>4</v>
      </c>
      <c r="B21" s="84"/>
      <c r="C21" s="29">
        <f t="shared" ref="C21:L21" si="0">SUM(C4:C20)</f>
        <v>189889.316353214</v>
      </c>
      <c r="D21" s="29">
        <f t="shared" si="0"/>
        <v>187457.14241100397</v>
      </c>
      <c r="E21" s="29">
        <f t="shared" si="0"/>
        <v>185283.39692597499</v>
      </c>
      <c r="F21" s="29">
        <f t="shared" si="0"/>
        <v>191328.778082145</v>
      </c>
      <c r="G21" s="29">
        <f t="shared" si="0"/>
        <v>192600.30922991302</v>
      </c>
      <c r="H21" s="29">
        <f t="shared" si="0"/>
        <v>199059.75341889501</v>
      </c>
      <c r="I21" s="29">
        <f t="shared" si="0"/>
        <v>203212.43956829899</v>
      </c>
      <c r="J21" s="29">
        <f t="shared" si="0"/>
        <v>206387.51862465107</v>
      </c>
      <c r="K21" s="29">
        <f t="shared" si="0"/>
        <v>211609.14343950799</v>
      </c>
      <c r="L21" s="29">
        <f t="shared" si="0"/>
        <v>212530.39947468601</v>
      </c>
      <c r="M21" s="29">
        <f t="shared" ref="M21:N21" si="1">SUM(M4:M20)</f>
        <v>213572.33042886396</v>
      </c>
      <c r="N21" s="29">
        <f t="shared" si="1"/>
        <v>217427.88173840096</v>
      </c>
      <c r="O21" s="29">
        <f t="shared" ref="O21" si="2">SUM(O4:O20)</f>
        <v>222882.08664660505</v>
      </c>
      <c r="P21" s="4" t="s">
        <v>4</v>
      </c>
      <c r="Q21" s="80"/>
    </row>
  </sheetData>
  <pageMargins left="0.7" right="0.7" top="0.75" bottom="0.75" header="0.3" footer="0.3"/>
  <ignoredErrors>
    <ignoredError sqref="C21:H21 I21:K21 L21:M21 N21:O2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90" zoomScaleNormal="90" workbookViewId="0">
      <selection activeCell="K25" sqref="K25"/>
    </sheetView>
  </sheetViews>
  <sheetFormatPr defaultRowHeight="15"/>
  <cols>
    <col min="1" max="1" width="6.140625" customWidth="1"/>
    <col min="2" max="2" width="32.85546875" bestFit="1" customWidth="1"/>
    <col min="16" max="16" width="27.42578125" bestFit="1" customWidth="1"/>
  </cols>
  <sheetData>
    <row r="1" spans="1:16">
      <c r="A1" s="74" t="s">
        <v>346</v>
      </c>
    </row>
    <row r="2" spans="1:16">
      <c r="A2" s="77" t="s">
        <v>347</v>
      </c>
    </row>
    <row r="3" spans="1:16" ht="26.25" thickBot="1">
      <c r="A3" s="11" t="s">
        <v>11</v>
      </c>
      <c r="B3" s="28" t="s">
        <v>66</v>
      </c>
      <c r="C3" s="12">
        <v>42186</v>
      </c>
      <c r="D3" s="12">
        <v>42217</v>
      </c>
      <c r="E3" s="12">
        <v>42248</v>
      </c>
      <c r="F3" s="12">
        <v>42278</v>
      </c>
      <c r="G3" s="12">
        <v>42309</v>
      </c>
      <c r="H3" s="12">
        <v>42339</v>
      </c>
      <c r="I3" s="12" t="s">
        <v>396</v>
      </c>
      <c r="J3" s="12">
        <v>42401</v>
      </c>
      <c r="K3" s="12">
        <v>42430</v>
      </c>
      <c r="L3" s="12">
        <v>42461</v>
      </c>
      <c r="M3" s="12">
        <v>42491</v>
      </c>
      <c r="N3" s="12">
        <v>42522</v>
      </c>
      <c r="O3" s="12">
        <v>42552</v>
      </c>
      <c r="P3" s="26" t="s">
        <v>67</v>
      </c>
    </row>
    <row r="4" spans="1:16" ht="15.75" thickTop="1">
      <c r="A4" s="14">
        <v>1</v>
      </c>
      <c r="B4" s="15" t="s">
        <v>68</v>
      </c>
      <c r="C4" s="27">
        <v>22728</v>
      </c>
      <c r="D4" s="27">
        <v>22793</v>
      </c>
      <c r="E4" s="27">
        <v>22679</v>
      </c>
      <c r="F4" s="27">
        <v>23975</v>
      </c>
      <c r="G4" s="27">
        <v>24456</v>
      </c>
      <c r="H4" s="27">
        <v>25007</v>
      </c>
      <c r="I4" s="27">
        <v>26062.065981732001</v>
      </c>
      <c r="J4" s="27">
        <v>27717.766049900001</v>
      </c>
      <c r="K4" s="27">
        <v>29312.000584608999</v>
      </c>
      <c r="L4" s="27">
        <v>30120.668934051999</v>
      </c>
      <c r="M4" s="27">
        <v>31669.606026599002</v>
      </c>
      <c r="N4" s="27">
        <v>32367.896833432002</v>
      </c>
      <c r="O4" s="27">
        <v>32883.560178412998</v>
      </c>
      <c r="P4" s="17" t="s">
        <v>85</v>
      </c>
    </row>
    <row r="5" spans="1:16">
      <c r="A5" s="9">
        <v>2</v>
      </c>
      <c r="B5" s="18" t="s">
        <v>69</v>
      </c>
      <c r="C5" s="27">
        <v>103</v>
      </c>
      <c r="D5" s="27">
        <v>141</v>
      </c>
      <c r="E5" s="27">
        <v>193</v>
      </c>
      <c r="F5" s="27">
        <v>125</v>
      </c>
      <c r="G5" s="27">
        <v>266</v>
      </c>
      <c r="H5" s="27">
        <v>112</v>
      </c>
      <c r="I5" s="27">
        <v>181.43953752799999</v>
      </c>
      <c r="J5" s="27">
        <v>111.40761420299999</v>
      </c>
      <c r="K5" s="27">
        <v>120.464153967</v>
      </c>
      <c r="L5" s="27">
        <v>140.770702728</v>
      </c>
      <c r="M5" s="27">
        <v>143.40380711099999</v>
      </c>
      <c r="N5" s="27">
        <v>171.37380402400001</v>
      </c>
      <c r="O5" s="27">
        <v>199.51336427199999</v>
      </c>
      <c r="P5" s="19" t="s">
        <v>86</v>
      </c>
    </row>
    <row r="6" spans="1:16">
      <c r="A6" s="14">
        <v>3</v>
      </c>
      <c r="B6" s="18" t="s">
        <v>70</v>
      </c>
      <c r="C6" s="27">
        <v>1290</v>
      </c>
      <c r="D6" s="27">
        <v>772</v>
      </c>
      <c r="E6" s="27">
        <v>845</v>
      </c>
      <c r="F6" s="27">
        <v>873</v>
      </c>
      <c r="G6" s="27">
        <v>1264</v>
      </c>
      <c r="H6" s="27">
        <v>1099</v>
      </c>
      <c r="I6" s="27">
        <v>1783.9703610720001</v>
      </c>
      <c r="J6" s="27">
        <v>1113.3751355459999</v>
      </c>
      <c r="K6" s="27">
        <v>1077.241887747</v>
      </c>
      <c r="L6" s="27">
        <v>1027.928720157</v>
      </c>
      <c r="M6" s="27">
        <v>1131.5838917860001</v>
      </c>
      <c r="N6" s="27">
        <v>974.76088655800004</v>
      </c>
      <c r="O6" s="27">
        <v>1125.1979108749999</v>
      </c>
      <c r="P6" s="19" t="s">
        <v>87</v>
      </c>
    </row>
    <row r="7" spans="1:16">
      <c r="A7" s="9">
        <v>4</v>
      </c>
      <c r="B7" s="18" t="s">
        <v>71</v>
      </c>
      <c r="C7" s="27">
        <v>23964</v>
      </c>
      <c r="D7" s="27">
        <v>23702</v>
      </c>
      <c r="E7" s="27">
        <v>23359</v>
      </c>
      <c r="F7" s="27">
        <v>23088</v>
      </c>
      <c r="G7" s="27">
        <v>23914</v>
      </c>
      <c r="H7" s="27">
        <v>25117</v>
      </c>
      <c r="I7" s="27">
        <v>24025.364450203</v>
      </c>
      <c r="J7" s="27">
        <v>23864.316376395</v>
      </c>
      <c r="K7" s="27">
        <v>23703.851278565999</v>
      </c>
      <c r="L7" s="27">
        <v>22212.374465000001</v>
      </c>
      <c r="M7" s="27">
        <v>20849.599609605</v>
      </c>
      <c r="N7" s="27">
        <v>19827.420874246</v>
      </c>
      <c r="O7" s="27">
        <v>21397.413640365001</v>
      </c>
      <c r="P7" s="19" t="s">
        <v>88</v>
      </c>
    </row>
    <row r="8" spans="1:16">
      <c r="A8" s="14">
        <v>5</v>
      </c>
      <c r="B8" s="18" t="s">
        <v>72</v>
      </c>
      <c r="C8" s="27" t="s">
        <v>102</v>
      </c>
      <c r="D8" s="27" t="s">
        <v>102</v>
      </c>
      <c r="E8" s="27" t="s">
        <v>102</v>
      </c>
      <c r="F8" s="27" t="s">
        <v>102</v>
      </c>
      <c r="G8" s="27" t="s">
        <v>102</v>
      </c>
      <c r="H8" s="27" t="s">
        <v>102</v>
      </c>
      <c r="I8" s="27">
        <v>0</v>
      </c>
      <c r="J8" s="27">
        <v>0</v>
      </c>
      <c r="K8" s="27">
        <v>0</v>
      </c>
      <c r="L8" s="27">
        <v>0</v>
      </c>
      <c r="M8" s="27">
        <v>0</v>
      </c>
      <c r="N8" s="27">
        <v>31.983214252</v>
      </c>
      <c r="O8" s="27">
        <v>32.213752603000003</v>
      </c>
      <c r="P8" s="19" t="s">
        <v>89</v>
      </c>
    </row>
    <row r="9" spans="1:16">
      <c r="A9" s="9">
        <v>6</v>
      </c>
      <c r="B9" s="18" t="s">
        <v>73</v>
      </c>
      <c r="C9" s="27" t="s">
        <v>102</v>
      </c>
      <c r="D9" s="27" t="s">
        <v>102</v>
      </c>
      <c r="E9" s="27" t="s">
        <v>102</v>
      </c>
      <c r="F9" s="27" t="s">
        <v>102</v>
      </c>
      <c r="G9" s="27" t="s">
        <v>102</v>
      </c>
      <c r="H9" s="27" t="s">
        <v>102</v>
      </c>
      <c r="I9" s="27">
        <v>0</v>
      </c>
      <c r="J9" s="27">
        <v>0</v>
      </c>
      <c r="K9" s="27">
        <v>0</v>
      </c>
      <c r="L9" s="27">
        <v>0</v>
      </c>
      <c r="M9" s="27">
        <v>0</v>
      </c>
      <c r="N9" s="27">
        <v>0</v>
      </c>
      <c r="O9" s="27">
        <v>0</v>
      </c>
      <c r="P9" s="19" t="s">
        <v>90</v>
      </c>
    </row>
    <row r="10" spans="1:16">
      <c r="A10" s="14">
        <v>7</v>
      </c>
      <c r="B10" s="18" t="s">
        <v>74</v>
      </c>
      <c r="C10" s="27">
        <v>20814</v>
      </c>
      <c r="D10" s="27">
        <v>19488</v>
      </c>
      <c r="E10" s="27">
        <v>18504</v>
      </c>
      <c r="F10" s="27">
        <v>20171</v>
      </c>
      <c r="G10" s="27">
        <v>19853</v>
      </c>
      <c r="H10" s="27">
        <v>20847</v>
      </c>
      <c r="I10" s="27">
        <v>20971.483271473</v>
      </c>
      <c r="J10" s="27">
        <v>21265.660908696998</v>
      </c>
      <c r="K10" s="27">
        <v>21358.626915514</v>
      </c>
      <c r="L10" s="27">
        <v>21419.23557633</v>
      </c>
      <c r="M10" s="27">
        <v>21219.922000125</v>
      </c>
      <c r="N10" s="27">
        <v>21870.984862386002</v>
      </c>
      <c r="O10" s="27">
        <v>22381.335578939001</v>
      </c>
      <c r="P10" s="19" t="s">
        <v>91</v>
      </c>
    </row>
    <row r="11" spans="1:16">
      <c r="A11" s="9">
        <v>8</v>
      </c>
      <c r="B11" s="18" t="s">
        <v>398</v>
      </c>
      <c r="C11" s="27">
        <v>31348</v>
      </c>
      <c r="D11" s="27">
        <v>30932</v>
      </c>
      <c r="E11" s="27">
        <v>30762</v>
      </c>
      <c r="F11" s="27">
        <v>31380</v>
      </c>
      <c r="G11" s="27">
        <v>31259</v>
      </c>
      <c r="H11" s="27">
        <v>31400</v>
      </c>
      <c r="I11" s="97">
        <v>31532.426009958999</v>
      </c>
      <c r="J11" s="27">
        <v>32380.532998064002</v>
      </c>
      <c r="K11" s="27">
        <v>32618.16445307</v>
      </c>
      <c r="L11" s="27">
        <v>32310.088725969999</v>
      </c>
      <c r="M11" s="27">
        <v>31910.776455583</v>
      </c>
      <c r="N11" s="27">
        <v>32889.489063506</v>
      </c>
      <c r="O11" s="27">
        <v>33044.750561592999</v>
      </c>
      <c r="P11" s="19" t="s">
        <v>92</v>
      </c>
    </row>
    <row r="12" spans="1:16">
      <c r="A12" s="14">
        <v>9</v>
      </c>
      <c r="B12" s="18" t="s">
        <v>76</v>
      </c>
      <c r="C12" s="27">
        <v>954</v>
      </c>
      <c r="D12" s="27">
        <v>1074</v>
      </c>
      <c r="E12" s="27">
        <v>908</v>
      </c>
      <c r="F12" s="27">
        <v>908</v>
      </c>
      <c r="G12" s="27">
        <v>901</v>
      </c>
      <c r="H12" s="27">
        <v>931</v>
      </c>
      <c r="I12" s="27">
        <v>887.61732208399997</v>
      </c>
      <c r="J12" s="27">
        <v>961.67906691500002</v>
      </c>
      <c r="K12" s="27">
        <v>960.92267896800001</v>
      </c>
      <c r="L12" s="27">
        <v>1132.4148083919999</v>
      </c>
      <c r="M12" s="27">
        <v>1100.9499913659999</v>
      </c>
      <c r="N12" s="27">
        <v>1079.72363864</v>
      </c>
      <c r="O12" s="27">
        <v>1203.633464001</v>
      </c>
      <c r="P12" s="19" t="s">
        <v>93</v>
      </c>
    </row>
    <row r="13" spans="1:16">
      <c r="A13" s="9">
        <v>10</v>
      </c>
      <c r="B13" s="18" t="s">
        <v>77</v>
      </c>
      <c r="C13" s="27">
        <v>9550</v>
      </c>
      <c r="D13" s="27">
        <v>9347</v>
      </c>
      <c r="E13" s="27">
        <v>8863</v>
      </c>
      <c r="F13" s="27">
        <v>9427</v>
      </c>
      <c r="G13" s="27">
        <v>9419</v>
      </c>
      <c r="H13" s="27">
        <v>9846</v>
      </c>
      <c r="I13" s="27">
        <v>9926.6151223899997</v>
      </c>
      <c r="J13" s="27">
        <v>10029.668042249001</v>
      </c>
      <c r="K13" s="27">
        <v>10077.312680534</v>
      </c>
      <c r="L13" s="27">
        <v>10236.614318354999</v>
      </c>
      <c r="M13" s="27">
        <v>10402.542541338</v>
      </c>
      <c r="N13" s="27">
        <v>10447.978483715</v>
      </c>
      <c r="O13" s="27">
        <v>10122.721933961</v>
      </c>
      <c r="P13" s="19" t="s">
        <v>94</v>
      </c>
    </row>
    <row r="14" spans="1:16">
      <c r="A14" s="14">
        <v>11</v>
      </c>
      <c r="B14" s="18" t="s">
        <v>78</v>
      </c>
      <c r="C14" s="27">
        <v>110</v>
      </c>
      <c r="D14" s="27">
        <v>96</v>
      </c>
      <c r="E14" s="27">
        <v>93</v>
      </c>
      <c r="F14" s="27">
        <v>90</v>
      </c>
      <c r="G14" s="27">
        <v>93</v>
      </c>
      <c r="H14" s="27">
        <v>98</v>
      </c>
      <c r="I14" s="27">
        <v>88.293188188000002</v>
      </c>
      <c r="J14" s="27">
        <v>102.13713871900001</v>
      </c>
      <c r="K14" s="27">
        <v>84.234445360999999</v>
      </c>
      <c r="L14" s="27">
        <v>82.548249843999997</v>
      </c>
      <c r="M14" s="27">
        <v>80.200418233999997</v>
      </c>
      <c r="N14" s="27">
        <v>78.173484418000001</v>
      </c>
      <c r="O14" s="27">
        <v>77.655647322999997</v>
      </c>
      <c r="P14" s="19" t="s">
        <v>95</v>
      </c>
    </row>
    <row r="15" spans="1:16">
      <c r="A15" s="9">
        <v>12</v>
      </c>
      <c r="B15" s="18" t="s">
        <v>79</v>
      </c>
      <c r="C15" s="27">
        <v>95</v>
      </c>
      <c r="D15" s="27">
        <v>119</v>
      </c>
      <c r="E15" s="27">
        <v>141</v>
      </c>
      <c r="F15" s="27">
        <v>148</v>
      </c>
      <c r="G15" s="27">
        <v>137</v>
      </c>
      <c r="H15" s="27">
        <v>147</v>
      </c>
      <c r="I15" s="27">
        <v>131.51063694600001</v>
      </c>
      <c r="J15" s="27">
        <v>137.34133600199999</v>
      </c>
      <c r="K15" s="27">
        <v>153.18997564599999</v>
      </c>
      <c r="L15" s="27">
        <v>98.905268281000005</v>
      </c>
      <c r="M15" s="27">
        <v>113.17045122</v>
      </c>
      <c r="N15" s="27">
        <v>99.856280475999995</v>
      </c>
      <c r="O15" s="27">
        <v>95.101219514999997</v>
      </c>
      <c r="P15" s="19" t="s">
        <v>96</v>
      </c>
    </row>
    <row r="16" spans="1:16">
      <c r="A16" s="14">
        <v>13</v>
      </c>
      <c r="B16" s="18" t="s">
        <v>80</v>
      </c>
      <c r="C16" s="27" t="s">
        <v>102</v>
      </c>
      <c r="D16" s="27" t="s">
        <v>102</v>
      </c>
      <c r="E16" s="27" t="s">
        <v>102</v>
      </c>
      <c r="F16" s="27" t="s">
        <v>102</v>
      </c>
      <c r="G16" s="27" t="s">
        <v>102</v>
      </c>
      <c r="H16" s="27" t="s">
        <v>102</v>
      </c>
      <c r="I16" s="27">
        <v>0</v>
      </c>
      <c r="J16" s="27">
        <v>0</v>
      </c>
      <c r="K16" s="27">
        <v>0</v>
      </c>
      <c r="L16" s="27">
        <v>0</v>
      </c>
      <c r="M16" s="27">
        <v>0</v>
      </c>
      <c r="N16" s="27">
        <v>0</v>
      </c>
      <c r="O16" s="27">
        <v>0</v>
      </c>
      <c r="P16" s="19" t="s">
        <v>97</v>
      </c>
    </row>
    <row r="17" spans="1:16">
      <c r="A17" s="9">
        <v>14</v>
      </c>
      <c r="B17" s="18" t="s">
        <v>81</v>
      </c>
      <c r="C17" s="27">
        <v>5945</v>
      </c>
      <c r="D17" s="27">
        <v>5990</v>
      </c>
      <c r="E17" s="27">
        <v>5983</v>
      </c>
      <c r="F17" s="27">
        <v>5997</v>
      </c>
      <c r="G17" s="27">
        <v>6021</v>
      </c>
      <c r="H17" s="27">
        <v>5759</v>
      </c>
      <c r="I17" s="27">
        <v>5802.6619046220003</v>
      </c>
      <c r="J17" s="27">
        <v>5867.5721407520005</v>
      </c>
      <c r="K17" s="27">
        <v>5959.7604847590001</v>
      </c>
      <c r="L17" s="27">
        <v>5830.4663288399997</v>
      </c>
      <c r="M17" s="27">
        <v>6412.751184316</v>
      </c>
      <c r="N17" s="27">
        <v>6528.2165370009998</v>
      </c>
      <c r="O17" s="27">
        <v>6536.4195374929996</v>
      </c>
      <c r="P17" s="19" t="s">
        <v>98</v>
      </c>
    </row>
    <row r="18" spans="1:16">
      <c r="A18" s="14">
        <v>15</v>
      </c>
      <c r="B18" s="18" t="s">
        <v>82</v>
      </c>
      <c r="C18" s="27">
        <v>2580</v>
      </c>
      <c r="D18" s="27">
        <v>2600</v>
      </c>
      <c r="E18" s="27">
        <v>2603</v>
      </c>
      <c r="F18" s="27">
        <v>2604</v>
      </c>
      <c r="G18" s="27">
        <v>2597</v>
      </c>
      <c r="H18" s="27">
        <v>3284</v>
      </c>
      <c r="I18" s="27">
        <v>3246.893343624</v>
      </c>
      <c r="J18" s="27">
        <v>3278.6745793069999</v>
      </c>
      <c r="K18" s="27">
        <v>3323.3031115429999</v>
      </c>
      <c r="L18" s="27">
        <v>3283.764534469</v>
      </c>
      <c r="M18" s="27">
        <v>3280.9308764409998</v>
      </c>
      <c r="N18" s="27">
        <v>3279.5537176950002</v>
      </c>
      <c r="O18" s="27">
        <v>3274.4043773980002</v>
      </c>
      <c r="P18" s="19" t="s">
        <v>99</v>
      </c>
    </row>
    <row r="19" spans="1:16">
      <c r="A19" s="9">
        <v>16</v>
      </c>
      <c r="B19" s="18" t="s">
        <v>83</v>
      </c>
      <c r="C19" s="27">
        <v>1096</v>
      </c>
      <c r="D19" s="27">
        <v>1122</v>
      </c>
      <c r="E19" s="27">
        <v>1130</v>
      </c>
      <c r="F19" s="27">
        <v>1130</v>
      </c>
      <c r="G19" s="27">
        <v>1146</v>
      </c>
      <c r="H19" s="27">
        <v>1133</v>
      </c>
      <c r="I19" s="27">
        <v>1143.4495082779999</v>
      </c>
      <c r="J19" s="27">
        <v>1173.4606593159999</v>
      </c>
      <c r="K19" s="27">
        <v>1184.3945433409999</v>
      </c>
      <c r="L19" s="27">
        <v>1078.605102345</v>
      </c>
      <c r="M19" s="27">
        <v>1480.812577125</v>
      </c>
      <c r="N19" s="27">
        <v>1434.528743353</v>
      </c>
      <c r="O19" s="27">
        <v>1440.4861155359999</v>
      </c>
      <c r="P19" s="19" t="s">
        <v>100</v>
      </c>
    </row>
    <row r="20" spans="1:16">
      <c r="A20" s="14">
        <v>17</v>
      </c>
      <c r="B20" s="18" t="s">
        <v>84</v>
      </c>
      <c r="C20" s="27">
        <v>6197</v>
      </c>
      <c r="D20" s="27">
        <v>6205</v>
      </c>
      <c r="E20" s="27">
        <v>6196</v>
      </c>
      <c r="F20" s="27">
        <v>6203</v>
      </c>
      <c r="G20" s="27">
        <v>5115</v>
      </c>
      <c r="H20" s="27">
        <v>5235</v>
      </c>
      <c r="I20" s="27">
        <v>5411.2808845549998</v>
      </c>
      <c r="J20" s="27">
        <v>5536.16604155</v>
      </c>
      <c r="K20" s="27">
        <v>5665.6997212380002</v>
      </c>
      <c r="L20" s="27">
        <v>5702.188757848</v>
      </c>
      <c r="M20" s="27">
        <v>5703.3136227710002</v>
      </c>
      <c r="N20" s="27">
        <v>5738.4786696210003</v>
      </c>
      <c r="O20" s="27">
        <v>5799.478507758</v>
      </c>
      <c r="P20" s="19" t="s">
        <v>101</v>
      </c>
    </row>
    <row r="21" spans="1:16">
      <c r="A21" s="87" t="s">
        <v>4</v>
      </c>
      <c r="B21" s="88"/>
      <c r="C21" s="29">
        <f t="shared" ref="C21:L21" si="0">SUM(C4:C20)</f>
        <v>126774</v>
      </c>
      <c r="D21" s="29">
        <f t="shared" si="0"/>
        <v>124381</v>
      </c>
      <c r="E21" s="29">
        <f t="shared" si="0"/>
        <v>122259</v>
      </c>
      <c r="F21" s="29">
        <f t="shared" si="0"/>
        <v>126119</v>
      </c>
      <c r="G21" s="29">
        <f t="shared" si="0"/>
        <v>126441</v>
      </c>
      <c r="H21" s="29">
        <f t="shared" si="0"/>
        <v>130015</v>
      </c>
      <c r="I21" s="29">
        <f t="shared" si="0"/>
        <v>131195.07152265401</v>
      </c>
      <c r="J21" s="29">
        <f t="shared" si="0"/>
        <v>133539.75808761502</v>
      </c>
      <c r="K21" s="29">
        <f t="shared" si="0"/>
        <v>135599.16691486299</v>
      </c>
      <c r="L21" s="29">
        <f t="shared" si="0"/>
        <v>134676.57449261099</v>
      </c>
      <c r="M21" s="29">
        <f t="shared" ref="M21:N21" si="1">SUM(M4:M20)</f>
        <v>135499.56345361998</v>
      </c>
      <c r="N21" s="29">
        <f t="shared" si="1"/>
        <v>136820.419093323</v>
      </c>
      <c r="O21" s="29">
        <f t="shared" ref="O21" si="2">SUM(O4:O20)</f>
        <v>139613.88579004502</v>
      </c>
      <c r="P21" s="4" t="s">
        <v>4</v>
      </c>
    </row>
    <row r="23" spans="1:16">
      <c r="I23" s="80"/>
    </row>
  </sheetData>
  <mergeCells count="1">
    <mergeCell ref="A21:B21"/>
  </mergeCells>
  <pageMargins left="0.7" right="0.7" top="0.75" bottom="0.75" header="0.3" footer="0.3"/>
  <ignoredErrors>
    <ignoredError sqref="I21:J21 K21:O2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80" zoomScaleNormal="80" workbookViewId="0">
      <selection activeCell="I13" sqref="I13"/>
    </sheetView>
  </sheetViews>
  <sheetFormatPr defaultRowHeight="15"/>
  <cols>
    <col min="1" max="1" width="5.28515625" customWidth="1"/>
    <col min="2" max="2" width="32.85546875" bestFit="1" customWidth="1"/>
    <col min="4" max="4" width="10" bestFit="1" customWidth="1"/>
    <col min="16" max="16" width="27.42578125" bestFit="1" customWidth="1"/>
  </cols>
  <sheetData>
    <row r="1" spans="1:16">
      <c r="A1" s="74" t="s">
        <v>348</v>
      </c>
    </row>
    <row r="2" spans="1:16">
      <c r="A2" s="77" t="s">
        <v>349</v>
      </c>
    </row>
    <row r="3" spans="1:16" ht="29.25" customHeight="1" thickBot="1">
      <c r="A3" s="11" t="s">
        <v>11</v>
      </c>
      <c r="B3" s="28" t="s">
        <v>66</v>
      </c>
      <c r="C3" s="12">
        <v>42186</v>
      </c>
      <c r="D3" s="12">
        <v>42217</v>
      </c>
      <c r="E3" s="12">
        <v>42248</v>
      </c>
      <c r="F3" s="12">
        <v>42278</v>
      </c>
      <c r="G3" s="12">
        <v>42309</v>
      </c>
      <c r="H3" s="12">
        <v>42339</v>
      </c>
      <c r="I3" s="12">
        <v>42370</v>
      </c>
      <c r="J3" s="12">
        <v>42401</v>
      </c>
      <c r="K3" s="12">
        <v>42430</v>
      </c>
      <c r="L3" s="12">
        <v>42461</v>
      </c>
      <c r="M3" s="12">
        <v>42491</v>
      </c>
      <c r="N3" s="12">
        <v>42522</v>
      </c>
      <c r="O3" s="12">
        <v>42552</v>
      </c>
      <c r="P3" s="26" t="s">
        <v>67</v>
      </c>
    </row>
    <row r="4" spans="1:16" ht="15.75" thickTop="1">
      <c r="A4" s="14">
        <v>1</v>
      </c>
      <c r="B4" s="15" t="s">
        <v>68</v>
      </c>
      <c r="C4" s="27">
        <v>1928</v>
      </c>
      <c r="D4" s="27">
        <v>1926</v>
      </c>
      <c r="E4" s="27">
        <v>1927</v>
      </c>
      <c r="F4" s="27">
        <v>1776</v>
      </c>
      <c r="G4" s="27">
        <v>1782</v>
      </c>
      <c r="H4" s="27">
        <v>1945</v>
      </c>
      <c r="I4" s="27">
        <v>2675.1457030669999</v>
      </c>
      <c r="J4" s="27">
        <v>3071.279096021</v>
      </c>
      <c r="K4" s="27">
        <v>3337.0280726310002</v>
      </c>
      <c r="L4" s="27">
        <v>3612.8928549329999</v>
      </c>
      <c r="M4" s="27">
        <v>3819.4463277509999</v>
      </c>
      <c r="N4" s="27">
        <v>3910.4211980109999</v>
      </c>
      <c r="O4" s="27">
        <v>3893.677910418</v>
      </c>
      <c r="P4" s="17" t="s">
        <v>85</v>
      </c>
    </row>
    <row r="5" spans="1:16">
      <c r="A5" s="9">
        <v>2</v>
      </c>
      <c r="B5" s="18" t="s">
        <v>69</v>
      </c>
      <c r="C5" s="27">
        <v>21</v>
      </c>
      <c r="D5" s="27">
        <v>15</v>
      </c>
      <c r="E5" s="27">
        <v>30</v>
      </c>
      <c r="F5" s="27">
        <v>27</v>
      </c>
      <c r="G5" s="27">
        <v>24</v>
      </c>
      <c r="H5" s="27">
        <v>39</v>
      </c>
      <c r="I5" s="27">
        <v>166.60670365300001</v>
      </c>
      <c r="J5" s="27">
        <v>88.947000123999999</v>
      </c>
      <c r="K5" s="27">
        <v>44.882297197</v>
      </c>
      <c r="L5" s="27">
        <v>66.273408670999999</v>
      </c>
      <c r="M5" s="27">
        <v>58.776642715999998</v>
      </c>
      <c r="N5" s="27">
        <v>68.417160633999998</v>
      </c>
      <c r="O5" s="27">
        <v>79.209139133999997</v>
      </c>
      <c r="P5" s="19" t="s">
        <v>86</v>
      </c>
    </row>
    <row r="6" spans="1:16">
      <c r="A6" s="14">
        <v>3</v>
      </c>
      <c r="B6" s="18" t="s">
        <v>70</v>
      </c>
      <c r="C6" s="27">
        <v>74</v>
      </c>
      <c r="D6" s="27">
        <v>108</v>
      </c>
      <c r="E6" s="27">
        <v>124</v>
      </c>
      <c r="F6" s="27">
        <v>139</v>
      </c>
      <c r="G6" s="27">
        <v>140</v>
      </c>
      <c r="H6" s="27">
        <v>177</v>
      </c>
      <c r="I6" s="27">
        <v>320.61888335999998</v>
      </c>
      <c r="J6" s="27">
        <v>468.09500000000003</v>
      </c>
      <c r="K6" s="27">
        <v>334.46499999999997</v>
      </c>
      <c r="L6" s="27">
        <v>424.803</v>
      </c>
      <c r="M6" s="27">
        <v>209.33510000000001</v>
      </c>
      <c r="N6" s="27">
        <v>171.70500000000001</v>
      </c>
      <c r="O6" s="27">
        <v>323.48500000000001</v>
      </c>
      <c r="P6" s="19" t="s">
        <v>87</v>
      </c>
    </row>
    <row r="7" spans="1:16">
      <c r="A7" s="9">
        <v>4</v>
      </c>
      <c r="B7" s="18" t="s">
        <v>71</v>
      </c>
      <c r="C7" s="27">
        <v>6060</v>
      </c>
      <c r="D7" s="27">
        <v>6105</v>
      </c>
      <c r="E7" s="27">
        <v>6170</v>
      </c>
      <c r="F7" s="27">
        <v>5984</v>
      </c>
      <c r="G7" s="27">
        <v>5972</v>
      </c>
      <c r="H7" s="27">
        <v>6009</v>
      </c>
      <c r="I7" s="27">
        <v>5566.7387056139996</v>
      </c>
      <c r="J7" s="27">
        <v>5020.5061993919999</v>
      </c>
      <c r="K7" s="27">
        <v>5183.8935569400001</v>
      </c>
      <c r="L7" s="27">
        <v>5297.2735220069999</v>
      </c>
      <c r="M7" s="27">
        <v>5026.4965475509998</v>
      </c>
      <c r="N7" s="27">
        <v>4788.0640835269996</v>
      </c>
      <c r="O7" s="27">
        <v>4772.4893977789998</v>
      </c>
      <c r="P7" s="19" t="s">
        <v>88</v>
      </c>
    </row>
    <row r="8" spans="1:16">
      <c r="A8" s="14">
        <v>5</v>
      </c>
      <c r="B8" s="18" t="s">
        <v>72</v>
      </c>
      <c r="C8" s="27">
        <v>22</v>
      </c>
      <c r="D8" s="27">
        <v>22</v>
      </c>
      <c r="E8" s="27">
        <v>23</v>
      </c>
      <c r="F8" s="27">
        <v>23</v>
      </c>
      <c r="G8" s="27">
        <v>23</v>
      </c>
      <c r="H8" s="27">
        <v>23</v>
      </c>
      <c r="I8" s="27">
        <v>23.397396630999999</v>
      </c>
      <c r="J8" s="27">
        <v>23.552833077999999</v>
      </c>
      <c r="K8" s="27">
        <v>23.697549767999998</v>
      </c>
      <c r="L8" s="27">
        <v>23.874425724000002</v>
      </c>
      <c r="M8" s="27">
        <v>24.045941804000002</v>
      </c>
      <c r="N8" s="27">
        <v>24.206738128000001</v>
      </c>
      <c r="O8" s="27">
        <v>24.3085758</v>
      </c>
      <c r="P8" s="19" t="s">
        <v>89</v>
      </c>
    </row>
    <row r="9" spans="1:16">
      <c r="A9" s="9">
        <v>6</v>
      </c>
      <c r="B9" s="18" t="s">
        <v>73</v>
      </c>
      <c r="C9" s="27" t="s">
        <v>102</v>
      </c>
      <c r="D9" s="27" t="s">
        <v>102</v>
      </c>
      <c r="E9" s="27" t="s">
        <v>102</v>
      </c>
      <c r="F9" s="27" t="s">
        <v>102</v>
      </c>
      <c r="G9" s="27" t="s">
        <v>102</v>
      </c>
      <c r="H9" s="27" t="s">
        <v>102</v>
      </c>
      <c r="I9" s="27">
        <v>0</v>
      </c>
      <c r="J9" s="27">
        <v>0</v>
      </c>
      <c r="K9" s="27">
        <v>0</v>
      </c>
      <c r="L9" s="27">
        <v>0</v>
      </c>
      <c r="M9" s="27">
        <v>0</v>
      </c>
      <c r="N9" s="27">
        <v>0</v>
      </c>
      <c r="O9" s="27">
        <v>0</v>
      </c>
      <c r="P9" s="19" t="s">
        <v>90</v>
      </c>
    </row>
    <row r="10" spans="1:16">
      <c r="A10" s="14">
        <v>7</v>
      </c>
      <c r="B10" s="18" t="s">
        <v>74</v>
      </c>
      <c r="C10" s="27">
        <v>4352</v>
      </c>
      <c r="D10" s="27">
        <v>4092</v>
      </c>
      <c r="E10" s="27">
        <v>3788</v>
      </c>
      <c r="F10" s="27">
        <v>4134</v>
      </c>
      <c r="G10" s="27">
        <v>4184</v>
      </c>
      <c r="H10" s="27">
        <v>4220</v>
      </c>
      <c r="I10" s="27">
        <v>4389.6745978159997</v>
      </c>
      <c r="J10" s="27">
        <v>4539.9309821380002</v>
      </c>
      <c r="K10" s="27">
        <v>4594.9259730619997</v>
      </c>
      <c r="L10" s="27">
        <v>4732.5116396029998</v>
      </c>
      <c r="M10" s="27">
        <v>4611.5252682350001</v>
      </c>
      <c r="N10" s="27">
        <v>4806.7644707979998</v>
      </c>
      <c r="O10" s="27">
        <v>4965.6456540549998</v>
      </c>
      <c r="P10" s="19" t="s">
        <v>91</v>
      </c>
    </row>
    <row r="11" spans="1:16">
      <c r="A11" s="9">
        <v>8</v>
      </c>
      <c r="B11" s="18" t="s">
        <v>75</v>
      </c>
      <c r="C11" s="27">
        <v>5668</v>
      </c>
      <c r="D11" s="27">
        <v>5622</v>
      </c>
      <c r="E11" s="27">
        <v>5569</v>
      </c>
      <c r="F11" s="27">
        <v>5823</v>
      </c>
      <c r="G11" s="27">
        <v>5904</v>
      </c>
      <c r="H11" s="27">
        <v>6018</v>
      </c>
      <c r="I11" s="27">
        <v>5790.4997330859997</v>
      </c>
      <c r="J11" s="27">
        <v>5920.8873106970004</v>
      </c>
      <c r="K11" s="27">
        <v>5965.0447980319996</v>
      </c>
      <c r="L11" s="27">
        <v>6261.043601716</v>
      </c>
      <c r="M11" s="27">
        <v>6531.4503820640002</v>
      </c>
      <c r="N11" s="27">
        <v>6881.8827213329996</v>
      </c>
      <c r="O11" s="27">
        <v>6904.7867357750001</v>
      </c>
      <c r="P11" s="19" t="s">
        <v>92</v>
      </c>
    </row>
    <row r="12" spans="1:16">
      <c r="A12" s="14">
        <v>9</v>
      </c>
      <c r="B12" s="18" t="s">
        <v>76</v>
      </c>
      <c r="C12" s="27">
        <v>53</v>
      </c>
      <c r="D12" s="27">
        <v>53</v>
      </c>
      <c r="E12" s="27">
        <v>54</v>
      </c>
      <c r="F12" s="27">
        <v>55</v>
      </c>
      <c r="G12" s="27">
        <v>55</v>
      </c>
      <c r="H12" s="27">
        <v>60</v>
      </c>
      <c r="I12" s="27">
        <v>60.598342109999997</v>
      </c>
      <c r="J12" s="27">
        <v>78.716920896000005</v>
      </c>
      <c r="K12" s="27">
        <v>111.233669771</v>
      </c>
      <c r="L12" s="27">
        <v>209.69311965700001</v>
      </c>
      <c r="M12" s="27">
        <v>249.80516039299999</v>
      </c>
      <c r="N12" s="27">
        <v>251.77873320099999</v>
      </c>
      <c r="O12" s="27">
        <v>310.976521074</v>
      </c>
      <c r="P12" s="19" t="s">
        <v>93</v>
      </c>
    </row>
    <row r="13" spans="1:16">
      <c r="A13" s="9">
        <v>10</v>
      </c>
      <c r="B13" s="18" t="s">
        <v>77</v>
      </c>
      <c r="C13" s="27">
        <v>1498</v>
      </c>
      <c r="D13" s="27">
        <v>1450</v>
      </c>
      <c r="E13" s="27">
        <v>1360</v>
      </c>
      <c r="F13" s="27">
        <v>1770</v>
      </c>
      <c r="G13" s="27">
        <v>1783</v>
      </c>
      <c r="H13" s="27">
        <v>1712</v>
      </c>
      <c r="I13" s="27">
        <v>1680.995248642</v>
      </c>
      <c r="J13" s="27">
        <v>1676.8161237419999</v>
      </c>
      <c r="K13" s="27">
        <v>1724.7355208199999</v>
      </c>
      <c r="L13" s="27">
        <v>1845.633740196</v>
      </c>
      <c r="M13" s="27">
        <v>1939.2484046520001</v>
      </c>
      <c r="N13" s="27">
        <v>2032.6327115030001</v>
      </c>
      <c r="O13" s="27">
        <v>2069.7236842309999</v>
      </c>
      <c r="P13" s="19" t="s">
        <v>94</v>
      </c>
    </row>
    <row r="14" spans="1:16">
      <c r="A14" s="14">
        <v>11</v>
      </c>
      <c r="B14" s="18" t="s">
        <v>78</v>
      </c>
      <c r="C14" s="27">
        <v>25</v>
      </c>
      <c r="D14" s="27">
        <v>25</v>
      </c>
      <c r="E14" s="27">
        <v>24</v>
      </c>
      <c r="F14" s="27">
        <v>22</v>
      </c>
      <c r="G14" s="27">
        <v>22</v>
      </c>
      <c r="H14" s="27">
        <v>22</v>
      </c>
      <c r="I14" s="27">
        <v>20.216772984999999</v>
      </c>
      <c r="J14" s="27">
        <v>19.977643382</v>
      </c>
      <c r="K14" s="27">
        <v>19.761265692999999</v>
      </c>
      <c r="L14" s="27">
        <v>18.295309329999998</v>
      </c>
      <c r="M14" s="27">
        <v>17.919931053999999</v>
      </c>
      <c r="N14" s="27">
        <v>17.646082205999999</v>
      </c>
      <c r="O14" s="27">
        <v>16.357438678000001</v>
      </c>
      <c r="P14" s="19" t="s">
        <v>95</v>
      </c>
    </row>
    <row r="15" spans="1:16">
      <c r="A15" s="9">
        <v>12</v>
      </c>
      <c r="B15" s="18" t="s">
        <v>79</v>
      </c>
      <c r="C15" s="27">
        <v>2</v>
      </c>
      <c r="D15" s="27">
        <v>3</v>
      </c>
      <c r="E15" s="27">
        <v>3</v>
      </c>
      <c r="F15" s="27">
        <v>4</v>
      </c>
      <c r="G15" s="27">
        <v>3</v>
      </c>
      <c r="H15" s="27">
        <v>3</v>
      </c>
      <c r="I15" s="27">
        <v>2.9869210000000002</v>
      </c>
      <c r="J15" s="27">
        <v>3.5223125</v>
      </c>
      <c r="K15" s="27">
        <v>3.5504910000000001</v>
      </c>
      <c r="L15" s="27">
        <v>36.293003075000001</v>
      </c>
      <c r="M15" s="27">
        <v>36.878815950000003</v>
      </c>
      <c r="N15" s="27">
        <v>38.228610574999998</v>
      </c>
      <c r="O15" s="27">
        <v>38.240814350000001</v>
      </c>
      <c r="P15" s="19" t="s">
        <v>96</v>
      </c>
    </row>
    <row r="16" spans="1:16">
      <c r="A16" s="14">
        <v>13</v>
      </c>
      <c r="B16" s="18" t="s">
        <v>80</v>
      </c>
      <c r="C16" s="27" t="s">
        <v>102</v>
      </c>
      <c r="D16" s="27" t="s">
        <v>102</v>
      </c>
      <c r="E16" s="27" t="s">
        <v>102</v>
      </c>
      <c r="F16" s="27" t="s">
        <v>102</v>
      </c>
      <c r="G16" s="27" t="s">
        <v>102</v>
      </c>
      <c r="H16" s="27" t="s">
        <v>102</v>
      </c>
      <c r="I16" s="27">
        <v>0</v>
      </c>
      <c r="J16" s="27">
        <v>0</v>
      </c>
      <c r="K16" s="27">
        <v>0</v>
      </c>
      <c r="L16" s="27">
        <v>0</v>
      </c>
      <c r="M16" s="27">
        <v>0</v>
      </c>
      <c r="N16" s="27">
        <v>0</v>
      </c>
      <c r="O16" s="27">
        <v>0</v>
      </c>
      <c r="P16" s="19" t="s">
        <v>97</v>
      </c>
    </row>
    <row r="17" spans="1:16">
      <c r="A17" s="9">
        <v>14</v>
      </c>
      <c r="B17" s="18" t="s">
        <v>81</v>
      </c>
      <c r="C17" s="27">
        <v>818</v>
      </c>
      <c r="D17" s="27">
        <v>818</v>
      </c>
      <c r="E17" s="27">
        <v>818</v>
      </c>
      <c r="F17" s="27">
        <v>817</v>
      </c>
      <c r="G17" s="27">
        <v>817</v>
      </c>
      <c r="H17" s="27">
        <v>889</v>
      </c>
      <c r="I17" s="27">
        <v>887.97926513300001</v>
      </c>
      <c r="J17" s="27">
        <v>930.24366025400002</v>
      </c>
      <c r="K17" s="27">
        <v>904.04235241399999</v>
      </c>
      <c r="L17" s="27">
        <v>1152.460862976</v>
      </c>
      <c r="M17" s="27">
        <v>1161.043755678</v>
      </c>
      <c r="N17" s="27">
        <v>1165.172858206</v>
      </c>
      <c r="O17" s="27">
        <v>1164.8722870480001</v>
      </c>
      <c r="P17" s="19" t="s">
        <v>98</v>
      </c>
    </row>
    <row r="18" spans="1:16">
      <c r="A18" s="14">
        <v>15</v>
      </c>
      <c r="B18" s="18" t="s">
        <v>82</v>
      </c>
      <c r="C18" s="27">
        <v>50</v>
      </c>
      <c r="D18" s="27">
        <v>50</v>
      </c>
      <c r="E18" s="27">
        <v>50</v>
      </c>
      <c r="F18" s="27">
        <v>50</v>
      </c>
      <c r="G18" s="27">
        <v>50</v>
      </c>
      <c r="H18" s="27">
        <v>50</v>
      </c>
      <c r="I18" s="27">
        <v>50.261240749999999</v>
      </c>
      <c r="J18" s="27">
        <v>50.261240749999999</v>
      </c>
      <c r="K18" s="27">
        <v>74.892962749999995</v>
      </c>
      <c r="L18" s="27">
        <v>88.532490131000003</v>
      </c>
      <c r="M18" s="27">
        <v>88.898645177000006</v>
      </c>
      <c r="N18" s="27">
        <v>88.898645177000006</v>
      </c>
      <c r="O18" s="27">
        <v>88.898645177000006</v>
      </c>
      <c r="P18" s="19" t="s">
        <v>99</v>
      </c>
    </row>
    <row r="19" spans="1:16">
      <c r="A19" s="9">
        <v>16</v>
      </c>
      <c r="B19" s="18" t="s">
        <v>83</v>
      </c>
      <c r="C19" s="27">
        <v>303</v>
      </c>
      <c r="D19" s="27">
        <v>322</v>
      </c>
      <c r="E19" s="27">
        <v>355</v>
      </c>
      <c r="F19" s="27">
        <v>362</v>
      </c>
      <c r="G19" s="27">
        <v>392</v>
      </c>
      <c r="H19" s="27">
        <v>413</v>
      </c>
      <c r="I19" s="27">
        <v>417.21641764399999</v>
      </c>
      <c r="J19" s="27">
        <v>428.42863102199999</v>
      </c>
      <c r="K19" s="27">
        <v>435.66133220199998</v>
      </c>
      <c r="L19" s="27">
        <v>572.69620130999999</v>
      </c>
      <c r="M19" s="27">
        <v>575.70396010299999</v>
      </c>
      <c r="N19" s="27">
        <v>590.74662490599997</v>
      </c>
      <c r="O19" s="27">
        <v>624.47647059799999</v>
      </c>
      <c r="P19" s="19" t="s">
        <v>100</v>
      </c>
    </row>
    <row r="20" spans="1:16">
      <c r="A20" s="14">
        <v>17</v>
      </c>
      <c r="B20" s="18" t="s">
        <v>84</v>
      </c>
      <c r="C20" s="27">
        <v>86</v>
      </c>
      <c r="D20" s="27">
        <v>104</v>
      </c>
      <c r="E20" s="27">
        <v>110</v>
      </c>
      <c r="F20" s="27">
        <v>110</v>
      </c>
      <c r="G20" s="27">
        <v>111</v>
      </c>
      <c r="H20" s="27">
        <v>105</v>
      </c>
      <c r="I20" s="27">
        <v>105.160016545</v>
      </c>
      <c r="J20" s="27">
        <v>106.218634894</v>
      </c>
      <c r="K20" s="27">
        <v>107.218634894</v>
      </c>
      <c r="L20" s="27">
        <v>110.902414894</v>
      </c>
      <c r="M20" s="27">
        <v>111.03191483000001</v>
      </c>
      <c r="N20" s="27">
        <v>111.565914741</v>
      </c>
      <c r="O20" s="27">
        <v>112.91462833200001</v>
      </c>
      <c r="P20" s="19" t="s">
        <v>101</v>
      </c>
    </row>
    <row r="21" spans="1:16">
      <c r="A21" s="83" t="s">
        <v>4</v>
      </c>
      <c r="B21" s="84"/>
      <c r="C21" s="29">
        <f t="shared" ref="C21:L21" si="0">SUM(C4:C20)</f>
        <v>20960</v>
      </c>
      <c r="D21" s="29">
        <f t="shared" si="0"/>
        <v>20715</v>
      </c>
      <c r="E21" s="29">
        <f t="shared" si="0"/>
        <v>20405</v>
      </c>
      <c r="F21" s="29">
        <f t="shared" si="0"/>
        <v>21096</v>
      </c>
      <c r="G21" s="29">
        <f t="shared" si="0"/>
        <v>21262</v>
      </c>
      <c r="H21" s="29">
        <f t="shared" si="0"/>
        <v>21685</v>
      </c>
      <c r="I21" s="29">
        <f t="shared" si="0"/>
        <v>22158.095948035996</v>
      </c>
      <c r="J21" s="29">
        <f t="shared" si="0"/>
        <v>22427.383588890007</v>
      </c>
      <c r="K21" s="29">
        <f t="shared" si="0"/>
        <v>22865.033477173998</v>
      </c>
      <c r="L21" s="29">
        <f t="shared" si="0"/>
        <v>24453.179594222998</v>
      </c>
      <c r="M21" s="29">
        <f t="shared" ref="M21:N21" si="1">SUM(M4:M20)</f>
        <v>24461.606797958</v>
      </c>
      <c r="N21" s="29">
        <f t="shared" si="1"/>
        <v>24948.131552946001</v>
      </c>
      <c r="O21" s="29">
        <f t="shared" ref="O21" si="2">SUM(O4:O20)</f>
        <v>25390.062902449004</v>
      </c>
      <c r="P21" s="4" t="s">
        <v>4</v>
      </c>
    </row>
  </sheetData>
  <pageMargins left="0.7" right="0.7" top="0.75" bottom="0.75" header="0.3" footer="0.3"/>
  <ignoredErrors>
    <ignoredError sqref="I21:J21 K21:O2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80" zoomScaleNormal="80" workbookViewId="0">
      <selection activeCell="B14" sqref="B14"/>
    </sheetView>
  </sheetViews>
  <sheetFormatPr defaultRowHeight="15"/>
  <cols>
    <col min="1" max="1" width="5.42578125" customWidth="1"/>
    <col min="2" max="2" width="32.85546875" bestFit="1" customWidth="1"/>
    <col min="4" max="4" width="10" bestFit="1" customWidth="1"/>
    <col min="16" max="16" width="27.42578125" bestFit="1" customWidth="1"/>
  </cols>
  <sheetData>
    <row r="1" spans="1:16">
      <c r="A1" s="74" t="s">
        <v>350</v>
      </c>
    </row>
    <row r="2" spans="1:16">
      <c r="A2" s="77" t="s">
        <v>351</v>
      </c>
    </row>
    <row r="3" spans="1:16" ht="29.25" customHeight="1" thickBot="1">
      <c r="A3" s="11" t="s">
        <v>11</v>
      </c>
      <c r="B3" s="28" t="s">
        <v>66</v>
      </c>
      <c r="C3" s="12">
        <v>42186</v>
      </c>
      <c r="D3" s="12">
        <v>42217</v>
      </c>
      <c r="E3" s="12">
        <v>42248</v>
      </c>
      <c r="F3" s="12">
        <v>42278</v>
      </c>
      <c r="G3" s="12">
        <v>42309</v>
      </c>
      <c r="H3" s="12">
        <v>42339</v>
      </c>
      <c r="I3" s="12">
        <v>42370</v>
      </c>
      <c r="J3" s="12" t="s">
        <v>395</v>
      </c>
      <c r="K3" s="12">
        <v>42430</v>
      </c>
      <c r="L3" s="12">
        <v>42461</v>
      </c>
      <c r="M3" s="12">
        <v>42491</v>
      </c>
      <c r="N3" s="12">
        <v>42522</v>
      </c>
      <c r="O3" s="12">
        <v>42552</v>
      </c>
      <c r="P3" s="26" t="s">
        <v>67</v>
      </c>
    </row>
    <row r="4" spans="1:16" ht="15.75" thickTop="1">
      <c r="A4" s="14">
        <v>1</v>
      </c>
      <c r="B4" s="15" t="s">
        <v>68</v>
      </c>
      <c r="C4" s="27">
        <v>8113</v>
      </c>
      <c r="D4" s="27">
        <v>8037</v>
      </c>
      <c r="E4" s="27">
        <v>7869</v>
      </c>
      <c r="F4" s="27">
        <v>8405</v>
      </c>
      <c r="G4" s="27">
        <v>8530</v>
      </c>
      <c r="H4" s="27">
        <v>8649</v>
      </c>
      <c r="I4" s="27">
        <v>9962.8490425880009</v>
      </c>
      <c r="J4" s="27">
        <v>10263.83747418</v>
      </c>
      <c r="K4" s="27">
        <v>11330.610781957999</v>
      </c>
      <c r="L4" s="27">
        <v>11539.355239712</v>
      </c>
      <c r="M4" s="27">
        <v>11519.219407877001</v>
      </c>
      <c r="N4" s="27">
        <v>11832.382066493999</v>
      </c>
      <c r="O4" s="27">
        <v>12636.915118712001</v>
      </c>
      <c r="P4" s="17" t="s">
        <v>85</v>
      </c>
    </row>
    <row r="5" spans="1:16">
      <c r="A5" s="9">
        <v>2</v>
      </c>
      <c r="B5" s="18" t="s">
        <v>69</v>
      </c>
      <c r="C5" s="27" t="s">
        <v>102</v>
      </c>
      <c r="D5" s="27" t="s">
        <v>102</v>
      </c>
      <c r="E5" s="27" t="s">
        <v>102</v>
      </c>
      <c r="F5" s="27" t="s">
        <v>102</v>
      </c>
      <c r="G5" s="27" t="s">
        <v>102</v>
      </c>
      <c r="H5" s="27" t="s">
        <v>102</v>
      </c>
      <c r="I5" s="27">
        <v>0</v>
      </c>
      <c r="J5" s="27">
        <v>0</v>
      </c>
      <c r="K5" s="27">
        <v>0</v>
      </c>
      <c r="L5" s="27">
        <v>0</v>
      </c>
      <c r="M5" s="27">
        <v>0</v>
      </c>
      <c r="N5" s="27">
        <v>0</v>
      </c>
      <c r="O5" s="27">
        <v>0</v>
      </c>
      <c r="P5" s="19" t="s">
        <v>86</v>
      </c>
    </row>
    <row r="6" spans="1:16">
      <c r="A6" s="14">
        <v>3</v>
      </c>
      <c r="B6" s="18" t="s">
        <v>70</v>
      </c>
      <c r="C6" s="27">
        <v>48</v>
      </c>
      <c r="D6" s="27">
        <v>30</v>
      </c>
      <c r="E6" s="27">
        <v>25</v>
      </c>
      <c r="F6" s="27">
        <v>77</v>
      </c>
      <c r="G6" s="27">
        <v>76</v>
      </c>
      <c r="H6" s="27">
        <v>278</v>
      </c>
      <c r="I6" s="27">
        <v>300.39999999999998</v>
      </c>
      <c r="J6" s="27">
        <v>223.8</v>
      </c>
      <c r="K6" s="27">
        <v>335.8</v>
      </c>
      <c r="L6" s="27">
        <v>61.744999999999997</v>
      </c>
      <c r="M6" s="27">
        <v>163.92</v>
      </c>
      <c r="N6" s="27">
        <v>102.17</v>
      </c>
      <c r="O6" s="27">
        <v>36.715000000000003</v>
      </c>
      <c r="P6" s="19" t="s">
        <v>87</v>
      </c>
    </row>
    <row r="7" spans="1:16">
      <c r="A7" s="9">
        <v>4</v>
      </c>
      <c r="B7" s="18" t="s">
        <v>71</v>
      </c>
      <c r="C7" s="27">
        <v>24441</v>
      </c>
      <c r="D7" s="27">
        <v>24933</v>
      </c>
      <c r="E7" s="27">
        <v>25437</v>
      </c>
      <c r="F7" s="27">
        <v>26090</v>
      </c>
      <c r="G7" s="27">
        <v>26597</v>
      </c>
      <c r="H7" s="27">
        <v>28470</v>
      </c>
      <c r="I7" s="27">
        <v>29300.713974691</v>
      </c>
      <c r="J7" s="27">
        <v>29228.493641552999</v>
      </c>
      <c r="K7" s="27">
        <v>30650.501997263</v>
      </c>
      <c r="L7" s="27">
        <v>30672.330417346999</v>
      </c>
      <c r="M7" s="27">
        <v>30459.306627406</v>
      </c>
      <c r="N7" s="27">
        <v>30115.607538460001</v>
      </c>
      <c r="O7" s="27">
        <v>30999.623911964001</v>
      </c>
      <c r="P7" s="19" t="s">
        <v>88</v>
      </c>
    </row>
    <row r="8" spans="1:16">
      <c r="A8" s="14">
        <v>5</v>
      </c>
      <c r="B8" s="18" t="s">
        <v>72</v>
      </c>
      <c r="C8" s="27">
        <v>9</v>
      </c>
      <c r="D8" s="27">
        <v>9</v>
      </c>
      <c r="E8" s="27">
        <v>9</v>
      </c>
      <c r="F8" s="27">
        <v>10</v>
      </c>
      <c r="G8" s="27">
        <v>10</v>
      </c>
      <c r="H8" s="27">
        <v>10</v>
      </c>
      <c r="I8" s="27">
        <v>9.7436060999999992</v>
      </c>
      <c r="J8" s="27">
        <v>9.8109637999999997</v>
      </c>
      <c r="K8" s="27">
        <v>9.8783215999999996</v>
      </c>
      <c r="L8" s="27">
        <v>9.9427047000000002</v>
      </c>
      <c r="M8" s="27">
        <v>0</v>
      </c>
      <c r="N8" s="27">
        <v>667.02625773800003</v>
      </c>
      <c r="O8" s="27">
        <v>671.82158168499996</v>
      </c>
      <c r="P8" s="19" t="s">
        <v>89</v>
      </c>
    </row>
    <row r="9" spans="1:16">
      <c r="A9" s="9">
        <v>6</v>
      </c>
      <c r="B9" s="18" t="s">
        <v>73</v>
      </c>
      <c r="C9" s="27" t="s">
        <v>102</v>
      </c>
      <c r="D9" s="27" t="s">
        <v>102</v>
      </c>
      <c r="E9" s="27" t="s">
        <v>102</v>
      </c>
      <c r="F9" s="27" t="s">
        <v>102</v>
      </c>
      <c r="G9" s="27" t="s">
        <v>102</v>
      </c>
      <c r="H9" s="27" t="s">
        <v>102</v>
      </c>
      <c r="I9" s="27">
        <v>0</v>
      </c>
      <c r="J9" s="27">
        <v>0</v>
      </c>
      <c r="K9" s="27">
        <v>0</v>
      </c>
      <c r="L9" s="27">
        <v>0</v>
      </c>
      <c r="M9" s="27">
        <v>0</v>
      </c>
      <c r="N9" s="27">
        <v>0</v>
      </c>
      <c r="O9" s="27">
        <v>0</v>
      </c>
      <c r="P9" s="19" t="s">
        <v>90</v>
      </c>
    </row>
    <row r="10" spans="1:16">
      <c r="A10" s="14">
        <v>7</v>
      </c>
      <c r="B10" s="18" t="s">
        <v>74</v>
      </c>
      <c r="C10" s="27">
        <v>1975</v>
      </c>
      <c r="D10" s="27">
        <v>1860</v>
      </c>
      <c r="E10" s="27">
        <v>1801</v>
      </c>
      <c r="F10" s="27">
        <v>1976</v>
      </c>
      <c r="G10" s="27">
        <v>1995</v>
      </c>
      <c r="H10" s="27">
        <v>2103</v>
      </c>
      <c r="I10" s="27">
        <v>2243.4161159800001</v>
      </c>
      <c r="J10" s="27">
        <v>2356.4664007370002</v>
      </c>
      <c r="K10" s="27">
        <v>2479.1593868549999</v>
      </c>
      <c r="L10" s="27">
        <v>2496.6180320210001</v>
      </c>
      <c r="M10" s="27">
        <v>2390.135119516</v>
      </c>
      <c r="N10" s="27">
        <v>2498.296388666</v>
      </c>
      <c r="O10" s="27">
        <v>2716.1805722409999</v>
      </c>
      <c r="P10" s="19" t="s">
        <v>91</v>
      </c>
    </row>
    <row r="11" spans="1:16">
      <c r="A11" s="9">
        <v>8</v>
      </c>
      <c r="B11" s="18" t="s">
        <v>75</v>
      </c>
      <c r="C11" s="27">
        <v>5333</v>
      </c>
      <c r="D11" s="27">
        <v>5285</v>
      </c>
      <c r="E11" s="27">
        <v>5240</v>
      </c>
      <c r="F11" s="27">
        <v>5314</v>
      </c>
      <c r="G11" s="27">
        <v>5424</v>
      </c>
      <c r="H11" s="27">
        <v>5503</v>
      </c>
      <c r="I11" s="27">
        <v>5598.4457836080001</v>
      </c>
      <c r="J11" s="27">
        <v>5923.6798060629999</v>
      </c>
      <c r="K11" s="27">
        <v>5953.3174340389996</v>
      </c>
      <c r="L11" s="27">
        <v>6086.9456543460001</v>
      </c>
      <c r="M11" s="27">
        <v>6371.6314198419996</v>
      </c>
      <c r="N11" s="27">
        <v>7669.1227834749998</v>
      </c>
      <c r="O11" s="27">
        <v>7750.2890951890004</v>
      </c>
      <c r="P11" s="19" t="s">
        <v>92</v>
      </c>
    </row>
    <row r="12" spans="1:16">
      <c r="A12" s="14">
        <v>9</v>
      </c>
      <c r="B12" s="18" t="s">
        <v>76</v>
      </c>
      <c r="C12" s="27">
        <v>572</v>
      </c>
      <c r="D12" s="27">
        <v>574</v>
      </c>
      <c r="E12" s="27">
        <v>652</v>
      </c>
      <c r="F12" s="27">
        <v>687</v>
      </c>
      <c r="G12" s="27">
        <v>719</v>
      </c>
      <c r="H12" s="27">
        <v>787</v>
      </c>
      <c r="I12" s="27">
        <v>860.47316908799996</v>
      </c>
      <c r="J12" s="27">
        <v>753.71682038300003</v>
      </c>
      <c r="K12" s="27">
        <v>676.12237799699994</v>
      </c>
      <c r="L12" s="27">
        <v>856.83975969300002</v>
      </c>
      <c r="M12" s="27">
        <v>912.558545923</v>
      </c>
      <c r="N12" s="27">
        <v>919.40704309499995</v>
      </c>
      <c r="O12" s="27">
        <v>1008.58050482</v>
      </c>
      <c r="P12" s="19" t="s">
        <v>93</v>
      </c>
    </row>
    <row r="13" spans="1:16">
      <c r="A13" s="9">
        <v>10</v>
      </c>
      <c r="B13" s="18" t="s">
        <v>399</v>
      </c>
      <c r="C13" s="27">
        <v>1560</v>
      </c>
      <c r="D13" s="27">
        <v>1526</v>
      </c>
      <c r="E13" s="27">
        <v>1482</v>
      </c>
      <c r="F13" s="27">
        <v>1452</v>
      </c>
      <c r="G13" s="27">
        <v>1445</v>
      </c>
      <c r="H13" s="27">
        <v>1457</v>
      </c>
      <c r="I13" s="27">
        <v>1483.5479347150001</v>
      </c>
      <c r="J13" s="97">
        <v>1561.1518753519999</v>
      </c>
      <c r="K13" s="27">
        <v>1610.8081502699999</v>
      </c>
      <c r="L13" s="27">
        <v>1579.5949398099999</v>
      </c>
      <c r="M13" s="27">
        <v>1697.3759697630001</v>
      </c>
      <c r="N13" s="27">
        <v>1757.167080658</v>
      </c>
      <c r="O13" s="27">
        <v>1960.169043931</v>
      </c>
      <c r="P13" s="19" t="s">
        <v>94</v>
      </c>
    </row>
    <row r="14" spans="1:16">
      <c r="A14" s="14">
        <v>11</v>
      </c>
      <c r="B14" s="18" t="s">
        <v>397</v>
      </c>
      <c r="C14" s="27">
        <v>87</v>
      </c>
      <c r="D14" s="27">
        <v>86</v>
      </c>
      <c r="E14" s="27">
        <v>86</v>
      </c>
      <c r="F14" s="27">
        <v>84</v>
      </c>
      <c r="G14" s="27">
        <v>84</v>
      </c>
      <c r="H14" s="27">
        <v>83</v>
      </c>
      <c r="I14" s="27">
        <v>81.437927293000001</v>
      </c>
      <c r="J14" s="97">
        <v>81.193911490000005</v>
      </c>
      <c r="K14" s="27">
        <v>80.537031858999995</v>
      </c>
      <c r="L14" s="27">
        <v>79.084563551000002</v>
      </c>
      <c r="M14" s="27">
        <v>78.842499244999999</v>
      </c>
      <c r="N14" s="27">
        <v>79.981345832000002</v>
      </c>
      <c r="O14" s="27">
        <v>79.691026812999993</v>
      </c>
      <c r="P14" s="19" t="s">
        <v>95</v>
      </c>
    </row>
    <row r="15" spans="1:16">
      <c r="A15" s="9">
        <v>12</v>
      </c>
      <c r="B15" s="18" t="s">
        <v>79</v>
      </c>
      <c r="C15" s="27" t="s">
        <v>102</v>
      </c>
      <c r="D15" s="27" t="s">
        <v>102</v>
      </c>
      <c r="E15" s="27" t="s">
        <v>102</v>
      </c>
      <c r="F15" s="27" t="s">
        <v>102</v>
      </c>
      <c r="G15" s="27" t="s">
        <v>102</v>
      </c>
      <c r="H15" s="27" t="s">
        <v>102</v>
      </c>
      <c r="I15" s="27">
        <v>0</v>
      </c>
      <c r="J15" s="27">
        <v>0</v>
      </c>
      <c r="K15" s="27">
        <v>0</v>
      </c>
      <c r="L15" s="27">
        <v>0</v>
      </c>
      <c r="M15" s="27">
        <v>0</v>
      </c>
      <c r="N15" s="27">
        <v>0</v>
      </c>
      <c r="O15" s="27">
        <v>0</v>
      </c>
      <c r="P15" s="19" t="s">
        <v>96</v>
      </c>
    </row>
    <row r="16" spans="1:16">
      <c r="A16" s="14">
        <v>13</v>
      </c>
      <c r="B16" s="18" t="s">
        <v>80</v>
      </c>
      <c r="C16" s="27" t="s">
        <v>102</v>
      </c>
      <c r="D16" s="27" t="s">
        <v>102</v>
      </c>
      <c r="E16" s="27" t="s">
        <v>102</v>
      </c>
      <c r="F16" s="27" t="s">
        <v>102</v>
      </c>
      <c r="G16" s="27" t="s">
        <v>102</v>
      </c>
      <c r="H16" s="27" t="s">
        <v>102</v>
      </c>
      <c r="I16" s="27">
        <v>0</v>
      </c>
      <c r="J16" s="27">
        <v>0</v>
      </c>
      <c r="K16" s="27">
        <v>0</v>
      </c>
      <c r="L16" s="27">
        <v>0</v>
      </c>
      <c r="M16" s="27">
        <v>0</v>
      </c>
      <c r="N16" s="27">
        <v>0</v>
      </c>
      <c r="O16" s="27">
        <v>0</v>
      </c>
      <c r="P16" s="19" t="s">
        <v>97</v>
      </c>
    </row>
    <row r="17" spans="1:16">
      <c r="A17" s="9">
        <v>14</v>
      </c>
      <c r="B17" s="18" t="s">
        <v>81</v>
      </c>
      <c r="C17" s="27" t="s">
        <v>102</v>
      </c>
      <c r="D17" s="27" t="s">
        <v>102</v>
      </c>
      <c r="E17" s="27" t="s">
        <v>102</v>
      </c>
      <c r="F17" s="27" t="s">
        <v>102</v>
      </c>
      <c r="G17" s="27" t="s">
        <v>102</v>
      </c>
      <c r="H17" s="27" t="s">
        <v>102</v>
      </c>
      <c r="I17" s="27">
        <v>0</v>
      </c>
      <c r="J17" s="27">
        <v>0</v>
      </c>
      <c r="K17" s="27">
        <v>0</v>
      </c>
      <c r="L17" s="27">
        <v>0</v>
      </c>
      <c r="M17" s="27">
        <v>0</v>
      </c>
      <c r="N17" s="27">
        <v>0</v>
      </c>
      <c r="O17" s="27">
        <v>0</v>
      </c>
      <c r="P17" s="19" t="s">
        <v>98</v>
      </c>
    </row>
    <row r="18" spans="1:16">
      <c r="A18" s="14">
        <v>15</v>
      </c>
      <c r="B18" s="18" t="s">
        <v>82</v>
      </c>
      <c r="C18" s="27" t="s">
        <v>102</v>
      </c>
      <c r="D18" s="27" t="s">
        <v>102</v>
      </c>
      <c r="E18" s="27" t="s">
        <v>102</v>
      </c>
      <c r="F18" s="27" t="s">
        <v>102</v>
      </c>
      <c r="G18" s="27" t="s">
        <v>102</v>
      </c>
      <c r="H18" s="27" t="s">
        <v>102</v>
      </c>
      <c r="I18" s="27">
        <v>0</v>
      </c>
      <c r="J18" s="27">
        <v>0</v>
      </c>
      <c r="K18" s="27">
        <v>0</v>
      </c>
      <c r="L18" s="27">
        <v>0</v>
      </c>
      <c r="M18" s="27">
        <v>0</v>
      </c>
      <c r="N18" s="27">
        <v>0</v>
      </c>
      <c r="O18" s="27">
        <v>0</v>
      </c>
      <c r="P18" s="19" t="s">
        <v>99</v>
      </c>
    </row>
    <row r="19" spans="1:16">
      <c r="A19" s="9">
        <v>16</v>
      </c>
      <c r="B19" s="18" t="s">
        <v>83</v>
      </c>
      <c r="C19" s="27" t="s">
        <v>102</v>
      </c>
      <c r="D19" s="27" t="s">
        <v>102</v>
      </c>
      <c r="E19" s="27" t="s">
        <v>102</v>
      </c>
      <c r="F19" s="27" t="s">
        <v>102</v>
      </c>
      <c r="G19" s="27" t="s">
        <v>102</v>
      </c>
      <c r="H19" s="27" t="s">
        <v>102</v>
      </c>
      <c r="I19" s="27">
        <v>0</v>
      </c>
      <c r="J19" s="27">
        <v>0</v>
      </c>
      <c r="K19" s="27">
        <v>0</v>
      </c>
      <c r="L19" s="27">
        <v>0</v>
      </c>
      <c r="M19" s="27">
        <v>0</v>
      </c>
      <c r="N19" s="27">
        <v>0</v>
      </c>
      <c r="O19" s="27">
        <v>0</v>
      </c>
      <c r="P19" s="19" t="s">
        <v>100</v>
      </c>
    </row>
    <row r="20" spans="1:16">
      <c r="A20" s="14">
        <v>17</v>
      </c>
      <c r="B20" s="18" t="s">
        <v>84</v>
      </c>
      <c r="C20" s="27">
        <v>18</v>
      </c>
      <c r="D20" s="27">
        <v>18</v>
      </c>
      <c r="E20" s="27">
        <v>18</v>
      </c>
      <c r="F20" s="27">
        <v>18</v>
      </c>
      <c r="G20" s="27">
        <v>18</v>
      </c>
      <c r="H20" s="27">
        <v>18</v>
      </c>
      <c r="I20" s="27">
        <v>18.244543545999999</v>
      </c>
      <c r="J20" s="27">
        <v>18.226054588</v>
      </c>
      <c r="K20" s="27">
        <v>18.207565630000001</v>
      </c>
      <c r="L20" s="27">
        <v>18.189076671999999</v>
      </c>
      <c r="M20" s="27">
        <v>18.170587714</v>
      </c>
      <c r="N20" s="27">
        <v>18.170587714</v>
      </c>
      <c r="O20" s="27">
        <v>18.152098756000001</v>
      </c>
      <c r="P20" s="19" t="s">
        <v>101</v>
      </c>
    </row>
    <row r="21" spans="1:16">
      <c r="A21" s="87" t="s">
        <v>4</v>
      </c>
      <c r="B21" s="88"/>
      <c r="C21" s="29">
        <f t="shared" ref="C21:L21" si="0">SUM(C4:C20)</f>
        <v>42156</v>
      </c>
      <c r="D21" s="29">
        <f t="shared" si="0"/>
        <v>42358</v>
      </c>
      <c r="E21" s="29">
        <f t="shared" si="0"/>
        <v>42619</v>
      </c>
      <c r="F21" s="29">
        <f t="shared" si="0"/>
        <v>44113</v>
      </c>
      <c r="G21" s="29">
        <f t="shared" si="0"/>
        <v>44898</v>
      </c>
      <c r="H21" s="29">
        <f t="shared" si="0"/>
        <v>47358</v>
      </c>
      <c r="I21" s="29">
        <f t="shared" si="0"/>
        <v>49859.272097608999</v>
      </c>
      <c r="J21" s="29">
        <f t="shared" si="0"/>
        <v>50420.376948146004</v>
      </c>
      <c r="K21" s="29">
        <f t="shared" si="0"/>
        <v>53144.943047471003</v>
      </c>
      <c r="L21" s="29">
        <f t="shared" si="0"/>
        <v>53400.645387851997</v>
      </c>
      <c r="M21" s="29">
        <f t="shared" ref="M21:N21" si="1">SUM(M4:M20)</f>
        <v>53611.160177286001</v>
      </c>
      <c r="N21" s="29">
        <f t="shared" si="1"/>
        <v>55659.331092132001</v>
      </c>
      <c r="O21" s="29">
        <f t="shared" ref="O21" si="2">SUM(O4:O20)</f>
        <v>57878.137954111</v>
      </c>
      <c r="P21" s="4" t="s">
        <v>4</v>
      </c>
    </row>
  </sheetData>
  <mergeCells count="1">
    <mergeCell ref="A21:B21"/>
  </mergeCells>
  <pageMargins left="0.7" right="0.7" top="0.75" bottom="0.75" header="0.3" footer="0.3"/>
  <pageSetup paperSize="9" orientation="portrait" r:id="rId1"/>
  <ignoredErrors>
    <ignoredError sqref="I21:J21 K21:O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O17" sqref="O17"/>
    </sheetView>
  </sheetViews>
  <sheetFormatPr defaultRowHeight="15"/>
  <cols>
    <col min="1" max="1" width="5.28515625" customWidth="1"/>
    <col min="2" max="2" width="32.85546875" bestFit="1" customWidth="1"/>
    <col min="16" max="16" width="35.28515625" bestFit="1" customWidth="1"/>
  </cols>
  <sheetData>
    <row r="1" spans="1:16">
      <c r="A1" s="74" t="s">
        <v>352</v>
      </c>
    </row>
    <row r="2" spans="1:16">
      <c r="A2" s="77" t="s">
        <v>353</v>
      </c>
    </row>
    <row r="3" spans="1:16" ht="26.25" thickBot="1">
      <c r="A3" s="11" t="s">
        <v>11</v>
      </c>
      <c r="B3" s="28" t="s">
        <v>113</v>
      </c>
      <c r="C3" s="12">
        <v>42186</v>
      </c>
      <c r="D3" s="12">
        <v>42217</v>
      </c>
      <c r="E3" s="12">
        <v>42248</v>
      </c>
      <c r="F3" s="12">
        <v>42278</v>
      </c>
      <c r="G3" s="12">
        <v>42309</v>
      </c>
      <c r="H3" s="12">
        <v>42339</v>
      </c>
      <c r="I3" s="12">
        <v>42370</v>
      </c>
      <c r="J3" s="12">
        <v>42401</v>
      </c>
      <c r="K3" s="12">
        <v>42430</v>
      </c>
      <c r="L3" s="12">
        <v>42461</v>
      </c>
      <c r="M3" s="12">
        <v>42491</v>
      </c>
      <c r="N3" s="12">
        <v>42522</v>
      </c>
      <c r="O3" s="12">
        <v>42552</v>
      </c>
      <c r="P3" s="26" t="s">
        <v>114</v>
      </c>
    </row>
    <row r="4" spans="1:16" ht="15.75" thickTop="1">
      <c r="A4" s="14">
        <v>1</v>
      </c>
      <c r="B4" s="15" t="s">
        <v>103</v>
      </c>
      <c r="C4" s="27">
        <v>985.00785932700001</v>
      </c>
      <c r="D4" s="27">
        <v>1274.2412235700001</v>
      </c>
      <c r="E4" s="27">
        <v>1048.6240472710001</v>
      </c>
      <c r="F4" s="27">
        <v>886.37957255300012</v>
      </c>
      <c r="G4" s="27">
        <v>1117.4559327109998</v>
      </c>
      <c r="H4" s="27">
        <v>928.69486065599995</v>
      </c>
      <c r="I4" s="27">
        <v>1020.094208592</v>
      </c>
      <c r="J4" s="27">
        <v>1154.3147335019999</v>
      </c>
      <c r="K4" s="27">
        <v>1256.646251011</v>
      </c>
      <c r="L4" s="27">
        <v>1046</v>
      </c>
      <c r="M4" s="27">
        <v>1153.4726571010001</v>
      </c>
      <c r="N4" s="27">
        <v>1358.405850119</v>
      </c>
      <c r="O4" s="27">
        <v>1197.983110354</v>
      </c>
      <c r="P4" s="17" t="s">
        <v>115</v>
      </c>
    </row>
    <row r="5" spans="1:16">
      <c r="A5" s="9">
        <v>2</v>
      </c>
      <c r="B5" s="18" t="s">
        <v>112</v>
      </c>
      <c r="C5" s="27">
        <f t="shared" ref="C5:I5" si="0">SUM(C6:C7)</f>
        <v>340.66967208199998</v>
      </c>
      <c r="D5" s="27">
        <f t="shared" si="0"/>
        <v>356.472890941</v>
      </c>
      <c r="E5" s="27">
        <f t="shared" si="0"/>
        <v>359.88535836100004</v>
      </c>
      <c r="F5" s="27">
        <f t="shared" si="0"/>
        <v>331.78275138900005</v>
      </c>
      <c r="G5" s="27">
        <f t="shared" si="0"/>
        <v>369.16854410300004</v>
      </c>
      <c r="H5" s="27">
        <f t="shared" si="0"/>
        <v>280.462105135</v>
      </c>
      <c r="I5" s="27">
        <f t="shared" si="0"/>
        <v>344.133223004</v>
      </c>
      <c r="J5" s="27">
        <v>359.82609234699999</v>
      </c>
      <c r="K5" s="27">
        <v>363.83409577200001</v>
      </c>
      <c r="L5" s="27">
        <v>376</v>
      </c>
      <c r="M5" s="27">
        <v>345.76063626799998</v>
      </c>
      <c r="N5" s="27">
        <v>342.04247078999998</v>
      </c>
      <c r="O5" s="27">
        <v>358.27333182900003</v>
      </c>
      <c r="P5" s="19" t="s">
        <v>124</v>
      </c>
    </row>
    <row r="6" spans="1:16">
      <c r="A6" s="14">
        <v>3</v>
      </c>
      <c r="B6" s="30" t="s">
        <v>110</v>
      </c>
      <c r="C6" s="27">
        <v>271.02609181999998</v>
      </c>
      <c r="D6" s="27">
        <v>284.530297383</v>
      </c>
      <c r="E6" s="27">
        <v>285.43746538200003</v>
      </c>
      <c r="F6" s="27">
        <v>259.03651871700004</v>
      </c>
      <c r="G6" s="27">
        <v>292.25451906900003</v>
      </c>
      <c r="H6" s="27">
        <v>226.97129685900001</v>
      </c>
      <c r="I6" s="27">
        <v>277.63185264200001</v>
      </c>
      <c r="J6" s="27">
        <v>294.52612485999998</v>
      </c>
      <c r="K6" s="27">
        <v>302.08455685799998</v>
      </c>
      <c r="L6" s="27">
        <v>312</v>
      </c>
      <c r="M6" s="27">
        <v>284.31588050599998</v>
      </c>
      <c r="N6" s="27">
        <v>291.26472411399999</v>
      </c>
      <c r="O6" s="27">
        <v>297.28884165600005</v>
      </c>
      <c r="P6" s="19" t="s">
        <v>116</v>
      </c>
    </row>
    <row r="7" spans="1:16">
      <c r="A7" s="9">
        <v>4</v>
      </c>
      <c r="B7" s="30" t="s">
        <v>111</v>
      </c>
      <c r="C7" s="27">
        <v>69.643580262</v>
      </c>
      <c r="D7" s="27">
        <v>71.942593557999999</v>
      </c>
      <c r="E7" s="27">
        <v>74.447892979000002</v>
      </c>
      <c r="F7" s="27">
        <v>72.746232671999991</v>
      </c>
      <c r="G7" s="27">
        <v>76.914025034000005</v>
      </c>
      <c r="H7" s="27">
        <v>53.490808276000003</v>
      </c>
      <c r="I7" s="27">
        <v>66.501370362000003</v>
      </c>
      <c r="J7" s="27">
        <v>65.299967487000004</v>
      </c>
      <c r="K7" s="27">
        <v>61.749538913999999</v>
      </c>
      <c r="L7" s="27">
        <v>65</v>
      </c>
      <c r="M7" s="27">
        <v>61.444755762</v>
      </c>
      <c r="N7" s="27">
        <v>50.777746676</v>
      </c>
      <c r="O7" s="27">
        <v>60.984490172999998</v>
      </c>
      <c r="P7" s="19" t="s">
        <v>117</v>
      </c>
    </row>
    <row r="8" spans="1:16">
      <c r="A8" s="14">
        <v>5</v>
      </c>
      <c r="B8" s="18" t="s">
        <v>104</v>
      </c>
      <c r="C8" s="27">
        <v>2865.8563435770002</v>
      </c>
      <c r="D8" s="27">
        <v>2901.2588419260001</v>
      </c>
      <c r="E8" s="27">
        <v>2935.0266130750001</v>
      </c>
      <c r="F8" s="27">
        <v>2915.8094638950001</v>
      </c>
      <c r="G8" s="27">
        <v>2952.0400343749998</v>
      </c>
      <c r="H8" s="27">
        <v>3093.0290606809999</v>
      </c>
      <c r="I8" s="27">
        <v>2948.2208552040001</v>
      </c>
      <c r="J8" s="27">
        <v>2972.2198362620002</v>
      </c>
      <c r="K8" s="27">
        <v>3105.374915118</v>
      </c>
      <c r="L8" s="27">
        <v>3176</v>
      </c>
      <c r="M8" s="27">
        <v>3332.7315953000002</v>
      </c>
      <c r="N8" s="27">
        <v>3355.3117806629998</v>
      </c>
      <c r="O8" s="27">
        <v>3428.8637008239998</v>
      </c>
      <c r="P8" s="19" t="s">
        <v>118</v>
      </c>
    </row>
    <row r="9" spans="1:16">
      <c r="A9" s="9">
        <v>6</v>
      </c>
      <c r="B9" s="18" t="s">
        <v>105</v>
      </c>
      <c r="C9" s="27">
        <v>87.706958495999999</v>
      </c>
      <c r="D9" s="27">
        <v>88.088228509000004</v>
      </c>
      <c r="E9" s="27">
        <v>88.833177784</v>
      </c>
      <c r="F9" s="27">
        <v>88.682202797000002</v>
      </c>
      <c r="G9" s="27">
        <v>90.090067356000006</v>
      </c>
      <c r="H9" s="27">
        <v>89.767041484999993</v>
      </c>
      <c r="I9" s="27">
        <v>91.959441719999987</v>
      </c>
      <c r="J9" s="27">
        <v>94.669195196000004</v>
      </c>
      <c r="K9" s="27">
        <v>96.392656563999992</v>
      </c>
      <c r="L9" s="27">
        <v>97</v>
      </c>
      <c r="M9" s="27">
        <v>97.316637388999993</v>
      </c>
      <c r="N9" s="27">
        <v>97.044800000999999</v>
      </c>
      <c r="O9" s="27">
        <v>98.220645673000007</v>
      </c>
      <c r="P9" s="19" t="s">
        <v>119</v>
      </c>
    </row>
    <row r="10" spans="1:16">
      <c r="A10" s="14">
        <v>7</v>
      </c>
      <c r="B10" s="18" t="s">
        <v>106</v>
      </c>
      <c r="C10" s="27">
        <v>325.24137821800002</v>
      </c>
      <c r="D10" s="27">
        <v>337.27898467099999</v>
      </c>
      <c r="E10" s="27">
        <v>333.69635576600001</v>
      </c>
      <c r="F10" s="27">
        <v>348.95342565299995</v>
      </c>
      <c r="G10" s="27">
        <v>356.87794606000006</v>
      </c>
      <c r="H10" s="27">
        <v>334.33015783100001</v>
      </c>
      <c r="I10" s="27">
        <v>328.46341507799997</v>
      </c>
      <c r="J10" s="27">
        <v>327.91465724400001</v>
      </c>
      <c r="K10" s="27">
        <v>343.16835085000002</v>
      </c>
      <c r="L10" s="27">
        <v>354</v>
      </c>
      <c r="M10" s="27">
        <v>358.76460432900001</v>
      </c>
      <c r="N10" s="27">
        <v>388.32832295400004</v>
      </c>
      <c r="O10" s="27">
        <v>391.05999668499999</v>
      </c>
      <c r="P10" s="19" t="s">
        <v>120</v>
      </c>
    </row>
    <row r="11" spans="1:16">
      <c r="A11" s="9">
        <v>8</v>
      </c>
      <c r="B11" s="18" t="s">
        <v>107</v>
      </c>
      <c r="C11" s="27">
        <v>252.70792516</v>
      </c>
      <c r="D11" s="27">
        <v>282.19564035600001</v>
      </c>
      <c r="E11" s="27">
        <v>236.52640382800001</v>
      </c>
      <c r="F11" s="27">
        <v>317.60689583200002</v>
      </c>
      <c r="G11" s="27">
        <v>395.26348895299998</v>
      </c>
      <c r="H11" s="27">
        <v>394.63662232600001</v>
      </c>
      <c r="I11" s="27">
        <v>1275.0872928669999</v>
      </c>
      <c r="J11" s="27">
        <v>358.00657543900002</v>
      </c>
      <c r="K11" s="27">
        <v>684.80948601500006</v>
      </c>
      <c r="L11" s="27">
        <v>408</v>
      </c>
      <c r="M11" s="27">
        <v>429.25986040699996</v>
      </c>
      <c r="N11" s="27">
        <v>1032.795855995</v>
      </c>
      <c r="O11" s="27">
        <v>986.58724134600004</v>
      </c>
      <c r="P11" s="19" t="s">
        <v>121</v>
      </c>
    </row>
    <row r="12" spans="1:16">
      <c r="A12" s="14">
        <v>9</v>
      </c>
      <c r="B12" s="18" t="s">
        <v>108</v>
      </c>
      <c r="C12" s="27">
        <v>2047.290540172</v>
      </c>
      <c r="D12" s="27">
        <v>2219.6184619139999</v>
      </c>
      <c r="E12" s="27">
        <v>1766.248061491</v>
      </c>
      <c r="F12" s="27">
        <v>1877.435285972</v>
      </c>
      <c r="G12" s="27">
        <v>1985.0216395060002</v>
      </c>
      <c r="H12" s="27">
        <v>1701.5701952110001</v>
      </c>
      <c r="I12" s="27">
        <v>1973.831472933</v>
      </c>
      <c r="J12" s="27">
        <v>2243.505130736</v>
      </c>
      <c r="K12" s="27">
        <v>1903.0786016369998</v>
      </c>
      <c r="L12" s="27">
        <v>2189</v>
      </c>
      <c r="M12" s="27">
        <v>2159.1564388279999</v>
      </c>
      <c r="N12" s="27">
        <v>2069.4639845950001</v>
      </c>
      <c r="O12" s="27">
        <v>2269.913313642</v>
      </c>
      <c r="P12" s="19" t="s">
        <v>122</v>
      </c>
    </row>
    <row r="13" spans="1:16">
      <c r="A13" s="9">
        <v>10</v>
      </c>
      <c r="B13" s="18" t="s">
        <v>109</v>
      </c>
      <c r="C13" s="27">
        <v>72.809270897999994</v>
      </c>
      <c r="D13" s="27">
        <v>69.693192496999998</v>
      </c>
      <c r="E13" s="27">
        <v>66.985495013000005</v>
      </c>
      <c r="F13" s="27">
        <v>79.671519711000002</v>
      </c>
      <c r="G13" s="27">
        <v>82.93305363799999</v>
      </c>
      <c r="H13" s="27">
        <v>65.960116576999994</v>
      </c>
      <c r="I13" s="27">
        <v>70.107933119999998</v>
      </c>
      <c r="J13" s="27">
        <v>74.167853288999993</v>
      </c>
      <c r="K13" s="27">
        <v>95.191571777000007</v>
      </c>
      <c r="L13" s="27">
        <v>76</v>
      </c>
      <c r="M13" s="27">
        <v>96.123771163000001</v>
      </c>
      <c r="N13" s="27">
        <v>148.585805435</v>
      </c>
      <c r="O13" s="27">
        <v>172.99708620199999</v>
      </c>
      <c r="P13" s="19" t="s">
        <v>123</v>
      </c>
    </row>
    <row r="14" spans="1:16">
      <c r="A14" s="87" t="s">
        <v>4</v>
      </c>
      <c r="B14" s="88"/>
      <c r="C14" s="29">
        <f t="shared" ref="C14:J14" si="1">SUM(C4,C5,C8:C13)</f>
        <v>6977.2899479300004</v>
      </c>
      <c r="D14" s="29">
        <f t="shared" si="1"/>
        <v>7528.8474643840009</v>
      </c>
      <c r="E14" s="29">
        <f t="shared" si="1"/>
        <v>6835.8255125890009</v>
      </c>
      <c r="F14" s="29">
        <f t="shared" si="1"/>
        <v>6846.3211178020001</v>
      </c>
      <c r="G14" s="29">
        <f t="shared" si="1"/>
        <v>7348.850706702</v>
      </c>
      <c r="H14" s="29">
        <f t="shared" si="1"/>
        <v>6888.4501599020005</v>
      </c>
      <c r="I14" s="29">
        <f t="shared" si="1"/>
        <v>8051.8978425179994</v>
      </c>
      <c r="J14" s="29">
        <f t="shared" si="1"/>
        <v>7584.6240740150006</v>
      </c>
      <c r="K14" s="29">
        <f>SUM(K4,K5,K8:K13)</f>
        <v>7848.4959287440006</v>
      </c>
      <c r="L14" s="29">
        <f>SUM(L4,L5,L8:L13)</f>
        <v>7722</v>
      </c>
      <c r="M14" s="29">
        <f>SUM(M4,M5,M8:M13)</f>
        <v>7972.5862007849992</v>
      </c>
      <c r="N14" s="29">
        <f>SUM(N4,N5,N8:N13)</f>
        <v>8791.9788705519986</v>
      </c>
      <c r="O14" s="29">
        <f>SUM(O4,O5,O8:O13)</f>
        <v>8903.8984265550007</v>
      </c>
      <c r="P14" s="4" t="s">
        <v>4</v>
      </c>
    </row>
  </sheetData>
  <mergeCells count="1">
    <mergeCell ref="A14:B14"/>
  </mergeCells>
  <pageMargins left="0.7" right="0.7" top="0.75" bottom="0.75" header="0.3" footer="0.3"/>
  <pageSetup paperSize="9" orientation="portrait" r:id="rId1"/>
  <ignoredErrors>
    <ignoredError sqref="C5:I5 C14:J14"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80" zoomScaleNormal="80" workbookViewId="0">
      <selection activeCell="O4" sqref="O4:O13"/>
    </sheetView>
  </sheetViews>
  <sheetFormatPr defaultRowHeight="15"/>
  <cols>
    <col min="1" max="1" width="5.85546875" customWidth="1"/>
    <col min="2" max="2" width="32.140625" bestFit="1" customWidth="1"/>
    <col min="3" max="3" width="7.42578125" bestFit="1" customWidth="1"/>
    <col min="4" max="4" width="10" bestFit="1" customWidth="1"/>
    <col min="5" max="5" width="7.85546875" bestFit="1" customWidth="1"/>
    <col min="6" max="6" width="7.42578125" bestFit="1" customWidth="1"/>
    <col min="7" max="7" width="7.85546875" bestFit="1" customWidth="1"/>
    <col min="16" max="16" width="35.28515625" bestFit="1" customWidth="1"/>
  </cols>
  <sheetData>
    <row r="1" spans="1:16">
      <c r="A1" s="74" t="s">
        <v>354</v>
      </c>
    </row>
    <row r="2" spans="1:16">
      <c r="A2" s="77" t="s">
        <v>355</v>
      </c>
    </row>
    <row r="3" spans="1:16" ht="26.25" thickBot="1">
      <c r="A3" s="11" t="s">
        <v>11</v>
      </c>
      <c r="B3" s="28" t="s">
        <v>113</v>
      </c>
      <c r="C3" s="12">
        <v>42186</v>
      </c>
      <c r="D3" s="12">
        <v>42217</v>
      </c>
      <c r="E3" s="12">
        <v>42248</v>
      </c>
      <c r="F3" s="12">
        <v>42278</v>
      </c>
      <c r="G3" s="12">
        <v>42309</v>
      </c>
      <c r="H3" s="12">
        <v>42339</v>
      </c>
      <c r="I3" s="12">
        <v>42370</v>
      </c>
      <c r="J3" s="12">
        <v>42401</v>
      </c>
      <c r="K3" s="12">
        <v>42430</v>
      </c>
      <c r="L3" s="12">
        <v>42461</v>
      </c>
      <c r="M3" s="12">
        <v>42491</v>
      </c>
      <c r="N3" s="12">
        <v>42522</v>
      </c>
      <c r="O3" s="12">
        <v>42552</v>
      </c>
      <c r="P3" s="26" t="s">
        <v>114</v>
      </c>
    </row>
    <row r="4" spans="1:16" ht="15.75" thickTop="1">
      <c r="A4" s="14">
        <v>1</v>
      </c>
      <c r="B4" s="15" t="s">
        <v>103</v>
      </c>
      <c r="C4" s="27">
        <v>597</v>
      </c>
      <c r="D4" s="27">
        <v>878</v>
      </c>
      <c r="E4" s="27">
        <v>684</v>
      </c>
      <c r="F4" s="27">
        <v>493</v>
      </c>
      <c r="G4" s="27">
        <v>644</v>
      </c>
      <c r="H4" s="27">
        <v>607</v>
      </c>
      <c r="I4" s="27">
        <v>619.73547880299998</v>
      </c>
      <c r="J4" s="27">
        <v>699.49734517399997</v>
      </c>
      <c r="K4" s="27">
        <v>597.74309137800003</v>
      </c>
      <c r="L4" s="27">
        <v>626.52989717200001</v>
      </c>
      <c r="M4" s="27">
        <v>667.65223647599998</v>
      </c>
      <c r="N4" s="27">
        <v>635.02207132399997</v>
      </c>
      <c r="O4" s="27">
        <v>689.77504304199999</v>
      </c>
      <c r="P4" s="17" t="s">
        <v>115</v>
      </c>
    </row>
    <row r="5" spans="1:16">
      <c r="A5" s="9">
        <v>2</v>
      </c>
      <c r="B5" s="18" t="s">
        <v>112</v>
      </c>
      <c r="C5" s="27">
        <v>294</v>
      </c>
      <c r="D5" s="27">
        <v>305</v>
      </c>
      <c r="E5" s="27">
        <v>305</v>
      </c>
      <c r="F5" s="27">
        <v>282</v>
      </c>
      <c r="G5" s="27">
        <v>279</v>
      </c>
      <c r="H5" s="27">
        <v>236</v>
      </c>
      <c r="I5" s="27">
        <v>294.162371318</v>
      </c>
      <c r="J5" s="27">
        <v>298.31275778200001</v>
      </c>
      <c r="K5" s="27">
        <v>318.84781878000001</v>
      </c>
      <c r="L5" s="27">
        <v>316.36396547200002</v>
      </c>
      <c r="M5" s="27">
        <v>290.83252361199999</v>
      </c>
      <c r="N5" s="27">
        <v>301.35646023499999</v>
      </c>
      <c r="O5" s="27">
        <v>307.32744444400004</v>
      </c>
      <c r="P5" s="19" t="s">
        <v>124</v>
      </c>
    </row>
    <row r="6" spans="1:16">
      <c r="A6" s="14">
        <v>3</v>
      </c>
      <c r="B6" s="30" t="s">
        <v>110</v>
      </c>
      <c r="C6" s="27">
        <v>238</v>
      </c>
      <c r="D6" s="27">
        <v>248</v>
      </c>
      <c r="E6" s="27">
        <v>247</v>
      </c>
      <c r="F6" s="27">
        <v>224</v>
      </c>
      <c r="G6" s="27">
        <v>230</v>
      </c>
      <c r="H6" s="27">
        <v>198</v>
      </c>
      <c r="I6" s="27">
        <v>243.109295661</v>
      </c>
      <c r="J6" s="27">
        <v>249.679221251</v>
      </c>
      <c r="K6" s="27">
        <v>268.36716202700001</v>
      </c>
      <c r="L6" s="27">
        <v>266.905952146</v>
      </c>
      <c r="M6" s="27">
        <v>243.63725898999999</v>
      </c>
      <c r="N6" s="27">
        <v>260.25614570900001</v>
      </c>
      <c r="O6" s="27">
        <v>258.67079419700002</v>
      </c>
      <c r="P6" s="19" t="s">
        <v>116</v>
      </c>
    </row>
    <row r="7" spans="1:16">
      <c r="A7" s="9">
        <v>4</v>
      </c>
      <c r="B7" s="30" t="s">
        <v>111</v>
      </c>
      <c r="C7" s="27">
        <v>56</v>
      </c>
      <c r="D7" s="27">
        <v>57</v>
      </c>
      <c r="E7" s="27">
        <v>58</v>
      </c>
      <c r="F7" s="27">
        <v>58</v>
      </c>
      <c r="G7" s="27">
        <v>49</v>
      </c>
      <c r="H7" s="27">
        <v>38</v>
      </c>
      <c r="I7" s="27">
        <v>51.053075657000001</v>
      </c>
      <c r="J7" s="27">
        <v>48.633536530999997</v>
      </c>
      <c r="K7" s="27">
        <v>50.480656752999998</v>
      </c>
      <c r="L7" s="27">
        <v>49.458013326</v>
      </c>
      <c r="M7" s="27">
        <v>47.195264622000003</v>
      </c>
      <c r="N7" s="27">
        <v>41.100314525999998</v>
      </c>
      <c r="O7" s="27">
        <v>48.656650247000002</v>
      </c>
      <c r="P7" s="19" t="s">
        <v>117</v>
      </c>
    </row>
    <row r="8" spans="1:16">
      <c r="A8" s="14">
        <v>5</v>
      </c>
      <c r="B8" s="18" t="s">
        <v>104</v>
      </c>
      <c r="C8" s="27">
        <v>2866</v>
      </c>
      <c r="D8" s="27">
        <v>2901</v>
      </c>
      <c r="E8" s="27">
        <v>2935</v>
      </c>
      <c r="F8" s="27">
        <v>2916</v>
      </c>
      <c r="G8" s="27">
        <v>2952</v>
      </c>
      <c r="H8" s="27">
        <v>3093</v>
      </c>
      <c r="I8" s="27">
        <v>2948.2208552040001</v>
      </c>
      <c r="J8" s="27">
        <v>2972.2198362620002</v>
      </c>
      <c r="K8" s="27">
        <v>3105.374915118</v>
      </c>
      <c r="L8" s="27">
        <v>3176.3803944659999</v>
      </c>
      <c r="M8" s="27">
        <v>3332.7315953000002</v>
      </c>
      <c r="N8" s="27">
        <v>3355.3117806629998</v>
      </c>
      <c r="O8" s="27">
        <v>3428.8637008239998</v>
      </c>
      <c r="P8" s="19" t="s">
        <v>118</v>
      </c>
    </row>
    <row r="9" spans="1:16">
      <c r="A9" s="9">
        <v>6</v>
      </c>
      <c r="B9" s="18" t="s">
        <v>105</v>
      </c>
      <c r="C9" s="27">
        <v>88</v>
      </c>
      <c r="D9" s="27">
        <v>88</v>
      </c>
      <c r="E9" s="27">
        <v>89</v>
      </c>
      <c r="F9" s="27">
        <v>89</v>
      </c>
      <c r="G9" s="27">
        <v>90</v>
      </c>
      <c r="H9" s="27">
        <v>90</v>
      </c>
      <c r="I9" s="27">
        <v>91.955051377999993</v>
      </c>
      <c r="J9" s="27">
        <v>94.665610418</v>
      </c>
      <c r="K9" s="27">
        <v>96.389028413999995</v>
      </c>
      <c r="L9" s="27">
        <v>96.713494953999998</v>
      </c>
      <c r="M9" s="27">
        <v>97.312425528999995</v>
      </c>
      <c r="N9" s="27">
        <v>96.899757179000005</v>
      </c>
      <c r="O9" s="27">
        <v>98.013755043000003</v>
      </c>
      <c r="P9" s="19" t="s">
        <v>119</v>
      </c>
    </row>
    <row r="10" spans="1:16">
      <c r="A10" s="14">
        <v>7</v>
      </c>
      <c r="B10" s="18" t="s">
        <v>106</v>
      </c>
      <c r="C10" s="27">
        <v>283</v>
      </c>
      <c r="D10" s="27">
        <v>305</v>
      </c>
      <c r="E10" s="27">
        <v>297</v>
      </c>
      <c r="F10" s="27">
        <v>311</v>
      </c>
      <c r="G10" s="27">
        <v>313</v>
      </c>
      <c r="H10" s="27">
        <v>292</v>
      </c>
      <c r="I10" s="27">
        <v>285.84204186699998</v>
      </c>
      <c r="J10" s="27">
        <v>284.70414994700002</v>
      </c>
      <c r="K10" s="27">
        <v>299.31120861099998</v>
      </c>
      <c r="L10" s="27">
        <v>305.100840995</v>
      </c>
      <c r="M10" s="27">
        <v>306.71487541599998</v>
      </c>
      <c r="N10" s="27">
        <v>328.78838539600002</v>
      </c>
      <c r="O10" s="27">
        <v>325.67420247500002</v>
      </c>
      <c r="P10" s="19" t="s">
        <v>120</v>
      </c>
    </row>
    <row r="11" spans="1:16">
      <c r="A11" s="9">
        <v>8</v>
      </c>
      <c r="B11" s="18" t="s">
        <v>107</v>
      </c>
      <c r="C11" s="27">
        <v>226</v>
      </c>
      <c r="D11" s="27">
        <v>231</v>
      </c>
      <c r="E11" s="27">
        <v>187</v>
      </c>
      <c r="F11" s="27">
        <v>169</v>
      </c>
      <c r="G11" s="27">
        <v>293</v>
      </c>
      <c r="H11" s="27">
        <v>331</v>
      </c>
      <c r="I11" s="27">
        <v>1020.2352983759999</v>
      </c>
      <c r="J11" s="27">
        <v>230.02347995599999</v>
      </c>
      <c r="K11" s="27">
        <v>586.54730126200002</v>
      </c>
      <c r="L11" s="27">
        <v>292.15243958500002</v>
      </c>
      <c r="M11" s="27">
        <v>316.84576332099999</v>
      </c>
      <c r="N11" s="27">
        <v>907.68289656900004</v>
      </c>
      <c r="O11" s="27">
        <v>777.61222301500004</v>
      </c>
      <c r="P11" s="19" t="s">
        <v>121</v>
      </c>
    </row>
    <row r="12" spans="1:16">
      <c r="A12" s="14">
        <v>9</v>
      </c>
      <c r="B12" s="18" t="s">
        <v>108</v>
      </c>
      <c r="C12" s="27">
        <v>1521</v>
      </c>
      <c r="D12" s="27">
        <v>1607</v>
      </c>
      <c r="E12" s="27">
        <v>1280</v>
      </c>
      <c r="F12" s="27">
        <v>1348</v>
      </c>
      <c r="G12" s="27">
        <v>1447</v>
      </c>
      <c r="H12" s="27">
        <v>1186</v>
      </c>
      <c r="I12" s="27">
        <v>1328.0119149760001</v>
      </c>
      <c r="J12" s="27">
        <v>1516.3313863450001</v>
      </c>
      <c r="K12" s="27">
        <v>1294.4969284609999</v>
      </c>
      <c r="L12" s="27">
        <v>1485.0686998409999</v>
      </c>
      <c r="M12" s="27">
        <v>1516.538287913</v>
      </c>
      <c r="N12" s="27">
        <v>1441.5167502439999</v>
      </c>
      <c r="O12" s="27">
        <v>1539.6468135289999</v>
      </c>
      <c r="P12" s="19" t="s">
        <v>122</v>
      </c>
    </row>
    <row r="13" spans="1:16">
      <c r="A13" s="9">
        <v>10</v>
      </c>
      <c r="B13" s="18" t="s">
        <v>109</v>
      </c>
      <c r="C13" s="27">
        <v>43</v>
      </c>
      <c r="D13" s="27">
        <v>40</v>
      </c>
      <c r="E13" s="27">
        <v>36</v>
      </c>
      <c r="F13" s="27">
        <v>44</v>
      </c>
      <c r="G13" s="27">
        <v>39</v>
      </c>
      <c r="H13" s="27">
        <v>29</v>
      </c>
      <c r="I13" s="27">
        <v>38.643884301999996</v>
      </c>
      <c r="J13" s="27">
        <v>43.197915688999998</v>
      </c>
      <c r="K13" s="27">
        <v>44.817450557000001</v>
      </c>
      <c r="L13" s="27">
        <v>47.189216782999999</v>
      </c>
      <c r="M13" s="27">
        <v>39.288796830000003</v>
      </c>
      <c r="N13" s="27">
        <v>115.651450254</v>
      </c>
      <c r="O13" s="27">
        <v>93.260707370999995</v>
      </c>
      <c r="P13" s="19" t="s">
        <v>123</v>
      </c>
    </row>
    <row r="14" spans="1:16">
      <c r="A14" s="87" t="s">
        <v>4</v>
      </c>
      <c r="B14" s="88"/>
      <c r="C14" s="29">
        <f t="shared" ref="C14:K14" si="0">SUM(C4,C5,C8:C13)</f>
        <v>5918</v>
      </c>
      <c r="D14" s="29">
        <f t="shared" si="0"/>
        <v>6355</v>
      </c>
      <c r="E14" s="29">
        <f t="shared" si="0"/>
        <v>5813</v>
      </c>
      <c r="F14" s="29">
        <f t="shared" si="0"/>
        <v>5652</v>
      </c>
      <c r="G14" s="29">
        <f t="shared" si="0"/>
        <v>6057</v>
      </c>
      <c r="H14" s="29">
        <f t="shared" si="0"/>
        <v>5864</v>
      </c>
      <c r="I14" s="29">
        <f t="shared" si="0"/>
        <v>6626.8068962240004</v>
      </c>
      <c r="J14" s="29">
        <f t="shared" si="0"/>
        <v>6138.952481573001</v>
      </c>
      <c r="K14" s="29">
        <f t="shared" si="0"/>
        <v>6343.5277425809991</v>
      </c>
      <c r="L14" s="29">
        <f>SUM(L4,L5,L8:L13)</f>
        <v>6345.4989492680006</v>
      </c>
      <c r="M14" s="29">
        <f>SUM(M4,M5,M8:M13)</f>
        <v>6567.9165043970006</v>
      </c>
      <c r="N14" s="29">
        <f>SUM(N4,N5,N8:N13)</f>
        <v>7182.2295518640003</v>
      </c>
      <c r="O14" s="29">
        <f>SUM(O4,O5,O8:O13)</f>
        <v>7260.1738897429996</v>
      </c>
      <c r="P14" s="4" t="s">
        <v>4</v>
      </c>
    </row>
  </sheetData>
  <mergeCells count="1">
    <mergeCell ref="A14:B14"/>
  </mergeCells>
  <pageMargins left="0.7" right="0.7" top="0.75" bottom="0.75" header="0.3" footer="0.3"/>
  <ignoredErrors>
    <ignoredError sqref="C14:J14"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80" zoomScaleNormal="80" workbookViewId="0">
      <selection activeCell="O4" sqref="O4:O13"/>
    </sheetView>
  </sheetViews>
  <sheetFormatPr defaultRowHeight="15"/>
  <cols>
    <col min="2" max="2" width="32.140625" bestFit="1" customWidth="1"/>
    <col min="4" max="4" width="10" bestFit="1" customWidth="1"/>
    <col min="16" max="16" width="35.28515625" bestFit="1" customWidth="1"/>
  </cols>
  <sheetData>
    <row r="1" spans="1:16">
      <c r="A1" s="74" t="s">
        <v>356</v>
      </c>
    </row>
    <row r="2" spans="1:16">
      <c r="A2" s="77" t="s">
        <v>357</v>
      </c>
    </row>
    <row r="3" spans="1:16" ht="26.25" thickBot="1">
      <c r="A3" s="11" t="s">
        <v>11</v>
      </c>
      <c r="B3" s="28" t="s">
        <v>113</v>
      </c>
      <c r="C3" s="12">
        <v>42186</v>
      </c>
      <c r="D3" s="12">
        <v>42217</v>
      </c>
      <c r="E3" s="12">
        <v>42248</v>
      </c>
      <c r="F3" s="12">
        <v>42278</v>
      </c>
      <c r="G3" s="12">
        <v>42309</v>
      </c>
      <c r="H3" s="12">
        <v>42339</v>
      </c>
      <c r="I3" s="12">
        <v>42370</v>
      </c>
      <c r="J3" s="12">
        <v>42401</v>
      </c>
      <c r="K3" s="12">
        <v>42430</v>
      </c>
      <c r="L3" s="12">
        <v>42461</v>
      </c>
      <c r="M3" s="12">
        <v>42491</v>
      </c>
      <c r="N3" s="12">
        <v>42522</v>
      </c>
      <c r="O3" s="12">
        <v>42552</v>
      </c>
      <c r="P3" s="26" t="s">
        <v>114</v>
      </c>
    </row>
    <row r="4" spans="1:16" ht="15.75" thickTop="1">
      <c r="A4" s="14">
        <v>1</v>
      </c>
      <c r="B4" s="15" t="s">
        <v>103</v>
      </c>
      <c r="C4" s="27">
        <v>57</v>
      </c>
      <c r="D4" s="27">
        <v>76</v>
      </c>
      <c r="E4" s="27">
        <v>83</v>
      </c>
      <c r="F4" s="27">
        <v>106</v>
      </c>
      <c r="G4" s="27">
        <v>109</v>
      </c>
      <c r="H4" s="27">
        <v>69</v>
      </c>
      <c r="I4" s="27">
        <v>86.524312979000001</v>
      </c>
      <c r="J4" s="27">
        <v>80.500590281000001</v>
      </c>
      <c r="K4" s="27">
        <v>81.836049888000005</v>
      </c>
      <c r="L4" s="27">
        <v>86.858601308999994</v>
      </c>
      <c r="M4" s="27">
        <v>107.841213303</v>
      </c>
      <c r="N4" s="27">
        <v>96.317186676999995</v>
      </c>
      <c r="O4" s="27">
        <v>99.048890440999998</v>
      </c>
      <c r="P4" s="17" t="s">
        <v>115</v>
      </c>
    </row>
    <row r="5" spans="1:16">
      <c r="A5" s="9">
        <v>2</v>
      </c>
      <c r="B5" s="18" t="s">
        <v>112</v>
      </c>
      <c r="C5" s="27">
        <v>46</v>
      </c>
      <c r="D5" s="27">
        <v>52</v>
      </c>
      <c r="E5" s="27">
        <v>55</v>
      </c>
      <c r="F5" s="27">
        <v>50</v>
      </c>
      <c r="G5" s="27">
        <v>90</v>
      </c>
      <c r="H5" s="27">
        <v>44</v>
      </c>
      <c r="I5" s="27">
        <v>49.970851686000003</v>
      </c>
      <c r="J5" s="27">
        <v>61.513334565000001</v>
      </c>
      <c r="K5" s="27">
        <v>44.986276992000001</v>
      </c>
      <c r="L5" s="27">
        <v>59.863100668000001</v>
      </c>
      <c r="M5" s="27">
        <v>54.928112655999996</v>
      </c>
      <c r="N5" s="27">
        <v>40.686010555000003</v>
      </c>
      <c r="O5" s="27">
        <v>50.945887385000006</v>
      </c>
      <c r="P5" s="19" t="s">
        <v>124</v>
      </c>
    </row>
    <row r="6" spans="1:16">
      <c r="A6" s="14">
        <v>3</v>
      </c>
      <c r="B6" s="30" t="s">
        <v>110</v>
      </c>
      <c r="C6" s="27">
        <v>33</v>
      </c>
      <c r="D6" s="27">
        <v>37</v>
      </c>
      <c r="E6" s="27">
        <v>39</v>
      </c>
      <c r="F6" s="27">
        <v>35</v>
      </c>
      <c r="G6" s="27">
        <v>62</v>
      </c>
      <c r="H6" s="27">
        <v>29</v>
      </c>
      <c r="I6" s="27">
        <v>34.522556981000001</v>
      </c>
      <c r="J6" s="27">
        <v>44.846903609000002</v>
      </c>
      <c r="K6" s="27">
        <v>33.717394831</v>
      </c>
      <c r="L6" s="27">
        <v>44.644858120999999</v>
      </c>
      <c r="M6" s="27">
        <v>40.678621516</v>
      </c>
      <c r="N6" s="27">
        <v>31.008578405000002</v>
      </c>
      <c r="O6" s="27">
        <v>38.618047459000003</v>
      </c>
      <c r="P6" s="19" t="s">
        <v>116</v>
      </c>
    </row>
    <row r="7" spans="1:16">
      <c r="A7" s="9">
        <v>4</v>
      </c>
      <c r="B7" s="30" t="s">
        <v>111</v>
      </c>
      <c r="C7" s="27">
        <v>13</v>
      </c>
      <c r="D7" s="27">
        <v>15</v>
      </c>
      <c r="E7" s="27">
        <v>16</v>
      </c>
      <c r="F7" s="27">
        <v>15</v>
      </c>
      <c r="G7" s="27">
        <v>28</v>
      </c>
      <c r="H7" s="27">
        <v>15</v>
      </c>
      <c r="I7" s="27">
        <v>15.448294705</v>
      </c>
      <c r="J7" s="27">
        <v>16.666430955999999</v>
      </c>
      <c r="K7" s="27">
        <v>11.268882161000001</v>
      </c>
      <c r="L7" s="27">
        <v>15.218242546999999</v>
      </c>
      <c r="M7" s="27">
        <v>14.24949114</v>
      </c>
      <c r="N7" s="27">
        <v>9.6774321499999996</v>
      </c>
      <c r="O7" s="27">
        <v>12.327839925999999</v>
      </c>
      <c r="P7" s="19" t="s">
        <v>117</v>
      </c>
    </row>
    <row r="8" spans="1:16">
      <c r="A8" s="14">
        <v>5</v>
      </c>
      <c r="B8" s="18" t="s">
        <v>104</v>
      </c>
      <c r="C8" s="27" t="s">
        <v>102</v>
      </c>
      <c r="D8" s="27" t="s">
        <v>102</v>
      </c>
      <c r="E8" s="27" t="s">
        <v>102</v>
      </c>
      <c r="F8" s="27" t="s">
        <v>102</v>
      </c>
      <c r="G8" s="27" t="s">
        <v>102</v>
      </c>
      <c r="H8" s="27" t="s">
        <v>102</v>
      </c>
      <c r="I8" s="27">
        <v>0</v>
      </c>
      <c r="J8" s="27">
        <v>0</v>
      </c>
      <c r="K8" s="27">
        <v>0</v>
      </c>
      <c r="L8" s="27">
        <v>0</v>
      </c>
      <c r="M8" s="27">
        <v>0</v>
      </c>
      <c r="N8" s="27">
        <v>0</v>
      </c>
      <c r="O8" s="27">
        <v>0</v>
      </c>
      <c r="P8" s="19" t="s">
        <v>118</v>
      </c>
    </row>
    <row r="9" spans="1:16">
      <c r="A9" s="9">
        <v>6</v>
      </c>
      <c r="B9" s="18" t="s">
        <v>105</v>
      </c>
      <c r="C9" s="33">
        <v>2E-3</v>
      </c>
      <c r="D9" s="33">
        <v>3.0000000000000001E-3</v>
      </c>
      <c r="E9" s="33">
        <v>3.0000000000000001E-3</v>
      </c>
      <c r="F9" s="33">
        <v>3.0000000000000001E-3</v>
      </c>
      <c r="G9" s="33">
        <v>3.0000000000000001E-3</v>
      </c>
      <c r="H9" s="33">
        <v>3.0000000000000001E-3</v>
      </c>
      <c r="I9" s="33">
        <v>4.3903420000000002E-3</v>
      </c>
      <c r="J9" s="33">
        <v>3.5847779999999998E-3</v>
      </c>
      <c r="K9" s="33">
        <v>3.6281500000000001E-3</v>
      </c>
      <c r="L9" s="33">
        <v>2.7001059999999999E-3</v>
      </c>
      <c r="M9" s="33">
        <v>4.2118600000000004E-3</v>
      </c>
      <c r="N9" s="33">
        <v>0.14504282199999999</v>
      </c>
      <c r="O9" s="33">
        <v>0.20689062999999999</v>
      </c>
      <c r="P9" s="19" t="s">
        <v>119</v>
      </c>
    </row>
    <row r="10" spans="1:16">
      <c r="A10" s="14">
        <v>7</v>
      </c>
      <c r="B10" s="18" t="s">
        <v>106</v>
      </c>
      <c r="C10" s="27">
        <v>42</v>
      </c>
      <c r="D10" s="27">
        <v>32</v>
      </c>
      <c r="E10" s="27">
        <v>36</v>
      </c>
      <c r="F10" s="27">
        <v>38</v>
      </c>
      <c r="G10" s="27">
        <v>44</v>
      </c>
      <c r="H10" s="27">
        <v>42</v>
      </c>
      <c r="I10" s="27">
        <v>42.554462178999998</v>
      </c>
      <c r="J10" s="27">
        <v>43.132181471999999</v>
      </c>
      <c r="K10" s="27">
        <v>43.766763064999999</v>
      </c>
      <c r="L10" s="27">
        <v>48.887900285000001</v>
      </c>
      <c r="M10" s="27">
        <v>51.933592648000001</v>
      </c>
      <c r="N10" s="27">
        <v>59.413384264000001</v>
      </c>
      <c r="O10" s="27">
        <v>65.246943216000005</v>
      </c>
      <c r="P10" s="19" t="s">
        <v>120</v>
      </c>
    </row>
    <row r="11" spans="1:16">
      <c r="A11" s="9">
        <v>8</v>
      </c>
      <c r="B11" s="18" t="s">
        <v>107</v>
      </c>
      <c r="C11" s="27">
        <v>19</v>
      </c>
      <c r="D11" s="27">
        <v>30</v>
      </c>
      <c r="E11" s="27">
        <v>38</v>
      </c>
      <c r="F11" s="27">
        <v>41</v>
      </c>
      <c r="G11" s="27">
        <v>41</v>
      </c>
      <c r="H11" s="27">
        <v>44</v>
      </c>
      <c r="I11" s="27">
        <v>194.32441393799999</v>
      </c>
      <c r="J11" s="27">
        <v>29.792464970000001</v>
      </c>
      <c r="K11" s="27">
        <v>57.278590205</v>
      </c>
      <c r="L11" s="27">
        <v>47.689165985999999</v>
      </c>
      <c r="M11" s="27">
        <v>61.013773055999998</v>
      </c>
      <c r="N11" s="27">
        <v>85.209967391000006</v>
      </c>
      <c r="O11" s="27">
        <v>112.183730114</v>
      </c>
      <c r="P11" s="19" t="s">
        <v>121</v>
      </c>
    </row>
    <row r="12" spans="1:16">
      <c r="A12" s="14">
        <v>9</v>
      </c>
      <c r="B12" s="18" t="s">
        <v>108</v>
      </c>
      <c r="C12" s="27">
        <v>139</v>
      </c>
      <c r="D12" s="27">
        <v>166</v>
      </c>
      <c r="E12" s="27">
        <v>131</v>
      </c>
      <c r="F12" s="27">
        <v>147</v>
      </c>
      <c r="G12" s="27">
        <v>159</v>
      </c>
      <c r="H12" s="27">
        <v>138</v>
      </c>
      <c r="I12" s="27">
        <v>161.19216029500001</v>
      </c>
      <c r="J12" s="27">
        <v>191.986744671</v>
      </c>
      <c r="K12" s="27">
        <v>164.387391428</v>
      </c>
      <c r="L12" s="27">
        <v>222.27680551200001</v>
      </c>
      <c r="M12" s="27">
        <v>218.67391485100001</v>
      </c>
      <c r="N12" s="27">
        <v>217.82663159699999</v>
      </c>
      <c r="O12" s="27">
        <v>236.58675378000001</v>
      </c>
      <c r="P12" s="19" t="s">
        <v>122</v>
      </c>
    </row>
    <row r="13" spans="1:16">
      <c r="A13" s="9">
        <v>10</v>
      </c>
      <c r="B13" s="18" t="s">
        <v>109</v>
      </c>
      <c r="C13" s="27">
        <v>17</v>
      </c>
      <c r="D13" s="27">
        <v>17</v>
      </c>
      <c r="E13" s="27">
        <v>18</v>
      </c>
      <c r="F13" s="27">
        <v>17</v>
      </c>
      <c r="G13" s="27">
        <v>17</v>
      </c>
      <c r="H13" s="27">
        <v>18</v>
      </c>
      <c r="I13" s="27">
        <v>18.417062338000001</v>
      </c>
      <c r="J13" s="27">
        <v>19.152794717999999</v>
      </c>
      <c r="K13" s="27">
        <v>25.895464048000001</v>
      </c>
      <c r="L13" s="27">
        <v>21.657691714999999</v>
      </c>
      <c r="M13" s="27">
        <v>46.193179440000002</v>
      </c>
      <c r="N13" s="27">
        <v>26.805244078000001</v>
      </c>
      <c r="O13" s="27">
        <v>54.783867821000001</v>
      </c>
      <c r="P13" s="19" t="s">
        <v>123</v>
      </c>
    </row>
    <row r="14" spans="1:16">
      <c r="A14" s="87" t="s">
        <v>4</v>
      </c>
      <c r="B14" s="88"/>
      <c r="C14" s="29">
        <f t="shared" ref="C14:L14" si="0">SUM(C4,C5,C9:C13)</f>
        <v>320.00200000000001</v>
      </c>
      <c r="D14" s="29">
        <f t="shared" si="0"/>
        <v>373.00299999999999</v>
      </c>
      <c r="E14" s="29">
        <f t="shared" si="0"/>
        <v>361.00299999999999</v>
      </c>
      <c r="F14" s="29">
        <f t="shared" si="0"/>
        <v>399.00299999999999</v>
      </c>
      <c r="G14" s="29">
        <f t="shared" si="0"/>
        <v>460.00299999999999</v>
      </c>
      <c r="H14" s="29">
        <f t="shared" si="0"/>
        <v>355.00299999999999</v>
      </c>
      <c r="I14" s="29">
        <f t="shared" si="0"/>
        <v>552.98765375700009</v>
      </c>
      <c r="J14" s="29">
        <f t="shared" si="0"/>
        <v>426.08169545500004</v>
      </c>
      <c r="K14" s="29">
        <f t="shared" si="0"/>
        <v>418.15416377600002</v>
      </c>
      <c r="L14" s="29">
        <f t="shared" si="0"/>
        <v>487.23596558100002</v>
      </c>
      <c r="M14" s="29">
        <f t="shared" ref="M14:N14" si="1">SUM(M4,M5,M9:M13)</f>
        <v>540.587997814</v>
      </c>
      <c r="N14" s="29">
        <f t="shared" si="1"/>
        <v>526.40346738400001</v>
      </c>
      <c r="O14" s="29">
        <f t="shared" ref="O14" si="2">SUM(O4,O5,O9:O13)</f>
        <v>619.00296338700014</v>
      </c>
      <c r="P14" s="4" t="s">
        <v>4</v>
      </c>
    </row>
  </sheetData>
  <mergeCells count="1">
    <mergeCell ref="A14:B14"/>
  </mergeCells>
  <pageMargins left="0.7" right="0.7" top="0.75" bottom="0.75" header="0.3" footer="0.3"/>
  <ignoredErrors>
    <ignoredError sqref="J14"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80" zoomScaleNormal="80" workbookViewId="0">
      <selection activeCell="O14" sqref="O14"/>
    </sheetView>
  </sheetViews>
  <sheetFormatPr defaultRowHeight="15"/>
  <cols>
    <col min="1" max="1" width="6.140625" customWidth="1"/>
    <col min="2" max="2" width="32.140625" bestFit="1" customWidth="1"/>
    <col min="3" max="3" width="7" bestFit="1" customWidth="1"/>
    <col min="4" max="4" width="10" bestFit="1" customWidth="1"/>
    <col min="5" max="5" width="7.85546875" bestFit="1" customWidth="1"/>
    <col min="6" max="6" width="7.42578125" bestFit="1" customWidth="1"/>
    <col min="7" max="7" width="7.85546875" bestFit="1" customWidth="1"/>
    <col min="16" max="16" width="35.28515625" bestFit="1" customWidth="1"/>
  </cols>
  <sheetData>
    <row r="1" spans="1:16">
      <c r="A1" s="74" t="s">
        <v>358</v>
      </c>
    </row>
    <row r="2" spans="1:16">
      <c r="A2" s="77" t="s">
        <v>359</v>
      </c>
    </row>
    <row r="3" spans="1:16" ht="26.25" thickBot="1">
      <c r="A3" s="11" t="s">
        <v>11</v>
      </c>
      <c r="B3" s="28" t="s">
        <v>113</v>
      </c>
      <c r="C3" s="12">
        <v>42186</v>
      </c>
      <c r="D3" s="12">
        <v>42217</v>
      </c>
      <c r="E3" s="12">
        <v>42248</v>
      </c>
      <c r="F3" s="12">
        <v>42278</v>
      </c>
      <c r="G3" s="12">
        <v>42309</v>
      </c>
      <c r="H3" s="12">
        <v>42339</v>
      </c>
      <c r="I3" s="12">
        <v>42370</v>
      </c>
      <c r="J3" s="12">
        <v>42401</v>
      </c>
      <c r="K3" s="12">
        <v>42430</v>
      </c>
      <c r="L3" s="12">
        <v>42461</v>
      </c>
      <c r="M3" s="12">
        <v>42491</v>
      </c>
      <c r="N3" s="12">
        <v>42522</v>
      </c>
      <c r="O3" s="12">
        <v>42552</v>
      </c>
      <c r="P3" s="26" t="s">
        <v>114</v>
      </c>
    </row>
    <row r="4" spans="1:16" ht="15.75" thickTop="1">
      <c r="A4" s="14">
        <v>1</v>
      </c>
      <c r="B4" s="15" t="s">
        <v>103</v>
      </c>
      <c r="C4" s="27">
        <v>331</v>
      </c>
      <c r="D4" s="27">
        <v>320</v>
      </c>
      <c r="E4" s="27">
        <v>281</v>
      </c>
      <c r="F4" s="27">
        <v>287</v>
      </c>
      <c r="G4" s="27">
        <v>364</v>
      </c>
      <c r="H4" s="27">
        <v>252</v>
      </c>
      <c r="I4" s="27">
        <v>313.83441680999999</v>
      </c>
      <c r="J4" s="27">
        <v>374.31679804700002</v>
      </c>
      <c r="K4" s="27">
        <v>577.06710974500004</v>
      </c>
      <c r="L4" s="27">
        <v>332.24110951699998</v>
      </c>
      <c r="M4" s="27">
        <v>377.97920732199998</v>
      </c>
      <c r="N4" s="27">
        <v>627.06659211800002</v>
      </c>
      <c r="O4" s="27">
        <v>409.159176871</v>
      </c>
      <c r="P4" s="17" t="s">
        <v>115</v>
      </c>
    </row>
    <row r="5" spans="1:16">
      <c r="A5" s="9">
        <v>2</v>
      </c>
      <c r="B5" s="18" t="s">
        <v>106</v>
      </c>
      <c r="C5" s="31">
        <v>0.1</v>
      </c>
      <c r="D5" s="31">
        <v>0.1</v>
      </c>
      <c r="E5" s="31">
        <v>0.1</v>
      </c>
      <c r="F5" s="31">
        <v>0.1</v>
      </c>
      <c r="G5" s="31">
        <v>0.1</v>
      </c>
      <c r="H5" s="31">
        <v>0.05</v>
      </c>
      <c r="I5" s="31">
        <v>6.6911031999999995E-2</v>
      </c>
      <c r="J5" s="31">
        <v>7.8325825000000002E-2</v>
      </c>
      <c r="K5" s="31">
        <v>9.0379174000000007E-2</v>
      </c>
      <c r="L5" s="31">
        <v>0.10333018400000001</v>
      </c>
      <c r="M5" s="31">
        <v>0.116136265</v>
      </c>
      <c r="N5" s="31">
        <v>0.12655329400000001</v>
      </c>
      <c r="O5" s="31">
        <v>0.13885099400000001</v>
      </c>
      <c r="P5" s="19" t="s">
        <v>120</v>
      </c>
    </row>
    <row r="6" spans="1:16">
      <c r="A6" s="14">
        <v>3</v>
      </c>
      <c r="B6" s="18" t="s">
        <v>107</v>
      </c>
      <c r="C6" s="27">
        <v>8</v>
      </c>
      <c r="D6" s="27">
        <v>21</v>
      </c>
      <c r="E6" s="27">
        <v>11</v>
      </c>
      <c r="F6" s="27">
        <v>107</v>
      </c>
      <c r="G6" s="27">
        <v>61</v>
      </c>
      <c r="H6" s="27">
        <v>19</v>
      </c>
      <c r="I6" s="27">
        <v>60.527580553</v>
      </c>
      <c r="J6" s="27">
        <v>98.190630513000002</v>
      </c>
      <c r="K6" s="27">
        <v>40.983594547999999</v>
      </c>
      <c r="L6" s="27">
        <v>68.601493583999996</v>
      </c>
      <c r="M6" s="27">
        <v>51.40032403</v>
      </c>
      <c r="N6" s="27">
        <v>39.902992034999997</v>
      </c>
      <c r="O6" s="27">
        <v>96.791288217000002</v>
      </c>
      <c r="P6" s="19" t="s">
        <v>121</v>
      </c>
    </row>
    <row r="7" spans="1:16">
      <c r="A7" s="9">
        <v>4</v>
      </c>
      <c r="B7" s="18" t="s">
        <v>108</v>
      </c>
      <c r="C7" s="27">
        <v>387</v>
      </c>
      <c r="D7" s="27">
        <v>446</v>
      </c>
      <c r="E7" s="27">
        <v>356</v>
      </c>
      <c r="F7" s="27">
        <v>383</v>
      </c>
      <c r="G7" s="27">
        <v>379</v>
      </c>
      <c r="H7" s="27">
        <v>377</v>
      </c>
      <c r="I7" s="27">
        <v>484.62739766200002</v>
      </c>
      <c r="J7" s="27">
        <v>535.18699972000002</v>
      </c>
      <c r="K7" s="27">
        <v>444.19428174799998</v>
      </c>
      <c r="L7" s="27">
        <v>482.101531986</v>
      </c>
      <c r="M7" s="27">
        <v>423.94423606399999</v>
      </c>
      <c r="N7" s="27">
        <v>410.120602754</v>
      </c>
      <c r="O7" s="27">
        <v>493.67974633300003</v>
      </c>
      <c r="P7" s="19" t="s">
        <v>122</v>
      </c>
    </row>
    <row r="8" spans="1:16">
      <c r="A8" s="14">
        <v>5</v>
      </c>
      <c r="B8" s="18" t="s">
        <v>109</v>
      </c>
      <c r="C8" s="27">
        <v>14</v>
      </c>
      <c r="D8" s="27">
        <v>13</v>
      </c>
      <c r="E8" s="27">
        <v>13</v>
      </c>
      <c r="F8" s="27">
        <v>19</v>
      </c>
      <c r="G8" s="27">
        <v>27</v>
      </c>
      <c r="H8" s="27">
        <v>19</v>
      </c>
      <c r="I8" s="27">
        <v>13.046986479999999</v>
      </c>
      <c r="J8" s="27">
        <v>11.817142882000001</v>
      </c>
      <c r="K8" s="27">
        <v>24.478657171999998</v>
      </c>
      <c r="L8" s="27">
        <v>6.6940760289999997</v>
      </c>
      <c r="M8" s="27">
        <v>10.641794893</v>
      </c>
      <c r="N8" s="27">
        <v>6.1291111029999996</v>
      </c>
      <c r="O8" s="27">
        <v>24.952511009999998</v>
      </c>
      <c r="P8" s="19" t="s">
        <v>123</v>
      </c>
    </row>
    <row r="9" spans="1:16">
      <c r="A9" s="87" t="s">
        <v>4</v>
      </c>
      <c r="B9" s="88"/>
      <c r="C9" s="29">
        <f t="shared" ref="C9:L9" si="0">SUM(C4:C8)</f>
        <v>740.1</v>
      </c>
      <c r="D9" s="29">
        <f t="shared" si="0"/>
        <v>800.1</v>
      </c>
      <c r="E9" s="29">
        <f t="shared" si="0"/>
        <v>661.1</v>
      </c>
      <c r="F9" s="29">
        <f t="shared" si="0"/>
        <v>796.1</v>
      </c>
      <c r="G9" s="29">
        <f t="shared" si="0"/>
        <v>831.1</v>
      </c>
      <c r="H9" s="29">
        <f t="shared" si="0"/>
        <v>667.05</v>
      </c>
      <c r="I9" s="29">
        <f t="shared" si="0"/>
        <v>872.10329253700002</v>
      </c>
      <c r="J9" s="29">
        <f t="shared" si="0"/>
        <v>1019.589896987</v>
      </c>
      <c r="K9" s="29">
        <f t="shared" si="0"/>
        <v>1086.814022387</v>
      </c>
      <c r="L9" s="29">
        <f t="shared" si="0"/>
        <v>889.74154129999999</v>
      </c>
      <c r="M9" s="29">
        <f t="shared" ref="M9:N9" si="1">SUM(M4:M8)</f>
        <v>864.08169857400003</v>
      </c>
      <c r="N9" s="29">
        <f t="shared" si="1"/>
        <v>1083.345851304</v>
      </c>
      <c r="O9" s="29">
        <f t="shared" ref="O9" si="2">SUM(O4:O8)</f>
        <v>1024.7215734250001</v>
      </c>
      <c r="P9" s="4" t="s">
        <v>4</v>
      </c>
    </row>
  </sheetData>
  <mergeCells count="1">
    <mergeCell ref="A9:B9"/>
  </mergeCells>
  <pageMargins left="0.7" right="0.7" top="0.75" bottom="0.75" header="0.3" footer="0.3"/>
  <ignoredErrors>
    <ignoredError sqref="C9:J9 K9:O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C22" sqref="C22"/>
    </sheetView>
  </sheetViews>
  <sheetFormatPr defaultRowHeight="15"/>
  <cols>
    <col min="1" max="1" width="3.28515625" style="57" customWidth="1"/>
    <col min="2" max="2" width="3.28515625" style="60" customWidth="1"/>
    <col min="3" max="3" width="62.140625" bestFit="1" customWidth="1"/>
    <col min="4" max="4" width="82.85546875" customWidth="1"/>
  </cols>
  <sheetData>
    <row r="1" spans="2:5">
      <c r="B1" s="58"/>
    </row>
    <row r="2" spans="2:5">
      <c r="B2" s="58"/>
    </row>
    <row r="3" spans="2:5">
      <c r="B3" s="58"/>
    </row>
    <row r="4" spans="2:5">
      <c r="B4" s="58"/>
    </row>
    <row r="5" spans="2:5">
      <c r="B5" s="58"/>
    </row>
    <row r="6" spans="2:5">
      <c r="B6" s="58"/>
    </row>
    <row r="7" spans="2:5">
      <c r="B7" s="58"/>
    </row>
    <row r="8" spans="2:5">
      <c r="B8" s="58"/>
      <c r="C8" s="62" t="s">
        <v>250</v>
      </c>
      <c r="D8" s="62" t="s">
        <v>251</v>
      </c>
    </row>
    <row r="9" spans="2:5">
      <c r="B9" s="58"/>
      <c r="C9" s="63" t="s">
        <v>252</v>
      </c>
      <c r="D9" s="64" t="s">
        <v>253</v>
      </c>
      <c r="E9" s="59"/>
    </row>
    <row r="10" spans="2:5">
      <c r="B10" s="58"/>
      <c r="C10" s="63"/>
      <c r="D10" s="63"/>
    </row>
    <row r="11" spans="2:5">
      <c r="B11" s="58"/>
      <c r="C11" s="63" t="s">
        <v>254</v>
      </c>
      <c r="D11" s="63" t="s">
        <v>255</v>
      </c>
    </row>
    <row r="12" spans="2:5">
      <c r="B12" s="58"/>
      <c r="C12" s="63" t="s">
        <v>256</v>
      </c>
      <c r="D12" s="63" t="s">
        <v>256</v>
      </c>
    </row>
    <row r="13" spans="2:5">
      <c r="B13" s="58"/>
      <c r="C13" s="63" t="s">
        <v>257</v>
      </c>
      <c r="D13" s="63" t="s">
        <v>257</v>
      </c>
    </row>
    <row r="14" spans="2:5">
      <c r="B14" s="58"/>
      <c r="C14" s="63" t="s">
        <v>258</v>
      </c>
      <c r="D14" s="63" t="s">
        <v>258</v>
      </c>
    </row>
    <row r="15" spans="2:5">
      <c r="B15" s="58"/>
      <c r="C15" s="63"/>
      <c r="D15" s="63"/>
    </row>
    <row r="16" spans="2:5">
      <c r="B16" s="58"/>
      <c r="C16" s="63" t="s">
        <v>259</v>
      </c>
      <c r="D16" s="63" t="s">
        <v>259</v>
      </c>
    </row>
    <row r="17" spans="2:4">
      <c r="B17" s="58"/>
      <c r="C17" s="63"/>
      <c r="D17" s="63"/>
    </row>
    <row r="18" spans="2:4">
      <c r="B18" s="58"/>
    </row>
    <row r="19" spans="2:4">
      <c r="B19" s="58"/>
    </row>
    <row r="20" spans="2:4">
      <c r="B20" s="58"/>
    </row>
    <row r="21" spans="2:4">
      <c r="B21" s="58"/>
    </row>
    <row r="22" spans="2:4">
      <c r="B22" s="58"/>
    </row>
    <row r="23" spans="2:4">
      <c r="B23" s="58"/>
    </row>
    <row r="24" spans="2:4">
      <c r="B24" s="58"/>
    </row>
    <row r="25" spans="2:4">
      <c r="B25" s="58"/>
    </row>
    <row r="26" spans="2:4">
      <c r="B26" s="58"/>
    </row>
    <row r="27" spans="2:4">
      <c r="B27" s="58"/>
    </row>
    <row r="28" spans="2:4">
      <c r="B28" s="58"/>
    </row>
    <row r="29" spans="2:4">
      <c r="B29" s="5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80" zoomScaleNormal="80" workbookViewId="0">
      <selection activeCell="N19" sqref="N19"/>
    </sheetView>
  </sheetViews>
  <sheetFormatPr defaultRowHeight="15"/>
  <cols>
    <col min="1" max="1" width="5.42578125" customWidth="1"/>
    <col min="2" max="2" width="34.42578125" bestFit="1" customWidth="1"/>
    <col min="4" max="4" width="10" bestFit="1" customWidth="1"/>
    <col min="16" max="16" width="35.28515625" bestFit="1" customWidth="1"/>
  </cols>
  <sheetData>
    <row r="1" spans="1:16">
      <c r="A1" s="74" t="s">
        <v>360</v>
      </c>
    </row>
    <row r="2" spans="1:16">
      <c r="A2" s="77" t="s">
        <v>361</v>
      </c>
    </row>
    <row r="3" spans="1:16" ht="39" thickBot="1">
      <c r="A3" s="11" t="s">
        <v>125</v>
      </c>
      <c r="B3" s="28" t="s">
        <v>138</v>
      </c>
      <c r="C3" s="12">
        <v>42186</v>
      </c>
      <c r="D3" s="12">
        <v>42217</v>
      </c>
      <c r="E3" s="12">
        <v>42248</v>
      </c>
      <c r="F3" s="12">
        <v>42278</v>
      </c>
      <c r="G3" s="12">
        <v>42309</v>
      </c>
      <c r="H3" s="12">
        <v>42339</v>
      </c>
      <c r="I3" s="12">
        <v>42370</v>
      </c>
      <c r="J3" s="12">
        <v>42401</v>
      </c>
      <c r="K3" s="12">
        <v>42430</v>
      </c>
      <c r="L3" s="12">
        <v>42461</v>
      </c>
      <c r="M3" s="12">
        <v>42491</v>
      </c>
      <c r="N3" s="12">
        <v>42522</v>
      </c>
      <c r="O3" s="12">
        <v>42552</v>
      </c>
      <c r="P3" s="26" t="s">
        <v>139</v>
      </c>
    </row>
    <row r="4" spans="1:16" ht="15.75" thickTop="1">
      <c r="A4" s="14">
        <v>1</v>
      </c>
      <c r="B4" s="15" t="s">
        <v>126</v>
      </c>
      <c r="C4" s="27">
        <v>129.21511953000001</v>
      </c>
      <c r="D4" s="27">
        <v>129.70670130600001</v>
      </c>
      <c r="E4" s="27">
        <v>131.47075879400001</v>
      </c>
      <c r="F4" s="27">
        <v>131.85866429800001</v>
      </c>
      <c r="G4" s="27">
        <v>137.10718191799998</v>
      </c>
      <c r="H4" s="27">
        <v>153.76018702299999</v>
      </c>
      <c r="I4" s="27">
        <v>157.51551278399998</v>
      </c>
      <c r="J4" s="27">
        <v>155.77357445199999</v>
      </c>
      <c r="K4" s="27">
        <v>156.919646312</v>
      </c>
      <c r="L4" s="27">
        <v>213.44151872399999</v>
      </c>
      <c r="M4" s="27">
        <v>214.25313857800001</v>
      </c>
      <c r="N4" s="27">
        <v>212.45214614000002</v>
      </c>
      <c r="O4" s="27">
        <v>210.18139163800001</v>
      </c>
      <c r="P4" s="17" t="s">
        <v>129</v>
      </c>
    </row>
    <row r="5" spans="1:16">
      <c r="A5" s="9">
        <v>2</v>
      </c>
      <c r="B5" s="18" t="s">
        <v>127</v>
      </c>
      <c r="C5" s="27">
        <v>19.567055684</v>
      </c>
      <c r="D5" s="27">
        <v>19.331901381000002</v>
      </c>
      <c r="E5" s="27">
        <v>19.085433879</v>
      </c>
      <c r="F5" s="27">
        <v>18.401894607999999</v>
      </c>
      <c r="G5" s="27">
        <v>17.775005213</v>
      </c>
      <c r="H5" s="27">
        <v>17.798597384000001</v>
      </c>
      <c r="I5" s="27">
        <v>17.489893498000001</v>
      </c>
      <c r="J5" s="27">
        <v>16.682113059999999</v>
      </c>
      <c r="K5" s="27">
        <v>17.458047836999999</v>
      </c>
      <c r="L5" s="27">
        <v>18.59402704</v>
      </c>
      <c r="M5" s="27">
        <v>20.337790868999999</v>
      </c>
      <c r="N5" s="27">
        <v>19.547529598000001</v>
      </c>
      <c r="O5" s="27">
        <v>19.747125154999999</v>
      </c>
      <c r="P5" s="19" t="s">
        <v>130</v>
      </c>
    </row>
    <row r="6" spans="1:16">
      <c r="A6" s="14">
        <v>3</v>
      </c>
      <c r="B6" s="18" t="s">
        <v>134</v>
      </c>
      <c r="C6" s="27">
        <v>16.270134262999999</v>
      </c>
      <c r="D6" s="27">
        <v>20.118361325999999</v>
      </c>
      <c r="E6" s="27">
        <v>19.55084591</v>
      </c>
      <c r="F6" s="27">
        <v>19.152984304</v>
      </c>
      <c r="G6" s="27">
        <v>19.261186707999997</v>
      </c>
      <c r="H6" s="27">
        <v>20.208402928999998</v>
      </c>
      <c r="I6" s="27">
        <v>19.663267105000003</v>
      </c>
      <c r="J6" s="27">
        <v>19.715660230000001</v>
      </c>
      <c r="K6" s="27">
        <v>19.632099631999999</v>
      </c>
      <c r="L6" s="27">
        <v>20.341211713</v>
      </c>
      <c r="M6" s="27">
        <v>19.633184873000001</v>
      </c>
      <c r="N6" s="27">
        <v>17.548039228</v>
      </c>
      <c r="O6" s="27">
        <v>18.902861955999999</v>
      </c>
      <c r="P6" s="19" t="s">
        <v>131</v>
      </c>
    </row>
    <row r="7" spans="1:16">
      <c r="A7" s="9">
        <v>4</v>
      </c>
      <c r="B7" s="18" t="s">
        <v>135</v>
      </c>
      <c r="C7" s="27">
        <v>7.932220783</v>
      </c>
      <c r="D7" s="27">
        <v>7.8006591790000002</v>
      </c>
      <c r="E7" s="27">
        <v>7.7243164230000003</v>
      </c>
      <c r="F7" s="27">
        <v>7.5569068750000001</v>
      </c>
      <c r="G7" s="27">
        <v>8.2492898740000005</v>
      </c>
      <c r="H7" s="27">
        <v>8.5213579720000006</v>
      </c>
      <c r="I7" s="27">
        <v>8.2394272599999994</v>
      </c>
      <c r="J7" s="27">
        <v>8.2195667439999998</v>
      </c>
      <c r="K7" s="27">
        <v>8.3362964690000005</v>
      </c>
      <c r="L7" s="27">
        <v>8.4239148190000002</v>
      </c>
      <c r="M7" s="27">
        <v>8.4091750229999995</v>
      </c>
      <c r="N7" s="27">
        <v>10.007186022999999</v>
      </c>
      <c r="O7" s="27">
        <v>8.185641103</v>
      </c>
      <c r="P7" s="19" t="s">
        <v>132</v>
      </c>
    </row>
    <row r="8" spans="1:16">
      <c r="A8" s="14">
        <v>5</v>
      </c>
      <c r="B8" s="18" t="s">
        <v>128</v>
      </c>
      <c r="C8" s="27">
        <v>9.3720184119999992</v>
      </c>
      <c r="D8" s="27">
        <v>9.2317837330000003</v>
      </c>
      <c r="E8" s="27">
        <v>9.2032185710000007</v>
      </c>
      <c r="F8" s="27">
        <v>14.120830739000001</v>
      </c>
      <c r="G8" s="27">
        <v>14.073903081999999</v>
      </c>
      <c r="H8" s="27">
        <v>14.973477945999999</v>
      </c>
      <c r="I8" s="27">
        <v>14.872611045999999</v>
      </c>
      <c r="J8" s="27">
        <v>14.803976289000001</v>
      </c>
      <c r="K8" s="27">
        <v>14.765220339000001</v>
      </c>
      <c r="L8" s="27">
        <v>14.436921654000001</v>
      </c>
      <c r="M8" s="27">
        <v>14.360853331000001</v>
      </c>
      <c r="N8" s="27">
        <v>14.415400137000001</v>
      </c>
      <c r="O8" s="27">
        <v>14.444082902000002</v>
      </c>
      <c r="P8" s="19" t="s">
        <v>133</v>
      </c>
    </row>
    <row r="9" spans="1:16">
      <c r="A9" s="9">
        <v>6</v>
      </c>
      <c r="B9" s="18" t="s">
        <v>136</v>
      </c>
      <c r="C9" s="27">
        <v>337.67093943399999</v>
      </c>
      <c r="D9" s="27">
        <v>323.40185547999999</v>
      </c>
      <c r="E9" s="27">
        <v>410.72232566100001</v>
      </c>
      <c r="F9" s="27">
        <v>408.10473644799998</v>
      </c>
      <c r="G9" s="27">
        <v>557.32846635600004</v>
      </c>
      <c r="H9" s="27">
        <v>429.34054027399998</v>
      </c>
      <c r="I9" s="27">
        <v>464.59633607799998</v>
      </c>
      <c r="J9" s="27">
        <v>449.85915850399999</v>
      </c>
      <c r="K9" s="27">
        <v>452.16279369599999</v>
      </c>
      <c r="L9" s="27">
        <v>496.20671556600001</v>
      </c>
      <c r="M9" s="27">
        <v>506.40614543300001</v>
      </c>
      <c r="N9" s="27">
        <v>516.28457957499995</v>
      </c>
      <c r="O9" s="27">
        <v>520.68211550399997</v>
      </c>
      <c r="P9" s="19" t="s">
        <v>137</v>
      </c>
    </row>
    <row r="10" spans="1:16">
      <c r="A10" s="87" t="s">
        <v>4</v>
      </c>
      <c r="B10" s="88"/>
      <c r="C10" s="29">
        <f t="shared" ref="C10:L10" si="0">SUM(C4:C9)</f>
        <v>520.02748810599996</v>
      </c>
      <c r="D10" s="29">
        <f t="shared" si="0"/>
        <v>509.59126240500001</v>
      </c>
      <c r="E10" s="29">
        <f t="shared" si="0"/>
        <v>597.75689923799996</v>
      </c>
      <c r="F10" s="29">
        <f t="shared" si="0"/>
        <v>599.19601727200006</v>
      </c>
      <c r="G10" s="29">
        <f t="shared" si="0"/>
        <v>753.79503315099998</v>
      </c>
      <c r="H10" s="29">
        <f t="shared" si="0"/>
        <v>644.60256352800002</v>
      </c>
      <c r="I10" s="29">
        <f t="shared" si="0"/>
        <v>682.37704777099998</v>
      </c>
      <c r="J10" s="29">
        <f t="shared" si="0"/>
        <v>665.05404927899997</v>
      </c>
      <c r="K10" s="29">
        <f t="shared" si="0"/>
        <v>669.27410428500002</v>
      </c>
      <c r="L10" s="29">
        <f t="shared" si="0"/>
        <v>771.44430951599998</v>
      </c>
      <c r="M10" s="29">
        <f>SUM(M4:M9)</f>
        <v>783.40028810700005</v>
      </c>
      <c r="N10" s="29">
        <f>SUM(N4:N9)</f>
        <v>790.25488070100005</v>
      </c>
      <c r="O10" s="29">
        <f>SUM(O4:O9)</f>
        <v>792.14321825799993</v>
      </c>
      <c r="P10" s="4" t="s">
        <v>4</v>
      </c>
    </row>
  </sheetData>
  <mergeCells count="1">
    <mergeCell ref="A10:B10"/>
  </mergeCells>
  <pageMargins left="0.7" right="0.7" top="0.75" bottom="0.75" header="0.3" footer="0.3"/>
  <ignoredErrors>
    <ignoredError sqref="C10:J10 K10:O10"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80" zoomScaleNormal="80" workbookViewId="0">
      <selection activeCell="O12" sqref="O12"/>
    </sheetView>
  </sheetViews>
  <sheetFormatPr defaultRowHeight="15"/>
  <cols>
    <col min="1" max="1" width="6" customWidth="1"/>
    <col min="2" max="2" width="34.42578125" bestFit="1" customWidth="1"/>
    <col min="4" max="4" width="10" bestFit="1" customWidth="1"/>
    <col min="16" max="16" width="34.85546875" bestFit="1" customWidth="1"/>
  </cols>
  <sheetData>
    <row r="1" spans="1:16">
      <c r="A1" s="74" t="s">
        <v>392</v>
      </c>
    </row>
    <row r="2" spans="1:16">
      <c r="A2" s="77" t="s">
        <v>393</v>
      </c>
    </row>
    <row r="3" spans="1:16" ht="39" thickBot="1">
      <c r="A3" s="11" t="s">
        <v>11</v>
      </c>
      <c r="B3" s="28" t="s">
        <v>138</v>
      </c>
      <c r="C3" s="12">
        <v>42186</v>
      </c>
      <c r="D3" s="12">
        <v>42217</v>
      </c>
      <c r="E3" s="12">
        <v>42248</v>
      </c>
      <c r="F3" s="12">
        <v>42278</v>
      </c>
      <c r="G3" s="12">
        <v>42309</v>
      </c>
      <c r="H3" s="12">
        <v>42339</v>
      </c>
      <c r="I3" s="12">
        <v>42370</v>
      </c>
      <c r="J3" s="12">
        <v>42401</v>
      </c>
      <c r="K3" s="12">
        <v>42430</v>
      </c>
      <c r="L3" s="12">
        <v>42461</v>
      </c>
      <c r="M3" s="12">
        <v>42491</v>
      </c>
      <c r="N3" s="12">
        <v>42522</v>
      </c>
      <c r="O3" s="12">
        <v>42552</v>
      </c>
      <c r="P3" s="26" t="s">
        <v>139</v>
      </c>
    </row>
    <row r="4" spans="1:16" ht="15.75" thickTop="1">
      <c r="A4" s="14">
        <v>1</v>
      </c>
      <c r="B4" s="15" t="s">
        <v>126</v>
      </c>
      <c r="C4" s="27">
        <v>122</v>
      </c>
      <c r="D4" s="27">
        <v>122</v>
      </c>
      <c r="E4" s="27">
        <v>124</v>
      </c>
      <c r="F4" s="27">
        <v>124</v>
      </c>
      <c r="G4" s="27">
        <v>130</v>
      </c>
      <c r="H4" s="27">
        <v>146</v>
      </c>
      <c r="I4" s="27">
        <v>150.14250867999999</v>
      </c>
      <c r="J4" s="27">
        <v>148.409679552</v>
      </c>
      <c r="K4" s="27">
        <v>149.579860618</v>
      </c>
      <c r="L4" s="27">
        <v>204.085897211</v>
      </c>
      <c r="M4" s="27">
        <v>204.93952276100001</v>
      </c>
      <c r="N4" s="27">
        <v>203.18390241700001</v>
      </c>
      <c r="O4" s="27">
        <v>200.958520013</v>
      </c>
      <c r="P4" s="17" t="s">
        <v>129</v>
      </c>
    </row>
    <row r="5" spans="1:16">
      <c r="A5" s="9">
        <v>2</v>
      </c>
      <c r="B5" s="18" t="s">
        <v>127</v>
      </c>
      <c r="C5" s="27">
        <v>17</v>
      </c>
      <c r="D5" s="27">
        <v>17</v>
      </c>
      <c r="E5" s="27">
        <v>17</v>
      </c>
      <c r="F5" s="27">
        <v>16</v>
      </c>
      <c r="G5" s="27">
        <v>15</v>
      </c>
      <c r="H5" s="27">
        <v>15</v>
      </c>
      <c r="I5" s="27">
        <v>15.23192306</v>
      </c>
      <c r="J5" s="27">
        <v>14.504954239</v>
      </c>
      <c r="K5" s="27">
        <v>15.234082391999999</v>
      </c>
      <c r="L5" s="27">
        <v>16.097514602</v>
      </c>
      <c r="M5" s="27">
        <v>17.618415783</v>
      </c>
      <c r="N5" s="27">
        <v>17.049748640000001</v>
      </c>
      <c r="O5" s="27">
        <v>16.690893481</v>
      </c>
      <c r="P5" s="19" t="s">
        <v>130</v>
      </c>
    </row>
    <row r="6" spans="1:16">
      <c r="A6" s="14">
        <v>3</v>
      </c>
      <c r="B6" s="18" t="s">
        <v>134</v>
      </c>
      <c r="C6" s="27">
        <v>13</v>
      </c>
      <c r="D6" s="27">
        <v>17</v>
      </c>
      <c r="E6" s="27">
        <v>16</v>
      </c>
      <c r="F6" s="27">
        <v>16</v>
      </c>
      <c r="G6" s="27">
        <v>16</v>
      </c>
      <c r="H6" s="27">
        <v>17</v>
      </c>
      <c r="I6" s="27">
        <v>16.597513498000001</v>
      </c>
      <c r="J6" s="27">
        <v>16.753841114</v>
      </c>
      <c r="K6" s="27">
        <v>16.683835216999999</v>
      </c>
      <c r="L6" s="27">
        <v>17.199292969999998</v>
      </c>
      <c r="M6" s="27">
        <v>16.441370051</v>
      </c>
      <c r="N6" s="27">
        <v>16.114128721</v>
      </c>
      <c r="O6" s="27">
        <v>15.904115665999999</v>
      </c>
      <c r="P6" s="19" t="s">
        <v>131</v>
      </c>
    </row>
    <row r="7" spans="1:16">
      <c r="A7" s="9">
        <v>4</v>
      </c>
      <c r="B7" s="18" t="s">
        <v>135</v>
      </c>
      <c r="C7" s="27">
        <v>7</v>
      </c>
      <c r="D7" s="27">
        <v>7</v>
      </c>
      <c r="E7" s="27">
        <v>7</v>
      </c>
      <c r="F7" s="27">
        <v>7</v>
      </c>
      <c r="G7" s="27">
        <v>8</v>
      </c>
      <c r="H7" s="27">
        <v>8</v>
      </c>
      <c r="I7" s="27">
        <v>7.7618378239999997</v>
      </c>
      <c r="J7" s="27">
        <v>7.7266654509999997</v>
      </c>
      <c r="K7" s="27">
        <v>7.8401540140000003</v>
      </c>
      <c r="L7" s="27">
        <v>7.8845346430000003</v>
      </c>
      <c r="M7" s="27">
        <v>7.8582773789999996</v>
      </c>
      <c r="N7" s="27">
        <v>7.7490767959999998</v>
      </c>
      <c r="O7" s="27">
        <v>7.6634399039999996</v>
      </c>
      <c r="P7" s="19" t="s">
        <v>132</v>
      </c>
    </row>
    <row r="8" spans="1:16">
      <c r="A8" s="14">
        <v>5</v>
      </c>
      <c r="B8" s="18" t="s">
        <v>128</v>
      </c>
      <c r="C8" s="27">
        <v>9</v>
      </c>
      <c r="D8" s="27">
        <v>9</v>
      </c>
      <c r="E8" s="27">
        <v>9</v>
      </c>
      <c r="F8" s="27">
        <v>14</v>
      </c>
      <c r="G8" s="27">
        <v>14</v>
      </c>
      <c r="H8" s="27">
        <v>15</v>
      </c>
      <c r="I8" s="27">
        <v>14.800315943999999</v>
      </c>
      <c r="J8" s="27">
        <v>14.734299949</v>
      </c>
      <c r="K8" s="27">
        <v>14.698162759000001</v>
      </c>
      <c r="L8" s="27">
        <v>14.365447788000001</v>
      </c>
      <c r="M8" s="27">
        <v>14.291998226</v>
      </c>
      <c r="N8" s="27">
        <v>14.265963651</v>
      </c>
      <c r="O8" s="27">
        <v>14.378173651000001</v>
      </c>
      <c r="P8" s="19" t="s">
        <v>133</v>
      </c>
    </row>
    <row r="9" spans="1:16">
      <c r="A9" s="9">
        <v>6</v>
      </c>
      <c r="B9" s="18" t="s">
        <v>136</v>
      </c>
      <c r="C9" s="27">
        <v>278</v>
      </c>
      <c r="D9" s="27">
        <v>264</v>
      </c>
      <c r="E9" s="27">
        <v>351</v>
      </c>
      <c r="F9" s="27">
        <v>348</v>
      </c>
      <c r="G9" s="27">
        <v>497</v>
      </c>
      <c r="H9" s="27">
        <v>368</v>
      </c>
      <c r="I9" s="27">
        <v>403.13615888499999</v>
      </c>
      <c r="J9" s="27">
        <v>388.431325061</v>
      </c>
      <c r="K9" s="27">
        <v>390.76730400299999</v>
      </c>
      <c r="L9" s="27">
        <v>433.35063850099999</v>
      </c>
      <c r="M9" s="27">
        <v>445.503596018</v>
      </c>
      <c r="N9" s="27">
        <v>455.41555781</v>
      </c>
      <c r="O9" s="27">
        <v>461.15895388899997</v>
      </c>
      <c r="P9" s="19" t="s">
        <v>137</v>
      </c>
    </row>
    <row r="10" spans="1:16">
      <c r="A10" s="87" t="s">
        <v>4</v>
      </c>
      <c r="B10" s="88"/>
      <c r="C10" s="29">
        <f t="shared" ref="C10:L10" si="0">SUM(C4:C9)</f>
        <v>446</v>
      </c>
      <c r="D10" s="29">
        <f t="shared" si="0"/>
        <v>436</v>
      </c>
      <c r="E10" s="29">
        <f t="shared" si="0"/>
        <v>524</v>
      </c>
      <c r="F10" s="29">
        <f t="shared" si="0"/>
        <v>525</v>
      </c>
      <c r="G10" s="29">
        <f t="shared" si="0"/>
        <v>680</v>
      </c>
      <c r="H10" s="29">
        <f t="shared" si="0"/>
        <v>569</v>
      </c>
      <c r="I10" s="29">
        <f t="shared" si="0"/>
        <v>607.67025789100001</v>
      </c>
      <c r="J10" s="29">
        <f t="shared" si="0"/>
        <v>590.56076536599994</v>
      </c>
      <c r="K10" s="29">
        <f t="shared" si="0"/>
        <v>594.80339900299998</v>
      </c>
      <c r="L10" s="29">
        <f t="shared" si="0"/>
        <v>692.98332571499998</v>
      </c>
      <c r="M10" s="29">
        <f t="shared" ref="M10:N10" si="1">SUM(M4:M9)</f>
        <v>706.65318021799999</v>
      </c>
      <c r="N10" s="29">
        <f t="shared" si="1"/>
        <v>713.77837803500006</v>
      </c>
      <c r="O10" s="29">
        <f t="shared" ref="O10" si="2">SUM(O4:O9)</f>
        <v>716.75409660399998</v>
      </c>
      <c r="P10" s="4" t="s">
        <v>4</v>
      </c>
    </row>
  </sheetData>
  <mergeCells count="1">
    <mergeCell ref="A10:B10"/>
  </mergeCells>
  <pageMargins left="0.7" right="0.7" top="0.75" bottom="0.75" header="0.3" footer="0.3"/>
  <ignoredErrors>
    <ignoredError sqref="C10:J10 K10:O10"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B1" zoomScale="90" zoomScaleNormal="90" workbookViewId="0">
      <selection activeCell="M17" sqref="M17"/>
    </sheetView>
  </sheetViews>
  <sheetFormatPr defaultRowHeight="15"/>
  <cols>
    <col min="1" max="1" width="6.28515625" customWidth="1"/>
    <col min="2" max="2" width="34.42578125" bestFit="1" customWidth="1"/>
    <col min="3" max="3" width="6.7109375" bestFit="1" customWidth="1"/>
    <col min="5" max="5" width="7.42578125" bestFit="1" customWidth="1"/>
    <col min="6" max="6" width="7.140625" bestFit="1" customWidth="1"/>
    <col min="7" max="8" width="7.42578125" bestFit="1" customWidth="1"/>
    <col min="9" max="9" width="7.28515625" bestFit="1" customWidth="1"/>
    <col min="10" max="10" width="7.140625" bestFit="1" customWidth="1"/>
    <col min="11" max="11" width="7.42578125" bestFit="1" customWidth="1"/>
    <col min="12" max="15" width="7.140625" bestFit="1" customWidth="1"/>
    <col min="16" max="16" width="34.85546875" bestFit="1" customWidth="1"/>
  </cols>
  <sheetData>
    <row r="1" spans="1:16">
      <c r="A1" s="74" t="s">
        <v>362</v>
      </c>
    </row>
    <row r="2" spans="1:16">
      <c r="A2" s="77" t="s">
        <v>363</v>
      </c>
    </row>
    <row r="3" spans="1:16" ht="39" thickBot="1">
      <c r="A3" s="11" t="s">
        <v>11</v>
      </c>
      <c r="B3" s="28" t="s">
        <v>138</v>
      </c>
      <c r="C3" s="12">
        <v>42186</v>
      </c>
      <c r="D3" s="12">
        <v>42217</v>
      </c>
      <c r="E3" s="12">
        <v>42248</v>
      </c>
      <c r="F3" s="12">
        <v>42278</v>
      </c>
      <c r="G3" s="12">
        <v>42309</v>
      </c>
      <c r="H3" s="12">
        <v>42339</v>
      </c>
      <c r="I3" s="12">
        <v>42370</v>
      </c>
      <c r="J3" s="12">
        <v>42401</v>
      </c>
      <c r="K3" s="12">
        <v>42430</v>
      </c>
      <c r="L3" s="12">
        <v>42461</v>
      </c>
      <c r="M3" s="12">
        <v>42491</v>
      </c>
      <c r="N3" s="12">
        <v>42522</v>
      </c>
      <c r="O3" s="12">
        <v>42552</v>
      </c>
      <c r="P3" s="26" t="s">
        <v>139</v>
      </c>
    </row>
    <row r="4" spans="1:16" ht="15.75" thickTop="1">
      <c r="A4" s="14">
        <v>1</v>
      </c>
      <c r="B4" s="15" t="s">
        <v>126</v>
      </c>
      <c r="C4" s="27">
        <v>7</v>
      </c>
      <c r="D4" s="27">
        <v>7</v>
      </c>
      <c r="E4" s="27">
        <v>7</v>
      </c>
      <c r="F4" s="27">
        <v>7</v>
      </c>
      <c r="G4" s="27">
        <v>7</v>
      </c>
      <c r="H4" s="27">
        <v>7</v>
      </c>
      <c r="I4" s="27">
        <v>7.3730041039999996</v>
      </c>
      <c r="J4" s="27">
        <v>7.3638949</v>
      </c>
      <c r="K4" s="27">
        <v>7.3397856939999997</v>
      </c>
      <c r="L4" s="27">
        <v>9.3556215129999991</v>
      </c>
      <c r="M4" s="27">
        <v>9.3136158170000005</v>
      </c>
      <c r="N4" s="27">
        <v>9.2682437229999994</v>
      </c>
      <c r="O4" s="27">
        <v>9.2228716249999998</v>
      </c>
      <c r="P4" s="17" t="s">
        <v>129</v>
      </c>
    </row>
    <row r="5" spans="1:16">
      <c r="A5" s="9">
        <v>2</v>
      </c>
      <c r="B5" s="18" t="s">
        <v>127</v>
      </c>
      <c r="C5" s="27">
        <v>2</v>
      </c>
      <c r="D5" s="27">
        <v>2</v>
      </c>
      <c r="E5" s="27">
        <v>3</v>
      </c>
      <c r="F5" s="27">
        <v>2</v>
      </c>
      <c r="G5" s="27">
        <v>2</v>
      </c>
      <c r="H5" s="27">
        <v>2</v>
      </c>
      <c r="I5" s="27">
        <v>2.2579704380000001</v>
      </c>
      <c r="J5" s="27">
        <v>2.1771588209999999</v>
      </c>
      <c r="K5" s="27">
        <v>2.2239654450000002</v>
      </c>
      <c r="L5" s="27">
        <v>2.4965124379999999</v>
      </c>
      <c r="M5" s="27">
        <v>2.7193750859999999</v>
      </c>
      <c r="N5" s="27">
        <v>2.4977809579999999</v>
      </c>
      <c r="O5" s="27">
        <v>3.0562316740000002</v>
      </c>
      <c r="P5" s="19" t="s">
        <v>130</v>
      </c>
    </row>
    <row r="6" spans="1:16">
      <c r="A6" s="14">
        <v>3</v>
      </c>
      <c r="B6" s="18" t="s">
        <v>134</v>
      </c>
      <c r="C6" s="27">
        <v>3</v>
      </c>
      <c r="D6" s="27">
        <v>3</v>
      </c>
      <c r="E6" s="27">
        <v>3</v>
      </c>
      <c r="F6" s="27">
        <v>3</v>
      </c>
      <c r="G6" s="27">
        <v>3</v>
      </c>
      <c r="H6" s="27">
        <v>3</v>
      </c>
      <c r="I6" s="27">
        <v>3.065753607</v>
      </c>
      <c r="J6" s="27">
        <v>2.961819116</v>
      </c>
      <c r="K6" s="27">
        <v>2.9482644150000001</v>
      </c>
      <c r="L6" s="27">
        <v>3.1419187430000002</v>
      </c>
      <c r="M6" s="27">
        <v>3.191814822</v>
      </c>
      <c r="N6" s="27">
        <v>1.433910507</v>
      </c>
      <c r="O6" s="27">
        <v>2.9987462900000001</v>
      </c>
      <c r="P6" s="19" t="s">
        <v>131</v>
      </c>
    </row>
    <row r="7" spans="1:16">
      <c r="A7" s="9">
        <v>4</v>
      </c>
      <c r="B7" s="18" t="s">
        <v>135</v>
      </c>
      <c r="C7" s="27">
        <v>1</v>
      </c>
      <c r="D7" s="27">
        <v>1</v>
      </c>
      <c r="E7" s="27">
        <v>1</v>
      </c>
      <c r="F7" s="27">
        <v>1</v>
      </c>
      <c r="G7" s="27">
        <v>1</v>
      </c>
      <c r="H7" s="27">
        <v>0.5</v>
      </c>
      <c r="I7" s="31">
        <v>0.47758943599999998</v>
      </c>
      <c r="J7" s="31">
        <v>0.49290129300000002</v>
      </c>
      <c r="K7" s="31">
        <v>0.49614245499999998</v>
      </c>
      <c r="L7" s="31">
        <v>0.53938017599999999</v>
      </c>
      <c r="M7" s="31">
        <v>0.55089764399999996</v>
      </c>
      <c r="N7" s="31">
        <v>2.2581092269999998</v>
      </c>
      <c r="O7" s="31">
        <v>0.52220119899999995</v>
      </c>
      <c r="P7" s="19" t="s">
        <v>132</v>
      </c>
    </row>
    <row r="8" spans="1:16">
      <c r="A8" s="14">
        <v>5</v>
      </c>
      <c r="B8" s="18" t="s">
        <v>128</v>
      </c>
      <c r="C8" s="31">
        <v>0.1</v>
      </c>
      <c r="D8" s="31">
        <v>0.1</v>
      </c>
      <c r="E8" s="31">
        <v>0.1</v>
      </c>
      <c r="F8" s="31">
        <v>0.1</v>
      </c>
      <c r="G8" s="31">
        <v>0.1</v>
      </c>
      <c r="H8" s="31">
        <v>0.1</v>
      </c>
      <c r="I8" s="31">
        <v>7.2295102E-2</v>
      </c>
      <c r="J8" s="31">
        <v>6.9676340000000003E-2</v>
      </c>
      <c r="K8" s="31">
        <v>6.7057580000000006E-2</v>
      </c>
      <c r="L8" s="31">
        <v>7.1473865999999997E-2</v>
      </c>
      <c r="M8" s="31">
        <v>6.8855105E-2</v>
      </c>
      <c r="N8" s="31">
        <v>0.14943648600000001</v>
      </c>
      <c r="O8" s="31">
        <v>6.5909251000000002E-2</v>
      </c>
      <c r="P8" s="19" t="s">
        <v>133</v>
      </c>
    </row>
    <row r="9" spans="1:16">
      <c r="A9" s="9">
        <v>6</v>
      </c>
      <c r="B9" s="18" t="s">
        <v>136</v>
      </c>
      <c r="C9" s="27">
        <v>60</v>
      </c>
      <c r="D9" s="27">
        <v>60</v>
      </c>
      <c r="E9" s="27">
        <v>60</v>
      </c>
      <c r="F9" s="27">
        <v>60</v>
      </c>
      <c r="G9" s="27">
        <v>60</v>
      </c>
      <c r="H9" s="27">
        <v>61</v>
      </c>
      <c r="I9" s="27">
        <v>61.460177193</v>
      </c>
      <c r="J9" s="27">
        <v>61.427833442999997</v>
      </c>
      <c r="K9" s="27">
        <v>61.395489693000002</v>
      </c>
      <c r="L9" s="27">
        <v>62.856077065000001</v>
      </c>
      <c r="M9" s="27">
        <v>60.902549415000003</v>
      </c>
      <c r="N9" s="27">
        <v>60.869021764999999</v>
      </c>
      <c r="O9" s="27">
        <v>59.523161614999999</v>
      </c>
      <c r="P9" s="19" t="s">
        <v>137</v>
      </c>
    </row>
    <row r="10" spans="1:16">
      <c r="A10" s="87" t="s">
        <v>4</v>
      </c>
      <c r="B10" s="88"/>
      <c r="C10" s="29">
        <f t="shared" ref="C10:L10" si="0">SUM(C4:C9)</f>
        <v>73.099999999999994</v>
      </c>
      <c r="D10" s="29">
        <f t="shared" si="0"/>
        <v>73.099999999999994</v>
      </c>
      <c r="E10" s="29">
        <f t="shared" si="0"/>
        <v>74.099999999999994</v>
      </c>
      <c r="F10" s="29">
        <f t="shared" si="0"/>
        <v>73.099999999999994</v>
      </c>
      <c r="G10" s="29">
        <f t="shared" si="0"/>
        <v>73.099999999999994</v>
      </c>
      <c r="H10" s="29">
        <f t="shared" si="0"/>
        <v>73.599999999999994</v>
      </c>
      <c r="I10" s="29">
        <f t="shared" si="0"/>
        <v>74.706789880000002</v>
      </c>
      <c r="J10" s="29">
        <f t="shared" si="0"/>
        <v>74.493283912999999</v>
      </c>
      <c r="K10" s="29">
        <f t="shared" si="0"/>
        <v>74.470705281999997</v>
      </c>
      <c r="L10" s="29">
        <f t="shared" si="0"/>
        <v>78.460983800999998</v>
      </c>
      <c r="M10" s="29">
        <f t="shared" ref="M10:N10" si="1">SUM(M4:M9)</f>
        <v>76.747107889000006</v>
      </c>
      <c r="N10" s="29">
        <f t="shared" si="1"/>
        <v>76.476502666000002</v>
      </c>
      <c r="O10" s="29">
        <f t="shared" ref="O10" si="2">SUM(O4:O9)</f>
        <v>75.389121653999993</v>
      </c>
      <c r="P10" s="4" t="s">
        <v>4</v>
      </c>
    </row>
  </sheetData>
  <mergeCells count="1">
    <mergeCell ref="A10:B10"/>
  </mergeCells>
  <pageMargins left="0.7" right="0.7" top="0.75" bottom="0.75" header="0.3" footer="0.3"/>
  <ignoredErrors>
    <ignoredError sqref="C10:K10 L10:O10"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80" zoomScaleNormal="80" workbookViewId="0">
      <selection activeCell="O4" sqref="O4:O8"/>
    </sheetView>
  </sheetViews>
  <sheetFormatPr defaultRowHeight="15"/>
  <cols>
    <col min="2" max="2" width="42.42578125" bestFit="1" customWidth="1"/>
    <col min="4" max="4" width="10" bestFit="1" customWidth="1"/>
    <col min="16" max="16" width="34.85546875" bestFit="1" customWidth="1"/>
  </cols>
  <sheetData>
    <row r="1" spans="1:16">
      <c r="A1" s="74" t="s">
        <v>364</v>
      </c>
    </row>
    <row r="2" spans="1:16">
      <c r="A2" s="77" t="s">
        <v>365</v>
      </c>
    </row>
    <row r="3" spans="1:16" ht="26.25" thickBot="1">
      <c r="A3" s="11" t="s">
        <v>11</v>
      </c>
      <c r="B3" s="28" t="s">
        <v>140</v>
      </c>
      <c r="C3" s="12">
        <v>42186</v>
      </c>
      <c r="D3" s="12">
        <v>42217</v>
      </c>
      <c r="E3" s="12">
        <v>42248</v>
      </c>
      <c r="F3" s="12">
        <v>42278</v>
      </c>
      <c r="G3" s="12">
        <v>42309</v>
      </c>
      <c r="H3" s="12">
        <v>42339</v>
      </c>
      <c r="I3" s="12">
        <v>42370</v>
      </c>
      <c r="J3" s="12">
        <v>42401</v>
      </c>
      <c r="K3" s="12">
        <v>42430</v>
      </c>
      <c r="L3" s="12">
        <v>42461</v>
      </c>
      <c r="M3" s="12">
        <v>42491</v>
      </c>
      <c r="N3" s="12">
        <v>42522</v>
      </c>
      <c r="O3" s="12">
        <v>42552</v>
      </c>
      <c r="P3" s="26" t="s">
        <v>141</v>
      </c>
    </row>
    <row r="4" spans="1:16" ht="15.75" thickTop="1">
      <c r="A4" s="14">
        <v>1</v>
      </c>
      <c r="B4" s="15" t="s">
        <v>147</v>
      </c>
      <c r="C4" s="27">
        <v>196</v>
      </c>
      <c r="D4" s="27">
        <v>143</v>
      </c>
      <c r="E4" s="27">
        <v>191</v>
      </c>
      <c r="F4" s="27">
        <v>134</v>
      </c>
      <c r="G4" s="27">
        <v>146</v>
      </c>
      <c r="H4" s="27">
        <v>112</v>
      </c>
      <c r="I4" s="27">
        <v>114.16936876</v>
      </c>
      <c r="J4" s="27">
        <v>113.10388668900001</v>
      </c>
      <c r="K4" s="27">
        <v>111.645590414</v>
      </c>
      <c r="L4" s="27">
        <v>121.14855781599999</v>
      </c>
      <c r="M4" s="27">
        <v>126.432884499</v>
      </c>
      <c r="N4" s="27">
        <v>117.895655723</v>
      </c>
      <c r="O4" s="27">
        <v>137.869671907</v>
      </c>
      <c r="P4" s="17" t="s">
        <v>142</v>
      </c>
    </row>
    <row r="5" spans="1:16">
      <c r="A5" s="9">
        <v>2</v>
      </c>
      <c r="B5" s="18" t="s">
        <v>148</v>
      </c>
      <c r="C5" s="27">
        <v>201</v>
      </c>
      <c r="D5" s="27">
        <v>179</v>
      </c>
      <c r="E5" s="27">
        <v>208</v>
      </c>
      <c r="F5" s="27">
        <v>273</v>
      </c>
      <c r="G5" s="27">
        <v>288</v>
      </c>
      <c r="H5" s="27">
        <v>137</v>
      </c>
      <c r="I5" s="27">
        <v>168.170929839</v>
      </c>
      <c r="J5" s="27">
        <v>280.98226753799997</v>
      </c>
      <c r="K5" s="27">
        <v>249.14549984999999</v>
      </c>
      <c r="L5" s="27">
        <v>193.80510219999999</v>
      </c>
      <c r="M5" s="27">
        <v>175.73974390199999</v>
      </c>
      <c r="N5" s="27">
        <v>263.09572083500001</v>
      </c>
      <c r="O5" s="27">
        <v>358.51654688799999</v>
      </c>
      <c r="P5" s="19" t="s">
        <v>143</v>
      </c>
    </row>
    <row r="6" spans="1:16">
      <c r="A6" s="14">
        <v>3</v>
      </c>
      <c r="B6" s="18" t="s">
        <v>149</v>
      </c>
      <c r="C6" s="27">
        <v>268</v>
      </c>
      <c r="D6" s="27">
        <v>243</v>
      </c>
      <c r="E6" s="27">
        <v>229</v>
      </c>
      <c r="F6" s="27">
        <v>196</v>
      </c>
      <c r="G6" s="27">
        <v>176</v>
      </c>
      <c r="H6" s="27">
        <v>165</v>
      </c>
      <c r="I6" s="27">
        <v>206.414843819</v>
      </c>
      <c r="J6" s="27">
        <v>262.34919518200002</v>
      </c>
      <c r="K6" s="27">
        <v>217.769094223</v>
      </c>
      <c r="L6" s="27">
        <v>231.19091072699999</v>
      </c>
      <c r="M6" s="27">
        <v>222.16221177200001</v>
      </c>
      <c r="N6" s="27">
        <v>173.47653649</v>
      </c>
      <c r="O6" s="27">
        <v>202.97379870699999</v>
      </c>
      <c r="P6" s="19" t="s">
        <v>144</v>
      </c>
    </row>
    <row r="7" spans="1:16">
      <c r="A7" s="9">
        <v>4</v>
      </c>
      <c r="B7" s="18" t="s">
        <v>150</v>
      </c>
      <c r="C7" s="27">
        <v>113</v>
      </c>
      <c r="D7" s="27">
        <v>100</v>
      </c>
      <c r="E7" s="27">
        <v>118</v>
      </c>
      <c r="F7" s="27">
        <v>129</v>
      </c>
      <c r="G7" s="27">
        <v>132</v>
      </c>
      <c r="H7" s="27">
        <v>537</v>
      </c>
      <c r="I7" s="27">
        <v>541.26465952199999</v>
      </c>
      <c r="J7" s="27">
        <v>505.28783789200003</v>
      </c>
      <c r="K7" s="27">
        <v>500.21069526799999</v>
      </c>
      <c r="L7" s="27">
        <v>130.394406567</v>
      </c>
      <c r="M7" s="27">
        <v>93.493601866000006</v>
      </c>
      <c r="N7" s="27">
        <v>89.041298342999994</v>
      </c>
      <c r="O7" s="27">
        <v>86.840285375999997</v>
      </c>
      <c r="P7" s="19" t="s">
        <v>145</v>
      </c>
    </row>
    <row r="8" spans="1:16">
      <c r="A8" s="14">
        <v>5</v>
      </c>
      <c r="B8" s="18" t="s">
        <v>151</v>
      </c>
      <c r="C8" s="27">
        <v>232</v>
      </c>
      <c r="D8" s="27">
        <v>219</v>
      </c>
      <c r="E8" s="27">
        <v>226</v>
      </c>
      <c r="F8" s="27">
        <v>210</v>
      </c>
      <c r="G8" s="27">
        <v>362</v>
      </c>
      <c r="H8" s="27">
        <v>180</v>
      </c>
      <c r="I8" s="27">
        <v>210.21541487799999</v>
      </c>
      <c r="J8" s="27">
        <v>232.12580668199999</v>
      </c>
      <c r="K8" s="27">
        <v>231.45882016300001</v>
      </c>
      <c r="L8" s="27">
        <v>248.70225031499999</v>
      </c>
      <c r="M8" s="27">
        <v>252.054371643</v>
      </c>
      <c r="N8" s="27">
        <v>255.48123760499999</v>
      </c>
      <c r="O8" s="27">
        <v>256.71488324699999</v>
      </c>
      <c r="P8" s="19" t="s">
        <v>146</v>
      </c>
    </row>
    <row r="9" spans="1:16">
      <c r="A9" s="87" t="s">
        <v>4</v>
      </c>
      <c r="B9" s="88"/>
      <c r="C9" s="29">
        <f t="shared" ref="C9:L9" si="0">SUM(C4:C8)</f>
        <v>1010</v>
      </c>
      <c r="D9" s="29">
        <f t="shared" si="0"/>
        <v>884</v>
      </c>
      <c r="E9" s="29">
        <f t="shared" si="0"/>
        <v>972</v>
      </c>
      <c r="F9" s="29">
        <f t="shared" si="0"/>
        <v>942</v>
      </c>
      <c r="G9" s="29">
        <f t="shared" si="0"/>
        <v>1104</v>
      </c>
      <c r="H9" s="29">
        <f t="shared" si="0"/>
        <v>1131</v>
      </c>
      <c r="I9" s="29">
        <f t="shared" si="0"/>
        <v>1240.235216818</v>
      </c>
      <c r="J9" s="29">
        <f t="shared" si="0"/>
        <v>1393.8489939830001</v>
      </c>
      <c r="K9" s="29">
        <f t="shared" si="0"/>
        <v>1310.2296999179998</v>
      </c>
      <c r="L9" s="29">
        <f t="shared" si="0"/>
        <v>925.24122762499996</v>
      </c>
      <c r="M9" s="29">
        <f t="shared" ref="M9:N9" si="1">SUM(M4:M8)</f>
        <v>869.88281368200001</v>
      </c>
      <c r="N9" s="29">
        <f t="shared" si="1"/>
        <v>898.99044899599994</v>
      </c>
      <c r="O9" s="29">
        <f t="shared" ref="O9" si="2">SUM(O4:O8)</f>
        <v>1042.915186125</v>
      </c>
      <c r="P9" s="4" t="s">
        <v>4</v>
      </c>
    </row>
  </sheetData>
  <mergeCells count="1">
    <mergeCell ref="A9:B9"/>
  </mergeCells>
  <pageMargins left="0.7" right="0.7" top="0.75" bottom="0.75" header="0.3" footer="0.3"/>
  <ignoredErrors>
    <ignoredError sqref="C9:J9 K9:O9"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70" zoomScaleNormal="70" workbookViewId="0">
      <selection activeCell="N16" sqref="N16"/>
    </sheetView>
  </sheetViews>
  <sheetFormatPr defaultRowHeight="15"/>
  <cols>
    <col min="1" max="1" width="5.28515625" customWidth="1"/>
    <col min="2" max="2" width="42.42578125" bestFit="1" customWidth="1"/>
    <col min="16" max="16" width="36.42578125" bestFit="1" customWidth="1"/>
  </cols>
  <sheetData>
    <row r="1" spans="1:16">
      <c r="A1" s="74" t="s">
        <v>366</v>
      </c>
    </row>
    <row r="2" spans="1:16">
      <c r="A2" s="77" t="s">
        <v>367</v>
      </c>
    </row>
    <row r="3" spans="1:16" ht="26.25" thickBot="1">
      <c r="A3" s="11" t="s">
        <v>11</v>
      </c>
      <c r="B3" s="28" t="s">
        <v>152</v>
      </c>
      <c r="C3" s="12">
        <v>42186</v>
      </c>
      <c r="D3" s="12">
        <v>42217</v>
      </c>
      <c r="E3" s="12">
        <v>42248</v>
      </c>
      <c r="F3" s="12">
        <v>42278</v>
      </c>
      <c r="G3" s="12">
        <v>42309</v>
      </c>
      <c r="H3" s="12">
        <v>42339</v>
      </c>
      <c r="I3" s="12">
        <v>42370</v>
      </c>
      <c r="J3" s="12">
        <v>42401</v>
      </c>
      <c r="K3" s="12">
        <v>42430</v>
      </c>
      <c r="L3" s="12">
        <v>42461</v>
      </c>
      <c r="M3" s="12">
        <v>42491</v>
      </c>
      <c r="N3" s="12">
        <v>42522</v>
      </c>
      <c r="O3" s="12">
        <v>42552</v>
      </c>
      <c r="P3" s="26" t="s">
        <v>153</v>
      </c>
    </row>
    <row r="4" spans="1:16" ht="15.75" thickTop="1">
      <c r="A4" s="14">
        <v>1</v>
      </c>
      <c r="B4" s="15" t="s">
        <v>147</v>
      </c>
      <c r="C4" s="27">
        <v>24</v>
      </c>
      <c r="D4" s="27">
        <v>30</v>
      </c>
      <c r="E4" s="27">
        <v>32</v>
      </c>
      <c r="F4" s="27">
        <v>29</v>
      </c>
      <c r="G4" s="27">
        <v>36</v>
      </c>
      <c r="H4" s="27">
        <v>35</v>
      </c>
      <c r="I4" s="27">
        <v>36.077279664000002</v>
      </c>
      <c r="J4" s="27">
        <v>40.958447384000003</v>
      </c>
      <c r="K4" s="27">
        <v>31.273095018999999</v>
      </c>
      <c r="L4" s="27">
        <v>36.980841292000001</v>
      </c>
      <c r="M4" s="27">
        <v>31.085046891000001</v>
      </c>
      <c r="N4" s="27">
        <v>29.688189593000001</v>
      </c>
      <c r="O4" s="27">
        <v>35.653709100999997</v>
      </c>
      <c r="P4" s="17" t="s">
        <v>142</v>
      </c>
    </row>
    <row r="5" spans="1:16">
      <c r="A5" s="9">
        <v>2</v>
      </c>
      <c r="B5" s="18" t="s">
        <v>148</v>
      </c>
      <c r="C5" s="27">
        <v>21</v>
      </c>
      <c r="D5" s="27">
        <v>23</v>
      </c>
      <c r="E5" s="27">
        <v>12</v>
      </c>
      <c r="F5" s="27">
        <v>62</v>
      </c>
      <c r="G5" s="27">
        <v>41</v>
      </c>
      <c r="H5" s="27">
        <v>129</v>
      </c>
      <c r="I5" s="27">
        <v>332.30946189299999</v>
      </c>
      <c r="J5" s="27">
        <v>65.540341837</v>
      </c>
      <c r="K5" s="27">
        <v>7.3197907229999997</v>
      </c>
      <c r="L5" s="27">
        <v>67.733179862</v>
      </c>
      <c r="M5" s="27">
        <v>49.249550943999999</v>
      </c>
      <c r="N5" s="27">
        <v>58.161873626000002</v>
      </c>
      <c r="O5" s="27">
        <v>78.496286052000002</v>
      </c>
      <c r="P5" s="19" t="s">
        <v>143</v>
      </c>
    </row>
    <row r="6" spans="1:16">
      <c r="A6" s="14">
        <v>3</v>
      </c>
      <c r="B6" s="18" t="s">
        <v>149</v>
      </c>
      <c r="C6" s="27">
        <v>38</v>
      </c>
      <c r="D6" s="27">
        <v>37</v>
      </c>
      <c r="E6" s="27">
        <v>39</v>
      </c>
      <c r="F6" s="27">
        <v>37</v>
      </c>
      <c r="G6" s="27">
        <v>37</v>
      </c>
      <c r="H6" s="27">
        <v>32</v>
      </c>
      <c r="I6" s="27">
        <v>31.805446328999999</v>
      </c>
      <c r="J6" s="27">
        <v>31.630486955999999</v>
      </c>
      <c r="K6" s="27">
        <v>31.265495688000001</v>
      </c>
      <c r="L6" s="27">
        <v>27.179489444000001</v>
      </c>
      <c r="M6" s="27">
        <v>25.007370807000001</v>
      </c>
      <c r="N6" s="27">
        <v>22.825174286999999</v>
      </c>
      <c r="O6" s="27">
        <v>19.208063666000001</v>
      </c>
      <c r="P6" s="19" t="s">
        <v>144</v>
      </c>
    </row>
    <row r="7" spans="1:16">
      <c r="A7" s="9">
        <v>4</v>
      </c>
      <c r="B7" s="18" t="s">
        <v>150</v>
      </c>
      <c r="C7" s="27">
        <v>26</v>
      </c>
      <c r="D7" s="27">
        <v>18</v>
      </c>
      <c r="E7" s="27">
        <v>20</v>
      </c>
      <c r="F7" s="27">
        <v>21</v>
      </c>
      <c r="G7" s="27">
        <v>34</v>
      </c>
      <c r="H7" s="27">
        <v>25</v>
      </c>
      <c r="I7" s="27">
        <v>23.498874464</v>
      </c>
      <c r="J7" s="27">
        <v>32.086664755999998</v>
      </c>
      <c r="K7" s="27">
        <v>20.414940979000001</v>
      </c>
      <c r="L7" s="27">
        <v>48.776392010999999</v>
      </c>
      <c r="M7" s="27">
        <v>44.562984771000004</v>
      </c>
      <c r="N7" s="27">
        <v>45.516111062999997</v>
      </c>
      <c r="O7" s="27">
        <v>49.863030096999999</v>
      </c>
      <c r="P7" s="19" t="s">
        <v>145</v>
      </c>
    </row>
    <row r="8" spans="1:16">
      <c r="A8" s="14">
        <v>5</v>
      </c>
      <c r="B8" s="18" t="s">
        <v>151</v>
      </c>
      <c r="C8" s="31">
        <v>34</v>
      </c>
      <c r="D8" s="31">
        <v>36</v>
      </c>
      <c r="E8" s="31">
        <v>37</v>
      </c>
      <c r="F8" s="31">
        <v>33</v>
      </c>
      <c r="G8" s="31">
        <v>32</v>
      </c>
      <c r="H8" s="31">
        <v>31</v>
      </c>
      <c r="I8" s="31">
        <v>31.609887487000002</v>
      </c>
      <c r="J8" s="27">
        <v>33.256810747999999</v>
      </c>
      <c r="K8" s="27">
        <v>32.586481947000003</v>
      </c>
      <c r="L8" s="27">
        <v>449.42566217699999</v>
      </c>
      <c r="M8" s="27">
        <v>452.26883954800002</v>
      </c>
      <c r="N8" s="27">
        <v>452.16101743199999</v>
      </c>
      <c r="O8" s="27">
        <v>453.52307990000003</v>
      </c>
      <c r="P8" s="19" t="s">
        <v>146</v>
      </c>
    </row>
    <row r="9" spans="1:16">
      <c r="A9" s="87" t="s">
        <v>4</v>
      </c>
      <c r="B9" s="88"/>
      <c r="C9" s="29">
        <f t="shared" ref="C9:L9" si="0">SUM(C4:C8)</f>
        <v>143</v>
      </c>
      <c r="D9" s="29">
        <f t="shared" si="0"/>
        <v>144</v>
      </c>
      <c r="E9" s="29">
        <f t="shared" si="0"/>
        <v>140</v>
      </c>
      <c r="F9" s="29">
        <f t="shared" si="0"/>
        <v>182</v>
      </c>
      <c r="G9" s="29">
        <f t="shared" si="0"/>
        <v>180</v>
      </c>
      <c r="H9" s="29">
        <f t="shared" si="0"/>
        <v>252</v>
      </c>
      <c r="I9" s="29">
        <f t="shared" si="0"/>
        <v>455.30094983699996</v>
      </c>
      <c r="J9" s="29">
        <f t="shared" si="0"/>
        <v>203.47275168100001</v>
      </c>
      <c r="K9" s="29">
        <f t="shared" si="0"/>
        <v>122.85980435600001</v>
      </c>
      <c r="L9" s="29">
        <f t="shared" si="0"/>
        <v>630.09556478600007</v>
      </c>
      <c r="M9" s="29">
        <f t="shared" ref="M9:N9" si="1">SUM(M4:M8)</f>
        <v>602.173792961</v>
      </c>
      <c r="N9" s="29">
        <f t="shared" si="1"/>
        <v>608.35236600100006</v>
      </c>
      <c r="O9" s="29">
        <f t="shared" ref="O9" si="2">SUM(O4:O8)</f>
        <v>636.74416881600007</v>
      </c>
      <c r="P9" s="4" t="s">
        <v>4</v>
      </c>
    </row>
  </sheetData>
  <mergeCells count="1">
    <mergeCell ref="A9:B9"/>
  </mergeCells>
  <pageMargins left="0.7" right="0.7" top="0.75" bottom="0.75" header="0.3" footer="0.3"/>
  <ignoredErrors>
    <ignoredError sqref="C9:O9"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80" zoomScaleNormal="80" workbookViewId="0">
      <selection activeCell="L15" sqref="L15"/>
    </sheetView>
  </sheetViews>
  <sheetFormatPr defaultRowHeight="15"/>
  <cols>
    <col min="1" max="1" width="5.140625" customWidth="1"/>
    <col min="2" max="2" width="42.42578125" bestFit="1" customWidth="1"/>
    <col min="4" max="4" width="10" bestFit="1" customWidth="1"/>
    <col min="10" max="10" width="7.7109375" bestFit="1" customWidth="1"/>
    <col min="11" max="11" width="7.85546875" bestFit="1" customWidth="1"/>
    <col min="12" max="15" width="7.85546875" customWidth="1"/>
    <col min="16" max="16" width="36.42578125" bestFit="1" customWidth="1"/>
  </cols>
  <sheetData>
    <row r="1" spans="1:16">
      <c r="A1" s="74" t="s">
        <v>368</v>
      </c>
    </row>
    <row r="2" spans="1:16">
      <c r="A2" s="77" t="s">
        <v>369</v>
      </c>
    </row>
    <row r="3" spans="1:16" ht="26.25" thickBot="1">
      <c r="A3" s="11" t="s">
        <v>11</v>
      </c>
      <c r="B3" s="28" t="s">
        <v>152</v>
      </c>
      <c r="C3" s="12">
        <v>42186</v>
      </c>
      <c r="D3" s="12">
        <v>42217</v>
      </c>
      <c r="E3" s="12">
        <v>42248</v>
      </c>
      <c r="F3" s="12">
        <v>42278</v>
      </c>
      <c r="G3" s="12">
        <v>42309</v>
      </c>
      <c r="H3" s="12">
        <v>42339</v>
      </c>
      <c r="I3" s="12">
        <v>42370</v>
      </c>
      <c r="J3" s="12">
        <v>42401</v>
      </c>
      <c r="K3" s="12">
        <v>42430</v>
      </c>
      <c r="L3" s="12">
        <v>42461</v>
      </c>
      <c r="M3" s="12">
        <v>42491</v>
      </c>
      <c r="N3" s="12">
        <v>42522</v>
      </c>
      <c r="O3" s="12">
        <v>42552</v>
      </c>
      <c r="P3" s="26" t="s">
        <v>153</v>
      </c>
    </row>
    <row r="4" spans="1:16" ht="15.75" thickTop="1">
      <c r="A4" s="14">
        <v>1</v>
      </c>
      <c r="B4" s="15" t="s">
        <v>147</v>
      </c>
      <c r="C4" s="27">
        <v>15</v>
      </c>
      <c r="D4" s="27">
        <v>26</v>
      </c>
      <c r="E4" s="27">
        <v>26</v>
      </c>
      <c r="F4" s="27">
        <v>25</v>
      </c>
      <c r="G4" s="27">
        <v>23</v>
      </c>
      <c r="H4" s="27">
        <v>18</v>
      </c>
      <c r="I4" s="27">
        <v>16.602772117000001</v>
      </c>
      <c r="J4" s="27">
        <v>19.743354285999999</v>
      </c>
      <c r="K4" s="27">
        <v>17.428082343</v>
      </c>
      <c r="L4" s="27">
        <v>20.259608174</v>
      </c>
      <c r="M4" s="27">
        <v>23.890163534999999</v>
      </c>
      <c r="N4" s="27">
        <v>26.858892321999999</v>
      </c>
      <c r="O4" s="27">
        <v>19.419641727999998</v>
      </c>
      <c r="P4" s="17" t="s">
        <v>142</v>
      </c>
    </row>
    <row r="5" spans="1:16">
      <c r="A5" s="9">
        <v>2</v>
      </c>
      <c r="B5" s="18" t="s">
        <v>148</v>
      </c>
      <c r="C5" s="27">
        <v>19</v>
      </c>
      <c r="D5" s="27">
        <v>46</v>
      </c>
      <c r="E5" s="27">
        <v>26</v>
      </c>
      <c r="F5" s="27">
        <v>10</v>
      </c>
      <c r="G5" s="27">
        <v>88</v>
      </c>
      <c r="H5" s="27">
        <v>22</v>
      </c>
      <c r="I5" s="27">
        <v>66.919310131000003</v>
      </c>
      <c r="J5" s="27">
        <v>120.548818922</v>
      </c>
      <c r="K5" s="27">
        <v>264.14262371799998</v>
      </c>
      <c r="L5" s="27">
        <v>85.216289724000006</v>
      </c>
      <c r="M5" s="27">
        <v>90.769264214000003</v>
      </c>
      <c r="N5" s="27">
        <v>49.670932679000003</v>
      </c>
      <c r="O5" s="27">
        <v>116.65621619700001</v>
      </c>
      <c r="P5" s="19" t="s">
        <v>143</v>
      </c>
    </row>
    <row r="6" spans="1:16">
      <c r="A6" s="14">
        <v>3</v>
      </c>
      <c r="B6" s="18" t="s">
        <v>149</v>
      </c>
      <c r="C6" s="27">
        <v>1</v>
      </c>
      <c r="D6" s="27">
        <v>1</v>
      </c>
      <c r="E6" s="27">
        <v>1</v>
      </c>
      <c r="F6" s="27">
        <v>1</v>
      </c>
      <c r="G6" s="27">
        <v>1</v>
      </c>
      <c r="H6" s="27">
        <v>1</v>
      </c>
      <c r="I6" s="27">
        <v>0.71960510899999997</v>
      </c>
      <c r="J6" s="27">
        <v>0.664876892</v>
      </c>
      <c r="K6" s="27">
        <v>0.61014867500000003</v>
      </c>
      <c r="L6" s="27">
        <v>0.50069224099999998</v>
      </c>
      <c r="M6" s="27">
        <v>0.44596402400000001</v>
      </c>
      <c r="N6" s="27">
        <v>0.39123580699999999</v>
      </c>
      <c r="O6" s="27">
        <v>0.33650759000000002</v>
      </c>
      <c r="P6" s="19" t="s">
        <v>144</v>
      </c>
    </row>
    <row r="7" spans="1:16">
      <c r="A7" s="9">
        <v>4</v>
      </c>
      <c r="B7" s="18" t="s">
        <v>150</v>
      </c>
      <c r="C7" s="27">
        <v>44</v>
      </c>
      <c r="D7" s="27">
        <v>47</v>
      </c>
      <c r="E7" s="27">
        <v>52</v>
      </c>
      <c r="F7" s="27">
        <v>50</v>
      </c>
      <c r="G7" s="27">
        <v>56</v>
      </c>
      <c r="H7" s="27">
        <v>49</v>
      </c>
      <c r="I7" s="27">
        <v>53.671301233999998</v>
      </c>
      <c r="J7" s="27">
        <v>59.950525278999997</v>
      </c>
      <c r="K7" s="27">
        <v>59.487963434000001</v>
      </c>
      <c r="L7" s="27">
        <v>61.259037919000001</v>
      </c>
      <c r="M7" s="27">
        <v>61.326362052</v>
      </c>
      <c r="N7" s="27">
        <v>58.678474928999997</v>
      </c>
      <c r="O7" s="27">
        <v>52.971325012999998</v>
      </c>
      <c r="P7" s="19" t="s">
        <v>145</v>
      </c>
    </row>
    <row r="8" spans="1:16">
      <c r="A8" s="14">
        <v>5</v>
      </c>
      <c r="B8" s="18" t="s">
        <v>151</v>
      </c>
      <c r="C8" s="31">
        <v>46</v>
      </c>
      <c r="D8" s="31">
        <v>74</v>
      </c>
      <c r="E8" s="31">
        <v>58</v>
      </c>
      <c r="F8" s="31">
        <v>68</v>
      </c>
      <c r="G8" s="31">
        <v>110</v>
      </c>
      <c r="H8" s="31">
        <v>68</v>
      </c>
      <c r="I8" s="31">
        <v>46.735229586999999</v>
      </c>
      <c r="J8" s="27">
        <v>56.693773514999997</v>
      </c>
      <c r="K8" s="27">
        <v>90.529657624999999</v>
      </c>
      <c r="L8" s="27">
        <v>64.271333693000003</v>
      </c>
      <c r="M8" s="27">
        <v>77.162746381000005</v>
      </c>
      <c r="N8" s="27">
        <v>61.695607029000001</v>
      </c>
      <c r="O8" s="27">
        <v>62.691938112000003</v>
      </c>
      <c r="P8" s="19" t="s">
        <v>146</v>
      </c>
    </row>
    <row r="9" spans="1:16">
      <c r="A9" s="87" t="s">
        <v>4</v>
      </c>
      <c r="B9" s="88"/>
      <c r="C9" s="29">
        <f t="shared" ref="C9:L9" si="0">SUM(C4:C8)</f>
        <v>125</v>
      </c>
      <c r="D9" s="29">
        <f t="shared" si="0"/>
        <v>194</v>
      </c>
      <c r="E9" s="29">
        <f t="shared" si="0"/>
        <v>163</v>
      </c>
      <c r="F9" s="29">
        <f t="shared" si="0"/>
        <v>154</v>
      </c>
      <c r="G9" s="29">
        <f t="shared" si="0"/>
        <v>278</v>
      </c>
      <c r="H9" s="29">
        <f t="shared" si="0"/>
        <v>158</v>
      </c>
      <c r="I9" s="29">
        <f t="shared" si="0"/>
        <v>184.64821817799998</v>
      </c>
      <c r="J9" s="29">
        <f t="shared" si="0"/>
        <v>257.60134889400001</v>
      </c>
      <c r="K9" s="29">
        <f t="shared" si="0"/>
        <v>432.19847579500004</v>
      </c>
      <c r="L9" s="29">
        <f t="shared" si="0"/>
        <v>231.50696175100001</v>
      </c>
      <c r="M9" s="29">
        <f t="shared" ref="M9" si="1">SUM(M4:M8)</f>
        <v>253.59450020600002</v>
      </c>
      <c r="N9" s="29">
        <f>SUM(N4:N8)</f>
        <v>197.295142766</v>
      </c>
      <c r="O9" s="29">
        <f>SUM(O4:O8)</f>
        <v>252.07562863999999</v>
      </c>
      <c r="P9" s="4" t="s">
        <v>4</v>
      </c>
    </row>
    <row r="15" spans="1:16">
      <c r="D15" t="s">
        <v>125</v>
      </c>
    </row>
  </sheetData>
  <mergeCells count="1">
    <mergeCell ref="A9:B9"/>
  </mergeCells>
  <pageMargins left="0.7" right="0.7" top="0.75" bottom="0.75" header="0.3" footer="0.3"/>
  <ignoredErrors>
    <ignoredError sqref="C9:J9 K9:O9"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90" zoomScaleNormal="90" workbookViewId="0">
      <selection activeCell="O12" sqref="O12:O16"/>
    </sheetView>
  </sheetViews>
  <sheetFormatPr defaultRowHeight="15"/>
  <cols>
    <col min="1" max="1" width="3.85546875" customWidth="1"/>
    <col min="2" max="2" width="39.42578125" bestFit="1" customWidth="1"/>
    <col min="3" max="3" width="8.28515625" bestFit="1" customWidth="1"/>
    <col min="4" max="4" width="9.140625" bestFit="1" customWidth="1"/>
    <col min="5" max="9" width="8.28515625" bestFit="1" customWidth="1"/>
    <col min="10" max="10" width="7.28515625" bestFit="1" customWidth="1"/>
    <col min="11" max="11" width="7.42578125" bestFit="1" customWidth="1"/>
    <col min="12" max="15" width="7.42578125" customWidth="1"/>
    <col min="16" max="16" width="34.140625" bestFit="1" customWidth="1"/>
  </cols>
  <sheetData>
    <row r="1" spans="1:18">
      <c r="A1" s="74" t="s">
        <v>370</v>
      </c>
    </row>
    <row r="2" spans="1:18">
      <c r="A2" s="77" t="s">
        <v>371</v>
      </c>
    </row>
    <row r="3" spans="1:18" ht="15.75" thickBot="1">
      <c r="A3" s="11" t="s">
        <v>11</v>
      </c>
      <c r="B3" s="28" t="s">
        <v>154</v>
      </c>
      <c r="C3" s="12">
        <v>42186</v>
      </c>
      <c r="D3" s="12">
        <v>42217</v>
      </c>
      <c r="E3" s="12">
        <v>42248</v>
      </c>
      <c r="F3" s="12">
        <v>42278</v>
      </c>
      <c r="G3" s="12">
        <v>42309</v>
      </c>
      <c r="H3" s="12">
        <v>42339</v>
      </c>
      <c r="I3" s="12">
        <v>42370</v>
      </c>
      <c r="J3" s="12">
        <v>42401</v>
      </c>
      <c r="K3" s="12">
        <v>42430</v>
      </c>
      <c r="L3" s="12">
        <v>42461</v>
      </c>
      <c r="M3" s="12">
        <v>42491</v>
      </c>
      <c r="N3" s="12">
        <v>42522</v>
      </c>
      <c r="O3" s="12">
        <v>42552</v>
      </c>
      <c r="P3" s="26" t="s">
        <v>155</v>
      </c>
    </row>
    <row r="4" spans="1:18" ht="15.75" thickTop="1">
      <c r="A4" s="91" t="s">
        <v>156</v>
      </c>
      <c r="B4" s="92"/>
      <c r="C4" s="27"/>
      <c r="D4" s="27"/>
      <c r="E4" s="27"/>
      <c r="F4" s="27"/>
      <c r="G4" s="27"/>
      <c r="H4" s="27"/>
      <c r="I4" s="27"/>
      <c r="J4" s="27"/>
      <c r="K4" s="27"/>
      <c r="L4" s="27"/>
      <c r="M4" s="27"/>
      <c r="N4" s="27"/>
      <c r="O4" s="27"/>
      <c r="P4" s="17" t="s">
        <v>171</v>
      </c>
    </row>
    <row r="5" spans="1:18">
      <c r="A5" s="9">
        <v>1</v>
      </c>
      <c r="B5" s="18" t="s">
        <v>157</v>
      </c>
      <c r="C5" s="27">
        <v>6112.9794332290003</v>
      </c>
      <c r="D5" s="27">
        <v>6953.5842588559999</v>
      </c>
      <c r="E5" s="27">
        <v>7835.457508898</v>
      </c>
      <c r="F5" s="27">
        <v>8784.2779601849998</v>
      </c>
      <c r="G5" s="27">
        <v>9528.13718849</v>
      </c>
      <c r="H5" s="27">
        <v>10364.328066231999</v>
      </c>
      <c r="I5" s="27">
        <v>1201.9745051259999</v>
      </c>
      <c r="J5" s="27">
        <v>1983.7015119050002</v>
      </c>
      <c r="K5" s="27">
        <v>3015.8409392369999</v>
      </c>
      <c r="L5" s="27">
        <v>3791.0631075699994</v>
      </c>
      <c r="M5" s="27">
        <v>4702.4707419380002</v>
      </c>
      <c r="N5" s="27">
        <v>5490.4573432930001</v>
      </c>
      <c r="O5" s="27">
        <v>6425.3960804349999</v>
      </c>
      <c r="P5" s="19" t="s">
        <v>172</v>
      </c>
      <c r="Q5" s="80"/>
      <c r="R5" s="81"/>
    </row>
    <row r="6" spans="1:18">
      <c r="A6" s="14">
        <v>2</v>
      </c>
      <c r="B6" s="18" t="s">
        <v>158</v>
      </c>
      <c r="C6" s="27">
        <v>980.88404431000004</v>
      </c>
      <c r="D6" s="27">
        <v>993.32088828799999</v>
      </c>
      <c r="E6" s="27">
        <v>1022.485757634</v>
      </c>
      <c r="F6" s="27">
        <v>1048.5710601600001</v>
      </c>
      <c r="G6" s="27">
        <v>1046.216095576</v>
      </c>
      <c r="H6" s="27">
        <v>1078.9030598229999</v>
      </c>
      <c r="I6" s="27">
        <v>17.209496594000001</v>
      </c>
      <c r="J6" s="27">
        <v>30.183030863000003</v>
      </c>
      <c r="K6" s="27">
        <v>154.22980218199999</v>
      </c>
      <c r="L6" s="27">
        <v>370.06225438600006</v>
      </c>
      <c r="M6" s="27">
        <v>567.77720453400002</v>
      </c>
      <c r="N6" s="27">
        <v>708.41178094999998</v>
      </c>
      <c r="O6" s="27">
        <v>750.52974473400013</v>
      </c>
      <c r="P6" s="19" t="s">
        <v>173</v>
      </c>
      <c r="Q6" s="80"/>
      <c r="R6" s="81"/>
    </row>
    <row r="7" spans="1:18">
      <c r="A7" s="9">
        <v>3</v>
      </c>
      <c r="B7" s="18" t="s">
        <v>159</v>
      </c>
      <c r="C7" s="27">
        <v>262.79202127799999</v>
      </c>
      <c r="D7" s="27">
        <v>314.48998169999999</v>
      </c>
      <c r="E7" s="27">
        <v>336.632012782</v>
      </c>
      <c r="F7" s="27">
        <v>394.84412613699999</v>
      </c>
      <c r="G7" s="27">
        <v>437.32558212199996</v>
      </c>
      <c r="H7" s="27">
        <v>468.885056814</v>
      </c>
      <c r="I7" s="27">
        <v>40.254784072</v>
      </c>
      <c r="J7" s="27">
        <v>71.763924705999997</v>
      </c>
      <c r="K7" s="27">
        <v>106.90779327700001</v>
      </c>
      <c r="L7" s="27">
        <v>138.71402947499999</v>
      </c>
      <c r="M7" s="27">
        <v>173.878115046</v>
      </c>
      <c r="N7" s="27">
        <v>205.18476152700001</v>
      </c>
      <c r="O7" s="27">
        <v>230.81348479799999</v>
      </c>
      <c r="P7" s="19" t="s">
        <v>174</v>
      </c>
      <c r="Q7" s="80"/>
      <c r="R7" s="81"/>
    </row>
    <row r="8" spans="1:18">
      <c r="A8" s="14">
        <v>4</v>
      </c>
      <c r="B8" s="18" t="s">
        <v>160</v>
      </c>
      <c r="C8" s="27">
        <v>1669.08475838</v>
      </c>
      <c r="D8" s="27">
        <v>1720.0159757179999</v>
      </c>
      <c r="E8" s="27">
        <v>1733.0238806</v>
      </c>
      <c r="F8" s="27">
        <v>1688.7794986070001</v>
      </c>
      <c r="G8" s="27">
        <v>3068.4275000810003</v>
      </c>
      <c r="H8" s="27">
        <v>4646.5310071710001</v>
      </c>
      <c r="I8" s="27">
        <v>77.977034335999988</v>
      </c>
      <c r="J8" s="27">
        <v>145.63951587099999</v>
      </c>
      <c r="K8" s="27">
        <v>382.57659407400001</v>
      </c>
      <c r="L8" s="27">
        <v>574.32720946099994</v>
      </c>
      <c r="M8" s="27">
        <v>661.43275474400002</v>
      </c>
      <c r="N8" s="27">
        <v>910.92960722999999</v>
      </c>
      <c r="O8" s="27">
        <v>1201.6414344269999</v>
      </c>
      <c r="P8" s="19" t="s">
        <v>175</v>
      </c>
      <c r="Q8" s="80"/>
      <c r="R8" s="81"/>
    </row>
    <row r="9" spans="1:18">
      <c r="A9" s="9">
        <v>5</v>
      </c>
      <c r="B9" s="15" t="s">
        <v>161</v>
      </c>
      <c r="C9" s="27">
        <v>81.746857671000001</v>
      </c>
      <c r="D9" s="27">
        <v>94.790828047000005</v>
      </c>
      <c r="E9" s="27">
        <v>103.799233898</v>
      </c>
      <c r="F9" s="27">
        <v>109.41773567</v>
      </c>
      <c r="G9" s="27">
        <v>110.06675291800001</v>
      </c>
      <c r="H9" s="27">
        <v>119.858912702</v>
      </c>
      <c r="I9" s="27">
        <v>1.441604509</v>
      </c>
      <c r="J9" s="27">
        <v>1.5490484839999996</v>
      </c>
      <c r="K9" s="31">
        <v>0.36711176900000009</v>
      </c>
      <c r="L9" s="31">
        <v>0.41344412399999997</v>
      </c>
      <c r="M9" s="31">
        <v>390.72357476300004</v>
      </c>
      <c r="N9" s="31">
        <v>363.16090498099999</v>
      </c>
      <c r="O9" s="31">
        <v>343.47398033600001</v>
      </c>
      <c r="P9" s="17" t="s">
        <v>176</v>
      </c>
      <c r="Q9" s="80"/>
      <c r="R9" s="81"/>
    </row>
    <row r="10" spans="1:18">
      <c r="A10" s="89" t="s">
        <v>162</v>
      </c>
      <c r="B10" s="90"/>
      <c r="C10" s="29">
        <f t="shared" ref="C10:L10" si="0">SUM(C5:C9)</f>
        <v>9107.4871148679995</v>
      </c>
      <c r="D10" s="29">
        <f t="shared" si="0"/>
        <v>10076.201932609001</v>
      </c>
      <c r="E10" s="29">
        <f t="shared" si="0"/>
        <v>11031.398393812</v>
      </c>
      <c r="F10" s="29">
        <f t="shared" si="0"/>
        <v>12025.890380759001</v>
      </c>
      <c r="G10" s="29">
        <f t="shared" si="0"/>
        <v>14190.173119186999</v>
      </c>
      <c r="H10" s="29">
        <f t="shared" si="0"/>
        <v>16678.506102741998</v>
      </c>
      <c r="I10" s="29">
        <f t="shared" si="0"/>
        <v>1338.8574246369999</v>
      </c>
      <c r="J10" s="29">
        <f t="shared" si="0"/>
        <v>2232.8370318290008</v>
      </c>
      <c r="K10" s="29">
        <f t="shared" si="0"/>
        <v>3659.9222405390001</v>
      </c>
      <c r="L10" s="29">
        <f t="shared" si="0"/>
        <v>4874.5800450159995</v>
      </c>
      <c r="M10" s="29">
        <f t="shared" ref="M10:N10" si="1">SUM(M5:M9)</f>
        <v>6496.2823910249999</v>
      </c>
      <c r="N10" s="29">
        <f t="shared" si="1"/>
        <v>7678.144397981001</v>
      </c>
      <c r="O10" s="29">
        <f t="shared" ref="O10" si="2">SUM(O5:O9)</f>
        <v>8951.8547247300012</v>
      </c>
      <c r="P10" s="19" t="s">
        <v>177</v>
      </c>
      <c r="Q10" s="80"/>
      <c r="R10" s="81"/>
    </row>
    <row r="11" spans="1:18">
      <c r="A11" s="89" t="s">
        <v>163</v>
      </c>
      <c r="B11" s="90"/>
      <c r="C11" s="27"/>
      <c r="D11" s="27"/>
      <c r="E11" s="27"/>
      <c r="F11" s="27"/>
      <c r="G11" s="27"/>
      <c r="H11" s="27"/>
      <c r="I11" s="27"/>
      <c r="J11" s="27"/>
      <c r="K11" s="27"/>
      <c r="L11" s="27"/>
      <c r="M11" s="27"/>
      <c r="N11" s="27"/>
      <c r="O11" s="27"/>
      <c r="P11" s="19" t="s">
        <v>178</v>
      </c>
    </row>
    <row r="12" spans="1:18">
      <c r="A12" s="9">
        <v>1</v>
      </c>
      <c r="B12" s="18" t="s">
        <v>164</v>
      </c>
      <c r="C12" s="27">
        <v>53.537830436999997</v>
      </c>
      <c r="D12" s="27">
        <v>60.936312166999997</v>
      </c>
      <c r="E12" s="27">
        <v>65.589003753</v>
      </c>
      <c r="F12" s="27">
        <v>75.423988655000002</v>
      </c>
      <c r="G12" s="27">
        <v>78.479860024000004</v>
      </c>
      <c r="H12" s="27">
        <v>87.564779195</v>
      </c>
      <c r="I12" s="27">
        <v>8.8334287220000007</v>
      </c>
      <c r="J12" s="27">
        <v>13.28607453</v>
      </c>
      <c r="K12" s="27">
        <v>17.307042281000001</v>
      </c>
      <c r="L12" s="27">
        <v>22.396518487999998</v>
      </c>
      <c r="M12" s="27">
        <v>27.496054899000001</v>
      </c>
      <c r="N12" s="27">
        <v>33.530105282000001</v>
      </c>
      <c r="O12" s="27">
        <v>39.152692635999998</v>
      </c>
      <c r="P12" s="19" t="s">
        <v>179</v>
      </c>
    </row>
    <row r="13" spans="1:18">
      <c r="A13" s="14">
        <v>2</v>
      </c>
      <c r="B13" s="18" t="s">
        <v>165</v>
      </c>
      <c r="C13" s="27">
        <v>63.120983670999998</v>
      </c>
      <c r="D13" s="27">
        <v>80.000583685999999</v>
      </c>
      <c r="E13" s="27">
        <v>83.961508233999993</v>
      </c>
      <c r="F13" s="27">
        <v>93.919258685000003</v>
      </c>
      <c r="G13" s="27">
        <v>107.162860104</v>
      </c>
      <c r="H13" s="27">
        <v>122.386349594</v>
      </c>
      <c r="I13" s="27">
        <v>4.6383115760000004</v>
      </c>
      <c r="J13" s="27">
        <v>5.2251751620000002</v>
      </c>
      <c r="K13" s="27">
        <v>9.5202080129999995</v>
      </c>
      <c r="L13" s="27">
        <v>12.592807011</v>
      </c>
      <c r="M13" s="27">
        <v>21.641346298999999</v>
      </c>
      <c r="N13" s="27">
        <v>32.535631140000007</v>
      </c>
      <c r="O13" s="27">
        <v>37.523972103000006</v>
      </c>
      <c r="P13" s="19" t="s">
        <v>180</v>
      </c>
    </row>
    <row r="14" spans="1:18">
      <c r="A14" s="9">
        <v>3</v>
      </c>
      <c r="B14" s="15" t="s">
        <v>166</v>
      </c>
      <c r="C14" s="27">
        <v>41.355213552000002</v>
      </c>
      <c r="D14" s="27">
        <v>47.722472342000003</v>
      </c>
      <c r="E14" s="27">
        <v>52.703395919999998</v>
      </c>
      <c r="F14" s="27">
        <v>59.003058093</v>
      </c>
      <c r="G14" s="27">
        <v>64.610348595999994</v>
      </c>
      <c r="H14" s="27">
        <v>116.805560228</v>
      </c>
      <c r="I14" s="27">
        <v>11.109715796</v>
      </c>
      <c r="J14" s="27">
        <v>16.405013937</v>
      </c>
      <c r="K14" s="27">
        <v>25.124332981999999</v>
      </c>
      <c r="L14" s="27">
        <v>21.254272884000002</v>
      </c>
      <c r="M14" s="27">
        <v>32.287302140000001</v>
      </c>
      <c r="N14" s="27">
        <v>41.893183833999998</v>
      </c>
      <c r="O14" s="27">
        <v>52.483680922999994</v>
      </c>
      <c r="P14" s="17" t="s">
        <v>181</v>
      </c>
    </row>
    <row r="15" spans="1:18">
      <c r="A15" s="14">
        <v>4</v>
      </c>
      <c r="B15" s="18" t="s">
        <v>167</v>
      </c>
      <c r="C15" s="27">
        <v>68.039518830999995</v>
      </c>
      <c r="D15" s="27">
        <v>77.561436001999994</v>
      </c>
      <c r="E15" s="27">
        <v>84.687129272999996</v>
      </c>
      <c r="F15" s="27">
        <v>96.871530362000001</v>
      </c>
      <c r="G15" s="27">
        <v>104.89775463599999</v>
      </c>
      <c r="H15" s="27">
        <v>70.196107945999998</v>
      </c>
      <c r="I15" s="27">
        <v>6.1871678870000002</v>
      </c>
      <c r="J15" s="27">
        <v>11.200040238</v>
      </c>
      <c r="K15" s="27">
        <v>16.396879470000002</v>
      </c>
      <c r="L15" s="27">
        <v>38.184670058000002</v>
      </c>
      <c r="M15" s="27">
        <v>48.047086088999997</v>
      </c>
      <c r="N15" s="27">
        <v>57.137594343000004</v>
      </c>
      <c r="O15" s="27">
        <v>69.889624372</v>
      </c>
      <c r="P15" s="19" t="s">
        <v>182</v>
      </c>
    </row>
    <row r="16" spans="1:18">
      <c r="A16" s="9">
        <v>5</v>
      </c>
      <c r="B16" s="18" t="s">
        <v>168</v>
      </c>
      <c r="C16" s="27">
        <v>48.730028363999999</v>
      </c>
      <c r="D16" s="27">
        <v>55.691996903000003</v>
      </c>
      <c r="E16" s="27">
        <v>62.060980764</v>
      </c>
      <c r="F16" s="27">
        <v>72.154809174000007</v>
      </c>
      <c r="G16" s="27">
        <v>78.844803631000005</v>
      </c>
      <c r="H16" s="27">
        <v>124.099862879</v>
      </c>
      <c r="I16" s="27">
        <v>9.0585918549999995</v>
      </c>
      <c r="J16" s="27">
        <v>12.145432819</v>
      </c>
      <c r="K16" s="27">
        <v>15.850114389</v>
      </c>
      <c r="L16" s="27">
        <v>27.581129289</v>
      </c>
      <c r="M16" s="27">
        <v>32.710999131999998</v>
      </c>
      <c r="N16" s="27">
        <v>39.771177432000002</v>
      </c>
      <c r="O16" s="27">
        <v>59.929229148000005</v>
      </c>
      <c r="P16" s="19" t="s">
        <v>183</v>
      </c>
    </row>
    <row r="17" spans="1:16">
      <c r="A17" s="89" t="s">
        <v>169</v>
      </c>
      <c r="B17" s="90"/>
      <c r="C17" s="29">
        <f t="shared" ref="C17:I17" si="3">SUM(C12:C16)</f>
        <v>274.78357485500004</v>
      </c>
      <c r="D17" s="29">
        <f t="shared" si="3"/>
        <v>321.91280110000002</v>
      </c>
      <c r="E17" s="29">
        <f t="shared" si="3"/>
        <v>349.00201794399999</v>
      </c>
      <c r="F17" s="29">
        <f t="shared" si="3"/>
        <v>397.37264496900002</v>
      </c>
      <c r="G17" s="29">
        <f t="shared" si="3"/>
        <v>433.99562699099999</v>
      </c>
      <c r="H17" s="29">
        <f t="shared" si="3"/>
        <v>521.05265984199991</v>
      </c>
      <c r="I17" s="29">
        <f t="shared" si="3"/>
        <v>39.827215836000001</v>
      </c>
      <c r="J17" s="29">
        <f t="shared" ref="J17:O17" si="4">SUM(J12:J16)</f>
        <v>58.261736685999999</v>
      </c>
      <c r="K17" s="29">
        <f t="shared" si="4"/>
        <v>84.198577134999994</v>
      </c>
      <c r="L17" s="29">
        <f t="shared" si="4"/>
        <v>122.00939773</v>
      </c>
      <c r="M17" s="29">
        <f t="shared" si="4"/>
        <v>162.18278855900002</v>
      </c>
      <c r="N17" s="29">
        <f t="shared" si="4"/>
        <v>204.86769203100002</v>
      </c>
      <c r="O17" s="29">
        <f t="shared" si="4"/>
        <v>258.979199182</v>
      </c>
      <c r="P17" s="19" t="s">
        <v>184</v>
      </c>
    </row>
    <row r="18" spans="1:16">
      <c r="A18" s="93" t="s">
        <v>170</v>
      </c>
      <c r="B18" s="94"/>
      <c r="C18" s="29">
        <f t="shared" ref="C18:J18" si="5">C10-C17</f>
        <v>8832.7035400129989</v>
      </c>
      <c r="D18" s="29">
        <f t="shared" si="5"/>
        <v>9754.2891315090019</v>
      </c>
      <c r="E18" s="29">
        <f t="shared" si="5"/>
        <v>10682.396375868</v>
      </c>
      <c r="F18" s="29">
        <f t="shared" si="5"/>
        <v>11628.517735790001</v>
      </c>
      <c r="G18" s="29">
        <f t="shared" si="5"/>
        <v>13756.177492195999</v>
      </c>
      <c r="H18" s="29">
        <f t="shared" si="5"/>
        <v>16157.453442899998</v>
      </c>
      <c r="I18" s="29">
        <f t="shared" si="5"/>
        <v>1299.0302088009998</v>
      </c>
      <c r="J18" s="29">
        <f t="shared" si="5"/>
        <v>2174.5752951430009</v>
      </c>
      <c r="K18" s="29">
        <f t="shared" ref="K18:L18" si="6">K10-K17</f>
        <v>3575.723663404</v>
      </c>
      <c r="L18" s="29">
        <f t="shared" si="6"/>
        <v>4752.5706472859993</v>
      </c>
      <c r="M18" s="29">
        <f t="shared" ref="M18:N18" si="7">M10-M17</f>
        <v>6334.0996024659999</v>
      </c>
      <c r="N18" s="29">
        <f t="shared" si="7"/>
        <v>7473.2767059500011</v>
      </c>
      <c r="O18" s="29">
        <f t="shared" ref="O18" si="8">O10-O17</f>
        <v>8692.875525548001</v>
      </c>
      <c r="P18" s="19" t="s">
        <v>155</v>
      </c>
    </row>
  </sheetData>
  <mergeCells count="5">
    <mergeCell ref="A10:B10"/>
    <mergeCell ref="A4:B4"/>
    <mergeCell ref="A11:B11"/>
    <mergeCell ref="A17:B17"/>
    <mergeCell ref="A18:B1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80" zoomScaleNormal="80" workbookViewId="0">
      <selection activeCell="O12" sqref="O12:O16"/>
    </sheetView>
  </sheetViews>
  <sheetFormatPr defaultRowHeight="15"/>
  <cols>
    <col min="1" max="1" width="3.7109375" customWidth="1"/>
    <col min="2" max="2" width="37.7109375" bestFit="1" customWidth="1"/>
    <col min="10" max="10" width="7.7109375" bestFit="1" customWidth="1"/>
    <col min="11" max="11" width="7.85546875" bestFit="1" customWidth="1"/>
    <col min="12" max="15" width="7.85546875" customWidth="1"/>
    <col min="16" max="16" width="34.140625" bestFit="1" customWidth="1"/>
  </cols>
  <sheetData>
    <row r="1" spans="1:16">
      <c r="A1" s="74" t="s">
        <v>372</v>
      </c>
    </row>
    <row r="2" spans="1:16">
      <c r="A2" s="77" t="s">
        <v>373</v>
      </c>
    </row>
    <row r="3" spans="1:16" ht="26.25" thickBot="1">
      <c r="A3" s="11" t="s">
        <v>11</v>
      </c>
      <c r="B3" s="28" t="s">
        <v>154</v>
      </c>
      <c r="C3" s="12">
        <v>42186</v>
      </c>
      <c r="D3" s="12">
        <v>42217</v>
      </c>
      <c r="E3" s="12">
        <v>42248</v>
      </c>
      <c r="F3" s="12">
        <v>42278</v>
      </c>
      <c r="G3" s="12">
        <v>42309</v>
      </c>
      <c r="H3" s="12">
        <v>42339</v>
      </c>
      <c r="I3" s="12">
        <v>42370</v>
      </c>
      <c r="J3" s="12">
        <v>42401</v>
      </c>
      <c r="K3" s="12">
        <v>42430</v>
      </c>
      <c r="L3" s="12">
        <v>42461</v>
      </c>
      <c r="M3" s="12">
        <v>42491</v>
      </c>
      <c r="N3" s="12">
        <v>42522</v>
      </c>
      <c r="O3" s="12">
        <v>42552</v>
      </c>
      <c r="P3" s="26" t="s">
        <v>155</v>
      </c>
    </row>
    <row r="4" spans="1:16" ht="15.75" thickTop="1">
      <c r="A4" s="91" t="s">
        <v>156</v>
      </c>
      <c r="B4" s="92"/>
      <c r="C4" s="27"/>
      <c r="D4" s="27"/>
      <c r="E4" s="27"/>
      <c r="F4" s="27"/>
      <c r="G4" s="27"/>
      <c r="H4" s="27"/>
      <c r="I4" s="27"/>
      <c r="J4" s="27"/>
      <c r="K4" s="27"/>
      <c r="L4" s="27"/>
      <c r="M4" s="27"/>
      <c r="N4" s="27"/>
      <c r="O4" s="27"/>
      <c r="P4" s="17" t="s">
        <v>171</v>
      </c>
    </row>
    <row r="5" spans="1:16">
      <c r="A5" s="9">
        <v>1</v>
      </c>
      <c r="B5" s="18" t="s">
        <v>157</v>
      </c>
      <c r="C5" s="27">
        <v>4016</v>
      </c>
      <c r="D5" s="27">
        <v>4598</v>
      </c>
      <c r="E5" s="27">
        <v>5140</v>
      </c>
      <c r="F5" s="27">
        <v>5700</v>
      </c>
      <c r="G5" s="27">
        <v>6225</v>
      </c>
      <c r="H5" s="27">
        <v>6709</v>
      </c>
      <c r="I5" s="27">
        <v>700.82660853899995</v>
      </c>
      <c r="J5" s="27">
        <v>1231.8534953620001</v>
      </c>
      <c r="K5" s="27">
        <v>1816.6286419830001</v>
      </c>
      <c r="L5" s="27">
        <v>2377.7830906009999</v>
      </c>
      <c r="M5" s="27">
        <v>2931.6174154579999</v>
      </c>
      <c r="N5" s="27">
        <v>3436.9577741369999</v>
      </c>
      <c r="O5" s="27">
        <v>4037.856986022</v>
      </c>
      <c r="P5" s="19" t="s">
        <v>172</v>
      </c>
    </row>
    <row r="6" spans="1:16">
      <c r="A6" s="14">
        <v>2</v>
      </c>
      <c r="B6" s="18" t="s">
        <v>158</v>
      </c>
      <c r="C6" s="27">
        <v>842</v>
      </c>
      <c r="D6" s="27">
        <v>855</v>
      </c>
      <c r="E6" s="27">
        <v>878</v>
      </c>
      <c r="F6" s="27">
        <v>892</v>
      </c>
      <c r="G6" s="27">
        <v>871</v>
      </c>
      <c r="H6" s="27">
        <v>896</v>
      </c>
      <c r="I6" s="27">
        <v>9.8934554370000001</v>
      </c>
      <c r="J6" s="27">
        <v>24.429795023</v>
      </c>
      <c r="K6" s="27">
        <v>128.117764072</v>
      </c>
      <c r="L6" s="27">
        <v>311.13128514200002</v>
      </c>
      <c r="M6" s="27">
        <v>451.626201186</v>
      </c>
      <c r="N6" s="27">
        <v>571.82221029899995</v>
      </c>
      <c r="O6" s="27">
        <v>603.75199358600003</v>
      </c>
      <c r="P6" s="19" t="s">
        <v>173</v>
      </c>
    </row>
    <row r="7" spans="1:16">
      <c r="A7" s="9">
        <v>3</v>
      </c>
      <c r="B7" s="18" t="s">
        <v>159</v>
      </c>
      <c r="C7" s="27">
        <v>261</v>
      </c>
      <c r="D7" s="27">
        <v>312</v>
      </c>
      <c r="E7" s="27">
        <v>334</v>
      </c>
      <c r="F7" s="27">
        <v>392</v>
      </c>
      <c r="G7" s="27">
        <v>434</v>
      </c>
      <c r="H7" s="27">
        <v>465</v>
      </c>
      <c r="I7" s="27">
        <v>39.959857573000001</v>
      </c>
      <c r="J7" s="27">
        <v>71.167936656999998</v>
      </c>
      <c r="K7" s="27">
        <v>105.950087057</v>
      </c>
      <c r="L7" s="27">
        <v>133.24642347400001</v>
      </c>
      <c r="M7" s="27">
        <v>166.36215073400001</v>
      </c>
      <c r="N7" s="27">
        <v>195.36032599500001</v>
      </c>
      <c r="O7" s="27">
        <v>218.69679283400001</v>
      </c>
      <c r="P7" s="19" t="s">
        <v>174</v>
      </c>
    </row>
    <row r="8" spans="1:16">
      <c r="A8" s="14">
        <v>4</v>
      </c>
      <c r="B8" s="18" t="s">
        <v>160</v>
      </c>
      <c r="C8" s="27">
        <v>1445</v>
      </c>
      <c r="D8" s="27">
        <v>1497</v>
      </c>
      <c r="E8" s="27">
        <v>1511</v>
      </c>
      <c r="F8" s="27">
        <v>1472</v>
      </c>
      <c r="G8" s="27">
        <v>2883</v>
      </c>
      <c r="H8" s="27">
        <v>4423</v>
      </c>
      <c r="I8" s="27">
        <v>64.426767260999995</v>
      </c>
      <c r="J8" s="27">
        <v>71.505119617999995</v>
      </c>
      <c r="K8" s="27">
        <v>292.825453358</v>
      </c>
      <c r="L8" s="27">
        <v>462.68257959699997</v>
      </c>
      <c r="M8" s="27">
        <v>526.88596092900002</v>
      </c>
      <c r="N8" s="27">
        <v>721.96577319999994</v>
      </c>
      <c r="O8" s="27">
        <v>967.77554434599995</v>
      </c>
      <c r="P8" s="19" t="s">
        <v>175</v>
      </c>
    </row>
    <row r="9" spans="1:16">
      <c r="A9" s="9">
        <v>5</v>
      </c>
      <c r="B9" s="15" t="s">
        <v>161</v>
      </c>
      <c r="C9" s="27">
        <v>77</v>
      </c>
      <c r="D9" s="27">
        <v>87</v>
      </c>
      <c r="E9" s="27">
        <v>94</v>
      </c>
      <c r="F9" s="27">
        <v>103</v>
      </c>
      <c r="G9" s="27">
        <v>102</v>
      </c>
      <c r="H9" s="27">
        <v>112</v>
      </c>
      <c r="I9" s="27">
        <v>1.1498723689999999</v>
      </c>
      <c r="J9" s="27">
        <v>2.8370343149999999</v>
      </c>
      <c r="K9" s="27">
        <v>2.0323527640000001</v>
      </c>
      <c r="L9" s="27">
        <v>0.50936369400000003</v>
      </c>
      <c r="M9" s="27">
        <v>390.86986450900002</v>
      </c>
      <c r="N9" s="27">
        <v>364.94516382199998</v>
      </c>
      <c r="O9" s="27">
        <v>345.61093835299999</v>
      </c>
      <c r="P9" s="17" t="s">
        <v>176</v>
      </c>
    </row>
    <row r="10" spans="1:16">
      <c r="A10" s="89" t="s">
        <v>162</v>
      </c>
      <c r="B10" s="90"/>
      <c r="C10" s="29">
        <f t="shared" ref="C10:L10" si="0">SUM(C5:C9)</f>
        <v>6641</v>
      </c>
      <c r="D10" s="29">
        <f t="shared" si="0"/>
        <v>7349</v>
      </c>
      <c r="E10" s="29">
        <f t="shared" si="0"/>
        <v>7957</v>
      </c>
      <c r="F10" s="29">
        <f t="shared" si="0"/>
        <v>8559</v>
      </c>
      <c r="G10" s="29">
        <f t="shared" si="0"/>
        <v>10515</v>
      </c>
      <c r="H10" s="29">
        <f t="shared" si="0"/>
        <v>12605</v>
      </c>
      <c r="I10" s="29">
        <f t="shared" si="0"/>
        <v>816.25656117899996</v>
      </c>
      <c r="J10" s="29">
        <f t="shared" si="0"/>
        <v>1401.793380975</v>
      </c>
      <c r="K10" s="29">
        <f t="shared" si="0"/>
        <v>2345.5542992340002</v>
      </c>
      <c r="L10" s="29">
        <f t="shared" si="0"/>
        <v>3285.3527425080001</v>
      </c>
      <c r="M10" s="29">
        <f t="shared" ref="M10:N10" si="1">SUM(M5:M9)</f>
        <v>4467.3615928159998</v>
      </c>
      <c r="N10" s="29">
        <f t="shared" si="1"/>
        <v>5291.0512474529987</v>
      </c>
      <c r="O10" s="29">
        <f t="shared" ref="O10" si="2">SUM(O5:O9)</f>
        <v>6173.6922551409998</v>
      </c>
      <c r="P10" s="19" t="s">
        <v>177</v>
      </c>
    </row>
    <row r="11" spans="1:16">
      <c r="A11" s="89" t="s">
        <v>163</v>
      </c>
      <c r="B11" s="90"/>
      <c r="C11" s="27"/>
      <c r="D11" s="27"/>
      <c r="E11" s="27"/>
      <c r="F11" s="27"/>
      <c r="G11" s="27"/>
      <c r="H11" s="27"/>
      <c r="I11" s="27"/>
      <c r="J11" s="27"/>
      <c r="K11" s="27"/>
      <c r="L11" s="27"/>
      <c r="M11" s="27"/>
      <c r="N11" s="27"/>
      <c r="O11" s="27"/>
      <c r="P11" s="19" t="s">
        <v>178</v>
      </c>
    </row>
    <row r="12" spans="1:16">
      <c r="A12" s="9">
        <v>1</v>
      </c>
      <c r="B12" s="18" t="s">
        <v>164</v>
      </c>
      <c r="C12" s="27">
        <v>44</v>
      </c>
      <c r="D12" s="27">
        <v>51</v>
      </c>
      <c r="E12" s="27">
        <v>55</v>
      </c>
      <c r="F12" s="27">
        <v>61</v>
      </c>
      <c r="G12" s="27">
        <v>63</v>
      </c>
      <c r="H12" s="27">
        <v>72</v>
      </c>
      <c r="I12" s="27">
        <v>6.0564985450000002</v>
      </c>
      <c r="J12" s="27">
        <v>9.8828914839999999</v>
      </c>
      <c r="K12" s="27">
        <v>13.151491956999999</v>
      </c>
      <c r="L12" s="27">
        <v>16.480710201000001</v>
      </c>
      <c r="M12" s="27">
        <v>20.567370391000001</v>
      </c>
      <c r="N12" s="27">
        <v>25.374117621</v>
      </c>
      <c r="O12" s="27">
        <v>29.771938061</v>
      </c>
      <c r="P12" s="19" t="s">
        <v>179</v>
      </c>
    </row>
    <row r="13" spans="1:16">
      <c r="A13" s="14">
        <v>2</v>
      </c>
      <c r="B13" s="18" t="s">
        <v>165</v>
      </c>
      <c r="C13" s="27">
        <v>63</v>
      </c>
      <c r="D13" s="27">
        <v>80</v>
      </c>
      <c r="E13" s="27">
        <v>84</v>
      </c>
      <c r="F13" s="27">
        <v>94</v>
      </c>
      <c r="G13" s="27">
        <v>107</v>
      </c>
      <c r="H13" s="27">
        <v>122</v>
      </c>
      <c r="I13" s="27">
        <v>4.6381384160000003</v>
      </c>
      <c r="J13" s="27">
        <v>5.2224806160000004</v>
      </c>
      <c r="K13" s="27">
        <v>9.5067395129999994</v>
      </c>
      <c r="L13" s="27">
        <v>12.568660623</v>
      </c>
      <c r="M13" s="27">
        <v>21.617199911</v>
      </c>
      <c r="N13" s="27">
        <v>32.507789223000003</v>
      </c>
      <c r="O13" s="27">
        <v>37.495813836000004</v>
      </c>
      <c r="P13" s="19" t="s">
        <v>180</v>
      </c>
    </row>
    <row r="14" spans="1:16">
      <c r="A14" s="9">
        <v>3</v>
      </c>
      <c r="B14" s="15" t="s">
        <v>166</v>
      </c>
      <c r="C14" s="27">
        <v>40</v>
      </c>
      <c r="D14" s="27">
        <v>46</v>
      </c>
      <c r="E14" s="27">
        <v>51</v>
      </c>
      <c r="F14" s="27">
        <v>57</v>
      </c>
      <c r="G14" s="27">
        <v>62</v>
      </c>
      <c r="H14" s="27">
        <v>80</v>
      </c>
      <c r="I14" s="27">
        <v>7.2826586610000001</v>
      </c>
      <c r="J14" s="27">
        <v>8.9713010680000007</v>
      </c>
      <c r="K14" s="27">
        <v>14.706679125999999</v>
      </c>
      <c r="L14" s="27">
        <v>20.536324011000001</v>
      </c>
      <c r="M14" s="27">
        <v>31.387916769</v>
      </c>
      <c r="N14" s="27">
        <v>40.812361965000001</v>
      </c>
      <c r="O14" s="27">
        <v>51.221422556999997</v>
      </c>
      <c r="P14" s="17" t="s">
        <v>181</v>
      </c>
    </row>
    <row r="15" spans="1:16">
      <c r="A15" s="14">
        <v>4</v>
      </c>
      <c r="B15" s="18" t="s">
        <v>167</v>
      </c>
      <c r="C15" s="27">
        <v>47</v>
      </c>
      <c r="D15" s="27">
        <v>53</v>
      </c>
      <c r="E15" s="27">
        <v>57</v>
      </c>
      <c r="F15" s="27">
        <v>66</v>
      </c>
      <c r="G15" s="27">
        <v>70</v>
      </c>
      <c r="H15" s="27">
        <v>68</v>
      </c>
      <c r="I15" s="27">
        <v>6.0077430920000001</v>
      </c>
      <c r="J15" s="27">
        <v>10.846579741999999</v>
      </c>
      <c r="K15" s="27">
        <v>15.859826512</v>
      </c>
      <c r="L15" s="27">
        <v>24.077293982</v>
      </c>
      <c r="M15" s="27">
        <v>30.618588424999999</v>
      </c>
      <c r="N15" s="27">
        <v>36.311700131000002</v>
      </c>
      <c r="O15" s="27">
        <v>45.061616000999997</v>
      </c>
      <c r="P15" s="19" t="s">
        <v>182</v>
      </c>
    </row>
    <row r="16" spans="1:16">
      <c r="A16" s="9">
        <v>5</v>
      </c>
      <c r="B16" s="18" t="s">
        <v>168</v>
      </c>
      <c r="C16" s="27">
        <v>35</v>
      </c>
      <c r="D16" s="27">
        <v>40</v>
      </c>
      <c r="E16" s="27">
        <v>44</v>
      </c>
      <c r="F16" s="27">
        <v>52</v>
      </c>
      <c r="G16" s="27">
        <v>57</v>
      </c>
      <c r="H16" s="27">
        <v>101</v>
      </c>
      <c r="I16" s="27">
        <v>6.9795668559999999</v>
      </c>
      <c r="J16" s="27">
        <v>8.1840900429999994</v>
      </c>
      <c r="K16" s="27">
        <v>11.480301535000001</v>
      </c>
      <c r="L16" s="27">
        <v>18.127656156</v>
      </c>
      <c r="M16" s="27">
        <v>21.765475474999999</v>
      </c>
      <c r="N16" s="27">
        <v>27.485314358</v>
      </c>
      <c r="O16" s="27">
        <v>48.691989585000002</v>
      </c>
      <c r="P16" s="19" t="s">
        <v>183</v>
      </c>
    </row>
    <row r="17" spans="1:16">
      <c r="A17" s="89" t="s">
        <v>169</v>
      </c>
      <c r="B17" s="90"/>
      <c r="C17" s="29">
        <f t="shared" ref="C17:J17" si="3">SUM(C12:C16)</f>
        <v>229</v>
      </c>
      <c r="D17" s="29">
        <f t="shared" si="3"/>
        <v>270</v>
      </c>
      <c r="E17" s="29">
        <f t="shared" si="3"/>
        <v>291</v>
      </c>
      <c r="F17" s="29">
        <f t="shared" si="3"/>
        <v>330</v>
      </c>
      <c r="G17" s="29">
        <f t="shared" si="3"/>
        <v>359</v>
      </c>
      <c r="H17" s="29">
        <f t="shared" si="3"/>
        <v>443</v>
      </c>
      <c r="I17" s="29">
        <f t="shared" si="3"/>
        <v>30.964605569999996</v>
      </c>
      <c r="J17" s="29">
        <f t="shared" si="3"/>
        <v>43.107342953</v>
      </c>
      <c r="K17" s="29">
        <f t="shared" ref="K17:L17" si="4">SUM(K12:K16)</f>
        <v>64.705038642999995</v>
      </c>
      <c r="L17" s="29">
        <f t="shared" si="4"/>
        <v>91.790644972999999</v>
      </c>
      <c r="M17" s="29">
        <f t="shared" ref="M17:N17" si="5">SUM(M12:M16)</f>
        <v>125.956550971</v>
      </c>
      <c r="N17" s="29">
        <f t="shared" si="5"/>
        <v>162.49128329800001</v>
      </c>
      <c r="O17" s="29">
        <f t="shared" ref="O17" si="6">SUM(O12:O16)</f>
        <v>212.24278004000001</v>
      </c>
      <c r="P17" s="19" t="s">
        <v>184</v>
      </c>
    </row>
    <row r="18" spans="1:16">
      <c r="A18" s="93" t="s">
        <v>170</v>
      </c>
      <c r="B18" s="94"/>
      <c r="C18" s="29">
        <f t="shared" ref="C18:J18" si="7">+C10-C17</f>
        <v>6412</v>
      </c>
      <c r="D18" s="29">
        <f t="shared" si="7"/>
        <v>7079</v>
      </c>
      <c r="E18" s="29">
        <f t="shared" si="7"/>
        <v>7666</v>
      </c>
      <c r="F18" s="29">
        <f t="shared" si="7"/>
        <v>8229</v>
      </c>
      <c r="G18" s="29">
        <f t="shared" si="7"/>
        <v>10156</v>
      </c>
      <c r="H18" s="29">
        <f t="shared" si="7"/>
        <v>12162</v>
      </c>
      <c r="I18" s="29">
        <f t="shared" si="7"/>
        <v>785.29195560899996</v>
      </c>
      <c r="J18" s="29">
        <f t="shared" si="7"/>
        <v>1358.686038022</v>
      </c>
      <c r="K18" s="29">
        <f t="shared" ref="K18:L18" si="8">+K10-K17</f>
        <v>2280.8492605910001</v>
      </c>
      <c r="L18" s="29">
        <f t="shared" si="8"/>
        <v>3193.5620975350002</v>
      </c>
      <c r="M18" s="29">
        <f t="shared" ref="M18:N18" si="9">+M10-M17</f>
        <v>4341.4050418449997</v>
      </c>
      <c r="N18" s="29">
        <f t="shared" si="9"/>
        <v>5128.5599641549989</v>
      </c>
      <c r="O18" s="29">
        <f t="shared" ref="O18" si="10">+O10-O17</f>
        <v>5961.4494751009997</v>
      </c>
      <c r="P18" s="19" t="s">
        <v>155</v>
      </c>
    </row>
    <row r="19" spans="1:16">
      <c r="C19" s="80"/>
      <c r="D19" s="80"/>
      <c r="E19" s="80"/>
      <c r="F19" s="80"/>
      <c r="G19" s="80"/>
      <c r="H19" s="80"/>
      <c r="I19" s="80"/>
      <c r="J19" s="80"/>
      <c r="K19" s="80"/>
      <c r="L19" s="80"/>
      <c r="M19" s="80"/>
      <c r="N19" s="80"/>
      <c r="O19" s="80"/>
    </row>
  </sheetData>
  <mergeCells count="5">
    <mergeCell ref="A4:B4"/>
    <mergeCell ref="A10:B10"/>
    <mergeCell ref="A11:B11"/>
    <mergeCell ref="A17:B17"/>
    <mergeCell ref="A18:B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80" zoomScaleNormal="80" workbookViewId="0">
      <selection activeCell="O12" sqref="O12:O16"/>
    </sheetView>
  </sheetViews>
  <sheetFormatPr defaultRowHeight="15"/>
  <cols>
    <col min="1" max="1" width="3.7109375" customWidth="1"/>
    <col min="2" max="2" width="37.7109375" bestFit="1" customWidth="1"/>
    <col min="4" max="4" width="10" bestFit="1" customWidth="1"/>
    <col min="16" max="16" width="34.140625" bestFit="1" customWidth="1"/>
  </cols>
  <sheetData>
    <row r="1" spans="1:16">
      <c r="A1" s="74" t="s">
        <v>374</v>
      </c>
    </row>
    <row r="2" spans="1:16">
      <c r="A2" s="77" t="s">
        <v>375</v>
      </c>
    </row>
    <row r="3" spans="1:16" ht="26.25" thickBot="1">
      <c r="A3" s="11" t="s">
        <v>11</v>
      </c>
      <c r="B3" s="28" t="s">
        <v>154</v>
      </c>
      <c r="C3" s="12">
        <v>42186</v>
      </c>
      <c r="D3" s="12">
        <v>42217</v>
      </c>
      <c r="E3" s="12">
        <v>42248</v>
      </c>
      <c r="F3" s="12">
        <v>42278</v>
      </c>
      <c r="G3" s="12">
        <v>42309</v>
      </c>
      <c r="H3" s="12">
        <v>42339</v>
      </c>
      <c r="I3" s="12">
        <v>42370</v>
      </c>
      <c r="J3" s="12">
        <v>42401</v>
      </c>
      <c r="K3" s="12">
        <v>42430</v>
      </c>
      <c r="L3" s="12">
        <v>42461</v>
      </c>
      <c r="M3" s="12">
        <v>42491</v>
      </c>
      <c r="N3" s="12">
        <v>42522</v>
      </c>
      <c r="O3" s="12">
        <v>42552</v>
      </c>
      <c r="P3" s="26" t="s">
        <v>155</v>
      </c>
    </row>
    <row r="4" spans="1:16" ht="15.75" thickTop="1">
      <c r="A4" s="91" t="s">
        <v>156</v>
      </c>
      <c r="B4" s="92"/>
      <c r="C4" s="27"/>
      <c r="D4" s="27"/>
      <c r="E4" s="27"/>
      <c r="F4" s="27"/>
      <c r="G4" s="27"/>
      <c r="H4" s="27"/>
      <c r="I4" s="27"/>
      <c r="J4" s="27"/>
      <c r="K4" s="27"/>
      <c r="L4" s="27"/>
      <c r="M4" s="27"/>
      <c r="N4" s="27"/>
      <c r="O4" s="27"/>
      <c r="P4" s="17" t="s">
        <v>171</v>
      </c>
    </row>
    <row r="5" spans="1:16">
      <c r="A5" s="9">
        <v>1</v>
      </c>
      <c r="B5" s="18" t="s">
        <v>157</v>
      </c>
      <c r="C5" s="27">
        <v>598</v>
      </c>
      <c r="D5" s="27">
        <v>650</v>
      </c>
      <c r="E5" s="27">
        <v>760</v>
      </c>
      <c r="F5" s="27">
        <v>847</v>
      </c>
      <c r="G5" s="27">
        <v>928</v>
      </c>
      <c r="H5" s="27">
        <v>1052</v>
      </c>
      <c r="I5" s="27">
        <v>173.34783622800001</v>
      </c>
      <c r="J5" s="27">
        <v>194.636557482</v>
      </c>
      <c r="K5" s="27">
        <v>285.37955796699998</v>
      </c>
      <c r="L5" s="27">
        <v>379.40605351099998</v>
      </c>
      <c r="M5" s="27">
        <v>458.62735606799998</v>
      </c>
      <c r="N5" s="27">
        <v>550.27677454399998</v>
      </c>
      <c r="O5" s="27">
        <v>636.92730876400003</v>
      </c>
      <c r="P5" s="19" t="s">
        <v>172</v>
      </c>
    </row>
    <row r="6" spans="1:16">
      <c r="A6" s="14">
        <v>2</v>
      </c>
      <c r="B6" s="18" t="s">
        <v>158</v>
      </c>
      <c r="C6" s="27">
        <v>111</v>
      </c>
      <c r="D6" s="27">
        <v>110</v>
      </c>
      <c r="E6" s="27">
        <v>114</v>
      </c>
      <c r="F6" s="27">
        <v>127</v>
      </c>
      <c r="G6" s="27">
        <v>145</v>
      </c>
      <c r="H6" s="27">
        <v>151</v>
      </c>
      <c r="I6" s="27">
        <v>7.3110244160000004</v>
      </c>
      <c r="J6" s="27">
        <v>5.7482420339999996</v>
      </c>
      <c r="K6" s="27">
        <v>22.069151562999998</v>
      </c>
      <c r="L6" s="27">
        <v>48.042648352000001</v>
      </c>
      <c r="M6" s="27">
        <v>89.957248339000003</v>
      </c>
      <c r="N6" s="27">
        <v>104.11538246400001</v>
      </c>
      <c r="O6" s="27">
        <v>114.19202861300001</v>
      </c>
      <c r="P6" s="19" t="s">
        <v>173</v>
      </c>
    </row>
    <row r="7" spans="1:16">
      <c r="A7" s="9">
        <v>3</v>
      </c>
      <c r="B7" s="18" t="s">
        <v>159</v>
      </c>
      <c r="C7" s="27">
        <v>2</v>
      </c>
      <c r="D7" s="27">
        <v>2</v>
      </c>
      <c r="E7" s="27">
        <v>2</v>
      </c>
      <c r="F7" s="27">
        <v>2</v>
      </c>
      <c r="G7" s="27">
        <v>3</v>
      </c>
      <c r="H7" s="27">
        <v>3</v>
      </c>
      <c r="I7" s="31">
        <v>0.24019828200000001</v>
      </c>
      <c r="J7" s="27">
        <v>0.48653161499999997</v>
      </c>
      <c r="K7" s="27">
        <v>0.79352156900000004</v>
      </c>
      <c r="L7" s="27">
        <v>5.2486931329999997</v>
      </c>
      <c r="M7" s="27">
        <v>7.242323227</v>
      </c>
      <c r="N7" s="27">
        <v>9.4960662300000003</v>
      </c>
      <c r="O7" s="27">
        <v>11.733594445</v>
      </c>
      <c r="P7" s="19" t="s">
        <v>174</v>
      </c>
    </row>
    <row r="8" spans="1:16">
      <c r="A8" s="14">
        <v>4</v>
      </c>
      <c r="B8" s="18" t="s">
        <v>160</v>
      </c>
      <c r="C8" s="27">
        <v>158</v>
      </c>
      <c r="D8" s="27">
        <v>156</v>
      </c>
      <c r="E8" s="27">
        <v>155</v>
      </c>
      <c r="F8" s="27">
        <v>141</v>
      </c>
      <c r="G8" s="27">
        <v>133</v>
      </c>
      <c r="H8" s="27">
        <v>150</v>
      </c>
      <c r="I8" s="27">
        <v>9.2967574020000008</v>
      </c>
      <c r="J8" s="27">
        <v>17.668193158000001</v>
      </c>
      <c r="K8" s="27">
        <v>25.675649633999999</v>
      </c>
      <c r="L8" s="27">
        <v>23.396064898999999</v>
      </c>
      <c r="M8" s="27">
        <v>35.234194604000002</v>
      </c>
      <c r="N8" s="27">
        <v>63.566543217000003</v>
      </c>
      <c r="O8" s="27">
        <v>97.376532921999996</v>
      </c>
      <c r="P8" s="19" t="s">
        <v>175</v>
      </c>
    </row>
    <row r="9" spans="1:16">
      <c r="A9" s="9">
        <v>5</v>
      </c>
      <c r="B9" s="15" t="s">
        <v>161</v>
      </c>
      <c r="C9" s="27">
        <v>0.4</v>
      </c>
      <c r="D9" s="27">
        <v>1</v>
      </c>
      <c r="E9" s="27">
        <v>1</v>
      </c>
      <c r="F9" s="27">
        <v>1</v>
      </c>
      <c r="G9" s="27">
        <v>1</v>
      </c>
      <c r="H9" s="27">
        <v>2</v>
      </c>
      <c r="I9" s="31">
        <v>5.2190036000000002E-2</v>
      </c>
      <c r="J9" s="32">
        <v>-3.7403498E-2</v>
      </c>
      <c r="K9" s="32">
        <v>-5.0239525E-2</v>
      </c>
      <c r="L9" s="32">
        <v>1.681348756</v>
      </c>
      <c r="M9" s="32">
        <v>0.13123278499999999</v>
      </c>
      <c r="N9" s="32">
        <v>6.0087843000000002E-2</v>
      </c>
      <c r="O9" s="32">
        <v>-2.5271358000000001E-2</v>
      </c>
      <c r="P9" s="17" t="s">
        <v>176</v>
      </c>
    </row>
    <row r="10" spans="1:16">
      <c r="A10" s="89" t="s">
        <v>162</v>
      </c>
      <c r="B10" s="90"/>
      <c r="C10" s="29">
        <f t="shared" ref="C10:L10" si="0">SUM(C5:C9)</f>
        <v>869.4</v>
      </c>
      <c r="D10" s="29">
        <f t="shared" si="0"/>
        <v>919</v>
      </c>
      <c r="E10" s="29">
        <f t="shared" si="0"/>
        <v>1032</v>
      </c>
      <c r="F10" s="29">
        <f t="shared" si="0"/>
        <v>1118</v>
      </c>
      <c r="G10" s="29">
        <f t="shared" si="0"/>
        <v>1210</v>
      </c>
      <c r="H10" s="29">
        <f t="shared" si="0"/>
        <v>1358</v>
      </c>
      <c r="I10" s="29">
        <f t="shared" si="0"/>
        <v>190.24800636400002</v>
      </c>
      <c r="J10" s="29">
        <f t="shared" si="0"/>
        <v>218.50212079099998</v>
      </c>
      <c r="K10" s="29">
        <f t="shared" si="0"/>
        <v>333.86764120800001</v>
      </c>
      <c r="L10" s="29">
        <f t="shared" si="0"/>
        <v>457.774808651</v>
      </c>
      <c r="M10" s="29">
        <f t="shared" ref="M10:N10" si="1">SUM(M5:M9)</f>
        <v>591.192355023</v>
      </c>
      <c r="N10" s="29">
        <f t="shared" si="1"/>
        <v>727.51485429800005</v>
      </c>
      <c r="O10" s="29">
        <f t="shared" ref="O10" si="2">SUM(O5:O9)</f>
        <v>860.20419338600004</v>
      </c>
      <c r="P10" s="19" t="s">
        <v>177</v>
      </c>
    </row>
    <row r="11" spans="1:16">
      <c r="A11" s="89" t="s">
        <v>163</v>
      </c>
      <c r="B11" s="90"/>
      <c r="C11" s="27"/>
      <c r="D11" s="27"/>
      <c r="E11" s="27"/>
      <c r="F11" s="27"/>
      <c r="G11" s="27"/>
      <c r="H11" s="27"/>
      <c r="I11" s="27"/>
      <c r="J11" s="27"/>
      <c r="K11" s="27"/>
      <c r="L11" s="27"/>
      <c r="M11" s="27"/>
      <c r="N11" s="27"/>
      <c r="O11" s="27"/>
      <c r="P11" s="19" t="s">
        <v>178</v>
      </c>
    </row>
    <row r="12" spans="1:16">
      <c r="A12" s="9">
        <v>1</v>
      </c>
      <c r="B12" s="18" t="s">
        <v>164</v>
      </c>
      <c r="C12" s="27">
        <v>8</v>
      </c>
      <c r="D12" s="27">
        <v>9</v>
      </c>
      <c r="E12" s="27">
        <v>9</v>
      </c>
      <c r="F12" s="27">
        <v>13</v>
      </c>
      <c r="G12" s="27">
        <v>13</v>
      </c>
      <c r="H12" s="27">
        <v>14</v>
      </c>
      <c r="I12" s="27">
        <v>1.6271905330000001</v>
      </c>
      <c r="J12" s="27">
        <v>2.4088053139999999</v>
      </c>
      <c r="K12" s="27">
        <v>3.0400610590000001</v>
      </c>
      <c r="L12" s="27">
        <v>4.7131676059999998</v>
      </c>
      <c r="M12" s="27">
        <v>5.624261239</v>
      </c>
      <c r="N12" s="27">
        <v>6.8094543520000004</v>
      </c>
      <c r="O12" s="27">
        <v>7.9498668710000002</v>
      </c>
      <c r="P12" s="19" t="s">
        <v>179</v>
      </c>
    </row>
    <row r="13" spans="1:16">
      <c r="A13" s="14">
        <v>2</v>
      </c>
      <c r="B13" s="18" t="s">
        <v>165</v>
      </c>
      <c r="C13" s="31">
        <v>0.02</v>
      </c>
      <c r="D13" s="31">
        <v>0.03</v>
      </c>
      <c r="E13" s="31">
        <v>0.03</v>
      </c>
      <c r="F13" s="31">
        <v>0.03</v>
      </c>
      <c r="G13" s="31">
        <v>0.12</v>
      </c>
      <c r="H13" s="31">
        <v>0.1</v>
      </c>
      <c r="I13" s="31">
        <v>1.7316E-4</v>
      </c>
      <c r="J13" s="31">
        <v>2.6945459999999999E-3</v>
      </c>
      <c r="K13" s="31">
        <v>1.34685E-2</v>
      </c>
      <c r="L13" s="31">
        <v>2.4146388000000001E-2</v>
      </c>
      <c r="M13" s="31">
        <v>2.4146388000000001E-2</v>
      </c>
      <c r="N13" s="31">
        <v>2.7841917000000001E-2</v>
      </c>
      <c r="O13" s="31">
        <v>2.8158267000000001E-2</v>
      </c>
      <c r="P13" s="19" t="s">
        <v>180</v>
      </c>
    </row>
    <row r="14" spans="1:16">
      <c r="A14" s="9">
        <v>3</v>
      </c>
      <c r="B14" s="15" t="s">
        <v>166</v>
      </c>
      <c r="C14" s="27">
        <v>1</v>
      </c>
      <c r="D14" s="27">
        <v>1</v>
      </c>
      <c r="E14" s="27">
        <v>2</v>
      </c>
      <c r="F14" s="27">
        <v>2</v>
      </c>
      <c r="G14" s="27">
        <v>2</v>
      </c>
      <c r="H14" s="27">
        <v>21</v>
      </c>
      <c r="I14" s="32">
        <v>1.7313142509999999</v>
      </c>
      <c r="J14" s="31">
        <v>3.4936402659999999</v>
      </c>
      <c r="K14" s="31">
        <v>5.5413514099999999</v>
      </c>
      <c r="L14" s="31">
        <v>0.64399304099999999</v>
      </c>
      <c r="M14" s="31">
        <v>0.80694058099999999</v>
      </c>
      <c r="N14" s="31">
        <v>0.96988812099999999</v>
      </c>
      <c r="O14" s="31">
        <v>1.13283566</v>
      </c>
      <c r="P14" s="17" t="s">
        <v>181</v>
      </c>
    </row>
    <row r="15" spans="1:16">
      <c r="A15" s="14">
        <v>4</v>
      </c>
      <c r="B15" s="18" t="s">
        <v>167</v>
      </c>
      <c r="C15" s="27">
        <v>13</v>
      </c>
      <c r="D15" s="27">
        <v>14</v>
      </c>
      <c r="E15" s="27">
        <v>16</v>
      </c>
      <c r="F15" s="27">
        <v>18</v>
      </c>
      <c r="G15" s="27">
        <v>20</v>
      </c>
      <c r="H15" s="27">
        <v>2</v>
      </c>
      <c r="I15" s="31">
        <v>0.160935837</v>
      </c>
      <c r="J15" s="31">
        <v>0.31648258000000001</v>
      </c>
      <c r="K15" s="31">
        <v>0.48158608400000003</v>
      </c>
      <c r="L15" s="31">
        <v>7.7416512400000004</v>
      </c>
      <c r="M15" s="31">
        <v>9.5950827879999991</v>
      </c>
      <c r="N15" s="31">
        <v>11.637236678000001</v>
      </c>
      <c r="O15" s="31">
        <v>14.080415027000001</v>
      </c>
      <c r="P15" s="19" t="s">
        <v>182</v>
      </c>
    </row>
    <row r="16" spans="1:16">
      <c r="A16" s="9">
        <v>5</v>
      </c>
      <c r="B16" s="18" t="s">
        <v>168</v>
      </c>
      <c r="C16" s="27">
        <v>1</v>
      </c>
      <c r="D16" s="27">
        <v>1</v>
      </c>
      <c r="E16" s="27">
        <v>1</v>
      </c>
      <c r="F16" s="27">
        <v>1</v>
      </c>
      <c r="G16" s="27">
        <v>1</v>
      </c>
      <c r="H16" s="27">
        <v>1</v>
      </c>
      <c r="I16" s="31">
        <v>0.186576151</v>
      </c>
      <c r="J16" s="31">
        <v>0.192351617</v>
      </c>
      <c r="K16" s="31">
        <v>0.23163472399999999</v>
      </c>
      <c r="L16" s="31">
        <v>3.161065249</v>
      </c>
      <c r="M16" s="31">
        <v>3.2685968920000001</v>
      </c>
      <c r="N16" s="31">
        <v>3.2365480039999999</v>
      </c>
      <c r="O16" s="31">
        <v>0.43334130500000001</v>
      </c>
      <c r="P16" s="19" t="s">
        <v>183</v>
      </c>
    </row>
    <row r="17" spans="1:16">
      <c r="A17" s="89" t="s">
        <v>169</v>
      </c>
      <c r="B17" s="90"/>
      <c r="C17" s="29">
        <f t="shared" ref="C17:L17" si="3">SUM(C12:C16)</f>
        <v>23.02</v>
      </c>
      <c r="D17" s="29">
        <f t="shared" si="3"/>
        <v>25.03</v>
      </c>
      <c r="E17" s="29">
        <f t="shared" si="3"/>
        <v>28.03</v>
      </c>
      <c r="F17" s="29">
        <f t="shared" si="3"/>
        <v>34.03</v>
      </c>
      <c r="G17" s="29">
        <f t="shared" si="3"/>
        <v>36.119999999999997</v>
      </c>
      <c r="H17" s="29">
        <f t="shared" si="3"/>
        <v>38.1</v>
      </c>
      <c r="I17" s="29">
        <f t="shared" si="3"/>
        <v>3.706189932</v>
      </c>
      <c r="J17" s="29">
        <f t="shared" si="3"/>
        <v>6.4139743229999988</v>
      </c>
      <c r="K17" s="29">
        <f t="shared" si="3"/>
        <v>9.3081017769999992</v>
      </c>
      <c r="L17" s="29">
        <f t="shared" si="3"/>
        <v>16.284023523999998</v>
      </c>
      <c r="M17" s="29">
        <f t="shared" ref="M17:N17" si="4">SUM(M12:M16)</f>
        <v>19.319027888000001</v>
      </c>
      <c r="N17" s="29">
        <f t="shared" si="4"/>
        <v>22.680969072</v>
      </c>
      <c r="O17" s="29">
        <f t="shared" ref="O17" si="5">SUM(O12:O16)</f>
        <v>23.624617130000001</v>
      </c>
      <c r="P17" s="19" t="s">
        <v>184</v>
      </c>
    </row>
    <row r="18" spans="1:16">
      <c r="A18" s="93" t="s">
        <v>170</v>
      </c>
      <c r="B18" s="94"/>
      <c r="C18" s="29">
        <f t="shared" ref="C18:L18" si="6">+C10-C17</f>
        <v>846.38</v>
      </c>
      <c r="D18" s="29">
        <f t="shared" si="6"/>
        <v>893.97</v>
      </c>
      <c r="E18" s="29">
        <f t="shared" si="6"/>
        <v>1003.97</v>
      </c>
      <c r="F18" s="29">
        <f t="shared" si="6"/>
        <v>1083.97</v>
      </c>
      <c r="G18" s="29">
        <f t="shared" si="6"/>
        <v>1173.8800000000001</v>
      </c>
      <c r="H18" s="29">
        <f t="shared" si="6"/>
        <v>1319.9</v>
      </c>
      <c r="I18" s="29">
        <f t="shared" si="6"/>
        <v>186.54181643200002</v>
      </c>
      <c r="J18" s="29">
        <f t="shared" si="6"/>
        <v>212.08814646799999</v>
      </c>
      <c r="K18" s="29">
        <f t="shared" si="6"/>
        <v>324.55953943100002</v>
      </c>
      <c r="L18" s="29">
        <f t="shared" si="6"/>
        <v>441.49078512699998</v>
      </c>
      <c r="M18" s="29">
        <f t="shared" ref="M18:N18" si="7">+M10-M17</f>
        <v>571.87332713499995</v>
      </c>
      <c r="N18" s="29">
        <f t="shared" si="7"/>
        <v>704.83388522600001</v>
      </c>
      <c r="O18" s="29">
        <f t="shared" ref="O18" si="8">+O10-O17</f>
        <v>836.579576256</v>
      </c>
      <c r="P18" s="19" t="s">
        <v>155</v>
      </c>
    </row>
    <row r="19" spans="1:16">
      <c r="C19" s="80"/>
      <c r="D19" s="80"/>
      <c r="E19" s="80"/>
      <c r="F19" s="80"/>
      <c r="G19" s="80"/>
      <c r="H19" s="80"/>
      <c r="I19" s="80"/>
      <c r="J19" s="80"/>
      <c r="K19" s="80"/>
      <c r="L19" s="80"/>
      <c r="M19" s="80"/>
      <c r="N19" s="80"/>
      <c r="O19" s="80"/>
    </row>
  </sheetData>
  <mergeCells count="5">
    <mergeCell ref="A4:B4"/>
    <mergeCell ref="A10:B10"/>
    <mergeCell ref="A11:B11"/>
    <mergeCell ref="A17:B17"/>
    <mergeCell ref="A18:B1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B1" zoomScale="80" zoomScaleNormal="80" workbookViewId="0">
      <selection activeCell="O20" sqref="O20"/>
    </sheetView>
  </sheetViews>
  <sheetFormatPr defaultRowHeight="15"/>
  <cols>
    <col min="1" max="1" width="5" customWidth="1"/>
    <col min="2" max="2" width="37.7109375" bestFit="1" customWidth="1"/>
    <col min="16" max="16" width="34.140625" bestFit="1" customWidth="1"/>
  </cols>
  <sheetData>
    <row r="1" spans="1:16">
      <c r="A1" s="74" t="s">
        <v>376</v>
      </c>
    </row>
    <row r="2" spans="1:16">
      <c r="A2" s="77" t="s">
        <v>377</v>
      </c>
    </row>
    <row r="3" spans="1:16" ht="26.25" thickBot="1">
      <c r="A3" s="11" t="s">
        <v>11</v>
      </c>
      <c r="B3" s="28" t="s">
        <v>154</v>
      </c>
      <c r="C3" s="12">
        <v>42186</v>
      </c>
      <c r="D3" s="12">
        <v>42217</v>
      </c>
      <c r="E3" s="12">
        <v>42248</v>
      </c>
      <c r="F3" s="12">
        <v>42278</v>
      </c>
      <c r="G3" s="12">
        <v>42309</v>
      </c>
      <c r="H3" s="12">
        <v>42339</v>
      </c>
      <c r="I3" s="12">
        <v>42370</v>
      </c>
      <c r="J3" s="12">
        <v>42401</v>
      </c>
      <c r="K3" s="12">
        <v>42430</v>
      </c>
      <c r="L3" s="12">
        <v>42461</v>
      </c>
      <c r="M3" s="12">
        <v>42491</v>
      </c>
      <c r="N3" s="12">
        <v>42522</v>
      </c>
      <c r="O3" s="12">
        <v>42552</v>
      </c>
      <c r="P3" s="26" t="s">
        <v>155</v>
      </c>
    </row>
    <row r="4" spans="1:16" ht="15.75" thickTop="1">
      <c r="A4" s="91" t="s">
        <v>156</v>
      </c>
      <c r="B4" s="92"/>
      <c r="C4" s="27"/>
      <c r="D4" s="27"/>
      <c r="E4" s="27"/>
      <c r="F4" s="27"/>
      <c r="G4" s="27"/>
      <c r="H4" s="27"/>
      <c r="I4" s="27"/>
      <c r="J4" s="27"/>
      <c r="K4" s="27"/>
      <c r="L4" s="27"/>
      <c r="M4" s="27"/>
      <c r="N4" s="27"/>
      <c r="O4" s="27"/>
      <c r="P4" s="17" t="s">
        <v>171</v>
      </c>
    </row>
    <row r="5" spans="1:16">
      <c r="A5" s="9">
        <v>1</v>
      </c>
      <c r="B5" s="18" t="s">
        <v>157</v>
      </c>
      <c r="C5" s="27">
        <v>1500</v>
      </c>
      <c r="D5" s="27">
        <v>1705</v>
      </c>
      <c r="E5" s="27">
        <v>1936</v>
      </c>
      <c r="F5" s="27">
        <v>2237</v>
      </c>
      <c r="G5" s="27">
        <v>2375</v>
      </c>
      <c r="H5" s="27">
        <v>2604</v>
      </c>
      <c r="I5" s="27">
        <v>327.80006035899999</v>
      </c>
      <c r="J5" s="27">
        <v>557.21145906100003</v>
      </c>
      <c r="K5" s="27">
        <v>913.83273928699998</v>
      </c>
      <c r="L5" s="27">
        <v>1033.8739634579999</v>
      </c>
      <c r="M5" s="27">
        <v>1312.2259704119999</v>
      </c>
      <c r="N5" s="31">
        <v>1503.2227946119999</v>
      </c>
      <c r="O5" s="31">
        <v>1750.611785649</v>
      </c>
      <c r="P5" s="19" t="s">
        <v>172</v>
      </c>
    </row>
    <row r="6" spans="1:16">
      <c r="A6" s="14">
        <v>2</v>
      </c>
      <c r="B6" s="18" t="s">
        <v>158</v>
      </c>
      <c r="C6" s="27">
        <v>29</v>
      </c>
      <c r="D6" s="27">
        <v>28</v>
      </c>
      <c r="E6" s="27">
        <v>30</v>
      </c>
      <c r="F6" s="27">
        <v>30</v>
      </c>
      <c r="G6" s="27">
        <v>31</v>
      </c>
      <c r="H6" s="27">
        <v>32</v>
      </c>
      <c r="I6" s="33">
        <v>5.0167409999999999E-3</v>
      </c>
      <c r="J6" s="33">
        <v>4.9938059999999999E-3</v>
      </c>
      <c r="K6" s="33">
        <v>4.0428865470000002</v>
      </c>
      <c r="L6" s="33">
        <v>10.888320891999999</v>
      </c>
      <c r="M6" s="33">
        <v>26.193755009</v>
      </c>
      <c r="N6" s="31">
        <v>32.474188187000003</v>
      </c>
      <c r="O6" s="31">
        <v>32.585722535000002</v>
      </c>
      <c r="P6" s="19" t="s">
        <v>173</v>
      </c>
    </row>
    <row r="7" spans="1:16">
      <c r="A7" s="9">
        <v>3</v>
      </c>
      <c r="B7" s="18" t="s">
        <v>159</v>
      </c>
      <c r="C7" s="31">
        <v>0.4</v>
      </c>
      <c r="D7" s="31">
        <v>0.4</v>
      </c>
      <c r="E7" s="31">
        <v>1</v>
      </c>
      <c r="F7" s="31">
        <v>1</v>
      </c>
      <c r="G7" s="27">
        <v>1</v>
      </c>
      <c r="H7" s="27">
        <v>1</v>
      </c>
      <c r="I7" s="31">
        <v>5.4728217000000003E-2</v>
      </c>
      <c r="J7" s="32">
        <v>0.10945643400000001</v>
      </c>
      <c r="K7" s="32">
        <v>0.16418465099999999</v>
      </c>
      <c r="L7" s="32">
        <v>0.21891286800000001</v>
      </c>
      <c r="M7" s="32">
        <v>0.27364108500000001</v>
      </c>
      <c r="N7" s="31">
        <v>0.32836930199999997</v>
      </c>
      <c r="O7" s="31">
        <v>0.383097519</v>
      </c>
      <c r="P7" s="19" t="s">
        <v>174</v>
      </c>
    </row>
    <row r="8" spans="1:16">
      <c r="A8" s="14">
        <v>4</v>
      </c>
      <c r="B8" s="18" t="s">
        <v>160</v>
      </c>
      <c r="C8" s="27">
        <v>67</v>
      </c>
      <c r="D8" s="27">
        <v>67</v>
      </c>
      <c r="E8" s="27">
        <v>67</v>
      </c>
      <c r="F8" s="27">
        <v>76</v>
      </c>
      <c r="G8" s="27">
        <v>52</v>
      </c>
      <c r="H8" s="27">
        <v>74</v>
      </c>
      <c r="I8" s="27">
        <v>4.2535096729999999</v>
      </c>
      <c r="J8" s="27">
        <v>56.466203094999997</v>
      </c>
      <c r="K8" s="27">
        <v>64.075491081999999</v>
      </c>
      <c r="L8" s="27">
        <v>88.248564965</v>
      </c>
      <c r="M8" s="27">
        <v>99.312599211000006</v>
      </c>
      <c r="N8" s="31">
        <v>125.397290813</v>
      </c>
      <c r="O8" s="31">
        <v>136.48935715900001</v>
      </c>
      <c r="P8" s="19" t="s">
        <v>175</v>
      </c>
    </row>
    <row r="9" spans="1:16">
      <c r="A9" s="9">
        <v>5</v>
      </c>
      <c r="B9" s="15" t="s">
        <v>161</v>
      </c>
      <c r="C9" s="27">
        <v>5</v>
      </c>
      <c r="D9" s="27">
        <v>7</v>
      </c>
      <c r="E9" s="27">
        <v>9</v>
      </c>
      <c r="F9" s="27">
        <v>5</v>
      </c>
      <c r="G9" s="27">
        <v>6</v>
      </c>
      <c r="H9" s="27">
        <v>7</v>
      </c>
      <c r="I9" s="31">
        <v>0.23954210400000001</v>
      </c>
      <c r="J9" s="32">
        <v>-1.2505823330000001</v>
      </c>
      <c r="K9" s="32">
        <v>-1.6150014699999999</v>
      </c>
      <c r="L9" s="32">
        <v>-1.777268326</v>
      </c>
      <c r="M9" s="32">
        <v>-0.27752253100000002</v>
      </c>
      <c r="N9" s="31">
        <v>-1.844346684</v>
      </c>
      <c r="O9" s="31">
        <v>-2.1116866590000001</v>
      </c>
      <c r="P9" s="17" t="s">
        <v>176</v>
      </c>
    </row>
    <row r="10" spans="1:16">
      <c r="A10" s="89" t="s">
        <v>162</v>
      </c>
      <c r="B10" s="90"/>
      <c r="C10" s="29">
        <f t="shared" ref="C10:J10" si="0">SUM(C5:C9)</f>
        <v>1601.4</v>
      </c>
      <c r="D10" s="29">
        <f t="shared" si="0"/>
        <v>1807.4</v>
      </c>
      <c r="E10" s="29">
        <f t="shared" si="0"/>
        <v>2043</v>
      </c>
      <c r="F10" s="29">
        <f t="shared" si="0"/>
        <v>2349</v>
      </c>
      <c r="G10" s="29">
        <f t="shared" si="0"/>
        <v>2465</v>
      </c>
      <c r="H10" s="29">
        <f t="shared" si="0"/>
        <v>2718</v>
      </c>
      <c r="I10" s="29">
        <f t="shared" si="0"/>
        <v>332.352857094</v>
      </c>
      <c r="J10" s="29">
        <f t="shared" si="0"/>
        <v>612.54153006299998</v>
      </c>
      <c r="K10" s="29">
        <f t="shared" ref="K10" si="1">SUM(K5:K9)</f>
        <v>980.50030009699992</v>
      </c>
      <c r="L10" s="29">
        <f t="shared" ref="L10:M10" si="2">SUM(L5:L9)</f>
        <v>1131.4524938569998</v>
      </c>
      <c r="M10" s="29">
        <f t="shared" si="2"/>
        <v>1437.7284431859998</v>
      </c>
      <c r="N10" s="29">
        <f t="shared" ref="N10:O10" si="3">SUM(N5:N9)</f>
        <v>1659.57829623</v>
      </c>
      <c r="O10" s="29">
        <f t="shared" si="3"/>
        <v>1917.9582762030002</v>
      </c>
      <c r="P10" s="19" t="s">
        <v>177</v>
      </c>
    </row>
    <row r="11" spans="1:16">
      <c r="A11" s="89" t="s">
        <v>163</v>
      </c>
      <c r="B11" s="90"/>
      <c r="C11" s="27"/>
      <c r="D11" s="27"/>
      <c r="E11" s="27"/>
      <c r="F11" s="27"/>
      <c r="G11" s="27"/>
      <c r="H11" s="27"/>
      <c r="I11" s="27"/>
      <c r="J11" s="27"/>
      <c r="K11" s="27"/>
      <c r="L11" s="27"/>
      <c r="M11" s="27"/>
      <c r="N11" s="27"/>
      <c r="O11" s="27"/>
      <c r="P11" s="19" t="s">
        <v>178</v>
      </c>
    </row>
    <row r="12" spans="1:16">
      <c r="A12" s="9">
        <v>1</v>
      </c>
      <c r="B12" s="18" t="s">
        <v>164</v>
      </c>
      <c r="C12" s="27">
        <v>1</v>
      </c>
      <c r="D12" s="27">
        <v>2</v>
      </c>
      <c r="E12" s="27">
        <v>2</v>
      </c>
      <c r="F12" s="27">
        <v>2</v>
      </c>
      <c r="G12" s="27">
        <v>2</v>
      </c>
      <c r="H12" s="27">
        <v>2</v>
      </c>
      <c r="I12" s="32">
        <v>1.1497396440000001</v>
      </c>
      <c r="J12" s="32">
        <v>0.99437773200000001</v>
      </c>
      <c r="K12" s="32">
        <v>1.1154892649999999</v>
      </c>
      <c r="L12" s="32">
        <v>1.2026406810000001</v>
      </c>
      <c r="M12" s="32">
        <v>1.3044232689999999</v>
      </c>
      <c r="N12" s="32">
        <v>1.346533309</v>
      </c>
      <c r="O12" s="32">
        <v>1.4308877040000001</v>
      </c>
      <c r="P12" s="19" t="s">
        <v>179</v>
      </c>
    </row>
    <row r="13" spans="1:16">
      <c r="A13" s="14">
        <v>2</v>
      </c>
      <c r="B13" s="18" t="s">
        <v>165</v>
      </c>
      <c r="C13" s="32">
        <v>0.04</v>
      </c>
      <c r="D13" s="32">
        <v>0.04</v>
      </c>
      <c r="E13" s="32">
        <v>0.04</v>
      </c>
      <c r="F13" s="32">
        <v>0.05</v>
      </c>
      <c r="G13" s="32">
        <v>0.05</v>
      </c>
      <c r="H13" s="32">
        <v>0.05</v>
      </c>
      <c r="I13" s="32">
        <v>0</v>
      </c>
      <c r="J13" s="32">
        <v>0</v>
      </c>
      <c r="K13" s="32">
        <v>0</v>
      </c>
      <c r="L13" s="32">
        <v>0</v>
      </c>
      <c r="M13" s="32">
        <v>0</v>
      </c>
      <c r="N13" s="32">
        <v>0</v>
      </c>
      <c r="O13" s="32">
        <v>0</v>
      </c>
      <c r="P13" s="19" t="s">
        <v>180</v>
      </c>
    </row>
    <row r="14" spans="1:16">
      <c r="A14" s="9">
        <v>3</v>
      </c>
      <c r="B14" s="15" t="s">
        <v>166</v>
      </c>
      <c r="C14" s="32">
        <v>0.11</v>
      </c>
      <c r="D14" s="32">
        <v>0.13</v>
      </c>
      <c r="E14" s="32">
        <v>0.15</v>
      </c>
      <c r="F14" s="32">
        <v>0.17</v>
      </c>
      <c r="G14" s="32">
        <v>0.18</v>
      </c>
      <c r="H14" s="27">
        <v>16</v>
      </c>
      <c r="I14" s="32">
        <v>2.0957428839999999</v>
      </c>
      <c r="J14" s="32">
        <v>3.940072603</v>
      </c>
      <c r="K14" s="32">
        <v>4.8763024460000004</v>
      </c>
      <c r="L14" s="32">
        <v>7.3955831999999999E-2</v>
      </c>
      <c r="M14" s="32">
        <v>9.2444789999999999E-2</v>
      </c>
      <c r="N14" s="32">
        <v>0.110933748</v>
      </c>
      <c r="O14" s="32">
        <v>0.129422706</v>
      </c>
      <c r="P14" s="17" t="s">
        <v>181</v>
      </c>
    </row>
    <row r="15" spans="1:16">
      <c r="A15" s="14">
        <v>4</v>
      </c>
      <c r="B15" s="18" t="s">
        <v>167</v>
      </c>
      <c r="C15" s="27">
        <v>8</v>
      </c>
      <c r="D15" s="27">
        <v>10</v>
      </c>
      <c r="E15" s="27">
        <v>11</v>
      </c>
      <c r="F15" s="27">
        <v>12</v>
      </c>
      <c r="G15" s="27">
        <v>15</v>
      </c>
      <c r="H15" s="32">
        <v>0.18</v>
      </c>
      <c r="I15" s="32">
        <v>1.8488958E-2</v>
      </c>
      <c r="J15" s="32">
        <v>3.6977916E-2</v>
      </c>
      <c r="K15" s="32">
        <v>5.5466873999999999E-2</v>
      </c>
      <c r="L15" s="32">
        <v>6.3657248360000001</v>
      </c>
      <c r="M15" s="32">
        <v>7.833414876</v>
      </c>
      <c r="N15" s="32">
        <v>9.1886575340000007</v>
      </c>
      <c r="O15" s="32">
        <v>10.747593344</v>
      </c>
      <c r="P15" s="19" t="s">
        <v>182</v>
      </c>
    </row>
    <row r="16" spans="1:16">
      <c r="A16" s="9">
        <v>5</v>
      </c>
      <c r="B16" s="18" t="s">
        <v>168</v>
      </c>
      <c r="C16" s="27">
        <v>13</v>
      </c>
      <c r="D16" s="27">
        <v>15</v>
      </c>
      <c r="E16" s="27">
        <v>17</v>
      </c>
      <c r="F16" s="27">
        <v>19</v>
      </c>
      <c r="G16" s="27">
        <v>21</v>
      </c>
      <c r="H16" s="27">
        <v>23</v>
      </c>
      <c r="I16" s="27">
        <v>1.8924488479999999</v>
      </c>
      <c r="J16" s="27">
        <v>3.768991159</v>
      </c>
      <c r="K16" s="27">
        <v>4.13817813</v>
      </c>
      <c r="L16" s="27">
        <v>6.2924078840000002</v>
      </c>
      <c r="M16" s="27">
        <v>7.6769267650000002</v>
      </c>
      <c r="N16" s="27">
        <v>9.0493150700000005</v>
      </c>
      <c r="O16" s="27">
        <v>10.803898258</v>
      </c>
      <c r="P16" s="19" t="s">
        <v>183</v>
      </c>
    </row>
    <row r="17" spans="1:16">
      <c r="A17" s="89" t="s">
        <v>169</v>
      </c>
      <c r="B17" s="90"/>
      <c r="C17" s="29">
        <f t="shared" ref="C17:L17" si="4">SUM(C12:C16)</f>
        <v>22.15</v>
      </c>
      <c r="D17" s="29">
        <f t="shared" si="4"/>
        <v>27.17</v>
      </c>
      <c r="E17" s="29">
        <f t="shared" si="4"/>
        <v>30.189999999999998</v>
      </c>
      <c r="F17" s="29">
        <f t="shared" si="4"/>
        <v>33.22</v>
      </c>
      <c r="G17" s="29">
        <f t="shared" si="4"/>
        <v>38.230000000000004</v>
      </c>
      <c r="H17" s="29">
        <f t="shared" si="4"/>
        <v>41.230000000000004</v>
      </c>
      <c r="I17" s="29">
        <f t="shared" si="4"/>
        <v>5.1564203339999999</v>
      </c>
      <c r="J17" s="29">
        <f t="shared" si="4"/>
        <v>8.7404194099999994</v>
      </c>
      <c r="K17" s="29">
        <f t="shared" si="4"/>
        <v>10.185436715000002</v>
      </c>
      <c r="L17" s="29">
        <f t="shared" si="4"/>
        <v>13.934729233000001</v>
      </c>
      <c r="M17" s="29">
        <f t="shared" ref="M17:N17" si="5">SUM(M12:M16)</f>
        <v>16.907209699999999</v>
      </c>
      <c r="N17" s="29">
        <f t="shared" si="5"/>
        <v>19.695439661000002</v>
      </c>
      <c r="O17" s="29">
        <f t="shared" ref="O17" si="6">SUM(O12:O16)</f>
        <v>23.111802011999998</v>
      </c>
      <c r="P17" s="19" t="s">
        <v>184</v>
      </c>
    </row>
    <row r="18" spans="1:16">
      <c r="A18" s="93" t="s">
        <v>170</v>
      </c>
      <c r="B18" s="94"/>
      <c r="C18" s="29">
        <f t="shared" ref="C18:L18" si="7">+C10-C17</f>
        <v>1579.25</v>
      </c>
      <c r="D18" s="29">
        <f t="shared" si="7"/>
        <v>1780.23</v>
      </c>
      <c r="E18" s="29">
        <f t="shared" si="7"/>
        <v>2012.81</v>
      </c>
      <c r="F18" s="29">
        <f t="shared" si="7"/>
        <v>2315.7800000000002</v>
      </c>
      <c r="G18" s="29">
        <f t="shared" si="7"/>
        <v>2426.77</v>
      </c>
      <c r="H18" s="29">
        <f t="shared" si="7"/>
        <v>2676.77</v>
      </c>
      <c r="I18" s="29">
        <f t="shared" si="7"/>
        <v>327.19643675999998</v>
      </c>
      <c r="J18" s="29">
        <f t="shared" si="7"/>
        <v>603.80111065300002</v>
      </c>
      <c r="K18" s="29">
        <f t="shared" si="7"/>
        <v>970.31486338199988</v>
      </c>
      <c r="L18" s="29">
        <f t="shared" si="7"/>
        <v>1117.5177646239997</v>
      </c>
      <c r="M18" s="29">
        <f t="shared" ref="M18:N18" si="8">+M10-M17</f>
        <v>1420.8212334859998</v>
      </c>
      <c r="N18" s="29">
        <f t="shared" si="8"/>
        <v>1639.8828565690001</v>
      </c>
      <c r="O18" s="29">
        <f t="shared" ref="O18" si="9">+O10-O17</f>
        <v>1894.8464741910002</v>
      </c>
      <c r="P18" s="19" t="s">
        <v>155</v>
      </c>
    </row>
    <row r="19" spans="1:16">
      <c r="C19" s="80"/>
      <c r="D19" s="80"/>
      <c r="E19" s="80"/>
      <c r="F19" s="80"/>
      <c r="G19" s="80"/>
      <c r="H19" s="80"/>
      <c r="I19" s="80"/>
      <c r="J19" s="80"/>
      <c r="K19" s="80"/>
      <c r="L19" s="80"/>
      <c r="M19" s="80"/>
      <c r="N19" s="80"/>
      <c r="O19" s="80"/>
    </row>
  </sheetData>
  <mergeCells count="5">
    <mergeCell ref="A4:B4"/>
    <mergeCell ref="A10:B10"/>
    <mergeCell ref="A11:B11"/>
    <mergeCell ref="A17:B17"/>
    <mergeCell ref="A18:B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7"/>
  <sheetViews>
    <sheetView showGridLines="0" topLeftCell="A31" workbookViewId="0">
      <selection activeCell="C51" sqref="C51"/>
    </sheetView>
  </sheetViews>
  <sheetFormatPr defaultRowHeight="15"/>
  <cols>
    <col min="1" max="1" width="3.28515625" style="57" customWidth="1"/>
    <col min="2" max="2" width="4.5703125" customWidth="1"/>
    <col min="3" max="3" width="146.7109375" bestFit="1" customWidth="1"/>
    <col min="4" max="4" width="16.140625" customWidth="1"/>
  </cols>
  <sheetData>
    <row r="9" spans="1:5" s="63" customFormat="1" ht="15.75">
      <c r="A9" s="67"/>
      <c r="C9" s="65" t="s">
        <v>260</v>
      </c>
      <c r="D9" s="66"/>
      <c r="E9" s="66"/>
    </row>
    <row r="10" spans="1:5" s="63" customFormat="1" ht="15.75">
      <c r="A10" s="67"/>
      <c r="C10" s="65"/>
      <c r="D10" s="66"/>
      <c r="E10" s="66"/>
    </row>
    <row r="11" spans="1:5" s="63" customFormat="1" ht="15.75">
      <c r="A11" s="67"/>
      <c r="C11" s="65" t="s">
        <v>265</v>
      </c>
      <c r="D11" s="72" t="s">
        <v>261</v>
      </c>
      <c r="E11" s="66"/>
    </row>
    <row r="12" spans="1:5" s="63" customFormat="1" ht="15.75">
      <c r="A12" s="67"/>
      <c r="C12" s="65" t="s">
        <v>329</v>
      </c>
      <c r="D12" s="72" t="s">
        <v>262</v>
      </c>
      <c r="E12" s="66"/>
    </row>
    <row r="13" spans="1:5" s="63" customFormat="1" ht="15.75">
      <c r="A13" s="67"/>
      <c r="C13" s="65" t="s">
        <v>266</v>
      </c>
      <c r="D13" s="72" t="s">
        <v>263</v>
      </c>
      <c r="E13" s="68"/>
    </row>
    <row r="14" spans="1:5" s="63" customFormat="1" ht="15.75">
      <c r="A14" s="67"/>
      <c r="C14" s="65" t="s">
        <v>267</v>
      </c>
      <c r="D14" s="56">
        <v>1</v>
      </c>
      <c r="E14" s="68"/>
    </row>
    <row r="15" spans="1:5" s="63" customFormat="1" ht="15.75">
      <c r="A15" s="67"/>
      <c r="C15" s="65" t="s">
        <v>268</v>
      </c>
      <c r="D15" s="56">
        <v>1</v>
      </c>
      <c r="E15" s="66"/>
    </row>
    <row r="16" spans="1:5" s="63" customFormat="1" ht="15.75">
      <c r="A16" s="67"/>
      <c r="C16" s="65" t="s">
        <v>269</v>
      </c>
      <c r="D16" s="56">
        <v>3</v>
      </c>
      <c r="E16" s="68"/>
    </row>
    <row r="17" spans="1:5" s="63" customFormat="1" ht="15.75">
      <c r="A17" s="67"/>
      <c r="C17" s="65" t="s">
        <v>270</v>
      </c>
      <c r="D17" s="56">
        <v>3</v>
      </c>
      <c r="E17" s="66"/>
    </row>
    <row r="18" spans="1:5" s="63" customFormat="1" ht="15.75">
      <c r="A18" s="67"/>
      <c r="C18" s="65" t="s">
        <v>271</v>
      </c>
      <c r="D18" s="56">
        <v>5</v>
      </c>
      <c r="E18" s="68"/>
    </row>
    <row r="19" spans="1:5" s="63" customFormat="1">
      <c r="A19" s="67"/>
      <c r="C19" s="63" t="s">
        <v>272</v>
      </c>
      <c r="D19" s="56">
        <v>5</v>
      </c>
    </row>
    <row r="20" spans="1:5" s="63" customFormat="1">
      <c r="A20" s="67"/>
      <c r="C20" s="63" t="s">
        <v>273</v>
      </c>
      <c r="D20" s="56">
        <v>7</v>
      </c>
    </row>
    <row r="21" spans="1:5" s="63" customFormat="1" ht="15.75">
      <c r="A21" s="67"/>
      <c r="C21" s="65" t="s">
        <v>274</v>
      </c>
      <c r="D21" s="56">
        <v>7</v>
      </c>
    </row>
    <row r="22" spans="1:5" s="63" customFormat="1">
      <c r="A22" s="67"/>
      <c r="C22" s="63" t="s">
        <v>275</v>
      </c>
      <c r="D22" s="56">
        <v>9</v>
      </c>
    </row>
    <row r="23" spans="1:5" s="63" customFormat="1" ht="15.75">
      <c r="A23" s="67"/>
      <c r="C23" s="65" t="s">
        <v>276</v>
      </c>
      <c r="D23" s="56">
        <v>10</v>
      </c>
      <c r="E23" s="68"/>
    </row>
    <row r="24" spans="1:5" s="63" customFormat="1">
      <c r="A24" s="67"/>
      <c r="C24" s="63" t="s">
        <v>277</v>
      </c>
      <c r="D24" s="56">
        <v>11</v>
      </c>
    </row>
    <row r="25" spans="1:5" s="63" customFormat="1" ht="15.75">
      <c r="A25" s="67"/>
      <c r="C25" s="65" t="s">
        <v>278</v>
      </c>
      <c r="D25" s="56">
        <v>12</v>
      </c>
      <c r="E25" s="68"/>
    </row>
    <row r="26" spans="1:5" s="63" customFormat="1">
      <c r="A26" s="67"/>
      <c r="C26" s="63" t="s">
        <v>279</v>
      </c>
      <c r="D26" s="56">
        <v>13</v>
      </c>
    </row>
    <row r="27" spans="1:5" s="63" customFormat="1" ht="15.75">
      <c r="A27" s="67"/>
      <c r="C27" s="65" t="s">
        <v>280</v>
      </c>
      <c r="D27" s="56">
        <v>14</v>
      </c>
      <c r="E27" s="68"/>
    </row>
    <row r="28" spans="1:5" s="63" customFormat="1">
      <c r="A28" s="67"/>
      <c r="C28" s="63" t="s">
        <v>281</v>
      </c>
      <c r="D28" s="56">
        <v>15</v>
      </c>
    </row>
    <row r="29" spans="1:5" s="63" customFormat="1" ht="15.75">
      <c r="A29" s="67"/>
      <c r="C29" s="65" t="s">
        <v>282</v>
      </c>
      <c r="D29" s="56">
        <v>15</v>
      </c>
      <c r="E29" s="68"/>
    </row>
    <row r="30" spans="1:5" s="63" customFormat="1">
      <c r="A30" s="67"/>
      <c r="C30" s="63" t="s">
        <v>283</v>
      </c>
      <c r="D30" s="56">
        <v>16</v>
      </c>
    </row>
    <row r="31" spans="1:5" s="63" customFormat="1" ht="15.75">
      <c r="A31" s="67"/>
      <c r="C31" s="65" t="s">
        <v>394</v>
      </c>
      <c r="D31" s="56">
        <v>16</v>
      </c>
      <c r="E31" s="68"/>
    </row>
    <row r="32" spans="1:5" s="63" customFormat="1">
      <c r="A32" s="67"/>
      <c r="C32" s="63" t="s">
        <v>284</v>
      </c>
      <c r="D32" s="56">
        <v>17</v>
      </c>
    </row>
    <row r="33" spans="1:4" s="63" customFormat="1">
      <c r="A33" s="67"/>
      <c r="C33" s="63" t="s">
        <v>285</v>
      </c>
      <c r="D33" s="56">
        <v>18</v>
      </c>
    </row>
    <row r="34" spans="1:4" s="63" customFormat="1">
      <c r="A34" s="67"/>
      <c r="C34" s="63" t="s">
        <v>286</v>
      </c>
      <c r="D34" s="56">
        <v>18</v>
      </c>
    </row>
    <row r="35" spans="1:4" s="63" customFormat="1">
      <c r="A35" s="67"/>
      <c r="C35" s="63" t="s">
        <v>287</v>
      </c>
      <c r="D35" s="56">
        <v>19</v>
      </c>
    </row>
    <row r="36" spans="1:4" s="63" customFormat="1">
      <c r="A36" s="67"/>
      <c r="C36" s="63" t="s">
        <v>288</v>
      </c>
      <c r="D36" s="56">
        <v>20</v>
      </c>
    </row>
    <row r="37" spans="1:4" s="63" customFormat="1">
      <c r="A37" s="67"/>
      <c r="C37" s="63" t="s">
        <v>289</v>
      </c>
      <c r="D37" s="56">
        <v>21</v>
      </c>
    </row>
    <row r="38" spans="1:4" s="63" customFormat="1">
      <c r="A38" s="67"/>
      <c r="C38" s="63" t="s">
        <v>290</v>
      </c>
      <c r="D38" s="56">
        <v>22</v>
      </c>
    </row>
    <row r="39" spans="1:4" s="63" customFormat="1">
      <c r="A39" s="67"/>
      <c r="C39" s="63" t="s">
        <v>291</v>
      </c>
      <c r="D39" s="56">
        <v>23</v>
      </c>
    </row>
    <row r="40" spans="1:4" s="63" customFormat="1">
      <c r="A40" s="67"/>
      <c r="C40" s="63" t="s">
        <v>292</v>
      </c>
      <c r="D40" s="56">
        <v>24</v>
      </c>
    </row>
    <row r="41" spans="1:4" s="63" customFormat="1">
      <c r="A41" s="67"/>
      <c r="C41" s="63" t="s">
        <v>293</v>
      </c>
      <c r="D41" s="56">
        <v>25</v>
      </c>
    </row>
    <row r="42" spans="1:4" s="63" customFormat="1">
      <c r="A42" s="67"/>
      <c r="C42" s="63" t="s">
        <v>294</v>
      </c>
      <c r="D42" s="56">
        <v>26</v>
      </c>
    </row>
    <row r="43" spans="1:4" s="63" customFormat="1">
      <c r="A43" s="67"/>
      <c r="C43" s="63" t="s">
        <v>295</v>
      </c>
      <c r="D43" s="56">
        <v>27</v>
      </c>
    </row>
    <row r="44" spans="1:4" s="63" customFormat="1">
      <c r="A44" s="67"/>
      <c r="C44" s="63" t="s">
        <v>296</v>
      </c>
      <c r="D44" s="56">
        <v>28</v>
      </c>
    </row>
    <row r="45" spans="1:4" s="63" customFormat="1">
      <c r="A45" s="67"/>
      <c r="C45" s="63" t="s">
        <v>297</v>
      </c>
      <c r="D45" s="56">
        <v>28</v>
      </c>
    </row>
    <row r="46" spans="1:4" s="63" customFormat="1">
      <c r="A46" s="67"/>
      <c r="C46" s="63" t="s">
        <v>298</v>
      </c>
      <c r="D46" s="56">
        <v>28</v>
      </c>
    </row>
    <row r="47" spans="1:4" s="63" customFormat="1">
      <c r="A47" s="67"/>
      <c r="C47" s="63" t="s">
        <v>299</v>
      </c>
      <c r="D47" s="56">
        <v>29</v>
      </c>
    </row>
  </sheetData>
  <hyperlinks>
    <hyperlink ref="D14" location="'T1'!A1" display="'T1'!A1"/>
    <hyperlink ref="D15" location="'T2'!A1" display="'T2'!A1"/>
    <hyperlink ref="D16" location="'T3'!A1" display="'T3'!A1"/>
    <hyperlink ref="D17" location="'T4'!A1" display="'T4'!A1"/>
    <hyperlink ref="D18" location="'T5'!A1" display="'T5'!A1"/>
    <hyperlink ref="D19" location="'T6'!A1" display="'T6'!A1"/>
    <hyperlink ref="D20" location="'T7'!A1" display="'T7'!A1"/>
    <hyperlink ref="D21" location="'T8'!A1" display="'T8'!A1"/>
    <hyperlink ref="D22" location="'T9'!A1" display="'T9'!A1"/>
    <hyperlink ref="D23" location="'T10'!A1" display="'T10'!A1"/>
    <hyperlink ref="D24" location="'T11'!A1" display="'T11'!A1"/>
    <hyperlink ref="D25" location="'T12'!A1" display="'T12'!A1"/>
    <hyperlink ref="D26" location="'T13'!A1" display="'T13'!A1"/>
    <hyperlink ref="D27" location="'T14'!A1" display="'T14'!A1"/>
    <hyperlink ref="D28" location="'T15'!A1" display="'T15'!A1"/>
    <hyperlink ref="D29" location="'T16'!A1" display="'T16'!A1"/>
    <hyperlink ref="D30" location="'T17'!A1" display="'T17'!A1"/>
    <hyperlink ref="D31" location="'T18'!A1" display="'T18'!A1"/>
    <hyperlink ref="D32" location="'T19'!A1" display="'T19'!A1"/>
    <hyperlink ref="D33" location="'T20'!A1" display="'T20'!A1"/>
    <hyperlink ref="D34" location="'T21'!A1" display="'T21'!A1"/>
    <hyperlink ref="D35" location="'T22'!A1" display="'T22'!A1"/>
    <hyperlink ref="D36" location="'T23'!A1" display="'T23'!A1"/>
    <hyperlink ref="D37" location="'T24'!A1" display="'T24'!A1"/>
    <hyperlink ref="D38" location="'T25'!A1" display="'T25'!A1"/>
    <hyperlink ref="D39" location="'T26'!A1" display="'T26'!A1"/>
    <hyperlink ref="D40" location="'T27'!A1" display="'T27'!A1"/>
    <hyperlink ref="D41" location="'T28'!A1" display="'T28'!A1"/>
    <hyperlink ref="D42" location="'T29'!A1" display="'T29'!A1"/>
    <hyperlink ref="D43" location="'T30'!A1" display="'T30'!A1"/>
    <hyperlink ref="D44" location="'T31'!A1" display="'T31'!A1"/>
    <hyperlink ref="D45" location="'T32'!A1" display="'T32'!A1"/>
    <hyperlink ref="D46" location="'T33'!A1" display="'T33'!A1"/>
    <hyperlink ref="D47" location="'T34'!A1" display="'T34'!A1"/>
    <hyperlink ref="D11" location="Cover!A1" display="i"/>
    <hyperlink ref="D12" location="Notes!A1" display="ii"/>
    <hyperlink ref="D13" location="Glosary!A1" display="iii"/>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70" zoomScaleNormal="70" workbookViewId="0">
      <selection activeCell="P31" sqref="P31"/>
    </sheetView>
  </sheetViews>
  <sheetFormatPr defaultRowHeight="15"/>
  <cols>
    <col min="1" max="1" width="4.7109375" customWidth="1"/>
    <col min="2" max="2" width="39.42578125" bestFit="1" customWidth="1"/>
    <col min="16" max="16" width="43.42578125" bestFit="1" customWidth="1"/>
  </cols>
  <sheetData>
    <row r="1" spans="1:16">
      <c r="A1" s="74" t="s">
        <v>378</v>
      </c>
    </row>
    <row r="2" spans="1:16">
      <c r="A2" s="77" t="s">
        <v>379</v>
      </c>
    </row>
    <row r="3" spans="1:16" ht="26.25" thickBot="1">
      <c r="A3" s="11" t="s">
        <v>11</v>
      </c>
      <c r="B3" s="28" t="s">
        <v>203</v>
      </c>
      <c r="C3" s="12">
        <v>42186</v>
      </c>
      <c r="D3" s="12">
        <v>42217</v>
      </c>
      <c r="E3" s="12">
        <v>42248</v>
      </c>
      <c r="F3" s="12">
        <v>42278</v>
      </c>
      <c r="G3" s="12">
        <v>42309</v>
      </c>
      <c r="H3" s="12">
        <v>42339</v>
      </c>
      <c r="I3" s="12">
        <v>42370</v>
      </c>
      <c r="J3" s="12">
        <v>42401</v>
      </c>
      <c r="K3" s="12">
        <v>42430</v>
      </c>
      <c r="L3" s="12">
        <v>42461</v>
      </c>
      <c r="M3" s="12">
        <v>42491</v>
      </c>
      <c r="N3" s="12">
        <v>42522</v>
      </c>
      <c r="O3" s="12">
        <v>42552</v>
      </c>
      <c r="P3" s="26" t="s">
        <v>222</v>
      </c>
    </row>
    <row r="4" spans="1:16" ht="15.75" thickTop="1">
      <c r="A4" s="91" t="s">
        <v>170</v>
      </c>
      <c r="B4" s="92"/>
      <c r="C4" s="29">
        <f>'T23'!C18</f>
        <v>8832.7035400129989</v>
      </c>
      <c r="D4" s="29">
        <f>'T23'!D18</f>
        <v>9754.2891315090019</v>
      </c>
      <c r="E4" s="29">
        <f>'T23'!E18</f>
        <v>10682.396375868</v>
      </c>
      <c r="F4" s="29">
        <f>'T23'!F18</f>
        <v>11628.517735790001</v>
      </c>
      <c r="G4" s="29">
        <f>'T23'!G18</f>
        <v>13756.177492195999</v>
      </c>
      <c r="H4" s="29">
        <f>'T23'!H18</f>
        <v>16157.453442899998</v>
      </c>
      <c r="I4" s="29">
        <f>'T23'!I18</f>
        <v>1299.0302088009998</v>
      </c>
      <c r="J4" s="29">
        <f>'T23'!J18</f>
        <v>2174.5752951430009</v>
      </c>
      <c r="K4" s="29">
        <f>'T23'!K18</f>
        <v>3575.723663404</v>
      </c>
      <c r="L4" s="29">
        <f>'T23'!L18</f>
        <v>4752.5706472859993</v>
      </c>
      <c r="M4" s="29">
        <f>'T23'!M18</f>
        <v>6334.0996024659999</v>
      </c>
      <c r="N4" s="29">
        <f>'T23'!N18</f>
        <v>7473.2767059500011</v>
      </c>
      <c r="O4" s="29">
        <f>'T23'!O18</f>
        <v>8692.875525548001</v>
      </c>
      <c r="P4" s="17" t="s">
        <v>155</v>
      </c>
    </row>
    <row r="5" spans="1:16">
      <c r="A5" s="95" t="s">
        <v>191</v>
      </c>
      <c r="B5" s="96"/>
      <c r="C5" s="27"/>
      <c r="D5" s="27"/>
      <c r="E5" s="27"/>
      <c r="F5" s="27"/>
      <c r="G5" s="27"/>
      <c r="H5" s="27"/>
      <c r="I5" s="27"/>
      <c r="J5" s="27"/>
      <c r="K5" s="27"/>
      <c r="L5" s="27"/>
      <c r="M5" s="27"/>
      <c r="N5" s="27"/>
      <c r="O5" s="27"/>
      <c r="P5" s="17" t="s">
        <v>205</v>
      </c>
    </row>
    <row r="6" spans="1:16">
      <c r="A6" s="9">
        <v>1</v>
      </c>
      <c r="B6" s="18" t="s">
        <v>185</v>
      </c>
      <c r="C6" s="27">
        <v>418.99752100900002</v>
      </c>
      <c r="D6" s="27">
        <v>471.33868363599998</v>
      </c>
      <c r="E6" s="27">
        <v>521.96085191300006</v>
      </c>
      <c r="F6" s="27">
        <v>576.17063575899999</v>
      </c>
      <c r="G6" s="27">
        <v>617.47119621100001</v>
      </c>
      <c r="H6" s="27">
        <v>743.50250753800003</v>
      </c>
      <c r="I6" s="27">
        <v>73.457763145999991</v>
      </c>
      <c r="J6" s="27">
        <v>120.562640414</v>
      </c>
      <c r="K6" s="27">
        <v>177.80832577699999</v>
      </c>
      <c r="L6" s="27">
        <v>239.890861927</v>
      </c>
      <c r="M6" s="27">
        <v>294.27292294099999</v>
      </c>
      <c r="N6" s="27">
        <v>385.604604935</v>
      </c>
      <c r="O6" s="27">
        <v>446.86962950100002</v>
      </c>
      <c r="P6" s="19" t="s">
        <v>206</v>
      </c>
    </row>
    <row r="7" spans="1:16">
      <c r="A7" s="14">
        <v>2</v>
      </c>
      <c r="B7" s="18" t="s">
        <v>186</v>
      </c>
      <c r="C7" s="27">
        <v>108.94829706500001</v>
      </c>
      <c r="D7" s="27">
        <v>122.027144304</v>
      </c>
      <c r="E7" s="27">
        <v>134.519612349</v>
      </c>
      <c r="F7" s="27">
        <v>151.868651046</v>
      </c>
      <c r="G7" s="27">
        <v>164.74389668000001</v>
      </c>
      <c r="H7" s="27">
        <v>183.427505338</v>
      </c>
      <c r="I7" s="27">
        <v>18.423713025999998</v>
      </c>
      <c r="J7" s="32">
        <v>27.944332369000001</v>
      </c>
      <c r="K7" s="32">
        <v>38.613554121000007</v>
      </c>
      <c r="L7" s="32">
        <v>54.554624220000001</v>
      </c>
      <c r="M7" s="32">
        <v>61.246650322999997</v>
      </c>
      <c r="N7" s="32">
        <v>72.491794553000005</v>
      </c>
      <c r="O7" s="32">
        <v>88.757125758000001</v>
      </c>
      <c r="P7" s="19" t="s">
        <v>207</v>
      </c>
    </row>
    <row r="8" spans="1:16">
      <c r="A8" s="9">
        <v>3</v>
      </c>
      <c r="B8" s="18" t="s">
        <v>187</v>
      </c>
      <c r="C8" s="31">
        <v>8.7376633839999993</v>
      </c>
      <c r="D8" s="31">
        <v>10.026272157999999</v>
      </c>
      <c r="E8" s="31">
        <v>10.975228949</v>
      </c>
      <c r="F8" s="31">
        <v>12.796072259000001</v>
      </c>
      <c r="G8" s="27">
        <v>13.736869234</v>
      </c>
      <c r="H8" s="27">
        <v>15.883666071</v>
      </c>
      <c r="I8" s="27">
        <v>1.427988619</v>
      </c>
      <c r="J8" s="32">
        <v>2.8299557150000001</v>
      </c>
      <c r="K8" s="32">
        <v>4.0533562969999997</v>
      </c>
      <c r="L8" s="32">
        <v>5.4562429239999997</v>
      </c>
      <c r="M8" s="32">
        <v>6.6599127629999995</v>
      </c>
      <c r="N8" s="32">
        <v>7.8153696149999998</v>
      </c>
      <c r="O8" s="32">
        <v>8.5696620719999999</v>
      </c>
      <c r="P8" s="19" t="s">
        <v>208</v>
      </c>
    </row>
    <row r="9" spans="1:16">
      <c r="A9" s="14">
        <v>4</v>
      </c>
      <c r="B9" s="18" t="s">
        <v>188</v>
      </c>
      <c r="C9" s="27">
        <v>11.878109048000001</v>
      </c>
      <c r="D9" s="27">
        <v>13.872916189</v>
      </c>
      <c r="E9" s="27">
        <v>15.405338471</v>
      </c>
      <c r="F9" s="27">
        <v>17.555761764</v>
      </c>
      <c r="G9" s="27">
        <v>19.009733058999998</v>
      </c>
      <c r="H9" s="27">
        <v>20.763598946999998</v>
      </c>
      <c r="I9" s="27">
        <v>2.0356422190000001</v>
      </c>
      <c r="J9" s="27">
        <v>3.510550002</v>
      </c>
      <c r="K9" s="27">
        <v>5.1367248870000006</v>
      </c>
      <c r="L9" s="27">
        <v>6.9090476980000002</v>
      </c>
      <c r="M9" s="27">
        <v>8.5876470460000007</v>
      </c>
      <c r="N9" s="27">
        <v>10.449577963999999</v>
      </c>
      <c r="O9" s="27">
        <v>12.196662605</v>
      </c>
      <c r="P9" s="19" t="s">
        <v>209</v>
      </c>
    </row>
    <row r="10" spans="1:16">
      <c r="A10" s="9">
        <v>5</v>
      </c>
      <c r="B10" s="15" t="s">
        <v>189</v>
      </c>
      <c r="C10" s="27">
        <v>29.927239504999999</v>
      </c>
      <c r="D10" s="27">
        <v>32.145872670999999</v>
      </c>
      <c r="E10" s="27">
        <v>45.061443926000003</v>
      </c>
      <c r="F10" s="27">
        <v>62.299543348</v>
      </c>
      <c r="G10" s="27">
        <v>66.087664277000002</v>
      </c>
      <c r="H10" s="27">
        <v>81.831216647000005</v>
      </c>
      <c r="I10" s="27">
        <v>3.5504515520000002</v>
      </c>
      <c r="J10" s="32">
        <v>6.2499774839999995</v>
      </c>
      <c r="K10" s="32">
        <v>9.3682895780000006</v>
      </c>
      <c r="L10" s="32">
        <v>13.436928957000001</v>
      </c>
      <c r="M10" s="32">
        <v>17.537414782999999</v>
      </c>
      <c r="N10" s="32">
        <v>24.414309669000001</v>
      </c>
      <c r="O10" s="32">
        <v>27.205885344999999</v>
      </c>
      <c r="P10" s="17" t="s">
        <v>210</v>
      </c>
    </row>
    <row r="11" spans="1:16">
      <c r="A11" s="14">
        <v>6</v>
      </c>
      <c r="B11" s="18" t="s">
        <v>190</v>
      </c>
      <c r="C11" s="27">
        <v>48.938146099999997</v>
      </c>
      <c r="D11" s="27">
        <v>53.436483885999998</v>
      </c>
      <c r="E11" s="27">
        <v>57.554183619</v>
      </c>
      <c r="F11" s="27">
        <v>66.128550720999996</v>
      </c>
      <c r="G11" s="27">
        <v>68.805035532000005</v>
      </c>
      <c r="H11" s="27">
        <v>85.835889539999997</v>
      </c>
      <c r="I11" s="27">
        <v>4.2229888760000005</v>
      </c>
      <c r="J11" s="32">
        <v>9.0835201670000014</v>
      </c>
      <c r="K11" s="32">
        <v>12.960787937999999</v>
      </c>
      <c r="L11" s="32">
        <v>20.903817793999998</v>
      </c>
      <c r="M11" s="32">
        <v>26.080081344</v>
      </c>
      <c r="N11" s="32">
        <v>32.038676725000002</v>
      </c>
      <c r="O11" s="32">
        <v>45.828933067000001</v>
      </c>
      <c r="P11" s="17" t="s">
        <v>211</v>
      </c>
    </row>
    <row r="12" spans="1:16">
      <c r="A12" s="89" t="s">
        <v>192</v>
      </c>
      <c r="B12" s="90"/>
      <c r="C12" s="29">
        <f t="shared" ref="C12:L12" si="0">SUM(C6:C11)</f>
        <v>627.42697611100016</v>
      </c>
      <c r="D12" s="29">
        <f t="shared" si="0"/>
        <v>702.84737284400001</v>
      </c>
      <c r="E12" s="29">
        <f t="shared" si="0"/>
        <v>785.47665922700014</v>
      </c>
      <c r="F12" s="29">
        <f t="shared" si="0"/>
        <v>886.81921489699994</v>
      </c>
      <c r="G12" s="29">
        <f t="shared" si="0"/>
        <v>949.85439499300014</v>
      </c>
      <c r="H12" s="29">
        <f t="shared" si="0"/>
        <v>1131.2443840809999</v>
      </c>
      <c r="I12" s="29">
        <f t="shared" si="0"/>
        <v>103.11854743799999</v>
      </c>
      <c r="J12" s="29">
        <f t="shared" si="0"/>
        <v>170.18097615100001</v>
      </c>
      <c r="K12" s="29">
        <f t="shared" si="0"/>
        <v>247.94103859800001</v>
      </c>
      <c r="L12" s="29">
        <f t="shared" si="0"/>
        <v>341.15152352000001</v>
      </c>
      <c r="M12" s="29">
        <f t="shared" ref="M12:N12" si="1">SUM(M6:M11)</f>
        <v>414.38462919999995</v>
      </c>
      <c r="N12" s="29">
        <f t="shared" si="1"/>
        <v>532.81433346099993</v>
      </c>
      <c r="O12" s="29">
        <f t="shared" ref="O12" si="2">SUM(O6:O11)</f>
        <v>629.42789834799999</v>
      </c>
      <c r="P12" s="19" t="s">
        <v>212</v>
      </c>
    </row>
    <row r="13" spans="1:16" ht="15" customHeight="1">
      <c r="A13" s="89" t="s">
        <v>193</v>
      </c>
      <c r="B13" s="90"/>
      <c r="C13" s="27"/>
      <c r="D13" s="27"/>
      <c r="E13" s="27"/>
      <c r="F13" s="27"/>
      <c r="G13" s="27"/>
      <c r="H13" s="27"/>
      <c r="I13" s="27"/>
      <c r="J13" s="27"/>
      <c r="K13" s="27"/>
      <c r="L13" s="27"/>
      <c r="M13" s="27"/>
      <c r="N13" s="27"/>
      <c r="O13" s="27"/>
      <c r="P13" s="19" t="s">
        <v>213</v>
      </c>
    </row>
    <row r="14" spans="1:16">
      <c r="A14" s="9">
        <v>1</v>
      </c>
      <c r="B14" s="18" t="s">
        <v>195</v>
      </c>
      <c r="C14" s="32">
        <v>7.9901526580000004</v>
      </c>
      <c r="D14" s="32">
        <v>8.1813412430000003</v>
      </c>
      <c r="E14" s="32">
        <v>8.4947060919999995</v>
      </c>
      <c r="F14" s="32">
        <v>9.2515836890000003</v>
      </c>
      <c r="G14" s="32">
        <v>11.515148056000001</v>
      </c>
      <c r="H14" s="32">
        <v>12.095181564000001</v>
      </c>
      <c r="I14" s="32">
        <v>1.201495891</v>
      </c>
      <c r="J14" s="32">
        <v>1.6180591979999999</v>
      </c>
      <c r="K14" s="32">
        <v>1.8770874899999999</v>
      </c>
      <c r="L14" s="32">
        <v>3.2069621189999999</v>
      </c>
      <c r="M14" s="32">
        <v>3.3308006470000002</v>
      </c>
      <c r="N14" s="32">
        <v>2.7980359529999999</v>
      </c>
      <c r="O14" s="32">
        <v>2.9630385719999999</v>
      </c>
      <c r="P14" s="19" t="s">
        <v>214</v>
      </c>
    </row>
    <row r="15" spans="1:16">
      <c r="A15" s="14">
        <v>2</v>
      </c>
      <c r="B15" s="18" t="s">
        <v>196</v>
      </c>
      <c r="C15" s="27">
        <v>0.87176829700000003</v>
      </c>
      <c r="D15" s="27">
        <v>0.80395921299999995</v>
      </c>
      <c r="E15" s="27">
        <v>0.96680599499999997</v>
      </c>
      <c r="F15" s="27">
        <v>0.89421380399999995</v>
      </c>
      <c r="G15" s="27">
        <v>1.1197548209999999</v>
      </c>
      <c r="H15" s="27">
        <v>0.891886344</v>
      </c>
      <c r="I15" s="27">
        <v>0.155999999</v>
      </c>
      <c r="J15" s="31">
        <v>0.30239749900000001</v>
      </c>
      <c r="K15" s="31">
        <v>0.37553810100000001</v>
      </c>
      <c r="L15" s="31">
        <v>0.6555381010000001</v>
      </c>
      <c r="M15" s="31">
        <v>0.65291759900000002</v>
      </c>
      <c r="N15" s="31">
        <v>0.66487517799999996</v>
      </c>
      <c r="O15" s="31">
        <v>0.69024067700000002</v>
      </c>
      <c r="P15" s="19" t="s">
        <v>215</v>
      </c>
    </row>
    <row r="16" spans="1:16">
      <c r="A16" s="9">
        <v>3</v>
      </c>
      <c r="B16" s="15" t="s">
        <v>197</v>
      </c>
      <c r="C16" s="32">
        <v>4.4999999999999998E-2</v>
      </c>
      <c r="D16" s="32">
        <v>8.1499999999999997E-4</v>
      </c>
      <c r="E16" s="32">
        <v>-9.3991849999999992</v>
      </c>
      <c r="F16" s="27">
        <v>-9.4082000000000008</v>
      </c>
      <c r="G16" s="27">
        <v>-9.4082430000000006</v>
      </c>
      <c r="H16" s="27">
        <v>-10.66264675</v>
      </c>
      <c r="I16" s="27">
        <v>0</v>
      </c>
      <c r="J16" s="32">
        <v>0</v>
      </c>
      <c r="K16" s="32">
        <v>2.2000000000000001E-3</v>
      </c>
      <c r="L16" s="32">
        <v>-1.9658499999999999E-4</v>
      </c>
      <c r="M16" s="32">
        <v>0</v>
      </c>
      <c r="N16" s="32">
        <v>9.8953415000000003E-2</v>
      </c>
      <c r="O16" s="32">
        <v>9.8953415000000003E-2</v>
      </c>
      <c r="P16" s="17" t="s">
        <v>216</v>
      </c>
    </row>
    <row r="17" spans="1:16">
      <c r="A17" s="14">
        <v>4</v>
      </c>
      <c r="B17" s="18" t="s">
        <v>198</v>
      </c>
      <c r="C17" s="27">
        <v>65.042168023000002</v>
      </c>
      <c r="D17" s="27">
        <v>70.725398665</v>
      </c>
      <c r="E17" s="27">
        <v>75.308523229000002</v>
      </c>
      <c r="F17" s="27">
        <v>77.458378757000006</v>
      </c>
      <c r="G17" s="27">
        <v>87.182347035000006</v>
      </c>
      <c r="H17" s="27">
        <v>116.830133941</v>
      </c>
      <c r="I17" s="27">
        <v>8.5332625049999997</v>
      </c>
      <c r="J17" s="27">
        <v>26.713837298999998</v>
      </c>
      <c r="K17" s="27">
        <v>31.156086764000001</v>
      </c>
      <c r="L17" s="27">
        <v>35.827750891999997</v>
      </c>
      <c r="M17" s="27">
        <v>39.743514855000001</v>
      </c>
      <c r="N17" s="27">
        <v>43.911537371000001</v>
      </c>
      <c r="O17" s="27">
        <v>52.212430597000001</v>
      </c>
      <c r="P17" s="19" t="s">
        <v>217</v>
      </c>
    </row>
    <row r="18" spans="1:16">
      <c r="A18" s="9">
        <v>5</v>
      </c>
      <c r="B18" s="18" t="s">
        <v>199</v>
      </c>
      <c r="C18" s="27">
        <v>-14.125451498</v>
      </c>
      <c r="D18" s="27">
        <v>-15.827473770999999</v>
      </c>
      <c r="E18" s="27">
        <v>-17.069109263000001</v>
      </c>
      <c r="F18" s="27">
        <v>-20.269892952999999</v>
      </c>
      <c r="G18" s="27">
        <v>-21.183416833999999</v>
      </c>
      <c r="H18" s="27">
        <v>-30.665690287</v>
      </c>
      <c r="I18" s="27">
        <v>-3.0699977819999997</v>
      </c>
      <c r="J18" s="27">
        <v>-3.1072080369999999</v>
      </c>
      <c r="K18" s="27">
        <v>-4.9621781879999993</v>
      </c>
      <c r="L18" s="27">
        <v>-19.438678421999999</v>
      </c>
      <c r="M18" s="27">
        <v>-23.101479815999998</v>
      </c>
      <c r="N18" s="27">
        <v>-28.304563907999999</v>
      </c>
      <c r="O18" s="27">
        <v>-41.551964589000001</v>
      </c>
      <c r="P18" s="19" t="s">
        <v>218</v>
      </c>
    </row>
    <row r="19" spans="1:16">
      <c r="A19" s="89" t="s">
        <v>194</v>
      </c>
      <c r="B19" s="90"/>
      <c r="C19" s="29">
        <f t="shared" ref="C19:K19" si="3">SUM(C14:C18)</f>
        <v>59.823637480000002</v>
      </c>
      <c r="D19" s="29">
        <f t="shared" si="3"/>
        <v>63.884040349999992</v>
      </c>
      <c r="E19" s="29">
        <f t="shared" si="3"/>
        <v>58.301741053000001</v>
      </c>
      <c r="F19" s="29">
        <f t="shared" si="3"/>
        <v>57.926083297000005</v>
      </c>
      <c r="G19" s="29">
        <f t="shared" si="3"/>
        <v>69.22559007800001</v>
      </c>
      <c r="H19" s="29">
        <f t="shared" si="3"/>
        <v>88.488864811999989</v>
      </c>
      <c r="I19" s="29">
        <f t="shared" si="3"/>
        <v>6.8207606129999991</v>
      </c>
      <c r="J19" s="29">
        <f t="shared" si="3"/>
        <v>25.527085958999997</v>
      </c>
      <c r="K19" s="29">
        <f t="shared" si="3"/>
        <v>28.448734167000001</v>
      </c>
      <c r="L19" s="29">
        <f t="shared" ref="L19:M19" si="4">SUM(L14:L18)</f>
        <v>20.251376105000002</v>
      </c>
      <c r="M19" s="29">
        <f t="shared" si="4"/>
        <v>20.625753285000005</v>
      </c>
      <c r="N19" s="29">
        <f t="shared" ref="N19:O19" si="5">SUM(N14:N18)</f>
        <v>19.168838009000005</v>
      </c>
      <c r="O19" s="29">
        <v>14.412698672000001</v>
      </c>
      <c r="P19" s="19" t="s">
        <v>219</v>
      </c>
    </row>
    <row r="20" spans="1:16">
      <c r="A20" s="89" t="s">
        <v>200</v>
      </c>
      <c r="B20" s="90"/>
      <c r="C20" s="29">
        <f t="shared" ref="C20:J20" si="6">C4-C12+C19</f>
        <v>8265.100201381998</v>
      </c>
      <c r="D20" s="29">
        <f t="shared" si="6"/>
        <v>9115.3257990150014</v>
      </c>
      <c r="E20" s="29">
        <f t="shared" si="6"/>
        <v>9955.2214576939987</v>
      </c>
      <c r="F20" s="29">
        <f t="shared" si="6"/>
        <v>10799.624604190001</v>
      </c>
      <c r="G20" s="29">
        <f t="shared" si="6"/>
        <v>12875.548687280998</v>
      </c>
      <c r="H20" s="29">
        <f t="shared" si="6"/>
        <v>15114.697923630998</v>
      </c>
      <c r="I20" s="29">
        <f t="shared" si="6"/>
        <v>1202.7324219759998</v>
      </c>
      <c r="J20" s="29">
        <f t="shared" si="6"/>
        <v>2029.9214049510008</v>
      </c>
      <c r="K20" s="29">
        <f t="shared" ref="K20:L20" si="7">K4-K12+K19</f>
        <v>3356.2313589730002</v>
      </c>
      <c r="L20" s="29">
        <f t="shared" si="7"/>
        <v>4431.6704998709993</v>
      </c>
      <c r="M20" s="29">
        <f t="shared" ref="M20:N20" si="8">M4-M12+M19</f>
        <v>5940.3407265510004</v>
      </c>
      <c r="N20" s="29">
        <f t="shared" si="8"/>
        <v>6959.6312104980007</v>
      </c>
      <c r="O20" s="29">
        <f t="shared" ref="O20" si="9">O4-O12+O19</f>
        <v>8077.8603258720013</v>
      </c>
      <c r="P20" s="19" t="s">
        <v>220</v>
      </c>
    </row>
    <row r="21" spans="1:16">
      <c r="A21" s="89" t="s">
        <v>201</v>
      </c>
      <c r="B21" s="90"/>
      <c r="C21" s="29">
        <v>20.476975900999999</v>
      </c>
      <c r="D21" s="29">
        <v>21.986180321999999</v>
      </c>
      <c r="E21" s="29">
        <v>21.999675439000001</v>
      </c>
      <c r="F21" s="29">
        <v>24.972661171999999</v>
      </c>
      <c r="G21" s="29">
        <v>78.253326788999999</v>
      </c>
      <c r="H21" s="29">
        <v>79.360609972000006</v>
      </c>
      <c r="I21" s="29">
        <v>465.48328450000002</v>
      </c>
      <c r="J21" s="29">
        <v>9.9633968139999993</v>
      </c>
      <c r="K21" s="29">
        <v>6.0597478569999996</v>
      </c>
      <c r="L21" s="29">
        <v>11.279068538000001</v>
      </c>
      <c r="M21" s="29">
        <v>14.864052593</v>
      </c>
      <c r="N21" s="29">
        <v>16.993662893</v>
      </c>
      <c r="O21" s="29">
        <v>18.652319014</v>
      </c>
      <c r="P21" s="19" t="s">
        <v>221</v>
      </c>
    </row>
    <row r="22" spans="1:16">
      <c r="A22" s="89" t="s">
        <v>202</v>
      </c>
      <c r="B22" s="90"/>
      <c r="C22" s="29">
        <f t="shared" ref="C22:J22" si="10">C20-C21</f>
        <v>8244.6232254809984</v>
      </c>
      <c r="D22" s="29">
        <f t="shared" si="10"/>
        <v>9093.3396186930022</v>
      </c>
      <c r="E22" s="29">
        <f t="shared" si="10"/>
        <v>9933.2217822549992</v>
      </c>
      <c r="F22" s="29">
        <f t="shared" si="10"/>
        <v>10774.651943018001</v>
      </c>
      <c r="G22" s="29">
        <f t="shared" si="10"/>
        <v>12797.295360491999</v>
      </c>
      <c r="H22" s="29">
        <f t="shared" si="10"/>
        <v>15035.337313658998</v>
      </c>
      <c r="I22" s="29">
        <f t="shared" si="10"/>
        <v>737.24913747599976</v>
      </c>
      <c r="J22" s="29">
        <f t="shared" si="10"/>
        <v>2019.9580081370009</v>
      </c>
      <c r="K22" s="29">
        <f t="shared" ref="K22:L22" si="11">K20-K21</f>
        <v>3350.1716111160003</v>
      </c>
      <c r="L22" s="29">
        <f t="shared" si="11"/>
        <v>4420.3914313329997</v>
      </c>
      <c r="M22" s="29">
        <f t="shared" ref="M22:N22" si="12">M20-M21</f>
        <v>5925.476673958</v>
      </c>
      <c r="N22" s="29">
        <f t="shared" si="12"/>
        <v>6942.6375476050007</v>
      </c>
      <c r="O22" s="29">
        <f t="shared" ref="O22" si="13">O20-O21</f>
        <v>8059.2080068580017</v>
      </c>
      <c r="P22" s="19" t="s">
        <v>222</v>
      </c>
    </row>
  </sheetData>
  <mergeCells count="8">
    <mergeCell ref="A21:B21"/>
    <mergeCell ref="A22:B22"/>
    <mergeCell ref="A4:B4"/>
    <mergeCell ref="A12:B12"/>
    <mergeCell ref="A13:B13"/>
    <mergeCell ref="A19:B19"/>
    <mergeCell ref="A20:B20"/>
    <mergeCell ref="A5:B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70" zoomScaleNormal="70" workbookViewId="0">
      <selection activeCell="N27" sqref="N27"/>
    </sheetView>
  </sheetViews>
  <sheetFormatPr defaultRowHeight="15"/>
  <cols>
    <col min="1" max="1" width="4.85546875" customWidth="1"/>
    <col min="2" max="2" width="39.42578125" bestFit="1" customWidth="1"/>
    <col min="16" max="16" width="43.42578125" bestFit="1" customWidth="1"/>
  </cols>
  <sheetData>
    <row r="1" spans="1:16">
      <c r="A1" s="74" t="s">
        <v>380</v>
      </c>
      <c r="P1" t="s">
        <v>204</v>
      </c>
    </row>
    <row r="2" spans="1:16">
      <c r="A2" s="77" t="s">
        <v>381</v>
      </c>
    </row>
    <row r="3" spans="1:16" ht="26.25" thickBot="1">
      <c r="A3" s="11" t="s">
        <v>11</v>
      </c>
      <c r="B3" s="28" t="s">
        <v>203</v>
      </c>
      <c r="C3" s="12">
        <v>42186</v>
      </c>
      <c r="D3" s="12">
        <v>42217</v>
      </c>
      <c r="E3" s="12">
        <v>42248</v>
      </c>
      <c r="F3" s="12">
        <v>42278</v>
      </c>
      <c r="G3" s="12">
        <v>42309</v>
      </c>
      <c r="H3" s="12">
        <v>42339</v>
      </c>
      <c r="I3" s="12">
        <v>42370</v>
      </c>
      <c r="J3" s="12">
        <v>42401</v>
      </c>
      <c r="K3" s="12">
        <v>42430</v>
      </c>
      <c r="L3" s="12">
        <v>42461</v>
      </c>
      <c r="M3" s="12">
        <v>42491</v>
      </c>
      <c r="N3" s="12">
        <v>42522</v>
      </c>
      <c r="O3" s="12">
        <v>42552</v>
      </c>
      <c r="P3" s="26" t="s">
        <v>222</v>
      </c>
    </row>
    <row r="4" spans="1:16" ht="15.75" thickTop="1">
      <c r="A4" s="91" t="s">
        <v>170</v>
      </c>
      <c r="B4" s="92"/>
      <c r="C4" s="29">
        <f>'T24'!C18</f>
        <v>6412</v>
      </c>
      <c r="D4" s="29">
        <f>'T24'!D18</f>
        <v>7079</v>
      </c>
      <c r="E4" s="29">
        <f>'T24'!E18</f>
        <v>7666</v>
      </c>
      <c r="F4" s="29">
        <f>'T24'!F18</f>
        <v>8229</v>
      </c>
      <c r="G4" s="29">
        <f>'T24'!G18</f>
        <v>10156</v>
      </c>
      <c r="H4" s="29">
        <f>'T24'!H18</f>
        <v>12162</v>
      </c>
      <c r="I4" s="29">
        <f>'T24'!I18</f>
        <v>785.29195560899996</v>
      </c>
      <c r="J4" s="29">
        <f>'T24'!J18</f>
        <v>1358.686038022</v>
      </c>
      <c r="K4" s="29">
        <f>'T24'!K18</f>
        <v>2280.8492605910001</v>
      </c>
      <c r="L4" s="29">
        <f>'T24'!L18</f>
        <v>3193.5620975350002</v>
      </c>
      <c r="M4" s="29">
        <f>'T24'!M18</f>
        <v>4341.4050418449997</v>
      </c>
      <c r="N4" s="29">
        <f>'T24'!N18</f>
        <v>5128.5599641549989</v>
      </c>
      <c r="O4" s="29">
        <f>'T24'!O18</f>
        <v>5961.4494751009997</v>
      </c>
      <c r="P4" s="17" t="s">
        <v>155</v>
      </c>
    </row>
    <row r="5" spans="1:16">
      <c r="A5" s="95" t="s">
        <v>191</v>
      </c>
      <c r="B5" s="96"/>
      <c r="C5" s="27"/>
      <c r="D5" s="27"/>
      <c r="E5" s="27"/>
      <c r="F5" s="27"/>
      <c r="G5" s="27"/>
      <c r="H5" s="27"/>
      <c r="I5" s="27"/>
      <c r="J5" s="27"/>
      <c r="K5" s="27"/>
      <c r="L5" s="27"/>
      <c r="M5" s="27"/>
      <c r="N5" s="27"/>
      <c r="O5" s="27"/>
      <c r="P5" s="17" t="s">
        <v>205</v>
      </c>
    </row>
    <row r="6" spans="1:16">
      <c r="A6" s="9">
        <v>1</v>
      </c>
      <c r="B6" s="18" t="s">
        <v>185</v>
      </c>
      <c r="C6" s="27">
        <v>247</v>
      </c>
      <c r="D6" s="27">
        <v>278</v>
      </c>
      <c r="E6" s="27">
        <v>306</v>
      </c>
      <c r="F6" s="27">
        <v>335</v>
      </c>
      <c r="G6" s="27">
        <v>353</v>
      </c>
      <c r="H6" s="27">
        <v>437</v>
      </c>
      <c r="I6" s="27">
        <v>37.834847945999996</v>
      </c>
      <c r="J6" s="27">
        <v>63.463360631</v>
      </c>
      <c r="K6" s="27">
        <v>92.564674046999997</v>
      </c>
      <c r="L6" s="27">
        <v>129.167007652</v>
      </c>
      <c r="M6" s="27">
        <v>158.343147665</v>
      </c>
      <c r="N6" s="27">
        <v>217.040055569</v>
      </c>
      <c r="O6" s="27">
        <v>252.01842960499999</v>
      </c>
      <c r="P6" s="19" t="s">
        <v>206</v>
      </c>
    </row>
    <row r="7" spans="1:16">
      <c r="A7" s="14">
        <v>2</v>
      </c>
      <c r="B7" s="18" t="s">
        <v>186</v>
      </c>
      <c r="C7" s="27">
        <v>98</v>
      </c>
      <c r="D7" s="27">
        <v>111</v>
      </c>
      <c r="E7" s="27">
        <v>122</v>
      </c>
      <c r="F7" s="27">
        <v>137</v>
      </c>
      <c r="G7" s="27">
        <v>149</v>
      </c>
      <c r="H7" s="27">
        <v>166</v>
      </c>
      <c r="I7" s="27">
        <v>16.326742079999999</v>
      </c>
      <c r="J7" s="27">
        <v>24.367753831000002</v>
      </c>
      <c r="K7" s="32">
        <v>33.407215804000003</v>
      </c>
      <c r="L7" s="32">
        <v>46.955025005000003</v>
      </c>
      <c r="M7" s="32">
        <v>52.408234573000001</v>
      </c>
      <c r="N7" s="32">
        <v>61.501708721</v>
      </c>
      <c r="O7" s="32">
        <v>76.258892189999997</v>
      </c>
      <c r="P7" s="19" t="s">
        <v>207</v>
      </c>
    </row>
    <row r="8" spans="1:16">
      <c r="A8" s="9">
        <v>3</v>
      </c>
      <c r="B8" s="18" t="s">
        <v>187</v>
      </c>
      <c r="C8" s="31">
        <v>8</v>
      </c>
      <c r="D8" s="31">
        <v>9</v>
      </c>
      <c r="E8" s="31">
        <v>10</v>
      </c>
      <c r="F8" s="31">
        <v>12</v>
      </c>
      <c r="G8" s="27">
        <v>13</v>
      </c>
      <c r="H8" s="27">
        <v>15</v>
      </c>
      <c r="I8" s="27">
        <v>1.287139947</v>
      </c>
      <c r="J8" s="27">
        <v>2.6139254350000001</v>
      </c>
      <c r="K8" s="32">
        <v>3.7864040619999999</v>
      </c>
      <c r="L8" s="32">
        <v>5.131791099</v>
      </c>
      <c r="M8" s="32">
        <v>6.2625480319999998</v>
      </c>
      <c r="N8" s="32">
        <v>7.3407908429999997</v>
      </c>
      <c r="O8" s="32">
        <v>8.0495547050000003</v>
      </c>
      <c r="P8" s="19" t="s">
        <v>208</v>
      </c>
    </row>
    <row r="9" spans="1:16">
      <c r="A9" s="14">
        <v>4</v>
      </c>
      <c r="B9" s="18" t="s">
        <v>188</v>
      </c>
      <c r="C9" s="27">
        <v>11</v>
      </c>
      <c r="D9" s="27">
        <v>12</v>
      </c>
      <c r="E9" s="27">
        <v>14</v>
      </c>
      <c r="F9" s="27">
        <v>16</v>
      </c>
      <c r="G9" s="27">
        <v>17</v>
      </c>
      <c r="H9" s="27">
        <v>18</v>
      </c>
      <c r="I9" s="27">
        <v>1.7628498290000001</v>
      </c>
      <c r="J9" s="27">
        <v>3.115692202</v>
      </c>
      <c r="K9" s="27">
        <v>4.5568565870000004</v>
      </c>
      <c r="L9" s="27">
        <v>6.1086706660000001</v>
      </c>
      <c r="M9" s="27">
        <v>7.5687697590000003</v>
      </c>
      <c r="N9" s="27">
        <v>9.2590829560000003</v>
      </c>
      <c r="O9" s="27">
        <v>10.814944236000001</v>
      </c>
      <c r="P9" s="19" t="s">
        <v>209</v>
      </c>
    </row>
    <row r="10" spans="1:16">
      <c r="A10" s="9">
        <v>5</v>
      </c>
      <c r="B10" s="15" t="s">
        <v>189</v>
      </c>
      <c r="C10" s="27">
        <v>27</v>
      </c>
      <c r="D10" s="27">
        <v>29</v>
      </c>
      <c r="E10" s="27">
        <v>42</v>
      </c>
      <c r="F10" s="27">
        <v>59</v>
      </c>
      <c r="G10" s="27">
        <v>62</v>
      </c>
      <c r="H10" s="27">
        <v>77</v>
      </c>
      <c r="I10" s="27">
        <v>2.9579902740000001</v>
      </c>
      <c r="J10" s="27">
        <v>5.4000785169999999</v>
      </c>
      <c r="K10" s="32">
        <v>8.0574760090000002</v>
      </c>
      <c r="L10" s="32">
        <v>11.328135014000001</v>
      </c>
      <c r="M10" s="32">
        <v>15.306124148</v>
      </c>
      <c r="N10" s="32">
        <v>21.772567061</v>
      </c>
      <c r="O10" s="32">
        <v>24.307446788</v>
      </c>
      <c r="P10" s="17" t="s">
        <v>210</v>
      </c>
    </row>
    <row r="11" spans="1:16">
      <c r="A11" s="14">
        <v>6</v>
      </c>
      <c r="B11" s="18" t="s">
        <v>190</v>
      </c>
      <c r="C11" s="27">
        <v>45</v>
      </c>
      <c r="D11" s="27">
        <v>50</v>
      </c>
      <c r="E11" s="27">
        <v>53</v>
      </c>
      <c r="F11" s="27">
        <v>60</v>
      </c>
      <c r="G11" s="27">
        <v>63</v>
      </c>
      <c r="H11" s="27">
        <v>78</v>
      </c>
      <c r="I11" s="27">
        <v>3.3626821520000001</v>
      </c>
      <c r="J11" s="27">
        <v>8.3911459540000006</v>
      </c>
      <c r="K11" s="32">
        <v>11.526202391</v>
      </c>
      <c r="L11" s="32">
        <v>17.654851700999998</v>
      </c>
      <c r="M11" s="32">
        <v>22.610769006000002</v>
      </c>
      <c r="N11" s="32">
        <v>27.620293572000001</v>
      </c>
      <c r="O11" s="32">
        <v>39.404606215000001</v>
      </c>
      <c r="P11" s="17" t="s">
        <v>211</v>
      </c>
    </row>
    <row r="12" spans="1:16">
      <c r="A12" s="89" t="s">
        <v>192</v>
      </c>
      <c r="B12" s="90"/>
      <c r="C12" s="29">
        <f t="shared" ref="C12:L12" si="0">SUM(C6:C11)</f>
        <v>436</v>
      </c>
      <c r="D12" s="29">
        <f t="shared" si="0"/>
        <v>489</v>
      </c>
      <c r="E12" s="29">
        <f t="shared" si="0"/>
        <v>547</v>
      </c>
      <c r="F12" s="29">
        <f t="shared" si="0"/>
        <v>619</v>
      </c>
      <c r="G12" s="29">
        <f t="shared" si="0"/>
        <v>657</v>
      </c>
      <c r="H12" s="29">
        <f t="shared" si="0"/>
        <v>791</v>
      </c>
      <c r="I12" s="29">
        <f t="shared" si="0"/>
        <v>63.532252227999997</v>
      </c>
      <c r="J12" s="29">
        <f t="shared" si="0"/>
        <v>107.35195657</v>
      </c>
      <c r="K12" s="29">
        <f t="shared" si="0"/>
        <v>153.89882889999998</v>
      </c>
      <c r="L12" s="29">
        <f t="shared" si="0"/>
        <v>216.34548113699998</v>
      </c>
      <c r="M12" s="29">
        <f t="shared" ref="M12:N12" si="1">SUM(M6:M11)</f>
        <v>262.49959318300006</v>
      </c>
      <c r="N12" s="29">
        <f t="shared" si="1"/>
        <v>344.53449872199997</v>
      </c>
      <c r="O12" s="29">
        <f>SUM(O6:O11)</f>
        <v>410.85387373899994</v>
      </c>
      <c r="P12" s="19" t="s">
        <v>212</v>
      </c>
    </row>
    <row r="13" spans="1:16" ht="15" customHeight="1">
      <c r="A13" s="89" t="s">
        <v>193</v>
      </c>
      <c r="B13" s="90"/>
      <c r="C13" s="27"/>
      <c r="D13" s="27"/>
      <c r="E13" s="27"/>
      <c r="F13" s="27"/>
      <c r="G13" s="27"/>
      <c r="H13" s="27"/>
      <c r="I13" s="27"/>
      <c r="J13" s="27"/>
      <c r="K13" s="27"/>
      <c r="L13" s="27"/>
      <c r="M13" s="27"/>
      <c r="N13" s="27"/>
      <c r="O13" s="27"/>
      <c r="P13" s="19" t="s">
        <v>213</v>
      </c>
    </row>
    <row r="14" spans="1:16">
      <c r="A14" s="9">
        <v>1</v>
      </c>
      <c r="B14" s="18" t="s">
        <v>195</v>
      </c>
      <c r="C14" s="27">
        <v>8</v>
      </c>
      <c r="D14" s="27">
        <v>8</v>
      </c>
      <c r="E14" s="27">
        <v>8</v>
      </c>
      <c r="F14" s="27">
        <v>9</v>
      </c>
      <c r="G14" s="27">
        <v>11</v>
      </c>
      <c r="H14" s="27">
        <v>12</v>
      </c>
      <c r="I14" s="27">
        <v>1.201495891</v>
      </c>
      <c r="J14" s="27">
        <v>1.514719097</v>
      </c>
      <c r="K14" s="27">
        <v>1.8770441179999999</v>
      </c>
      <c r="L14" s="27">
        <v>3.2068773749999999</v>
      </c>
      <c r="M14" s="27">
        <v>3.3302662860000001</v>
      </c>
      <c r="N14" s="27">
        <v>2.6491570229999999</v>
      </c>
      <c r="O14" s="27">
        <v>2.8849388</v>
      </c>
      <c r="P14" s="19" t="s">
        <v>214</v>
      </c>
    </row>
    <row r="15" spans="1:16">
      <c r="A15" s="14">
        <v>2</v>
      </c>
      <c r="B15" s="18" t="s">
        <v>196</v>
      </c>
      <c r="C15" s="27">
        <v>1</v>
      </c>
      <c r="D15" s="27">
        <v>1</v>
      </c>
      <c r="E15" s="27">
        <v>1</v>
      </c>
      <c r="F15" s="27">
        <v>1</v>
      </c>
      <c r="G15" s="27">
        <v>1</v>
      </c>
      <c r="H15" s="27">
        <v>1</v>
      </c>
      <c r="I15" s="31">
        <v>0.155999999</v>
      </c>
      <c r="J15" s="31">
        <v>0.30239749900000001</v>
      </c>
      <c r="K15" s="31">
        <v>0.37553810100000001</v>
      </c>
      <c r="L15" s="31">
        <v>0.37553810100000001</v>
      </c>
      <c r="M15" s="31">
        <v>0.65291759900000002</v>
      </c>
      <c r="N15" s="31">
        <v>0.58278267699999997</v>
      </c>
      <c r="O15" s="31">
        <v>0.69014067700000004</v>
      </c>
      <c r="P15" s="19" t="s">
        <v>215</v>
      </c>
    </row>
    <row r="16" spans="1:16">
      <c r="A16" s="9">
        <v>3</v>
      </c>
      <c r="B16" s="15" t="s">
        <v>197</v>
      </c>
      <c r="C16" s="31">
        <v>0.05</v>
      </c>
      <c r="D16" s="33">
        <v>1E-3</v>
      </c>
      <c r="E16" s="27">
        <v>-9</v>
      </c>
      <c r="F16" s="27">
        <v>-9</v>
      </c>
      <c r="G16" s="27">
        <v>-9</v>
      </c>
      <c r="H16" s="27">
        <v>-11</v>
      </c>
      <c r="I16" s="27">
        <v>0</v>
      </c>
      <c r="J16" s="32">
        <v>0</v>
      </c>
      <c r="K16" s="32">
        <v>2.2000000000000001E-3</v>
      </c>
      <c r="L16" s="32">
        <v>-1.9658499999999999E-4</v>
      </c>
      <c r="M16" s="32">
        <v>0</v>
      </c>
      <c r="N16" s="32">
        <v>9.8953415000000003E-2</v>
      </c>
      <c r="O16" s="32">
        <v>9.8953415000000003E-2</v>
      </c>
      <c r="P16" s="17" t="s">
        <v>216</v>
      </c>
    </row>
    <row r="17" spans="1:16">
      <c r="A17" s="14">
        <v>4</v>
      </c>
      <c r="B17" s="18" t="s">
        <v>198</v>
      </c>
      <c r="C17" s="27">
        <v>45</v>
      </c>
      <c r="D17" s="27">
        <v>49</v>
      </c>
      <c r="E17" s="27">
        <v>53</v>
      </c>
      <c r="F17" s="27">
        <v>53</v>
      </c>
      <c r="G17" s="27">
        <v>58</v>
      </c>
      <c r="H17" s="27">
        <v>74</v>
      </c>
      <c r="I17" s="27">
        <v>2.9105598819999998</v>
      </c>
      <c r="J17" s="27">
        <v>19.317606299000001</v>
      </c>
      <c r="K17" s="32">
        <v>20.969885656999999</v>
      </c>
      <c r="L17" s="32">
        <v>23.233084164000001</v>
      </c>
      <c r="M17" s="32">
        <v>25.168940719999998</v>
      </c>
      <c r="N17" s="32">
        <v>26.375969885</v>
      </c>
      <c r="O17" s="32">
        <v>32.192564627000003</v>
      </c>
      <c r="P17" s="19" t="s">
        <v>217</v>
      </c>
    </row>
    <row r="18" spans="1:16">
      <c r="A18" s="9">
        <v>5</v>
      </c>
      <c r="B18" s="18" t="s">
        <v>199</v>
      </c>
      <c r="C18" s="27">
        <v>-13</v>
      </c>
      <c r="D18" s="27">
        <v>-15</v>
      </c>
      <c r="E18" s="27">
        <v>-16</v>
      </c>
      <c r="F18" s="27">
        <v>-18</v>
      </c>
      <c r="G18" s="27">
        <v>-19</v>
      </c>
      <c r="H18" s="27">
        <v>-23</v>
      </c>
      <c r="I18" s="27">
        <v>-0.85743406600000005</v>
      </c>
      <c r="J18" s="32">
        <v>-2.773597342</v>
      </c>
      <c r="K18" s="32">
        <v>-4.2725690849999998</v>
      </c>
      <c r="L18" s="32">
        <v>-18.665530532999998</v>
      </c>
      <c r="M18" s="32">
        <v>-22.249604005999998</v>
      </c>
      <c r="N18" s="32">
        <v>-27.119569040999998</v>
      </c>
      <c r="O18" s="32">
        <v>-32.262940272000002</v>
      </c>
      <c r="P18" s="19" t="s">
        <v>218</v>
      </c>
    </row>
    <row r="19" spans="1:16">
      <c r="A19" s="89" t="s">
        <v>194</v>
      </c>
      <c r="B19" s="90"/>
      <c r="C19" s="29">
        <f t="shared" ref="C19:J19" si="2">SUM(C14:C18)</f>
        <v>41.05</v>
      </c>
      <c r="D19" s="29">
        <f t="shared" si="2"/>
        <v>43.000999999999998</v>
      </c>
      <c r="E19" s="29">
        <f t="shared" si="2"/>
        <v>37</v>
      </c>
      <c r="F19" s="29">
        <f t="shared" si="2"/>
        <v>36</v>
      </c>
      <c r="G19" s="29">
        <f t="shared" si="2"/>
        <v>42</v>
      </c>
      <c r="H19" s="29">
        <f t="shared" si="2"/>
        <v>53</v>
      </c>
      <c r="I19" s="29">
        <f t="shared" si="2"/>
        <v>3.4106217060000001</v>
      </c>
      <c r="J19" s="29">
        <f t="shared" si="2"/>
        <v>18.361125553000004</v>
      </c>
      <c r="K19" s="29">
        <f t="shared" ref="K19:L19" si="3">SUM(K14:K18)</f>
        <v>18.952098790999997</v>
      </c>
      <c r="L19" s="29">
        <f t="shared" si="3"/>
        <v>8.1497725220000028</v>
      </c>
      <c r="M19" s="29">
        <f t="shared" ref="M19:N19" si="4">SUM(M14:M18)</f>
        <v>6.9025205989999989</v>
      </c>
      <c r="N19" s="29">
        <f t="shared" si="4"/>
        <v>2.5872939590000001</v>
      </c>
      <c r="O19" s="29">
        <f t="shared" ref="O19" si="5">SUM(O14:O18)</f>
        <v>3.603657247000001</v>
      </c>
      <c r="P19" s="19" t="s">
        <v>219</v>
      </c>
    </row>
    <row r="20" spans="1:16">
      <c r="A20" s="89" t="s">
        <v>200</v>
      </c>
      <c r="B20" s="90"/>
      <c r="C20" s="29">
        <f t="shared" ref="C20:J20" si="6">C4-C12+C19</f>
        <v>6017.05</v>
      </c>
      <c r="D20" s="29">
        <f t="shared" si="6"/>
        <v>6633.0010000000002</v>
      </c>
      <c r="E20" s="29">
        <f t="shared" si="6"/>
        <v>7156</v>
      </c>
      <c r="F20" s="29">
        <f t="shared" si="6"/>
        <v>7646</v>
      </c>
      <c r="G20" s="29">
        <f t="shared" si="6"/>
        <v>9541</v>
      </c>
      <c r="H20" s="29">
        <f t="shared" si="6"/>
        <v>11424</v>
      </c>
      <c r="I20" s="29">
        <f t="shared" si="6"/>
        <v>725.17032508700004</v>
      </c>
      <c r="J20" s="29">
        <f t="shared" si="6"/>
        <v>1269.6952070049999</v>
      </c>
      <c r="K20" s="29">
        <f t="shared" ref="K20:L20" si="7">K4-K12+K19</f>
        <v>2145.9025304820002</v>
      </c>
      <c r="L20" s="29">
        <f t="shared" si="7"/>
        <v>2985.3663889200002</v>
      </c>
      <c r="M20" s="29">
        <f t="shared" ref="M20:N20" si="8">M4-M12+M19</f>
        <v>4085.8079692609999</v>
      </c>
      <c r="N20" s="29">
        <f t="shared" si="8"/>
        <v>4786.6127593919991</v>
      </c>
      <c r="O20" s="29">
        <f t="shared" ref="O20" si="9">O4-O12+O19</f>
        <v>5554.199258609</v>
      </c>
      <c r="P20" s="19" t="s">
        <v>220</v>
      </c>
    </row>
    <row r="21" spans="1:16">
      <c r="A21" s="89" t="s">
        <v>201</v>
      </c>
      <c r="B21" s="90"/>
      <c r="C21" s="29">
        <v>19</v>
      </c>
      <c r="D21" s="29">
        <v>20</v>
      </c>
      <c r="E21" s="29">
        <v>20</v>
      </c>
      <c r="F21" s="29">
        <v>23</v>
      </c>
      <c r="G21" s="29">
        <v>77</v>
      </c>
      <c r="H21" s="29">
        <v>78</v>
      </c>
      <c r="I21" s="29">
        <v>458</v>
      </c>
      <c r="J21" s="34">
        <v>9.8349354259999995</v>
      </c>
      <c r="K21" s="34">
        <v>5.8760547729999999</v>
      </c>
      <c r="L21" s="34">
        <v>9.0737799480000003</v>
      </c>
      <c r="M21" s="34">
        <v>12.699108916</v>
      </c>
      <c r="N21" s="34">
        <v>14.794394592</v>
      </c>
      <c r="O21" s="34">
        <v>16.429433536000001</v>
      </c>
      <c r="P21" s="19" t="s">
        <v>221</v>
      </c>
    </row>
    <row r="22" spans="1:16">
      <c r="A22" s="89" t="s">
        <v>202</v>
      </c>
      <c r="B22" s="90"/>
      <c r="C22" s="29">
        <f t="shared" ref="C22:L22" si="10">C20-C21</f>
        <v>5998.05</v>
      </c>
      <c r="D22" s="29">
        <f t="shared" si="10"/>
        <v>6613.0010000000002</v>
      </c>
      <c r="E22" s="29">
        <f t="shared" si="10"/>
        <v>7136</v>
      </c>
      <c r="F22" s="29">
        <f t="shared" si="10"/>
        <v>7623</v>
      </c>
      <c r="G22" s="29">
        <f t="shared" si="10"/>
        <v>9464</v>
      </c>
      <c r="H22" s="29">
        <f t="shared" si="10"/>
        <v>11346</v>
      </c>
      <c r="I22" s="29">
        <f t="shared" si="10"/>
        <v>267.17032508700004</v>
      </c>
      <c r="J22" s="29">
        <f t="shared" si="10"/>
        <v>1259.860271579</v>
      </c>
      <c r="K22" s="29">
        <f t="shared" si="10"/>
        <v>2140.0264757090004</v>
      </c>
      <c r="L22" s="29">
        <f t="shared" si="10"/>
        <v>2976.2926089720004</v>
      </c>
      <c r="M22" s="29">
        <f t="shared" ref="M22:N22" si="11">M20-M21</f>
        <v>4073.1088603449998</v>
      </c>
      <c r="N22" s="29">
        <f t="shared" si="11"/>
        <v>4771.8183647999995</v>
      </c>
      <c r="O22" s="29">
        <f t="shared" ref="O22" si="12">O20-O21</f>
        <v>5537.769825073</v>
      </c>
      <c r="P22" s="19" t="s">
        <v>222</v>
      </c>
    </row>
  </sheetData>
  <mergeCells count="8">
    <mergeCell ref="A21:B21"/>
    <mergeCell ref="A22:B22"/>
    <mergeCell ref="A4:B4"/>
    <mergeCell ref="A5:B5"/>
    <mergeCell ref="A12:B12"/>
    <mergeCell ref="A13:B13"/>
    <mergeCell ref="A19:B19"/>
    <mergeCell ref="A20:B2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70" zoomScaleNormal="70" workbookViewId="0">
      <selection activeCell="N29" sqref="N29"/>
    </sheetView>
  </sheetViews>
  <sheetFormatPr defaultRowHeight="15"/>
  <cols>
    <col min="1" max="1" width="5" customWidth="1"/>
    <col min="2" max="2" width="39.42578125" bestFit="1" customWidth="1"/>
    <col min="16" max="16" width="43.42578125" bestFit="1" customWidth="1"/>
  </cols>
  <sheetData>
    <row r="1" spans="1:16">
      <c r="A1" s="74" t="s">
        <v>382</v>
      </c>
    </row>
    <row r="2" spans="1:16">
      <c r="A2" s="77" t="s">
        <v>383</v>
      </c>
    </row>
    <row r="3" spans="1:16" ht="26.25" thickBot="1">
      <c r="A3" s="11" t="s">
        <v>11</v>
      </c>
      <c r="B3" s="28" t="s">
        <v>203</v>
      </c>
      <c r="C3" s="12">
        <v>42186</v>
      </c>
      <c r="D3" s="12">
        <v>42217</v>
      </c>
      <c r="E3" s="12">
        <v>42248</v>
      </c>
      <c r="F3" s="12">
        <v>42278</v>
      </c>
      <c r="G3" s="12">
        <v>42309</v>
      </c>
      <c r="H3" s="12">
        <v>42339</v>
      </c>
      <c r="I3" s="12">
        <v>42370</v>
      </c>
      <c r="J3" s="12">
        <v>42401</v>
      </c>
      <c r="K3" s="12">
        <v>42430</v>
      </c>
      <c r="L3" s="12">
        <v>42461</v>
      </c>
      <c r="M3" s="12">
        <v>42491</v>
      </c>
      <c r="N3" s="12">
        <v>42522</v>
      </c>
      <c r="O3" s="12">
        <v>42552</v>
      </c>
      <c r="P3" s="26" t="s">
        <v>222</v>
      </c>
    </row>
    <row r="4" spans="1:16" ht="15.75" thickTop="1">
      <c r="A4" s="91" t="s">
        <v>170</v>
      </c>
      <c r="B4" s="92"/>
      <c r="C4" s="29">
        <f>'T25'!C18</f>
        <v>846.38</v>
      </c>
      <c r="D4" s="29">
        <f>'T25'!D18</f>
        <v>893.97</v>
      </c>
      <c r="E4" s="29">
        <f>'T25'!E18</f>
        <v>1003.97</v>
      </c>
      <c r="F4" s="29">
        <f>'T25'!F18</f>
        <v>1083.97</v>
      </c>
      <c r="G4" s="29">
        <f>'T25'!G18</f>
        <v>1173.8800000000001</v>
      </c>
      <c r="H4" s="29">
        <f>'T25'!H18</f>
        <v>1319.9</v>
      </c>
      <c r="I4" s="29">
        <f>'T25'!I18</f>
        <v>186.54181643200002</v>
      </c>
      <c r="J4" s="29">
        <f>'T25'!J18</f>
        <v>212.08814646799999</v>
      </c>
      <c r="K4" s="29">
        <f>'T25'!K18</f>
        <v>324.55953943100002</v>
      </c>
      <c r="L4" s="29">
        <f>'T25'!L18</f>
        <v>441.49078512699998</v>
      </c>
      <c r="M4" s="29">
        <f>'T25'!M18</f>
        <v>571.87332713499995</v>
      </c>
      <c r="N4" s="29">
        <f>'T25'!N18</f>
        <v>704.83388522600001</v>
      </c>
      <c r="O4" s="29">
        <f>'T25'!O18</f>
        <v>836.579576256</v>
      </c>
      <c r="P4" s="17" t="s">
        <v>155</v>
      </c>
    </row>
    <row r="5" spans="1:16">
      <c r="A5" s="95" t="s">
        <v>191</v>
      </c>
      <c r="B5" s="96"/>
      <c r="C5" s="27"/>
      <c r="D5" s="27"/>
      <c r="E5" s="27"/>
      <c r="F5" s="27"/>
      <c r="G5" s="27"/>
      <c r="H5" s="27"/>
      <c r="I5" s="27"/>
      <c r="J5" s="27"/>
      <c r="K5" s="27"/>
      <c r="L5" s="27"/>
      <c r="M5" s="27"/>
      <c r="N5" s="27"/>
      <c r="O5" s="27"/>
      <c r="P5" s="17" t="s">
        <v>205</v>
      </c>
    </row>
    <row r="6" spans="1:16">
      <c r="A6" s="9">
        <v>1</v>
      </c>
      <c r="B6" s="18" t="s">
        <v>185</v>
      </c>
      <c r="C6" s="27">
        <v>23</v>
      </c>
      <c r="D6" s="27">
        <v>24</v>
      </c>
      <c r="E6" s="27">
        <v>27</v>
      </c>
      <c r="F6" s="27">
        <v>29</v>
      </c>
      <c r="G6" s="27">
        <v>31</v>
      </c>
      <c r="H6" s="27">
        <v>39</v>
      </c>
      <c r="I6" s="27">
        <v>4.9404017580000001</v>
      </c>
      <c r="J6" s="27">
        <v>6.8645681969999996</v>
      </c>
      <c r="K6" s="27">
        <v>10.393632127</v>
      </c>
      <c r="L6" s="27">
        <v>14.951881094000001</v>
      </c>
      <c r="M6" s="27">
        <v>17.085278941999999</v>
      </c>
      <c r="N6" s="27">
        <v>24.316377306</v>
      </c>
      <c r="O6" s="27">
        <v>24.996792995</v>
      </c>
      <c r="P6" s="19" t="s">
        <v>206</v>
      </c>
    </row>
    <row r="7" spans="1:16">
      <c r="A7" s="14">
        <v>2</v>
      </c>
      <c r="B7" s="18" t="s">
        <v>186</v>
      </c>
      <c r="C7" s="27">
        <v>10</v>
      </c>
      <c r="D7" s="27">
        <v>11</v>
      </c>
      <c r="E7" s="27">
        <v>13</v>
      </c>
      <c r="F7" s="27">
        <v>15</v>
      </c>
      <c r="G7" s="27">
        <v>16</v>
      </c>
      <c r="H7" s="27">
        <v>17</v>
      </c>
      <c r="I7" s="27">
        <v>2.0969709459999999</v>
      </c>
      <c r="J7" s="32">
        <v>3.5765785380000001</v>
      </c>
      <c r="K7" s="32">
        <v>5.2063383170000002</v>
      </c>
      <c r="L7" s="32">
        <v>7.5995992149999996</v>
      </c>
      <c r="M7" s="32">
        <v>8.8384157499999993</v>
      </c>
      <c r="N7" s="32">
        <v>10.990085832</v>
      </c>
      <c r="O7" s="32">
        <v>12.498233568</v>
      </c>
      <c r="P7" s="19" t="s">
        <v>207</v>
      </c>
    </row>
    <row r="8" spans="1:16">
      <c r="A8" s="9">
        <v>3</v>
      </c>
      <c r="B8" s="18" t="s">
        <v>187</v>
      </c>
      <c r="C8" s="27">
        <v>0.5</v>
      </c>
      <c r="D8" s="27">
        <v>1</v>
      </c>
      <c r="E8" s="27">
        <v>1</v>
      </c>
      <c r="F8" s="27">
        <v>1</v>
      </c>
      <c r="G8" s="27">
        <v>1</v>
      </c>
      <c r="H8" s="27">
        <v>1</v>
      </c>
      <c r="I8" s="31">
        <v>0.14084867200000001</v>
      </c>
      <c r="J8" s="31">
        <v>0.21603027999999999</v>
      </c>
      <c r="K8" s="31">
        <v>0.26695223499999998</v>
      </c>
      <c r="L8" s="31">
        <v>0.32445182500000003</v>
      </c>
      <c r="M8" s="31">
        <v>0.39736473100000003</v>
      </c>
      <c r="N8" s="31">
        <v>0.47457877199999998</v>
      </c>
      <c r="O8" s="31">
        <v>0.52010736700000004</v>
      </c>
      <c r="P8" s="19" t="s">
        <v>208</v>
      </c>
    </row>
    <row r="9" spans="1:16">
      <c r="A9" s="14">
        <v>4</v>
      </c>
      <c r="B9" s="18" t="s">
        <v>188</v>
      </c>
      <c r="C9" s="27">
        <v>1</v>
      </c>
      <c r="D9" s="27">
        <v>2</v>
      </c>
      <c r="E9" s="27">
        <v>2</v>
      </c>
      <c r="F9" s="27">
        <v>2</v>
      </c>
      <c r="G9" s="27">
        <v>2</v>
      </c>
      <c r="H9" s="27">
        <v>2</v>
      </c>
      <c r="I9" s="31">
        <v>0.27279239</v>
      </c>
      <c r="J9" s="31">
        <v>0.39485779999999998</v>
      </c>
      <c r="K9" s="31">
        <v>0.5798683</v>
      </c>
      <c r="L9" s="31">
        <v>0.80037703199999999</v>
      </c>
      <c r="M9" s="31">
        <v>1.018877287</v>
      </c>
      <c r="N9" s="31">
        <v>1.1904950080000001</v>
      </c>
      <c r="O9" s="31">
        <v>1.3817183689999999</v>
      </c>
      <c r="P9" s="19" t="s">
        <v>209</v>
      </c>
    </row>
    <row r="10" spans="1:16">
      <c r="A10" s="9">
        <v>5</v>
      </c>
      <c r="B10" s="15" t="s">
        <v>189</v>
      </c>
      <c r="C10" s="27">
        <v>3</v>
      </c>
      <c r="D10" s="27">
        <v>3</v>
      </c>
      <c r="E10" s="27">
        <v>3</v>
      </c>
      <c r="F10" s="27">
        <v>4</v>
      </c>
      <c r="G10" s="27">
        <v>4</v>
      </c>
      <c r="H10" s="27">
        <v>5</v>
      </c>
      <c r="I10" s="27">
        <v>0.59246127800000004</v>
      </c>
      <c r="J10" s="27">
        <v>0.84989896700000001</v>
      </c>
      <c r="K10" s="27">
        <v>1.310813569</v>
      </c>
      <c r="L10" s="27">
        <v>2.1087939429999998</v>
      </c>
      <c r="M10" s="27">
        <v>2.2312906350000001</v>
      </c>
      <c r="N10" s="27">
        <v>2.6417426079999999</v>
      </c>
      <c r="O10" s="27">
        <v>2.898438557</v>
      </c>
      <c r="P10" s="17" t="s">
        <v>210</v>
      </c>
    </row>
    <row r="11" spans="1:16">
      <c r="A11" s="14">
        <v>6</v>
      </c>
      <c r="B11" s="18" t="s">
        <v>190</v>
      </c>
      <c r="C11" s="27">
        <v>4</v>
      </c>
      <c r="D11" s="27">
        <v>4</v>
      </c>
      <c r="E11" s="27">
        <v>4</v>
      </c>
      <c r="F11" s="27">
        <v>6</v>
      </c>
      <c r="G11" s="27">
        <v>6</v>
      </c>
      <c r="H11" s="27">
        <v>8</v>
      </c>
      <c r="I11" s="27">
        <v>0.86030672399999997</v>
      </c>
      <c r="J11" s="27">
        <v>0.69237421300000002</v>
      </c>
      <c r="K11" s="27">
        <v>1.434585547</v>
      </c>
      <c r="L11" s="27">
        <v>3.2489660929999999</v>
      </c>
      <c r="M11" s="27">
        <v>3.4693123379999999</v>
      </c>
      <c r="N11" s="27">
        <v>4.4183831529999997</v>
      </c>
      <c r="O11" s="27">
        <v>6.4243268520000001</v>
      </c>
      <c r="P11" s="17" t="s">
        <v>211</v>
      </c>
    </row>
    <row r="12" spans="1:16">
      <c r="A12" s="89" t="s">
        <v>192</v>
      </c>
      <c r="B12" s="90"/>
      <c r="C12" s="29">
        <f t="shared" ref="C12:L12" si="0">SUM(C6:C11)</f>
        <v>41.5</v>
      </c>
      <c r="D12" s="29">
        <f t="shared" si="0"/>
        <v>45</v>
      </c>
      <c r="E12" s="29">
        <f t="shared" si="0"/>
        <v>50</v>
      </c>
      <c r="F12" s="29">
        <f t="shared" si="0"/>
        <v>57</v>
      </c>
      <c r="G12" s="29">
        <f t="shared" si="0"/>
        <v>60</v>
      </c>
      <c r="H12" s="29">
        <f t="shared" si="0"/>
        <v>72</v>
      </c>
      <c r="I12" s="29">
        <f t="shared" si="0"/>
        <v>8.9037817680000018</v>
      </c>
      <c r="J12" s="29">
        <f t="shared" si="0"/>
        <v>12.594307995000001</v>
      </c>
      <c r="K12" s="29">
        <f t="shared" si="0"/>
        <v>19.192190095000001</v>
      </c>
      <c r="L12" s="29">
        <f t="shared" si="0"/>
        <v>29.034069201999998</v>
      </c>
      <c r="M12" s="29">
        <f t="shared" ref="M12:N12" si="1">SUM(M6:M11)</f>
        <v>33.040539682999999</v>
      </c>
      <c r="N12" s="29">
        <f t="shared" si="1"/>
        <v>44.031662679</v>
      </c>
      <c r="O12" s="29">
        <f t="shared" ref="O12" si="2">SUM(O6:O11)</f>
        <v>48.719617707999994</v>
      </c>
      <c r="P12" s="19" t="s">
        <v>212</v>
      </c>
    </row>
    <row r="13" spans="1:16" ht="15" customHeight="1">
      <c r="A13" s="89" t="s">
        <v>193</v>
      </c>
      <c r="B13" s="90"/>
      <c r="C13" s="27"/>
      <c r="D13" s="27"/>
      <c r="E13" s="27"/>
      <c r="F13" s="27"/>
      <c r="G13" s="27"/>
      <c r="H13" s="27"/>
      <c r="I13" s="27"/>
      <c r="J13" s="27"/>
      <c r="K13" s="27"/>
      <c r="L13" s="27"/>
      <c r="M13" s="27"/>
      <c r="N13" s="27"/>
      <c r="O13" s="27"/>
      <c r="P13" s="19" t="s">
        <v>213</v>
      </c>
    </row>
    <row r="14" spans="1:16">
      <c r="A14" s="9">
        <v>1</v>
      </c>
      <c r="B14" s="18" t="s">
        <v>195</v>
      </c>
      <c r="C14" s="31">
        <v>0.1</v>
      </c>
      <c r="D14" s="31">
        <v>0.1</v>
      </c>
      <c r="E14" s="31">
        <v>0.1</v>
      </c>
      <c r="F14" s="31">
        <v>0.1</v>
      </c>
      <c r="G14" s="31">
        <v>0.1</v>
      </c>
      <c r="H14" s="31">
        <v>0.1</v>
      </c>
      <c r="I14" s="31">
        <v>0.1</v>
      </c>
      <c r="J14" s="31">
        <v>0.103340101</v>
      </c>
      <c r="K14" s="31">
        <v>4.3371999999999997E-5</v>
      </c>
      <c r="L14" s="31">
        <v>8.4744E-5</v>
      </c>
      <c r="M14" s="31">
        <v>5.3436100000000002E-4</v>
      </c>
      <c r="N14" s="31">
        <v>0.14887892999999999</v>
      </c>
      <c r="O14" s="31">
        <v>7.8099771999999998E-2</v>
      </c>
      <c r="P14" s="19" t="s">
        <v>214</v>
      </c>
    </row>
    <row r="15" spans="1:16">
      <c r="A15" s="14">
        <v>2</v>
      </c>
      <c r="B15" s="18" t="s">
        <v>196</v>
      </c>
      <c r="C15" s="31">
        <v>0.1</v>
      </c>
      <c r="D15" s="31">
        <v>0.1</v>
      </c>
      <c r="E15" s="31">
        <v>0.1</v>
      </c>
      <c r="F15" s="31">
        <v>0.1</v>
      </c>
      <c r="G15" s="31">
        <v>0.1</v>
      </c>
      <c r="H15" s="31">
        <v>0.3</v>
      </c>
      <c r="I15" s="31">
        <v>0.1</v>
      </c>
      <c r="J15" s="32">
        <v>0</v>
      </c>
      <c r="K15" s="32">
        <v>0</v>
      </c>
      <c r="L15" s="32">
        <v>0.28000000000000003</v>
      </c>
      <c r="M15" s="32">
        <v>0</v>
      </c>
      <c r="N15" s="32">
        <v>8.2092500999999998E-2</v>
      </c>
      <c r="O15" s="32">
        <v>1E-4</v>
      </c>
      <c r="P15" s="19" t="s">
        <v>215</v>
      </c>
    </row>
    <row r="16" spans="1:16">
      <c r="A16" s="9">
        <v>3</v>
      </c>
      <c r="B16" s="15" t="s">
        <v>197</v>
      </c>
      <c r="C16" s="31">
        <v>0</v>
      </c>
      <c r="D16" s="31">
        <v>0</v>
      </c>
      <c r="E16" s="31">
        <v>0</v>
      </c>
      <c r="F16" s="31">
        <v>0</v>
      </c>
      <c r="G16" s="31">
        <v>0</v>
      </c>
      <c r="H16" s="31">
        <v>0</v>
      </c>
      <c r="I16" s="31">
        <v>0</v>
      </c>
      <c r="J16" s="31">
        <v>0</v>
      </c>
      <c r="K16" s="31">
        <v>0</v>
      </c>
      <c r="L16" s="31">
        <v>0</v>
      </c>
      <c r="M16" s="31">
        <v>0</v>
      </c>
      <c r="N16" s="31">
        <v>0</v>
      </c>
      <c r="O16" s="31">
        <v>0</v>
      </c>
      <c r="P16" s="17" t="s">
        <v>216</v>
      </c>
    </row>
    <row r="17" spans="1:16">
      <c r="A17" s="14">
        <v>4</v>
      </c>
      <c r="B17" s="18" t="s">
        <v>198</v>
      </c>
      <c r="C17" s="27">
        <v>5</v>
      </c>
      <c r="D17" s="27">
        <v>3</v>
      </c>
      <c r="E17" s="27">
        <v>3</v>
      </c>
      <c r="F17" s="27">
        <v>4</v>
      </c>
      <c r="G17" s="27">
        <v>4</v>
      </c>
      <c r="H17" s="27">
        <v>4</v>
      </c>
      <c r="I17" s="27">
        <v>4</v>
      </c>
      <c r="J17" s="78">
        <v>1.2721097509999999</v>
      </c>
      <c r="K17" s="78">
        <v>1.609526273</v>
      </c>
      <c r="L17" s="78">
        <v>1.920772857</v>
      </c>
      <c r="M17" s="78">
        <v>2.1303076860000001</v>
      </c>
      <c r="N17" s="78">
        <v>2.5682568149999998</v>
      </c>
      <c r="O17" s="78">
        <v>2.6665517520000002</v>
      </c>
      <c r="P17" s="19" t="s">
        <v>217</v>
      </c>
    </row>
    <row r="18" spans="1:16">
      <c r="A18" s="9">
        <v>5</v>
      </c>
      <c r="B18" s="18" t="s">
        <v>199</v>
      </c>
      <c r="C18" s="31">
        <v>-0.1</v>
      </c>
      <c r="D18" s="31">
        <v>-0.1</v>
      </c>
      <c r="E18" s="31">
        <v>-0.1</v>
      </c>
      <c r="F18" s="31">
        <v>-0.4</v>
      </c>
      <c r="G18" s="31">
        <v>-0.4</v>
      </c>
      <c r="H18" s="31">
        <v>-0.4</v>
      </c>
      <c r="I18" s="27">
        <v>-5</v>
      </c>
      <c r="J18" s="32">
        <v>-2.6774165999999999E-2</v>
      </c>
      <c r="K18" s="32">
        <v>-5.8690198999999998E-2</v>
      </c>
      <c r="L18" s="32">
        <v>-7.0211353000000004E-2</v>
      </c>
      <c r="M18" s="32">
        <v>-8.9794362000000003E-2</v>
      </c>
      <c r="N18" s="32">
        <v>-0.12778735699999999</v>
      </c>
      <c r="O18" s="32">
        <v>-2.9541493390000002</v>
      </c>
      <c r="P18" s="19" t="s">
        <v>218</v>
      </c>
    </row>
    <row r="19" spans="1:16">
      <c r="A19" s="89" t="s">
        <v>194</v>
      </c>
      <c r="B19" s="90"/>
      <c r="C19" s="29">
        <f t="shared" ref="C19:H19" si="3">SUM(C14:C18)</f>
        <v>5.1000000000000005</v>
      </c>
      <c r="D19" s="29">
        <f t="shared" si="3"/>
        <v>3.1</v>
      </c>
      <c r="E19" s="29">
        <f t="shared" si="3"/>
        <v>3.1</v>
      </c>
      <c r="F19" s="29">
        <f t="shared" si="3"/>
        <v>3.8000000000000003</v>
      </c>
      <c r="G19" s="29">
        <f t="shared" si="3"/>
        <v>3.8000000000000003</v>
      </c>
      <c r="H19" s="29">
        <f t="shared" si="3"/>
        <v>4</v>
      </c>
      <c r="I19" s="29">
        <f>SUM(I14:I18)</f>
        <v>-0.79999999999999982</v>
      </c>
      <c r="J19" s="29">
        <f t="shared" ref="J19:L19" si="4">SUM(J14:J18)</f>
        <v>1.3486756859999998</v>
      </c>
      <c r="K19" s="29">
        <f t="shared" si="4"/>
        <v>1.5508794459999999</v>
      </c>
      <c r="L19" s="29">
        <f t="shared" si="4"/>
        <v>2.1306462480000001</v>
      </c>
      <c r="M19" s="29">
        <f t="shared" ref="M19:N19" si="5">SUM(M14:M18)</f>
        <v>2.0410476850000001</v>
      </c>
      <c r="N19" s="29">
        <f t="shared" si="5"/>
        <v>2.6714408889999999</v>
      </c>
      <c r="O19" s="29">
        <f t="shared" ref="O19" si="6">SUM(O14:O18)</f>
        <v>-0.20939781499999999</v>
      </c>
      <c r="P19" s="19" t="s">
        <v>219</v>
      </c>
    </row>
    <row r="20" spans="1:16">
      <c r="A20" s="89" t="s">
        <v>200</v>
      </c>
      <c r="B20" s="90"/>
      <c r="C20" s="29">
        <f t="shared" ref="C20:L20" si="7">C4-C12+C19</f>
        <v>809.98</v>
      </c>
      <c r="D20" s="29">
        <f t="shared" si="7"/>
        <v>852.07</v>
      </c>
      <c r="E20" s="29">
        <f t="shared" si="7"/>
        <v>957.07</v>
      </c>
      <c r="F20" s="29">
        <f t="shared" si="7"/>
        <v>1030.77</v>
      </c>
      <c r="G20" s="29">
        <f t="shared" si="7"/>
        <v>1117.68</v>
      </c>
      <c r="H20" s="29">
        <f t="shared" si="7"/>
        <v>1251.9000000000001</v>
      </c>
      <c r="I20" s="29">
        <f t="shared" si="7"/>
        <v>176.83803466400002</v>
      </c>
      <c r="J20" s="29">
        <f t="shared" si="7"/>
        <v>200.84251415899999</v>
      </c>
      <c r="K20" s="29">
        <f t="shared" si="7"/>
        <v>306.91822878200003</v>
      </c>
      <c r="L20" s="29">
        <f t="shared" si="7"/>
        <v>414.58736217299997</v>
      </c>
      <c r="M20" s="29">
        <f t="shared" ref="M20:N20" si="8">M4-M12+M19</f>
        <v>540.8738351369999</v>
      </c>
      <c r="N20" s="29">
        <f t="shared" si="8"/>
        <v>663.47366343600004</v>
      </c>
      <c r="O20" s="29">
        <f t="shared" ref="O20" si="9">O4-O12+O19</f>
        <v>787.65056073300002</v>
      </c>
      <c r="P20" s="19" t="s">
        <v>220</v>
      </c>
    </row>
    <row r="21" spans="1:16">
      <c r="A21" s="89" t="s">
        <v>201</v>
      </c>
      <c r="B21" s="90"/>
      <c r="C21" s="29">
        <v>2</v>
      </c>
      <c r="D21" s="29">
        <v>2</v>
      </c>
      <c r="E21" s="29">
        <v>2</v>
      </c>
      <c r="F21" s="29">
        <v>2</v>
      </c>
      <c r="G21" s="29">
        <v>2</v>
      </c>
      <c r="H21" s="29">
        <v>2</v>
      </c>
      <c r="I21" s="29">
        <v>8</v>
      </c>
      <c r="J21" s="34">
        <v>0.12846138800000001</v>
      </c>
      <c r="K21" s="34">
        <v>0.18369308400000001</v>
      </c>
      <c r="L21" s="34">
        <v>2.2052885899999999</v>
      </c>
      <c r="M21" s="34">
        <v>2.1649436770000001</v>
      </c>
      <c r="N21" s="34">
        <v>2.199268301</v>
      </c>
      <c r="O21" s="34">
        <v>2.2228854779999998</v>
      </c>
      <c r="P21" s="19" t="s">
        <v>221</v>
      </c>
    </row>
    <row r="22" spans="1:16">
      <c r="A22" s="89" t="s">
        <v>202</v>
      </c>
      <c r="B22" s="90"/>
      <c r="C22" s="29">
        <f t="shared" ref="C22:L22" si="10">C20-C21</f>
        <v>807.98</v>
      </c>
      <c r="D22" s="29">
        <f t="shared" si="10"/>
        <v>850.07</v>
      </c>
      <c r="E22" s="29">
        <f t="shared" si="10"/>
        <v>955.07</v>
      </c>
      <c r="F22" s="29">
        <f t="shared" si="10"/>
        <v>1028.77</v>
      </c>
      <c r="G22" s="29">
        <f t="shared" si="10"/>
        <v>1115.68</v>
      </c>
      <c r="H22" s="29">
        <f t="shared" si="10"/>
        <v>1249.9000000000001</v>
      </c>
      <c r="I22" s="29">
        <f t="shared" si="10"/>
        <v>168.83803466400002</v>
      </c>
      <c r="J22" s="29">
        <f t="shared" si="10"/>
        <v>200.71405277099998</v>
      </c>
      <c r="K22" s="29">
        <f t="shared" si="10"/>
        <v>306.734535698</v>
      </c>
      <c r="L22" s="29">
        <f t="shared" si="10"/>
        <v>412.38207358299996</v>
      </c>
      <c r="M22" s="29">
        <f t="shared" ref="M22:N22" si="11">M20-M21</f>
        <v>538.7088914599999</v>
      </c>
      <c r="N22" s="29">
        <f t="shared" si="11"/>
        <v>661.27439513500008</v>
      </c>
      <c r="O22" s="29">
        <f t="shared" ref="O22" si="12">O20-O21</f>
        <v>785.42767525500005</v>
      </c>
      <c r="P22" s="19" t="s">
        <v>222</v>
      </c>
    </row>
  </sheetData>
  <mergeCells count="8">
    <mergeCell ref="A21:B21"/>
    <mergeCell ref="A22:B22"/>
    <mergeCell ref="A4:B4"/>
    <mergeCell ref="A5:B5"/>
    <mergeCell ref="A12:B12"/>
    <mergeCell ref="A13:B13"/>
    <mergeCell ref="A19:B19"/>
    <mergeCell ref="A20:B2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zoomScale="70" zoomScaleNormal="70" workbookViewId="0">
      <selection activeCell="H19" sqref="H19"/>
    </sheetView>
  </sheetViews>
  <sheetFormatPr defaultRowHeight="15"/>
  <cols>
    <col min="1" max="1" width="4.5703125" customWidth="1"/>
    <col min="2" max="2" width="39.42578125" bestFit="1" customWidth="1"/>
    <col min="16" max="16" width="41.140625" bestFit="1" customWidth="1"/>
  </cols>
  <sheetData>
    <row r="1" spans="1:16">
      <c r="A1" s="74" t="s">
        <v>384</v>
      </c>
    </row>
    <row r="2" spans="1:16">
      <c r="A2" s="77" t="s">
        <v>385</v>
      </c>
    </row>
    <row r="3" spans="1:16" ht="26.25" thickBot="1">
      <c r="A3" s="11" t="s">
        <v>11</v>
      </c>
      <c r="B3" s="28" t="s">
        <v>203</v>
      </c>
      <c r="C3" s="12">
        <v>42186</v>
      </c>
      <c r="D3" s="12">
        <v>42217</v>
      </c>
      <c r="E3" s="12">
        <v>42248</v>
      </c>
      <c r="F3" s="12">
        <v>42278</v>
      </c>
      <c r="G3" s="12">
        <v>42309</v>
      </c>
      <c r="H3" s="12">
        <v>42339</v>
      </c>
      <c r="I3" s="12">
        <v>42370</v>
      </c>
      <c r="J3" s="12">
        <v>42401</v>
      </c>
      <c r="K3" s="12">
        <v>42430</v>
      </c>
      <c r="L3" s="12">
        <v>42461</v>
      </c>
      <c r="M3" s="12">
        <v>42491</v>
      </c>
      <c r="N3" s="12">
        <v>42522</v>
      </c>
      <c r="O3" s="12">
        <v>42552</v>
      </c>
      <c r="P3" s="26" t="s">
        <v>222</v>
      </c>
    </row>
    <row r="4" spans="1:16" ht="15.75" thickTop="1">
      <c r="A4" s="91" t="s">
        <v>170</v>
      </c>
      <c r="B4" s="92"/>
      <c r="C4" s="29">
        <f>'T26'!C18</f>
        <v>1579.25</v>
      </c>
      <c r="D4" s="29">
        <f>'T26'!D18</f>
        <v>1780.23</v>
      </c>
      <c r="E4" s="29">
        <f>'T26'!E18</f>
        <v>2012.81</v>
      </c>
      <c r="F4" s="29">
        <f>'T26'!F18</f>
        <v>2315.7800000000002</v>
      </c>
      <c r="G4" s="29">
        <f>'T26'!G18</f>
        <v>2426.77</v>
      </c>
      <c r="H4" s="29">
        <f>'T26'!H18</f>
        <v>2676.77</v>
      </c>
      <c r="I4" s="29">
        <f>'T26'!I18</f>
        <v>327.19643675999998</v>
      </c>
      <c r="J4" s="29">
        <f>'T26'!J18</f>
        <v>603.80111065300002</v>
      </c>
      <c r="K4" s="29">
        <f>'T26'!K18</f>
        <v>970.31486338199988</v>
      </c>
      <c r="L4" s="29">
        <f>'T26'!L18</f>
        <v>1117.5177646239997</v>
      </c>
      <c r="M4" s="29">
        <f>'T26'!M18</f>
        <v>1420.8212334859998</v>
      </c>
      <c r="N4" s="29">
        <f>'T26'!N18</f>
        <v>1639.8828565690001</v>
      </c>
      <c r="O4" s="29">
        <f>'T26'!O18</f>
        <v>1894.8464741910002</v>
      </c>
      <c r="P4" s="17" t="s">
        <v>155</v>
      </c>
    </row>
    <row r="5" spans="1:16">
      <c r="A5" s="95" t="s">
        <v>191</v>
      </c>
      <c r="B5" s="96"/>
      <c r="C5" s="27"/>
      <c r="D5" s="27"/>
      <c r="E5" s="27"/>
      <c r="F5" s="27"/>
      <c r="G5" s="27"/>
      <c r="H5" s="27"/>
      <c r="I5" s="27"/>
      <c r="J5" s="27"/>
      <c r="K5" s="27"/>
      <c r="L5" s="27"/>
      <c r="M5" s="27"/>
      <c r="N5" s="27"/>
      <c r="O5" s="27"/>
      <c r="P5" s="17" t="s">
        <v>205</v>
      </c>
    </row>
    <row r="6" spans="1:16">
      <c r="A6" s="9">
        <v>1</v>
      </c>
      <c r="B6" s="18" t="s">
        <v>185</v>
      </c>
      <c r="C6" s="27">
        <v>149.29562721100001</v>
      </c>
      <c r="D6" s="27">
        <v>169.54822632</v>
      </c>
      <c r="E6" s="27">
        <v>189.36939782900001</v>
      </c>
      <c r="F6" s="27">
        <v>211.656320118</v>
      </c>
      <c r="G6" s="27">
        <v>233.20283455699999</v>
      </c>
      <c r="H6" s="27">
        <v>267.966738711</v>
      </c>
      <c r="I6" s="27">
        <v>30.682513442000001</v>
      </c>
      <c r="J6" s="27">
        <v>50.234711586000003</v>
      </c>
      <c r="K6" s="27">
        <v>74.850019603000007</v>
      </c>
      <c r="L6" s="27">
        <v>95.771973181000007</v>
      </c>
      <c r="M6" s="27">
        <v>118.844496334</v>
      </c>
      <c r="N6" s="27">
        <v>144.24817206</v>
      </c>
      <c r="O6" s="27">
        <v>169.854406901</v>
      </c>
      <c r="P6" s="19" t="s">
        <v>206</v>
      </c>
    </row>
    <row r="7" spans="1:16">
      <c r="A7" s="89" t="s">
        <v>192</v>
      </c>
      <c r="B7" s="90"/>
      <c r="C7" s="29">
        <f t="shared" ref="C7:L7" si="0">SUM(C6:C6)</f>
        <v>149.29562721100001</v>
      </c>
      <c r="D7" s="29">
        <f t="shared" si="0"/>
        <v>169.54822632</v>
      </c>
      <c r="E7" s="29">
        <f t="shared" si="0"/>
        <v>189.36939782900001</v>
      </c>
      <c r="F7" s="29">
        <f t="shared" si="0"/>
        <v>211.656320118</v>
      </c>
      <c r="G7" s="29">
        <f t="shared" si="0"/>
        <v>233.20283455699999</v>
      </c>
      <c r="H7" s="29">
        <f t="shared" si="0"/>
        <v>267.966738711</v>
      </c>
      <c r="I7" s="29">
        <f t="shared" si="0"/>
        <v>30.682513442000001</v>
      </c>
      <c r="J7" s="29">
        <f t="shared" si="0"/>
        <v>50.234711586000003</v>
      </c>
      <c r="K7" s="29">
        <f t="shared" si="0"/>
        <v>74.850019603000007</v>
      </c>
      <c r="L7" s="29">
        <f t="shared" si="0"/>
        <v>95.771973181000007</v>
      </c>
      <c r="M7" s="29">
        <f t="shared" ref="M7:N7" si="1">SUM(M6:M6)</f>
        <v>118.844496334</v>
      </c>
      <c r="N7" s="29">
        <f t="shared" si="1"/>
        <v>144.24817206</v>
      </c>
      <c r="O7" s="29">
        <f t="shared" ref="O7" si="2">SUM(O6:O6)</f>
        <v>169.854406901</v>
      </c>
      <c r="P7" s="19" t="s">
        <v>212</v>
      </c>
    </row>
    <row r="8" spans="1:16" ht="15" customHeight="1">
      <c r="A8" s="89" t="s">
        <v>193</v>
      </c>
      <c r="B8" s="90"/>
      <c r="C8" s="27"/>
      <c r="D8" s="27"/>
      <c r="E8" s="27"/>
      <c r="F8" s="27"/>
      <c r="G8" s="27"/>
      <c r="H8" s="27"/>
      <c r="I8" s="27"/>
      <c r="J8" s="27"/>
      <c r="K8" s="27"/>
      <c r="L8" s="27"/>
      <c r="M8" s="27"/>
      <c r="N8" s="27"/>
      <c r="O8" s="27"/>
      <c r="P8" s="19" t="s">
        <v>213</v>
      </c>
    </row>
    <row r="9" spans="1:16">
      <c r="A9" s="14">
        <v>1</v>
      </c>
      <c r="B9" s="18" t="s">
        <v>198</v>
      </c>
      <c r="C9" s="27">
        <v>17</v>
      </c>
      <c r="D9" s="27">
        <v>18</v>
      </c>
      <c r="E9" s="27">
        <v>19</v>
      </c>
      <c r="F9" s="27">
        <v>20</v>
      </c>
      <c r="G9" s="27">
        <v>25</v>
      </c>
      <c r="H9" s="27">
        <v>38</v>
      </c>
      <c r="I9" s="27">
        <v>4.5731698859999996</v>
      </c>
      <c r="J9" s="32">
        <v>6.1241212489999999</v>
      </c>
      <c r="K9" s="32">
        <v>8.5766748340000003</v>
      </c>
      <c r="L9" s="32">
        <v>10.673893871000001</v>
      </c>
      <c r="M9" s="32">
        <v>12.444266449000001</v>
      </c>
      <c r="N9" s="32">
        <v>14.967310671</v>
      </c>
      <c r="O9" s="32">
        <v>17.353314218000001</v>
      </c>
      <c r="P9" s="19" t="s">
        <v>217</v>
      </c>
    </row>
    <row r="10" spans="1:16">
      <c r="A10" s="9">
        <v>2</v>
      </c>
      <c r="B10" s="18" t="s">
        <v>199</v>
      </c>
      <c r="C10" s="27">
        <v>-1</v>
      </c>
      <c r="D10" s="27">
        <v>-1</v>
      </c>
      <c r="E10" s="27">
        <v>-1</v>
      </c>
      <c r="F10" s="27">
        <v>-2</v>
      </c>
      <c r="G10" s="27">
        <v>-2</v>
      </c>
      <c r="H10" s="27">
        <v>-2</v>
      </c>
      <c r="I10" s="27">
        <v>-2.1556376629999998</v>
      </c>
      <c r="J10" s="31">
        <v>-0.30683652900000002</v>
      </c>
      <c r="K10" s="31">
        <v>-0.63091890399999995</v>
      </c>
      <c r="L10" s="31">
        <v>-0.70293653599999995</v>
      </c>
      <c r="M10" s="31">
        <v>-0.76208144799999999</v>
      </c>
      <c r="N10" s="31">
        <v>-1.05720751</v>
      </c>
      <c r="O10" s="31">
        <v>-6.3348749780000002</v>
      </c>
      <c r="P10" s="19" t="s">
        <v>218</v>
      </c>
    </row>
    <row r="11" spans="1:16">
      <c r="A11" s="89" t="s">
        <v>194</v>
      </c>
      <c r="B11" s="90"/>
      <c r="C11" s="29">
        <f t="shared" ref="C11:L11" si="3">SUM(C9:C10)</f>
        <v>16</v>
      </c>
      <c r="D11" s="29">
        <f t="shared" si="3"/>
        <v>17</v>
      </c>
      <c r="E11" s="29">
        <f t="shared" si="3"/>
        <v>18</v>
      </c>
      <c r="F11" s="29">
        <f t="shared" si="3"/>
        <v>18</v>
      </c>
      <c r="G11" s="29">
        <f t="shared" si="3"/>
        <v>23</v>
      </c>
      <c r="H11" s="29">
        <f t="shared" si="3"/>
        <v>36</v>
      </c>
      <c r="I11" s="29">
        <f t="shared" si="3"/>
        <v>2.4175322229999998</v>
      </c>
      <c r="J11" s="29">
        <f t="shared" si="3"/>
        <v>5.81728472</v>
      </c>
      <c r="K11" s="29">
        <f t="shared" si="3"/>
        <v>7.9457559300000007</v>
      </c>
      <c r="L11" s="29">
        <f t="shared" si="3"/>
        <v>9.9709573350000014</v>
      </c>
      <c r="M11" s="29">
        <f t="shared" ref="M11:N11" si="4">SUM(M9:M10)</f>
        <v>11.682185001000001</v>
      </c>
      <c r="N11" s="29">
        <f t="shared" si="4"/>
        <v>13.910103161</v>
      </c>
      <c r="O11" s="29">
        <f t="shared" ref="O11" si="5">SUM(O9:O10)</f>
        <v>11.018439240000001</v>
      </c>
      <c r="P11" s="19" t="s">
        <v>219</v>
      </c>
    </row>
    <row r="12" spans="1:16">
      <c r="A12" s="89" t="s">
        <v>200</v>
      </c>
      <c r="B12" s="90"/>
      <c r="C12" s="29">
        <f t="shared" ref="C12:L12" si="6">C4-C7+C11</f>
        <v>1445.954372789</v>
      </c>
      <c r="D12" s="29">
        <f t="shared" si="6"/>
        <v>1627.6817736800001</v>
      </c>
      <c r="E12" s="29">
        <f t="shared" si="6"/>
        <v>1841.4406021709999</v>
      </c>
      <c r="F12" s="29">
        <f t="shared" si="6"/>
        <v>2122.123679882</v>
      </c>
      <c r="G12" s="29">
        <f t="shared" si="6"/>
        <v>2216.5671654429998</v>
      </c>
      <c r="H12" s="29">
        <f t="shared" si="6"/>
        <v>2444.8032612890001</v>
      </c>
      <c r="I12" s="29">
        <f t="shared" si="6"/>
        <v>298.93145554099999</v>
      </c>
      <c r="J12" s="29">
        <f t="shared" si="6"/>
        <v>559.383683787</v>
      </c>
      <c r="K12" s="29">
        <f t="shared" si="6"/>
        <v>903.41059970899994</v>
      </c>
      <c r="L12" s="29">
        <f t="shared" si="6"/>
        <v>1031.7167487779998</v>
      </c>
      <c r="M12" s="29">
        <f t="shared" ref="M12:N12" si="7">M4-M7+M11</f>
        <v>1313.6589221529998</v>
      </c>
      <c r="N12" s="29">
        <f t="shared" si="7"/>
        <v>1509.5447876700002</v>
      </c>
      <c r="O12" s="29">
        <f t="shared" ref="O12" si="8">O4-O7+O11</f>
        <v>1736.0105065300002</v>
      </c>
      <c r="P12" s="19" t="s">
        <v>220</v>
      </c>
    </row>
    <row r="13" spans="1:16">
      <c r="A13" s="89" t="s">
        <v>201</v>
      </c>
      <c r="B13" s="90"/>
      <c r="C13" s="29">
        <v>0</v>
      </c>
      <c r="D13" s="29">
        <v>0</v>
      </c>
      <c r="E13" s="29">
        <v>0</v>
      </c>
      <c r="F13" s="29">
        <v>0</v>
      </c>
      <c r="G13" s="29">
        <v>0</v>
      </c>
      <c r="H13" s="29">
        <v>0</v>
      </c>
      <c r="I13" s="29">
        <v>0</v>
      </c>
      <c r="J13" s="29">
        <v>0</v>
      </c>
      <c r="K13" s="29">
        <v>0</v>
      </c>
      <c r="L13" s="29">
        <v>0</v>
      </c>
      <c r="M13" s="29">
        <v>0</v>
      </c>
      <c r="N13" s="29">
        <v>0</v>
      </c>
      <c r="O13" s="29">
        <v>0</v>
      </c>
      <c r="P13" s="19" t="s">
        <v>221</v>
      </c>
    </row>
    <row r="14" spans="1:16">
      <c r="A14" s="89" t="s">
        <v>202</v>
      </c>
      <c r="B14" s="90"/>
      <c r="C14" s="29">
        <f t="shared" ref="C14:L14" si="9">C12-C13</f>
        <v>1445.954372789</v>
      </c>
      <c r="D14" s="29">
        <f t="shared" si="9"/>
        <v>1627.6817736800001</v>
      </c>
      <c r="E14" s="29">
        <f t="shared" si="9"/>
        <v>1841.4406021709999</v>
      </c>
      <c r="F14" s="29">
        <f t="shared" si="9"/>
        <v>2122.123679882</v>
      </c>
      <c r="G14" s="29">
        <f t="shared" si="9"/>
        <v>2216.5671654429998</v>
      </c>
      <c r="H14" s="29">
        <f t="shared" si="9"/>
        <v>2444.8032612890001</v>
      </c>
      <c r="I14" s="29">
        <f t="shared" si="9"/>
        <v>298.93145554099999</v>
      </c>
      <c r="J14" s="29">
        <f t="shared" si="9"/>
        <v>559.383683787</v>
      </c>
      <c r="K14" s="29">
        <f t="shared" si="9"/>
        <v>903.41059970899994</v>
      </c>
      <c r="L14" s="29">
        <f t="shared" si="9"/>
        <v>1031.7167487779998</v>
      </c>
      <c r="M14" s="29">
        <f t="shared" ref="M14:N14" si="10">M12-M13</f>
        <v>1313.6589221529998</v>
      </c>
      <c r="N14" s="29">
        <f t="shared" si="10"/>
        <v>1509.5447876700002</v>
      </c>
      <c r="O14" s="29">
        <f t="shared" ref="O14" si="11">O12-O13</f>
        <v>1736.0105065300002</v>
      </c>
      <c r="P14" s="19" t="s">
        <v>222</v>
      </c>
    </row>
  </sheetData>
  <mergeCells count="8">
    <mergeCell ref="A13:B13"/>
    <mergeCell ref="A14:B14"/>
    <mergeCell ref="A4:B4"/>
    <mergeCell ref="A5:B5"/>
    <mergeCell ref="A7:B7"/>
    <mergeCell ref="A8:B8"/>
    <mergeCell ref="A11:B11"/>
    <mergeCell ref="A12:B1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90" zoomScaleNormal="90" workbookViewId="0">
      <selection activeCell="O13" sqref="O13"/>
    </sheetView>
  </sheetViews>
  <sheetFormatPr defaultRowHeight="15"/>
  <cols>
    <col min="1" max="1" width="20.42578125" customWidth="1"/>
    <col min="2" max="2" width="6.7109375" bestFit="1" customWidth="1"/>
    <col min="3" max="3" width="9.140625" bestFit="1" customWidth="1"/>
    <col min="4" max="4" width="7.42578125" bestFit="1" customWidth="1"/>
    <col min="5" max="5" width="7.140625" bestFit="1" customWidth="1"/>
    <col min="6" max="7" width="7.42578125" bestFit="1" customWidth="1"/>
    <col min="8" max="8" width="7.28515625" bestFit="1" customWidth="1"/>
    <col min="9" max="9" width="7.140625" bestFit="1" customWidth="1"/>
    <col min="10" max="10" width="7.42578125" bestFit="1" customWidth="1"/>
    <col min="11" max="14" width="7.42578125" customWidth="1"/>
    <col min="15" max="15" width="14.85546875" bestFit="1" customWidth="1"/>
  </cols>
  <sheetData>
    <row r="1" spans="1:15">
      <c r="A1" s="74" t="s">
        <v>386</v>
      </c>
    </row>
    <row r="2" spans="1:15">
      <c r="A2" s="77" t="s">
        <v>387</v>
      </c>
    </row>
    <row r="3" spans="1:15" s="1" customFormat="1" ht="26.25" thickBot="1">
      <c r="A3" s="43" t="s">
        <v>5</v>
      </c>
      <c r="B3" s="44">
        <v>42186</v>
      </c>
      <c r="C3" s="44">
        <v>42217</v>
      </c>
      <c r="D3" s="44">
        <v>42248</v>
      </c>
      <c r="E3" s="44">
        <v>42278</v>
      </c>
      <c r="F3" s="44">
        <v>42309</v>
      </c>
      <c r="G3" s="44">
        <v>42339</v>
      </c>
      <c r="H3" s="44">
        <v>42370</v>
      </c>
      <c r="I3" s="44">
        <v>42401</v>
      </c>
      <c r="J3" s="44">
        <v>42430</v>
      </c>
      <c r="K3" s="44">
        <v>42461</v>
      </c>
      <c r="L3" s="44">
        <v>42491</v>
      </c>
      <c r="M3" s="44">
        <v>42522</v>
      </c>
      <c r="N3" s="44">
        <v>42552</v>
      </c>
      <c r="O3" s="45" t="s">
        <v>6</v>
      </c>
    </row>
    <row r="4" spans="1:15" s="1" customFormat="1" ht="13.5" thickTop="1">
      <c r="A4" s="41" t="s">
        <v>241</v>
      </c>
      <c r="B4" s="49">
        <v>5.01285425343675E-2</v>
      </c>
      <c r="C4" s="49">
        <v>5.6371679129054136E-2</v>
      </c>
      <c r="D4" s="49">
        <v>6.2163449957333423E-2</v>
      </c>
      <c r="E4" s="49">
        <v>6.6261971583569557E-2</v>
      </c>
      <c r="F4" s="49">
        <v>8.0424188485313255E-2</v>
      </c>
      <c r="G4" s="49">
        <v>9.4846176820389386E-2</v>
      </c>
      <c r="H4" s="49">
        <v>6.0127234071132955E-3</v>
      </c>
      <c r="I4" s="49">
        <v>1.0264505354449944E-2</v>
      </c>
      <c r="J4" s="49">
        <v>1.6949233638872564E-2</v>
      </c>
      <c r="K4" s="49">
        <v>2.3878446463316823E-2</v>
      </c>
      <c r="L4" s="49">
        <v>3.2376305497778354E-2</v>
      </c>
      <c r="M4" s="49">
        <v>3.8118380207361524E-2</v>
      </c>
      <c r="N4" s="49">
        <v>4.4075322006039634E-2</v>
      </c>
      <c r="O4" s="42" t="s">
        <v>245</v>
      </c>
    </row>
    <row r="5" spans="1:15" s="1" customFormat="1" ht="12.75">
      <c r="A5" s="2" t="s">
        <v>242</v>
      </c>
      <c r="B5" s="50">
        <v>4.0291328350787636E-2</v>
      </c>
      <c r="C5" s="50">
        <v>4.2901642028084899E-2</v>
      </c>
      <c r="D5" s="50">
        <v>4.8831425706991546E-2</v>
      </c>
      <c r="E5" s="50">
        <v>5.223858305882282E-2</v>
      </c>
      <c r="F5" s="50">
        <v>5.5425684335000544E-2</v>
      </c>
      <c r="G5" s="50">
        <v>6.1465231141144244E-2</v>
      </c>
      <c r="H5" s="50">
        <v>8.5095184269420362E-3</v>
      </c>
      <c r="I5" s="50">
        <v>9.5137766228283859E-3</v>
      </c>
      <c r="J5" s="50">
        <v>1.4331738531754398E-2</v>
      </c>
      <c r="K5" s="50">
        <v>1.9229459891412188E-2</v>
      </c>
      <c r="L5" s="50">
        <v>2.459456802314167E-2</v>
      </c>
      <c r="M5" s="50">
        <v>2.9959178619713259E-2</v>
      </c>
      <c r="N5" s="50">
        <v>3.5173924535601017E-2</v>
      </c>
      <c r="O5" s="3" t="s">
        <v>246</v>
      </c>
    </row>
    <row r="6" spans="1:15" s="1" customFormat="1" ht="12.75">
      <c r="A6" s="2" t="s">
        <v>243</v>
      </c>
      <c r="B6" s="50">
        <v>3.8220142214026163E-2</v>
      </c>
      <c r="C6" s="50">
        <v>4.212732219234825E-2</v>
      </c>
      <c r="D6" s="50">
        <v>4.7371047064563028E-2</v>
      </c>
      <c r="E6" s="50">
        <v>5.3399790667230849E-2</v>
      </c>
      <c r="F6" s="50">
        <v>5.4528304025313369E-2</v>
      </c>
      <c r="G6" s="50">
        <v>5.8029905454194022E-2</v>
      </c>
      <c r="H6" s="50">
        <v>6.7312408525819385E-3</v>
      </c>
      <c r="I6" s="50">
        <v>1.2042345907642761E-2</v>
      </c>
      <c r="J6" s="50">
        <v>1.8738219771310797E-2</v>
      </c>
      <c r="K6" s="50">
        <v>2.1622918786282006E-2</v>
      </c>
      <c r="L6" s="50">
        <v>2.729080227204362E-2</v>
      </c>
      <c r="M6" s="50">
        <v>3.1149700980240554E-2</v>
      </c>
      <c r="N6" s="50">
        <v>3.5508776780973861E-2</v>
      </c>
      <c r="O6" s="3" t="s">
        <v>247</v>
      </c>
    </row>
    <row r="7" spans="1:15" s="1" customFormat="1" ht="12.75">
      <c r="A7" s="37" t="s">
        <v>244</v>
      </c>
      <c r="B7" s="51">
        <v>4.645577226023604E-2</v>
      </c>
      <c r="C7" s="51">
        <v>5.1693608213210826E-2</v>
      </c>
      <c r="D7" s="51">
        <v>5.7320193929011568E-2</v>
      </c>
      <c r="E7" s="51">
        <v>6.1754509129978478E-2</v>
      </c>
      <c r="F7" s="51">
        <v>7.1662452544620975E-2</v>
      </c>
      <c r="G7" s="51">
        <v>8.2513748737711293E-2</v>
      </c>
      <c r="H7" s="51">
        <v>6.4584920045085521E-3</v>
      </c>
      <c r="I7" s="51">
        <v>1.0618496331537062E-2</v>
      </c>
      <c r="J7" s="51">
        <v>1.710886228491057E-2</v>
      </c>
      <c r="K7" s="51">
        <v>2.2805063174700664E-2</v>
      </c>
      <c r="L7" s="51">
        <v>3.0245310654953353E-2</v>
      </c>
      <c r="M7" s="51">
        <v>3.5462511641763485E-2</v>
      </c>
      <c r="N7" s="51">
        <v>4.0619484764663046E-2</v>
      </c>
      <c r="O7" s="38" t="s">
        <v>248</v>
      </c>
    </row>
    <row r="10" spans="1:15">
      <c r="C10" s="79"/>
      <c r="D10" s="82"/>
      <c r="E10" s="82"/>
      <c r="F10" s="81"/>
    </row>
    <row r="11" spans="1:15">
      <c r="C11" s="79"/>
      <c r="D11" s="82"/>
      <c r="E11" s="82"/>
      <c r="F11" s="81"/>
    </row>
    <row r="12" spans="1:15">
      <c r="C12" s="79"/>
      <c r="D12" s="82"/>
      <c r="E12" s="82"/>
      <c r="F12" s="81"/>
    </row>
    <row r="13" spans="1:15">
      <c r="B13" s="80"/>
      <c r="C13" s="80"/>
      <c r="D13" s="82"/>
      <c r="E13" s="82"/>
      <c r="F13" s="81"/>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zoomScale="90" zoomScaleNormal="90" workbookViewId="0">
      <selection activeCell="N4" sqref="N4:N7"/>
    </sheetView>
  </sheetViews>
  <sheetFormatPr defaultRowHeight="15"/>
  <cols>
    <col min="1" max="1" width="21" customWidth="1"/>
    <col min="2" max="2" width="6.7109375" bestFit="1" customWidth="1"/>
    <col min="4" max="4" width="7.42578125" bestFit="1" customWidth="1"/>
    <col min="5" max="5" width="7.140625" bestFit="1" customWidth="1"/>
    <col min="6" max="7" width="7.42578125" bestFit="1" customWidth="1"/>
    <col min="8" max="8" width="7.28515625" bestFit="1" customWidth="1"/>
    <col min="9" max="9" width="7.140625" bestFit="1" customWidth="1"/>
    <col min="10" max="10" width="7.42578125" bestFit="1" customWidth="1"/>
    <col min="11" max="14" width="7.140625" bestFit="1" customWidth="1"/>
    <col min="15" max="15" width="16" bestFit="1" customWidth="1"/>
  </cols>
  <sheetData>
    <row r="1" spans="1:15">
      <c r="A1" s="74" t="s">
        <v>388</v>
      </c>
    </row>
    <row r="2" spans="1:15">
      <c r="A2" s="77" t="s">
        <v>389</v>
      </c>
    </row>
    <row r="3" spans="1:15" s="1" customFormat="1" ht="26.25" thickBot="1">
      <c r="A3" s="43" t="s">
        <v>5</v>
      </c>
      <c r="B3" s="44">
        <v>42186</v>
      </c>
      <c r="C3" s="44">
        <v>42217</v>
      </c>
      <c r="D3" s="44">
        <v>42248</v>
      </c>
      <c r="E3" s="44">
        <v>42278</v>
      </c>
      <c r="F3" s="44">
        <v>42309</v>
      </c>
      <c r="G3" s="44">
        <v>42339</v>
      </c>
      <c r="H3" s="44">
        <v>42370</v>
      </c>
      <c r="I3" s="44">
        <v>42401</v>
      </c>
      <c r="J3" s="44">
        <v>42430</v>
      </c>
      <c r="K3" s="44">
        <v>42461</v>
      </c>
      <c r="L3" s="44">
        <v>42491</v>
      </c>
      <c r="M3" s="44">
        <v>42522</v>
      </c>
      <c r="N3" s="44">
        <v>42552</v>
      </c>
      <c r="O3" s="45" t="s">
        <v>6</v>
      </c>
    </row>
    <row r="4" spans="1:15" s="1" customFormat="1" ht="13.5" thickTop="1">
      <c r="A4" s="41" t="s">
        <v>233</v>
      </c>
      <c r="B4" s="49">
        <v>4.7767331674538491E-2</v>
      </c>
      <c r="C4" s="49">
        <v>5.3565888539972004E-2</v>
      </c>
      <c r="D4" s="49">
        <v>5.9021442044885859E-2</v>
      </c>
      <c r="E4" s="49">
        <v>6.3083816613068291E-2</v>
      </c>
      <c r="F4" s="49">
        <v>7.6512200818159223E-2</v>
      </c>
      <c r="G4" s="49">
        <v>9.0212513444349662E-2</v>
      </c>
      <c r="H4" s="49">
        <v>8.8496621958929517E-2</v>
      </c>
      <c r="I4" s="49">
        <v>9.7502101944523627E-3</v>
      </c>
      <c r="J4" s="49">
        <v>1.6130089569656371E-2</v>
      </c>
      <c r="K4" s="49">
        <v>2.2469891955848139E-2</v>
      </c>
      <c r="L4" s="49">
        <v>3.0520703041701392E-2</v>
      </c>
      <c r="M4" s="49">
        <v>3.5678110344038838E-2</v>
      </c>
      <c r="N4" s="49">
        <v>4.0788927833558287E-2</v>
      </c>
      <c r="O4" s="42" t="s">
        <v>237</v>
      </c>
    </row>
    <row r="5" spans="1:15" s="1" customFormat="1" ht="12.75">
      <c r="A5" s="2" t="s">
        <v>234</v>
      </c>
      <c r="B5" s="50">
        <v>3.9535687593423019E-2</v>
      </c>
      <c r="C5" s="50">
        <v>4.205433376455369E-2</v>
      </c>
      <c r="D5" s="50">
        <v>4.7806956977214828E-2</v>
      </c>
      <c r="E5" s="50">
        <v>5.1121014902848518E-2</v>
      </c>
      <c r="F5" s="50">
        <v>5.4139513432491647E-2</v>
      </c>
      <c r="G5" s="50">
        <v>6.0115685917289129E-2</v>
      </c>
      <c r="H5" s="50">
        <v>8.3088809958294998E-3</v>
      </c>
      <c r="I5" s="50">
        <v>9.2789653569629749E-3</v>
      </c>
      <c r="J5" s="50">
        <v>1.4024207132449156E-2</v>
      </c>
      <c r="K5" s="50">
        <v>1.825226987143095E-2</v>
      </c>
      <c r="L5" s="50">
        <v>2.283026865678655E-2</v>
      </c>
      <c r="M5" s="50">
        <v>2.7842565024162175E-2</v>
      </c>
      <c r="N5" s="50">
        <v>3.2403293038365769E-2</v>
      </c>
      <c r="O5" s="3" t="s">
        <v>238</v>
      </c>
    </row>
    <row r="6" spans="1:15" s="1" customFormat="1" ht="12.75">
      <c r="A6" s="2" t="s">
        <v>235</v>
      </c>
      <c r="B6" s="50">
        <v>3.7212672455435511E-2</v>
      </c>
      <c r="C6" s="50">
        <v>4.1373756623593938E-2</v>
      </c>
      <c r="D6" s="50">
        <v>4.6570724540437987E-2</v>
      </c>
      <c r="E6" s="50">
        <v>5.2516781567489117E-2</v>
      </c>
      <c r="F6" s="50">
        <v>5.3549212793892118E-2</v>
      </c>
      <c r="G6" s="50">
        <v>5.7102599383486392E-2</v>
      </c>
      <c r="H6" s="50">
        <v>6.6262683767647837E-3</v>
      </c>
      <c r="I6" s="50">
        <v>1.1819382958923756E-2</v>
      </c>
      <c r="J6" s="50">
        <v>1.8364702068503817E-2</v>
      </c>
      <c r="K6" s="50">
        <v>2.059520248022734E-2</v>
      </c>
      <c r="L6" s="50">
        <v>2.6126290981743072E-2</v>
      </c>
      <c r="M6" s="50">
        <v>2.9489544022729634E-2</v>
      </c>
      <c r="N6" s="50">
        <v>3.2769902445246947E-2</v>
      </c>
      <c r="O6" s="3" t="s">
        <v>239</v>
      </c>
    </row>
    <row r="7" spans="1:15" s="1" customFormat="1" ht="12.75">
      <c r="A7" s="37" t="s">
        <v>236</v>
      </c>
      <c r="B7" s="51">
        <v>4.4616355471639058E-2</v>
      </c>
      <c r="C7" s="51">
        <v>4.9649639458258357E-2</v>
      </c>
      <c r="D7" s="51">
        <v>5.5035805178613742E-2</v>
      </c>
      <c r="E7" s="51">
        <v>5.9407495957761479E-2</v>
      </c>
      <c r="F7" s="51">
        <v>6.8873474251269176E-2</v>
      </c>
      <c r="G7" s="51">
        <v>7.9346272357873282E-2</v>
      </c>
      <c r="H7" s="51">
        <v>6.0576035273635767E-2</v>
      </c>
      <c r="I7" s="51">
        <v>1.0195299156965328E-2</v>
      </c>
      <c r="J7" s="51">
        <v>1.6449028700141061E-2</v>
      </c>
      <c r="K7" s="51">
        <v>2.1546219455340295E-2</v>
      </c>
      <c r="L7" s="51">
        <v>2.8573641257972959E-2</v>
      </c>
      <c r="M7" s="51">
        <v>3.3263465428098812E-2</v>
      </c>
      <c r="N7" s="51">
        <v>3.782897253433188E-2</v>
      </c>
      <c r="O7" s="38" t="s">
        <v>240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90" zoomScaleNormal="90" workbookViewId="0">
      <selection activeCell="O14" sqref="O14"/>
    </sheetView>
  </sheetViews>
  <sheetFormatPr defaultRowHeight="15"/>
  <cols>
    <col min="1" max="1" width="20.140625" customWidth="1"/>
    <col min="15" max="15" width="15.85546875" bestFit="1" customWidth="1"/>
  </cols>
  <sheetData>
    <row r="1" spans="1:15">
      <c r="A1" s="74" t="s">
        <v>224</v>
      </c>
    </row>
    <row r="2" spans="1:15">
      <c r="A2" s="77" t="s">
        <v>390</v>
      </c>
    </row>
    <row r="3" spans="1:15" s="1" customFormat="1" ht="26.25" thickBot="1">
      <c r="A3" s="43" t="s">
        <v>5</v>
      </c>
      <c r="B3" s="44">
        <v>42186</v>
      </c>
      <c r="C3" s="44">
        <v>42217</v>
      </c>
      <c r="D3" s="44">
        <v>42248</v>
      </c>
      <c r="E3" s="44">
        <v>42278</v>
      </c>
      <c r="F3" s="44">
        <v>42309</v>
      </c>
      <c r="G3" s="44">
        <v>42339</v>
      </c>
      <c r="H3" s="44">
        <v>42370</v>
      </c>
      <c r="I3" s="44">
        <v>42401</v>
      </c>
      <c r="J3" s="44">
        <v>42430</v>
      </c>
      <c r="K3" s="44">
        <v>42461</v>
      </c>
      <c r="L3" s="44">
        <v>42491</v>
      </c>
      <c r="M3" s="44">
        <v>42522</v>
      </c>
      <c r="N3" s="44">
        <v>42552</v>
      </c>
      <c r="O3" s="45" t="s">
        <v>6</v>
      </c>
    </row>
    <row r="4" spans="1:15" s="1" customFormat="1" ht="13.5" thickTop="1">
      <c r="A4" s="41" t="s">
        <v>225</v>
      </c>
      <c r="B4" s="46">
        <v>0.95357688064749646</v>
      </c>
      <c r="C4" s="46">
        <v>0.95220565890167197</v>
      </c>
      <c r="D4" s="46">
        <v>0.94821863846938415</v>
      </c>
      <c r="E4" s="46">
        <v>0.95071756616367531</v>
      </c>
      <c r="F4" s="46">
        <v>0.95331858897218358</v>
      </c>
      <c r="G4" s="46">
        <v>0.94941056630085063</v>
      </c>
      <c r="H4" s="46">
        <v>0.95283881389267211</v>
      </c>
      <c r="I4" s="46">
        <v>0.95202432305441609</v>
      </c>
      <c r="J4" s="46">
        <v>0.95132276603566934</v>
      </c>
      <c r="K4" s="46">
        <v>0.95033356062845342</v>
      </c>
      <c r="L4" s="46">
        <v>0.95132276603566934</v>
      </c>
      <c r="M4" s="46">
        <v>0.94543806745151349</v>
      </c>
      <c r="N4" s="46">
        <v>0.9459524086747535</v>
      </c>
      <c r="O4" s="42" t="s">
        <v>229</v>
      </c>
    </row>
    <row r="5" spans="1:15" s="1" customFormat="1" ht="12.75">
      <c r="A5" s="2" t="s">
        <v>226</v>
      </c>
      <c r="B5" s="39">
        <v>0.98089548533238602</v>
      </c>
      <c r="C5" s="39">
        <v>0.98159746508631107</v>
      </c>
      <c r="D5" s="39">
        <v>0.97889033418613547</v>
      </c>
      <c r="E5" s="39">
        <v>0.97915227745453226</v>
      </c>
      <c r="F5" s="39">
        <v>0.97807911793346936</v>
      </c>
      <c r="G5" s="39">
        <v>0.97552361338296001</v>
      </c>
      <c r="H5" s="39">
        <v>0.98052744681669357</v>
      </c>
      <c r="I5" s="39">
        <v>0.97816748587198665</v>
      </c>
      <c r="J5" s="39">
        <v>0.97890949247755099</v>
      </c>
      <c r="K5" s="39">
        <v>0.97738919457889906</v>
      </c>
      <c r="L5" s="39">
        <v>0.97890949247755099</v>
      </c>
      <c r="M5" s="39">
        <v>0.97640484919716763</v>
      </c>
      <c r="N5" s="39">
        <v>0.97337908400332585</v>
      </c>
      <c r="O5" s="3" t="s">
        <v>230</v>
      </c>
    </row>
    <row r="6" spans="1:15" s="1" customFormat="1" ht="12.75">
      <c r="A6" s="2" t="s">
        <v>227</v>
      </c>
      <c r="B6" s="39">
        <v>0.96434631953901861</v>
      </c>
      <c r="C6" s="39">
        <v>0.98273569428381946</v>
      </c>
      <c r="D6" s="39">
        <v>0.98149246915762645</v>
      </c>
      <c r="E6" s="39">
        <v>0.98471342538967699</v>
      </c>
      <c r="F6" s="39">
        <v>0.98226022844273009</v>
      </c>
      <c r="G6" s="39">
        <v>0.9818323253928094</v>
      </c>
      <c r="H6" s="39">
        <v>0.98610334840769565</v>
      </c>
      <c r="I6" s="39">
        <v>0.98017903277316221</v>
      </c>
      <c r="J6" s="39">
        <v>0.97995982278451654</v>
      </c>
      <c r="K6" s="39">
        <v>0.98361143488512814</v>
      </c>
      <c r="L6" s="39">
        <v>0.97995982278451654</v>
      </c>
      <c r="M6" s="39">
        <v>0.98090774158603877</v>
      </c>
      <c r="N6" s="39">
        <v>0.98260319479148617</v>
      </c>
      <c r="O6" s="3" t="s">
        <v>231</v>
      </c>
    </row>
    <row r="7" spans="1:15" s="1" customFormat="1" ht="12.75">
      <c r="A7" s="37" t="s">
        <v>228</v>
      </c>
      <c r="B7" s="40">
        <v>0.95880108015456667</v>
      </c>
      <c r="C7" s="40">
        <v>0.96202018559175428</v>
      </c>
      <c r="D7" s="40">
        <v>0.95888458738588711</v>
      </c>
      <c r="E7" s="40">
        <v>0.96142736201775136</v>
      </c>
      <c r="F7" s="40">
        <v>0.96254428688935689</v>
      </c>
      <c r="G7" s="40">
        <v>0.95963323349997987</v>
      </c>
      <c r="H7" s="40">
        <v>0.9635358091459777</v>
      </c>
      <c r="I7" s="40">
        <v>0.96156454590216334</v>
      </c>
      <c r="J7" s="40">
        <v>0.96130518572827006</v>
      </c>
      <c r="K7" s="40">
        <v>0.96157019844500224</v>
      </c>
      <c r="L7" s="40">
        <v>0.96130518572827006</v>
      </c>
      <c r="M7" s="40">
        <v>0.95778939748748892</v>
      </c>
      <c r="N7" s="40">
        <v>0.95831060419978975</v>
      </c>
      <c r="O7" s="38" t="s">
        <v>232</v>
      </c>
    </row>
    <row r="9" spans="1:15">
      <c r="B9" s="85"/>
      <c r="C9" s="85"/>
      <c r="D9" s="85"/>
      <c r="E9" s="85"/>
      <c r="F9" s="85"/>
      <c r="G9" s="85"/>
      <c r="H9" s="85"/>
      <c r="I9" s="85"/>
      <c r="J9" s="85"/>
      <c r="K9" s="85"/>
      <c r="L9" s="85"/>
      <c r="M9" s="85"/>
      <c r="N9" s="85"/>
    </row>
    <row r="10" spans="1:15">
      <c r="B10" s="85"/>
      <c r="C10" s="85"/>
      <c r="D10" s="85"/>
      <c r="E10" s="85"/>
      <c r="F10" s="85"/>
      <c r="G10" s="85"/>
      <c r="H10" s="85"/>
      <c r="I10" s="85"/>
      <c r="J10" s="85"/>
      <c r="K10" s="85"/>
      <c r="L10" s="85"/>
      <c r="M10" s="85"/>
      <c r="N10" s="85"/>
    </row>
    <row r="11" spans="1:15">
      <c r="B11" s="85"/>
      <c r="C11" s="85"/>
      <c r="D11" s="85"/>
      <c r="E11" s="85"/>
      <c r="F11" s="85"/>
      <c r="G11" s="85"/>
      <c r="H11" s="85"/>
      <c r="I11" s="85"/>
      <c r="J11" s="85"/>
      <c r="K11" s="85"/>
      <c r="L11" s="85"/>
      <c r="M11" s="85"/>
      <c r="N11" s="85"/>
    </row>
    <row r="12" spans="1:15">
      <c r="B12" s="85"/>
      <c r="C12" s="85"/>
      <c r="D12" s="85"/>
      <c r="E12" s="85"/>
      <c r="F12" s="85"/>
      <c r="G12" s="85"/>
      <c r="H12" s="85"/>
      <c r="I12" s="85"/>
      <c r="J12" s="85"/>
      <c r="K12" s="85"/>
      <c r="L12" s="85"/>
      <c r="M12" s="85"/>
      <c r="N12" s="8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90" zoomScaleNormal="90" workbookViewId="0">
      <selection activeCell="H19" sqref="H19"/>
    </sheetView>
  </sheetViews>
  <sheetFormatPr defaultRowHeight="15"/>
  <cols>
    <col min="1" max="1" width="13.7109375" customWidth="1"/>
    <col min="2" max="6" width="11.140625" bestFit="1" customWidth="1"/>
    <col min="7" max="7" width="11.140625" customWidth="1"/>
    <col min="8" max="8" width="13.140625" customWidth="1"/>
  </cols>
  <sheetData>
    <row r="1" spans="1:8">
      <c r="A1" s="74" t="s">
        <v>223</v>
      </c>
    </row>
    <row r="2" spans="1:8">
      <c r="A2" s="77" t="s">
        <v>391</v>
      </c>
    </row>
    <row r="3" spans="1:8" ht="39" thickBot="1">
      <c r="A3" s="43" t="s">
        <v>5</v>
      </c>
      <c r="B3" s="48">
        <v>2010</v>
      </c>
      <c r="C3" s="48">
        <v>2011</v>
      </c>
      <c r="D3" s="48">
        <v>2012</v>
      </c>
      <c r="E3" s="48">
        <v>2013</v>
      </c>
      <c r="F3" s="48">
        <v>2014</v>
      </c>
      <c r="G3" s="48">
        <v>2015</v>
      </c>
      <c r="H3" s="45" t="s">
        <v>6</v>
      </c>
    </row>
    <row r="4" spans="1:8" ht="15.75" thickTop="1">
      <c r="A4" s="41" t="s">
        <v>1</v>
      </c>
      <c r="B4" s="47">
        <v>1147633</v>
      </c>
      <c r="C4" s="47">
        <v>1138048</v>
      </c>
      <c r="D4" s="47">
        <v>1134609</v>
      </c>
      <c r="E4" s="47">
        <v>1081021</v>
      </c>
      <c r="F4" s="47">
        <v>1103840</v>
      </c>
      <c r="G4" s="47">
        <v>1088755</v>
      </c>
      <c r="H4" s="42" t="s">
        <v>7</v>
      </c>
    </row>
    <row r="5" spans="1:8">
      <c r="A5" s="2" t="s">
        <v>2</v>
      </c>
      <c r="B5" s="35">
        <v>235108</v>
      </c>
      <c r="C5" s="35">
        <v>274779</v>
      </c>
      <c r="D5" s="35">
        <v>299251</v>
      </c>
      <c r="E5" s="35">
        <v>285147</v>
      </c>
      <c r="F5" s="35">
        <v>342169</v>
      </c>
      <c r="G5" s="35">
        <v>352610</v>
      </c>
      <c r="H5" s="3" t="s">
        <v>8</v>
      </c>
    </row>
    <row r="6" spans="1:8">
      <c r="A6" s="2" t="s">
        <v>3</v>
      </c>
      <c r="B6" s="35">
        <v>1435256</v>
      </c>
      <c r="C6" s="35">
        <v>1669881</v>
      </c>
      <c r="D6" s="35">
        <v>1911938</v>
      </c>
      <c r="E6" s="35">
        <v>2267477</v>
      </c>
      <c r="F6" s="35">
        <v>2479435</v>
      </c>
      <c r="G6" s="35">
        <v>2748162</v>
      </c>
      <c r="H6" s="3" t="s">
        <v>9</v>
      </c>
    </row>
    <row r="7" spans="1:8">
      <c r="A7" s="5" t="s">
        <v>4</v>
      </c>
      <c r="B7" s="36">
        <f>SUM(B4:B6)</f>
        <v>2817997</v>
      </c>
      <c r="C7" s="36">
        <f t="shared" ref="C7:G7" si="0">SUM(C4:C6)</f>
        <v>3082708</v>
      </c>
      <c r="D7" s="36">
        <f t="shared" si="0"/>
        <v>3345798</v>
      </c>
      <c r="E7" s="36">
        <f t="shared" si="0"/>
        <v>3633645</v>
      </c>
      <c r="F7" s="36">
        <f t="shared" si="0"/>
        <v>3925444</v>
      </c>
      <c r="G7" s="36">
        <f t="shared" si="0"/>
        <v>4189527</v>
      </c>
      <c r="H7" s="4" t="s">
        <v>4</v>
      </c>
    </row>
  </sheetData>
  <pageMargins left="0.7" right="0.7" top="0.75" bottom="0.75" header="0.3" footer="0.3"/>
  <pageSetup paperSize="9" orientation="portrait" r:id="rId1"/>
  <ignoredErrors>
    <ignoredError sqref="B7 C7:G7" formulaRange="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showGridLines="0" workbookViewId="0">
      <selection activeCell="B27" sqref="B27"/>
    </sheetView>
  </sheetViews>
  <sheetFormatPr defaultRowHeight="14.25"/>
  <cols>
    <col min="1" max="1" width="2.140625" style="63" customWidth="1"/>
    <col min="2" max="2" width="255.7109375" style="63" bestFit="1" customWidth="1"/>
    <col min="3" max="5" width="9.140625" style="63"/>
    <col min="6" max="6" width="255.7109375" style="71" bestFit="1" customWidth="1"/>
    <col min="7" max="16384" width="9.140625" style="63"/>
  </cols>
  <sheetData>
    <row r="1" spans="2:6">
      <c r="B1" s="69" t="s">
        <v>264</v>
      </c>
      <c r="F1" s="70" t="s">
        <v>327</v>
      </c>
    </row>
    <row r="2" spans="2:6">
      <c r="B2" s="63" t="s">
        <v>300</v>
      </c>
      <c r="F2" s="71" t="s">
        <v>314</v>
      </c>
    </row>
    <row r="4" spans="2:6">
      <c r="B4" s="63" t="s">
        <v>301</v>
      </c>
      <c r="F4" s="71" t="s">
        <v>315</v>
      </c>
    </row>
    <row r="6" spans="2:6">
      <c r="B6" s="63" t="s">
        <v>302</v>
      </c>
      <c r="F6" s="71" t="s">
        <v>316</v>
      </c>
    </row>
    <row r="8" spans="2:6">
      <c r="B8" s="63" t="s">
        <v>303</v>
      </c>
      <c r="F8" s="71" t="s">
        <v>317</v>
      </c>
    </row>
    <row r="9" spans="2:6">
      <c r="B9" s="63" t="s">
        <v>125</v>
      </c>
    </row>
    <row r="10" spans="2:6">
      <c r="B10" s="63" t="s">
        <v>304</v>
      </c>
      <c r="F10" s="71" t="s">
        <v>318</v>
      </c>
    </row>
    <row r="12" spans="2:6">
      <c r="B12" s="63" t="s">
        <v>305</v>
      </c>
      <c r="F12" s="71" t="s">
        <v>319</v>
      </c>
    </row>
    <row r="14" spans="2:6">
      <c r="B14" s="63" t="s">
        <v>306</v>
      </c>
      <c r="F14" s="71" t="s">
        <v>320</v>
      </c>
    </row>
    <row r="16" spans="2:6">
      <c r="B16" s="63" t="s">
        <v>307</v>
      </c>
      <c r="F16" s="71" t="s">
        <v>328</v>
      </c>
    </row>
    <row r="18" spans="2:6">
      <c r="B18" s="63" t="s">
        <v>308</v>
      </c>
      <c r="F18" s="71" t="s">
        <v>321</v>
      </c>
    </row>
    <row r="20" spans="2:6">
      <c r="B20" s="63" t="s">
        <v>309</v>
      </c>
      <c r="F20" s="71" t="s">
        <v>322</v>
      </c>
    </row>
    <row r="23" spans="2:6">
      <c r="B23" s="63" t="s">
        <v>310</v>
      </c>
      <c r="F23" s="71" t="s">
        <v>323</v>
      </c>
    </row>
    <row r="25" spans="2:6">
      <c r="B25" s="63" t="s">
        <v>311</v>
      </c>
      <c r="F25" s="71" t="s">
        <v>324</v>
      </c>
    </row>
    <row r="27" spans="2:6">
      <c r="B27" s="63" t="s">
        <v>312</v>
      </c>
      <c r="F27" s="71" t="s">
        <v>325</v>
      </c>
    </row>
    <row r="29" spans="2:6">
      <c r="B29" s="63" t="s">
        <v>313</v>
      </c>
      <c r="F29" s="71" t="s">
        <v>326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zoomScale="80" zoomScaleNormal="80" workbookViewId="0">
      <selection activeCell="N12" sqref="N12"/>
    </sheetView>
  </sheetViews>
  <sheetFormatPr defaultRowHeight="12.75"/>
  <cols>
    <col min="1" max="1" width="13.140625" style="1" customWidth="1"/>
    <col min="2" max="2" width="7" style="1" bestFit="1" customWidth="1"/>
    <col min="3" max="3" width="10" style="1" bestFit="1" customWidth="1"/>
    <col min="4" max="4" width="7.85546875" style="1" bestFit="1" customWidth="1"/>
    <col min="5" max="5" width="7.42578125" style="1" bestFit="1" customWidth="1"/>
    <col min="6" max="7" width="7.85546875" style="1" bestFit="1" customWidth="1"/>
    <col min="8" max="8" width="7.42578125" style="1" bestFit="1" customWidth="1"/>
    <col min="9" max="9" width="7.7109375" style="1" bestFit="1" customWidth="1"/>
    <col min="10" max="10" width="7.85546875" style="1" bestFit="1" customWidth="1"/>
    <col min="11" max="14" width="7.85546875" style="1" customWidth="1"/>
    <col min="15" max="15" width="16.42578125" style="1" bestFit="1" customWidth="1"/>
    <col min="16" max="16384" width="9.140625" style="1"/>
  </cols>
  <sheetData>
    <row r="1" spans="1:15">
      <c r="A1" s="74" t="s">
        <v>0</v>
      </c>
    </row>
    <row r="2" spans="1:15">
      <c r="A2" s="73" t="s">
        <v>331</v>
      </c>
    </row>
    <row r="3" spans="1:15" ht="39" thickBot="1">
      <c r="A3" s="43" t="s">
        <v>5</v>
      </c>
      <c r="B3" s="44">
        <v>42186</v>
      </c>
      <c r="C3" s="44">
        <v>42217</v>
      </c>
      <c r="D3" s="44">
        <v>42248</v>
      </c>
      <c r="E3" s="44">
        <v>42278</v>
      </c>
      <c r="F3" s="44">
        <v>42309</v>
      </c>
      <c r="G3" s="44">
        <v>42339</v>
      </c>
      <c r="H3" s="44">
        <v>42370</v>
      </c>
      <c r="I3" s="44">
        <v>42401</v>
      </c>
      <c r="J3" s="44">
        <v>42430</v>
      </c>
      <c r="K3" s="44">
        <v>42461</v>
      </c>
      <c r="L3" s="44">
        <v>42491</v>
      </c>
      <c r="M3" s="44">
        <v>42522</v>
      </c>
      <c r="N3" s="44">
        <v>42552</v>
      </c>
      <c r="O3" s="45" t="s">
        <v>6</v>
      </c>
    </row>
    <row r="4" spans="1:15" ht="13.5" thickTop="1">
      <c r="A4" s="41" t="s">
        <v>1</v>
      </c>
      <c r="B4" s="14">
        <v>192</v>
      </c>
      <c r="C4" s="14">
        <v>192</v>
      </c>
      <c r="D4" s="14">
        <v>192</v>
      </c>
      <c r="E4" s="14">
        <v>191</v>
      </c>
      <c r="F4" s="14">
        <v>191</v>
      </c>
      <c r="G4" s="14">
        <v>190</v>
      </c>
      <c r="H4" s="14">
        <v>188</v>
      </c>
      <c r="I4" s="14">
        <v>188</v>
      </c>
      <c r="J4" s="14">
        <v>188</v>
      </c>
      <c r="K4" s="14">
        <v>186</v>
      </c>
      <c r="L4" s="14">
        <v>186</v>
      </c>
      <c r="M4" s="14">
        <v>186</v>
      </c>
      <c r="N4" s="14">
        <v>185</v>
      </c>
      <c r="O4" s="42" t="s">
        <v>7</v>
      </c>
    </row>
    <row r="5" spans="1:15">
      <c r="A5" s="2" t="s">
        <v>2</v>
      </c>
      <c r="B5" s="9">
        <v>47</v>
      </c>
      <c r="C5" s="9">
        <v>47</v>
      </c>
      <c r="D5" s="9">
        <v>47</v>
      </c>
      <c r="E5" s="9">
        <v>47</v>
      </c>
      <c r="F5" s="9">
        <v>46</v>
      </c>
      <c r="G5" s="9">
        <v>45</v>
      </c>
      <c r="H5" s="9">
        <v>46</v>
      </c>
      <c r="I5" s="9">
        <v>46</v>
      </c>
      <c r="J5" s="9">
        <v>45</v>
      </c>
      <c r="K5" s="9">
        <v>45</v>
      </c>
      <c r="L5" s="9">
        <v>44</v>
      </c>
      <c r="M5" s="9">
        <v>43</v>
      </c>
      <c r="N5" s="9">
        <v>43</v>
      </c>
      <c r="O5" s="3" t="s">
        <v>8</v>
      </c>
    </row>
    <row r="6" spans="1:15">
      <c r="A6" s="2" t="s">
        <v>3</v>
      </c>
      <c r="B6" s="9">
        <v>25</v>
      </c>
      <c r="C6" s="9">
        <v>25</v>
      </c>
      <c r="D6" s="9">
        <v>25</v>
      </c>
      <c r="E6" s="9">
        <v>25</v>
      </c>
      <c r="F6" s="9">
        <v>25</v>
      </c>
      <c r="G6" s="9">
        <v>25</v>
      </c>
      <c r="H6" s="9">
        <v>25</v>
      </c>
      <c r="I6" s="9">
        <v>25</v>
      </c>
      <c r="J6" s="9">
        <v>25</v>
      </c>
      <c r="K6" s="9">
        <v>25</v>
      </c>
      <c r="L6" s="9">
        <v>25</v>
      </c>
      <c r="M6" s="9">
        <v>25</v>
      </c>
      <c r="N6" s="9">
        <v>25</v>
      </c>
      <c r="O6" s="3" t="s">
        <v>9</v>
      </c>
    </row>
    <row r="7" spans="1:15">
      <c r="A7" s="5" t="s">
        <v>4</v>
      </c>
      <c r="B7" s="5">
        <f t="shared" ref="B7:M7" si="0">SUM(B4:B6)</f>
        <v>264</v>
      </c>
      <c r="C7" s="5">
        <f t="shared" si="0"/>
        <v>264</v>
      </c>
      <c r="D7" s="5">
        <f t="shared" si="0"/>
        <v>264</v>
      </c>
      <c r="E7" s="5">
        <f t="shared" si="0"/>
        <v>263</v>
      </c>
      <c r="F7" s="5">
        <f t="shared" si="0"/>
        <v>262</v>
      </c>
      <c r="G7" s="5">
        <f t="shared" si="0"/>
        <v>260</v>
      </c>
      <c r="H7" s="5">
        <f t="shared" si="0"/>
        <v>259</v>
      </c>
      <c r="I7" s="5">
        <f t="shared" si="0"/>
        <v>259</v>
      </c>
      <c r="J7" s="5">
        <f t="shared" si="0"/>
        <v>258</v>
      </c>
      <c r="K7" s="5">
        <f t="shared" si="0"/>
        <v>256</v>
      </c>
      <c r="L7" s="5">
        <f t="shared" si="0"/>
        <v>255</v>
      </c>
      <c r="M7" s="5">
        <f t="shared" si="0"/>
        <v>254</v>
      </c>
      <c r="N7" s="5">
        <f t="shared" ref="N7" si="1">SUM(N4:N6)</f>
        <v>253</v>
      </c>
      <c r="O7" s="4" t="s">
        <v>4</v>
      </c>
    </row>
  </sheetData>
  <pageMargins left="0.7" right="0.7" top="0.75" bottom="0.75" header="0.3" footer="0.3"/>
  <pageSetup paperSize="9" orientation="portrait" r:id="rId1"/>
  <ignoredErrors>
    <ignoredError sqref="B7:N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80" zoomScaleNormal="80" workbookViewId="0">
      <selection activeCell="H13" sqref="H13"/>
    </sheetView>
  </sheetViews>
  <sheetFormatPr defaultRowHeight="14.25"/>
  <cols>
    <col min="1" max="1" width="4.42578125" style="10" customWidth="1"/>
    <col min="2" max="2" width="20.42578125" style="10" bestFit="1" customWidth="1"/>
    <col min="3" max="3" width="9.140625" style="10"/>
    <col min="4" max="5" width="10" style="10" bestFit="1" customWidth="1"/>
    <col min="6" max="15" width="9.140625" style="10"/>
    <col min="16" max="16" width="27.28515625" style="10" bestFit="1" customWidth="1"/>
    <col min="17" max="16384" width="9.140625" style="10"/>
  </cols>
  <sheetData>
    <row r="1" spans="1:16" ht="15">
      <c r="A1" s="75" t="s">
        <v>10</v>
      </c>
    </row>
    <row r="2" spans="1:16">
      <c r="A2" s="76" t="s">
        <v>330</v>
      </c>
    </row>
    <row r="3" spans="1:16" ht="15" thickBot="1">
      <c r="A3" s="11" t="s">
        <v>11</v>
      </c>
      <c r="B3" s="11" t="s">
        <v>12</v>
      </c>
      <c r="C3" s="12">
        <v>42186</v>
      </c>
      <c r="D3" s="12">
        <v>42217</v>
      </c>
      <c r="E3" s="12">
        <v>42248</v>
      </c>
      <c r="F3" s="12">
        <v>42278</v>
      </c>
      <c r="G3" s="12">
        <v>42309</v>
      </c>
      <c r="H3" s="12">
        <v>42339</v>
      </c>
      <c r="I3" s="12">
        <v>42370</v>
      </c>
      <c r="J3" s="12">
        <v>42401</v>
      </c>
      <c r="K3" s="12">
        <v>42430</v>
      </c>
      <c r="L3" s="12">
        <v>42461</v>
      </c>
      <c r="M3" s="12">
        <v>42491</v>
      </c>
      <c r="N3" s="12">
        <v>42522</v>
      </c>
      <c r="O3" s="12">
        <v>42552</v>
      </c>
      <c r="P3" s="13" t="s">
        <v>47</v>
      </c>
    </row>
    <row r="4" spans="1:16" ht="15" thickTop="1">
      <c r="A4" s="14">
        <v>1</v>
      </c>
      <c r="B4" s="15" t="s">
        <v>13</v>
      </c>
      <c r="C4" s="16">
        <v>2</v>
      </c>
      <c r="D4" s="16">
        <v>2</v>
      </c>
      <c r="E4" s="16">
        <v>2</v>
      </c>
      <c r="F4" s="16">
        <v>2</v>
      </c>
      <c r="G4" s="16">
        <v>2</v>
      </c>
      <c r="H4" s="16">
        <v>2</v>
      </c>
      <c r="I4" s="16">
        <v>2</v>
      </c>
      <c r="J4" s="16">
        <v>2</v>
      </c>
      <c r="K4" s="16">
        <v>2</v>
      </c>
      <c r="L4" s="16">
        <v>2</v>
      </c>
      <c r="M4" s="16">
        <v>2</v>
      </c>
      <c r="N4" s="16">
        <v>2</v>
      </c>
      <c r="O4" s="16">
        <v>2</v>
      </c>
      <c r="P4" s="17" t="s">
        <v>13</v>
      </c>
    </row>
    <row r="5" spans="1:16">
      <c r="A5" s="9">
        <v>2</v>
      </c>
      <c r="B5" s="18" t="s">
        <v>14</v>
      </c>
      <c r="C5" s="16">
        <v>5</v>
      </c>
      <c r="D5" s="16">
        <v>5</v>
      </c>
      <c r="E5" s="16">
        <v>5</v>
      </c>
      <c r="F5" s="16">
        <v>5</v>
      </c>
      <c r="G5" s="16">
        <v>5</v>
      </c>
      <c r="H5" s="16">
        <v>5</v>
      </c>
      <c r="I5" s="16">
        <v>5</v>
      </c>
      <c r="J5" s="16">
        <v>5</v>
      </c>
      <c r="K5" s="16">
        <v>5</v>
      </c>
      <c r="L5" s="16">
        <v>5</v>
      </c>
      <c r="M5" s="16">
        <v>5</v>
      </c>
      <c r="N5" s="16">
        <v>5</v>
      </c>
      <c r="O5" s="16">
        <v>5</v>
      </c>
      <c r="P5" s="19" t="s">
        <v>14</v>
      </c>
    </row>
    <row r="6" spans="1:16">
      <c r="A6" s="14">
        <v>3</v>
      </c>
      <c r="B6" s="18" t="s">
        <v>15</v>
      </c>
      <c r="C6" s="16">
        <v>1</v>
      </c>
      <c r="D6" s="16">
        <v>1</v>
      </c>
      <c r="E6" s="16">
        <v>1</v>
      </c>
      <c r="F6" s="16">
        <v>1</v>
      </c>
      <c r="G6" s="16">
        <v>1</v>
      </c>
      <c r="H6" s="16">
        <v>1</v>
      </c>
      <c r="I6" s="16">
        <v>1</v>
      </c>
      <c r="J6" s="16">
        <v>1</v>
      </c>
      <c r="K6" s="16">
        <v>1</v>
      </c>
      <c r="L6" s="16">
        <v>1</v>
      </c>
      <c r="M6" s="16">
        <v>1</v>
      </c>
      <c r="N6" s="16">
        <v>1</v>
      </c>
      <c r="O6" s="16">
        <v>1</v>
      </c>
      <c r="P6" s="19" t="s">
        <v>15</v>
      </c>
    </row>
    <row r="7" spans="1:16">
      <c r="A7" s="9">
        <v>4</v>
      </c>
      <c r="B7" s="18" t="s">
        <v>16</v>
      </c>
      <c r="C7" s="16">
        <v>6</v>
      </c>
      <c r="D7" s="16">
        <v>6</v>
      </c>
      <c r="E7" s="16">
        <v>6</v>
      </c>
      <c r="F7" s="16">
        <v>6</v>
      </c>
      <c r="G7" s="16">
        <v>6</v>
      </c>
      <c r="H7" s="16">
        <v>6</v>
      </c>
      <c r="I7" s="16">
        <v>6</v>
      </c>
      <c r="J7" s="16">
        <v>6</v>
      </c>
      <c r="K7" s="16">
        <v>6</v>
      </c>
      <c r="L7" s="16">
        <v>6</v>
      </c>
      <c r="M7" s="16">
        <v>6</v>
      </c>
      <c r="N7" s="16">
        <v>6</v>
      </c>
      <c r="O7" s="16">
        <v>6</v>
      </c>
      <c r="P7" s="19" t="s">
        <v>16</v>
      </c>
    </row>
    <row r="8" spans="1:16">
      <c r="A8" s="14">
        <v>5</v>
      </c>
      <c r="B8" s="18" t="s">
        <v>17</v>
      </c>
      <c r="C8" s="16">
        <v>167</v>
      </c>
      <c r="D8" s="16">
        <v>167</v>
      </c>
      <c r="E8" s="16">
        <v>167</v>
      </c>
      <c r="F8" s="16">
        <v>167</v>
      </c>
      <c r="G8" s="16">
        <v>166</v>
      </c>
      <c r="H8" s="16">
        <v>165</v>
      </c>
      <c r="I8" s="16">
        <v>164</v>
      </c>
      <c r="J8" s="16">
        <v>164</v>
      </c>
      <c r="K8" s="16">
        <v>163</v>
      </c>
      <c r="L8" s="16">
        <v>161</v>
      </c>
      <c r="M8" s="16">
        <v>160</v>
      </c>
      <c r="N8" s="16">
        <v>159</v>
      </c>
      <c r="O8" s="16">
        <v>158</v>
      </c>
      <c r="P8" s="19" t="s">
        <v>17</v>
      </c>
    </row>
    <row r="9" spans="1:16">
      <c r="A9" s="9">
        <v>6</v>
      </c>
      <c r="B9" s="18" t="s">
        <v>18</v>
      </c>
      <c r="C9" s="16" t="e">
        <v>#N/A</v>
      </c>
      <c r="D9" s="16" t="e">
        <v>#N/A</v>
      </c>
      <c r="E9" s="16" t="e">
        <v>#N/A</v>
      </c>
      <c r="F9" s="16" t="e">
        <v>#N/A</v>
      </c>
      <c r="G9" s="16" t="e">
        <v>#N/A</v>
      </c>
      <c r="H9" s="16" t="e">
        <v>#N/A</v>
      </c>
      <c r="I9" s="16" t="e">
        <v>#N/A</v>
      </c>
      <c r="J9" s="16" t="e">
        <v>#N/A</v>
      </c>
      <c r="K9" s="16" t="e">
        <v>#N/A</v>
      </c>
      <c r="L9" s="16" t="e">
        <v>#N/A</v>
      </c>
      <c r="M9" s="16" t="e">
        <v>#N/A</v>
      </c>
      <c r="N9" s="16" t="e">
        <v>#N/A</v>
      </c>
      <c r="O9" s="16" t="e">
        <v>#N/A</v>
      </c>
      <c r="P9" s="19" t="s">
        <v>18</v>
      </c>
    </row>
    <row r="10" spans="1:16">
      <c r="A10" s="14">
        <v>7</v>
      </c>
      <c r="B10" s="18" t="s">
        <v>19</v>
      </c>
      <c r="C10" s="16">
        <v>1</v>
      </c>
      <c r="D10" s="16">
        <v>1</v>
      </c>
      <c r="E10" s="16">
        <v>1</v>
      </c>
      <c r="F10" s="16">
        <v>1</v>
      </c>
      <c r="G10" s="16">
        <v>1</v>
      </c>
      <c r="H10" s="16">
        <v>1</v>
      </c>
      <c r="I10" s="16">
        <v>1</v>
      </c>
      <c r="J10" s="16">
        <v>1</v>
      </c>
      <c r="K10" s="16">
        <v>1</v>
      </c>
      <c r="L10" s="16">
        <v>1</v>
      </c>
      <c r="M10" s="16">
        <v>1</v>
      </c>
      <c r="N10" s="16">
        <v>1</v>
      </c>
      <c r="O10" s="16">
        <v>1</v>
      </c>
      <c r="P10" s="19" t="s">
        <v>19</v>
      </c>
    </row>
    <row r="11" spans="1:16">
      <c r="A11" s="9">
        <v>8</v>
      </c>
      <c r="B11" s="18" t="s">
        <v>20</v>
      </c>
      <c r="C11" s="16">
        <v>23</v>
      </c>
      <c r="D11" s="16">
        <v>23</v>
      </c>
      <c r="E11" s="16">
        <v>23</v>
      </c>
      <c r="F11" s="16">
        <v>22</v>
      </c>
      <c r="G11" s="16">
        <v>22</v>
      </c>
      <c r="H11" s="16">
        <v>22</v>
      </c>
      <c r="I11" s="16">
        <v>22</v>
      </c>
      <c r="J11" s="16">
        <v>22</v>
      </c>
      <c r="K11" s="16">
        <v>22</v>
      </c>
      <c r="L11" s="16">
        <v>22</v>
      </c>
      <c r="M11" s="16">
        <v>22</v>
      </c>
      <c r="N11" s="16">
        <v>22</v>
      </c>
      <c r="O11" s="16">
        <v>22</v>
      </c>
      <c r="P11" s="19" t="s">
        <v>48</v>
      </c>
    </row>
    <row r="12" spans="1:16">
      <c r="A12" s="14">
        <v>9</v>
      </c>
      <c r="B12" s="18" t="s">
        <v>21</v>
      </c>
      <c r="C12" s="16">
        <v>11</v>
      </c>
      <c r="D12" s="16">
        <v>11</v>
      </c>
      <c r="E12" s="16">
        <v>11</v>
      </c>
      <c r="F12" s="16">
        <v>11</v>
      </c>
      <c r="G12" s="16">
        <v>11</v>
      </c>
      <c r="H12" s="16">
        <v>11</v>
      </c>
      <c r="I12" s="16">
        <v>11</v>
      </c>
      <c r="J12" s="16">
        <v>11</v>
      </c>
      <c r="K12" s="16">
        <v>11</v>
      </c>
      <c r="L12" s="16">
        <v>11</v>
      </c>
      <c r="M12" s="16">
        <v>11</v>
      </c>
      <c r="N12" s="16">
        <v>11</v>
      </c>
      <c r="O12" s="16">
        <v>11</v>
      </c>
      <c r="P12" s="19" t="s">
        <v>49</v>
      </c>
    </row>
    <row r="13" spans="1:16">
      <c r="A13" s="9">
        <v>10</v>
      </c>
      <c r="B13" s="18" t="s">
        <v>22</v>
      </c>
      <c r="C13" s="16">
        <v>16</v>
      </c>
      <c r="D13" s="16">
        <v>16</v>
      </c>
      <c r="E13" s="16">
        <v>16</v>
      </c>
      <c r="F13" s="16">
        <v>16</v>
      </c>
      <c r="G13" s="16">
        <v>16</v>
      </c>
      <c r="H13" s="16">
        <v>15</v>
      </c>
      <c r="I13" s="16">
        <v>15</v>
      </c>
      <c r="J13" s="16">
        <v>15</v>
      </c>
      <c r="K13" s="16">
        <v>15</v>
      </c>
      <c r="L13" s="16">
        <v>15</v>
      </c>
      <c r="M13" s="16">
        <v>15</v>
      </c>
      <c r="N13" s="16">
        <v>15</v>
      </c>
      <c r="O13" s="16">
        <v>15</v>
      </c>
      <c r="P13" s="19" t="s">
        <v>50</v>
      </c>
    </row>
    <row r="14" spans="1:16">
      <c r="A14" s="14">
        <v>11</v>
      </c>
      <c r="B14" s="18" t="s">
        <v>23</v>
      </c>
      <c r="C14" s="16">
        <v>1</v>
      </c>
      <c r="D14" s="16">
        <v>1</v>
      </c>
      <c r="E14" s="16">
        <v>1</v>
      </c>
      <c r="F14" s="16">
        <v>1</v>
      </c>
      <c r="G14" s="16">
        <v>1</v>
      </c>
      <c r="H14" s="16">
        <v>1</v>
      </c>
      <c r="I14" s="16">
        <v>1</v>
      </c>
      <c r="J14" s="16">
        <v>1</v>
      </c>
      <c r="K14" s="16">
        <v>1</v>
      </c>
      <c r="L14" s="16">
        <v>1</v>
      </c>
      <c r="M14" s="16">
        <v>1</v>
      </c>
      <c r="N14" s="16">
        <v>1</v>
      </c>
      <c r="O14" s="16">
        <v>1</v>
      </c>
      <c r="P14" s="19" t="s">
        <v>51</v>
      </c>
    </row>
    <row r="15" spans="1:16">
      <c r="A15" s="9">
        <v>12</v>
      </c>
      <c r="B15" s="18" t="s">
        <v>24</v>
      </c>
      <c r="C15" s="16">
        <v>1</v>
      </c>
      <c r="D15" s="16">
        <v>1</v>
      </c>
      <c r="E15" s="16">
        <v>1</v>
      </c>
      <c r="F15" s="16">
        <v>1</v>
      </c>
      <c r="G15" s="16">
        <v>1</v>
      </c>
      <c r="H15" s="16">
        <v>1</v>
      </c>
      <c r="I15" s="16">
        <v>1</v>
      </c>
      <c r="J15" s="16">
        <v>1</v>
      </c>
      <c r="K15" s="16">
        <v>1</v>
      </c>
      <c r="L15" s="16">
        <v>1</v>
      </c>
      <c r="M15" s="16">
        <v>1</v>
      </c>
      <c r="N15" s="16">
        <v>1</v>
      </c>
      <c r="O15" s="16">
        <v>1</v>
      </c>
      <c r="P15" s="19" t="s">
        <v>52</v>
      </c>
    </row>
    <row r="16" spans="1:16">
      <c r="A16" s="14">
        <v>13</v>
      </c>
      <c r="B16" s="18" t="s">
        <v>25</v>
      </c>
      <c r="C16" s="16">
        <v>1</v>
      </c>
      <c r="D16" s="16">
        <v>1</v>
      </c>
      <c r="E16" s="16">
        <v>1</v>
      </c>
      <c r="F16" s="16">
        <v>1</v>
      </c>
      <c r="G16" s="16">
        <v>1</v>
      </c>
      <c r="H16" s="16">
        <v>1</v>
      </c>
      <c r="I16" s="16">
        <v>1</v>
      </c>
      <c r="J16" s="16">
        <v>1</v>
      </c>
      <c r="K16" s="16">
        <v>1</v>
      </c>
      <c r="L16" s="16">
        <v>1</v>
      </c>
      <c r="M16" s="16">
        <v>1</v>
      </c>
      <c r="N16" s="16">
        <v>1</v>
      </c>
      <c r="O16" s="16">
        <v>1</v>
      </c>
      <c r="P16" s="19" t="s">
        <v>53</v>
      </c>
    </row>
    <row r="17" spans="1:16">
      <c r="A17" s="9">
        <v>14</v>
      </c>
      <c r="B17" s="18" t="s">
        <v>26</v>
      </c>
      <c r="C17" s="16">
        <v>2</v>
      </c>
      <c r="D17" s="16">
        <v>2</v>
      </c>
      <c r="E17" s="16">
        <v>2</v>
      </c>
      <c r="F17" s="16">
        <v>2</v>
      </c>
      <c r="G17" s="16">
        <v>2</v>
      </c>
      <c r="H17" s="16">
        <v>2</v>
      </c>
      <c r="I17" s="16">
        <v>2</v>
      </c>
      <c r="J17" s="16">
        <v>2</v>
      </c>
      <c r="K17" s="16">
        <v>2</v>
      </c>
      <c r="L17" s="16">
        <v>2</v>
      </c>
      <c r="M17" s="16">
        <v>2</v>
      </c>
      <c r="N17" s="16">
        <v>2</v>
      </c>
      <c r="O17" s="16">
        <v>2</v>
      </c>
      <c r="P17" s="19" t="s">
        <v>54</v>
      </c>
    </row>
    <row r="18" spans="1:16">
      <c r="A18" s="14">
        <v>15</v>
      </c>
      <c r="B18" s="18" t="s">
        <v>27</v>
      </c>
      <c r="C18" s="16" t="e">
        <v>#N/A</v>
      </c>
      <c r="D18" s="16" t="e">
        <v>#N/A</v>
      </c>
      <c r="E18" s="16" t="e">
        <v>#N/A</v>
      </c>
      <c r="F18" s="16" t="e">
        <v>#N/A</v>
      </c>
      <c r="G18" s="16" t="e">
        <v>#N/A</v>
      </c>
      <c r="H18" s="16" t="e">
        <v>#N/A</v>
      </c>
      <c r="I18" s="16" t="e">
        <v>#N/A</v>
      </c>
      <c r="J18" s="16" t="e">
        <v>#N/A</v>
      </c>
      <c r="K18" s="16" t="e">
        <v>#N/A</v>
      </c>
      <c r="L18" s="16" t="e">
        <v>#N/A</v>
      </c>
      <c r="M18" s="16" t="e">
        <v>#N/A</v>
      </c>
      <c r="N18" s="16" t="e">
        <v>#N/A</v>
      </c>
      <c r="O18" s="16" t="e">
        <v>#N/A</v>
      </c>
      <c r="P18" s="19" t="s">
        <v>55</v>
      </c>
    </row>
    <row r="19" spans="1:16">
      <c r="A19" s="9">
        <v>16</v>
      </c>
      <c r="B19" s="18" t="s">
        <v>28</v>
      </c>
      <c r="C19" s="16" t="e">
        <v>#N/A</v>
      </c>
      <c r="D19" s="16" t="e">
        <v>#N/A</v>
      </c>
      <c r="E19" s="16" t="e">
        <v>#N/A</v>
      </c>
      <c r="F19" s="16" t="e">
        <v>#N/A</v>
      </c>
      <c r="G19" s="16" t="e">
        <v>#N/A</v>
      </c>
      <c r="H19" s="16" t="e">
        <v>#N/A</v>
      </c>
      <c r="I19" s="16" t="e">
        <v>#N/A</v>
      </c>
      <c r="J19" s="16" t="e">
        <v>#N/A</v>
      </c>
      <c r="K19" s="16" t="e">
        <v>#N/A</v>
      </c>
      <c r="L19" s="16" t="e">
        <v>#N/A</v>
      </c>
      <c r="M19" s="16" t="e">
        <v>#N/A</v>
      </c>
      <c r="N19" s="16" t="e">
        <v>#N/A</v>
      </c>
      <c r="O19" s="16" t="e">
        <v>#N/A</v>
      </c>
      <c r="P19" s="19" t="s">
        <v>28</v>
      </c>
    </row>
    <row r="20" spans="1:16">
      <c r="A20" s="14">
        <v>17</v>
      </c>
      <c r="B20" s="18" t="s">
        <v>29</v>
      </c>
      <c r="C20" s="16">
        <v>1</v>
      </c>
      <c r="D20" s="16">
        <v>1</v>
      </c>
      <c r="E20" s="16">
        <v>1</v>
      </c>
      <c r="F20" s="16">
        <v>1</v>
      </c>
      <c r="G20" s="16">
        <v>1</v>
      </c>
      <c r="H20" s="16">
        <v>1</v>
      </c>
      <c r="I20" s="16">
        <v>1</v>
      </c>
      <c r="J20" s="16">
        <v>1</v>
      </c>
      <c r="K20" s="16">
        <v>1</v>
      </c>
      <c r="L20" s="16">
        <v>1</v>
      </c>
      <c r="M20" s="16">
        <v>1</v>
      </c>
      <c r="N20" s="16">
        <v>1</v>
      </c>
      <c r="O20" s="16">
        <v>1</v>
      </c>
      <c r="P20" s="19" t="s">
        <v>29</v>
      </c>
    </row>
    <row r="21" spans="1:16">
      <c r="A21" s="9">
        <v>18</v>
      </c>
      <c r="B21" s="18" t="s">
        <v>30</v>
      </c>
      <c r="C21" s="16">
        <v>1</v>
      </c>
      <c r="D21" s="16">
        <v>1</v>
      </c>
      <c r="E21" s="16">
        <v>1</v>
      </c>
      <c r="F21" s="16">
        <v>1</v>
      </c>
      <c r="G21" s="16">
        <v>1</v>
      </c>
      <c r="H21" s="16">
        <v>1</v>
      </c>
      <c r="I21" s="16">
        <v>1</v>
      </c>
      <c r="J21" s="16">
        <v>1</v>
      </c>
      <c r="K21" s="16">
        <v>1</v>
      </c>
      <c r="L21" s="16">
        <v>1</v>
      </c>
      <c r="M21" s="16">
        <v>1</v>
      </c>
      <c r="N21" s="16">
        <v>1</v>
      </c>
      <c r="O21" s="16">
        <v>1</v>
      </c>
      <c r="P21" s="19" t="s">
        <v>30</v>
      </c>
    </row>
    <row r="22" spans="1:16">
      <c r="A22" s="14">
        <v>19</v>
      </c>
      <c r="B22" s="18" t="s">
        <v>31</v>
      </c>
      <c r="C22" s="16">
        <v>1</v>
      </c>
      <c r="D22" s="16">
        <v>1</v>
      </c>
      <c r="E22" s="16">
        <v>1</v>
      </c>
      <c r="F22" s="16">
        <v>1</v>
      </c>
      <c r="G22" s="16">
        <v>1</v>
      </c>
      <c r="H22" s="16">
        <v>1</v>
      </c>
      <c r="I22" s="16">
        <v>1</v>
      </c>
      <c r="J22" s="16">
        <v>1</v>
      </c>
      <c r="K22" s="16">
        <v>1</v>
      </c>
      <c r="L22" s="16">
        <v>1</v>
      </c>
      <c r="M22" s="16">
        <v>1</v>
      </c>
      <c r="N22" s="16">
        <v>1</v>
      </c>
      <c r="O22" s="16">
        <v>1</v>
      </c>
      <c r="P22" s="19" t="s">
        <v>31</v>
      </c>
    </row>
    <row r="23" spans="1:16">
      <c r="A23" s="9">
        <v>20</v>
      </c>
      <c r="B23" s="18" t="s">
        <v>32</v>
      </c>
      <c r="C23" s="16" t="e">
        <v>#N/A</v>
      </c>
      <c r="D23" s="16" t="e">
        <v>#N/A</v>
      </c>
      <c r="E23" s="16" t="e">
        <v>#N/A</v>
      </c>
      <c r="F23" s="16" t="e">
        <v>#N/A</v>
      </c>
      <c r="G23" s="16" t="e">
        <v>#N/A</v>
      </c>
      <c r="H23" s="16" t="e">
        <v>#N/A</v>
      </c>
      <c r="I23" s="16" t="e">
        <v>#N/A</v>
      </c>
      <c r="J23" s="16" t="e">
        <v>#N/A</v>
      </c>
      <c r="K23" s="16" t="e">
        <v>#N/A</v>
      </c>
      <c r="L23" s="16" t="e">
        <v>#N/A</v>
      </c>
      <c r="M23" s="16" t="e">
        <v>#N/A</v>
      </c>
      <c r="N23" s="16" t="e">
        <v>#N/A</v>
      </c>
      <c r="O23" s="16" t="e">
        <v>#N/A</v>
      </c>
      <c r="P23" s="19" t="s">
        <v>56</v>
      </c>
    </row>
    <row r="24" spans="1:16">
      <c r="A24" s="14">
        <v>21</v>
      </c>
      <c r="B24" s="18" t="s">
        <v>33</v>
      </c>
      <c r="C24" s="16">
        <v>1</v>
      </c>
      <c r="D24" s="16">
        <v>1</v>
      </c>
      <c r="E24" s="16">
        <v>1</v>
      </c>
      <c r="F24" s="16">
        <v>1</v>
      </c>
      <c r="G24" s="16">
        <v>1</v>
      </c>
      <c r="H24" s="16">
        <v>1</v>
      </c>
      <c r="I24" s="16">
        <v>1</v>
      </c>
      <c r="J24" s="16">
        <v>1</v>
      </c>
      <c r="K24" s="16">
        <v>1</v>
      </c>
      <c r="L24" s="16">
        <v>1</v>
      </c>
      <c r="M24" s="16">
        <v>1</v>
      </c>
      <c r="N24" s="16">
        <v>1</v>
      </c>
      <c r="O24" s="16">
        <v>1</v>
      </c>
      <c r="P24" s="19" t="s">
        <v>33</v>
      </c>
    </row>
    <row r="25" spans="1:16">
      <c r="A25" s="9">
        <v>22</v>
      </c>
      <c r="B25" s="18" t="s">
        <v>34</v>
      </c>
      <c r="C25" s="16">
        <v>2</v>
      </c>
      <c r="D25" s="16">
        <v>2</v>
      </c>
      <c r="E25" s="16">
        <v>2</v>
      </c>
      <c r="F25" s="16">
        <v>2</v>
      </c>
      <c r="G25" s="16">
        <v>2</v>
      </c>
      <c r="H25" s="16">
        <v>2</v>
      </c>
      <c r="I25" s="16">
        <v>2</v>
      </c>
      <c r="J25" s="16">
        <v>2</v>
      </c>
      <c r="K25" s="16">
        <v>2</v>
      </c>
      <c r="L25" s="16">
        <v>2</v>
      </c>
      <c r="M25" s="16">
        <v>2</v>
      </c>
      <c r="N25" s="16">
        <v>2</v>
      </c>
      <c r="O25" s="16">
        <v>2</v>
      </c>
      <c r="P25" s="19" t="s">
        <v>34</v>
      </c>
    </row>
    <row r="26" spans="1:16">
      <c r="A26" s="14">
        <v>23</v>
      </c>
      <c r="B26" s="18" t="s">
        <v>35</v>
      </c>
      <c r="C26" s="16">
        <v>1</v>
      </c>
      <c r="D26" s="16">
        <v>1</v>
      </c>
      <c r="E26" s="16">
        <v>1</v>
      </c>
      <c r="F26" s="16">
        <v>1</v>
      </c>
      <c r="G26" s="16">
        <v>1</v>
      </c>
      <c r="H26" s="16">
        <v>1</v>
      </c>
      <c r="I26" s="16">
        <v>1</v>
      </c>
      <c r="J26" s="16">
        <v>1</v>
      </c>
      <c r="K26" s="16">
        <v>1</v>
      </c>
      <c r="L26" s="16">
        <v>1</v>
      </c>
      <c r="M26" s="16">
        <v>1</v>
      </c>
      <c r="N26" s="16">
        <v>1</v>
      </c>
      <c r="O26" s="16">
        <v>1</v>
      </c>
      <c r="P26" s="19" t="s">
        <v>35</v>
      </c>
    </row>
    <row r="27" spans="1:16">
      <c r="A27" s="9">
        <v>24</v>
      </c>
      <c r="B27" s="18" t="s">
        <v>36</v>
      </c>
      <c r="C27" s="16">
        <v>1</v>
      </c>
      <c r="D27" s="16">
        <v>1</v>
      </c>
      <c r="E27" s="16">
        <v>1</v>
      </c>
      <c r="F27" s="16">
        <v>1</v>
      </c>
      <c r="G27" s="16">
        <v>1</v>
      </c>
      <c r="H27" s="16">
        <v>1</v>
      </c>
      <c r="I27" s="16">
        <v>1</v>
      </c>
      <c r="J27" s="16">
        <v>1</v>
      </c>
      <c r="K27" s="16">
        <v>1</v>
      </c>
      <c r="L27" s="16">
        <v>1</v>
      </c>
      <c r="M27" s="16">
        <v>1</v>
      </c>
      <c r="N27" s="16">
        <v>1</v>
      </c>
      <c r="O27" s="16">
        <v>1</v>
      </c>
      <c r="P27" s="19" t="s">
        <v>36</v>
      </c>
    </row>
    <row r="28" spans="1:16">
      <c r="A28" s="14">
        <v>25</v>
      </c>
      <c r="B28" s="18" t="s">
        <v>37</v>
      </c>
      <c r="C28" s="16" t="e">
        <v>#N/A</v>
      </c>
      <c r="D28" s="16" t="e">
        <v>#N/A</v>
      </c>
      <c r="E28" s="16" t="e">
        <v>#N/A</v>
      </c>
      <c r="F28" s="16" t="e">
        <v>#N/A</v>
      </c>
      <c r="G28" s="16" t="e">
        <v>#N/A</v>
      </c>
      <c r="H28" s="16" t="e">
        <v>#N/A</v>
      </c>
      <c r="I28" s="16" t="e">
        <v>#N/A</v>
      </c>
      <c r="J28" s="16" t="e">
        <v>#N/A</v>
      </c>
      <c r="K28" s="16" t="e">
        <v>#N/A</v>
      </c>
      <c r="L28" s="16" t="e">
        <v>#N/A</v>
      </c>
      <c r="M28" s="16" t="e">
        <v>#N/A</v>
      </c>
      <c r="N28" s="16" t="e">
        <v>#N/A</v>
      </c>
      <c r="O28" s="16" t="e">
        <v>#N/A</v>
      </c>
      <c r="P28" s="19" t="s">
        <v>57</v>
      </c>
    </row>
    <row r="29" spans="1:16">
      <c r="A29" s="9">
        <v>26</v>
      </c>
      <c r="B29" s="18" t="s">
        <v>38</v>
      </c>
      <c r="C29" s="16">
        <v>1</v>
      </c>
      <c r="D29" s="16">
        <v>1</v>
      </c>
      <c r="E29" s="16">
        <v>1</v>
      </c>
      <c r="F29" s="16">
        <v>1</v>
      </c>
      <c r="G29" s="16">
        <v>1</v>
      </c>
      <c r="H29" s="16">
        <v>1</v>
      </c>
      <c r="I29" s="16">
        <v>1</v>
      </c>
      <c r="J29" s="16">
        <v>1</v>
      </c>
      <c r="K29" s="16">
        <v>1</v>
      </c>
      <c r="L29" s="16">
        <v>1</v>
      </c>
      <c r="M29" s="16">
        <v>1</v>
      </c>
      <c r="N29" s="16">
        <v>1</v>
      </c>
      <c r="O29" s="16">
        <v>1</v>
      </c>
      <c r="P29" s="19" t="s">
        <v>38</v>
      </c>
    </row>
    <row r="30" spans="1:16">
      <c r="A30" s="14">
        <v>27</v>
      </c>
      <c r="B30" s="18" t="s">
        <v>39</v>
      </c>
      <c r="C30" s="16" t="e">
        <v>#N/A</v>
      </c>
      <c r="D30" s="16" t="e">
        <v>#N/A</v>
      </c>
      <c r="E30" s="16" t="e">
        <v>#N/A</v>
      </c>
      <c r="F30" s="16" t="e">
        <v>#N/A</v>
      </c>
      <c r="G30" s="16" t="e">
        <v>#N/A</v>
      </c>
      <c r="H30" s="16" t="e">
        <v>#N/A</v>
      </c>
      <c r="I30" s="16" t="e">
        <v>#N/A</v>
      </c>
      <c r="J30" s="16" t="e">
        <v>#N/A</v>
      </c>
      <c r="K30" s="16" t="e">
        <v>#N/A</v>
      </c>
      <c r="L30" s="16" t="e">
        <v>#N/A</v>
      </c>
      <c r="M30" s="16" t="e">
        <v>#N/A</v>
      </c>
      <c r="N30" s="16" t="e">
        <v>#N/A</v>
      </c>
      <c r="O30" s="16" t="e">
        <v>#N/A</v>
      </c>
      <c r="P30" s="19" t="s">
        <v>58</v>
      </c>
    </row>
    <row r="31" spans="1:16">
      <c r="A31" s="9">
        <v>28</v>
      </c>
      <c r="B31" s="18" t="s">
        <v>40</v>
      </c>
      <c r="C31" s="16">
        <v>3</v>
      </c>
      <c r="D31" s="16">
        <v>3</v>
      </c>
      <c r="E31" s="16">
        <v>3</v>
      </c>
      <c r="F31" s="16">
        <v>3</v>
      </c>
      <c r="G31" s="16">
        <v>3</v>
      </c>
      <c r="H31" s="16">
        <v>3</v>
      </c>
      <c r="I31" s="16">
        <v>3</v>
      </c>
      <c r="J31" s="16">
        <v>3</v>
      </c>
      <c r="K31" s="16">
        <v>3</v>
      </c>
      <c r="L31" s="16">
        <v>3</v>
      </c>
      <c r="M31" s="16">
        <v>3</v>
      </c>
      <c r="N31" s="16">
        <v>3</v>
      </c>
      <c r="O31" s="16">
        <v>3</v>
      </c>
      <c r="P31" s="19" t="s">
        <v>59</v>
      </c>
    </row>
    <row r="32" spans="1:16">
      <c r="A32" s="14">
        <v>29</v>
      </c>
      <c r="B32" s="18" t="s">
        <v>41</v>
      </c>
      <c r="C32" s="16">
        <v>1</v>
      </c>
      <c r="D32" s="16">
        <v>1</v>
      </c>
      <c r="E32" s="16">
        <v>1</v>
      </c>
      <c r="F32" s="16">
        <v>1</v>
      </c>
      <c r="G32" s="16">
        <v>1</v>
      </c>
      <c r="H32" s="16">
        <v>1</v>
      </c>
      <c r="I32" s="16">
        <v>1</v>
      </c>
      <c r="J32" s="16">
        <v>1</v>
      </c>
      <c r="K32" s="16">
        <v>1</v>
      </c>
      <c r="L32" s="16">
        <v>1</v>
      </c>
      <c r="M32" s="16">
        <v>1</v>
      </c>
      <c r="N32" s="16">
        <v>1</v>
      </c>
      <c r="O32" s="16">
        <v>1</v>
      </c>
      <c r="P32" s="19" t="s">
        <v>60</v>
      </c>
    </row>
    <row r="33" spans="1:16">
      <c r="A33" s="9">
        <v>30</v>
      </c>
      <c r="B33" s="18" t="s">
        <v>42</v>
      </c>
      <c r="C33" s="16">
        <v>1</v>
      </c>
      <c r="D33" s="16">
        <v>1</v>
      </c>
      <c r="E33" s="16">
        <v>1</v>
      </c>
      <c r="F33" s="16">
        <v>1</v>
      </c>
      <c r="G33" s="16">
        <v>1</v>
      </c>
      <c r="H33" s="16">
        <v>1</v>
      </c>
      <c r="I33" s="16">
        <v>1</v>
      </c>
      <c r="J33" s="16">
        <v>1</v>
      </c>
      <c r="K33" s="16">
        <v>1</v>
      </c>
      <c r="L33" s="16">
        <v>1</v>
      </c>
      <c r="M33" s="16">
        <v>1</v>
      </c>
      <c r="N33" s="16">
        <v>1</v>
      </c>
      <c r="O33" s="16">
        <v>1</v>
      </c>
      <c r="P33" s="19" t="s">
        <v>61</v>
      </c>
    </row>
    <row r="34" spans="1:16">
      <c r="A34" s="14">
        <v>31</v>
      </c>
      <c r="B34" s="18" t="s">
        <v>43</v>
      </c>
      <c r="C34" s="16">
        <v>1</v>
      </c>
      <c r="D34" s="16">
        <v>1</v>
      </c>
      <c r="E34" s="16">
        <v>1</v>
      </c>
      <c r="F34" s="16">
        <v>1</v>
      </c>
      <c r="G34" s="16">
        <v>1</v>
      </c>
      <c r="H34" s="16">
        <v>1</v>
      </c>
      <c r="I34" s="16">
        <v>1</v>
      </c>
      <c r="J34" s="16">
        <v>1</v>
      </c>
      <c r="K34" s="16">
        <v>1</v>
      </c>
      <c r="L34" s="16">
        <v>1</v>
      </c>
      <c r="M34" s="16">
        <v>1</v>
      </c>
      <c r="N34" s="16">
        <v>1</v>
      </c>
      <c r="O34" s="16">
        <v>1</v>
      </c>
      <c r="P34" s="19" t="s">
        <v>62</v>
      </c>
    </row>
    <row r="35" spans="1:16">
      <c r="A35" s="9">
        <v>32</v>
      </c>
      <c r="B35" s="18" t="s">
        <v>44</v>
      </c>
      <c r="C35" s="16">
        <v>3</v>
      </c>
      <c r="D35" s="16">
        <v>3</v>
      </c>
      <c r="E35" s="16">
        <v>3</v>
      </c>
      <c r="F35" s="16">
        <v>3</v>
      </c>
      <c r="G35" s="16">
        <v>3</v>
      </c>
      <c r="H35" s="16">
        <v>3</v>
      </c>
      <c r="I35" s="16">
        <v>3</v>
      </c>
      <c r="J35" s="16">
        <v>3</v>
      </c>
      <c r="K35" s="16">
        <v>3</v>
      </c>
      <c r="L35" s="16">
        <v>3</v>
      </c>
      <c r="M35" s="16">
        <v>3</v>
      </c>
      <c r="N35" s="16">
        <v>3</v>
      </c>
      <c r="O35" s="16">
        <v>3</v>
      </c>
      <c r="P35" s="19" t="s">
        <v>63</v>
      </c>
    </row>
    <row r="36" spans="1:16">
      <c r="A36" s="14">
        <v>33</v>
      </c>
      <c r="B36" s="18" t="s">
        <v>45</v>
      </c>
      <c r="C36" s="16">
        <v>5</v>
      </c>
      <c r="D36" s="16">
        <v>5</v>
      </c>
      <c r="E36" s="16">
        <v>5</v>
      </c>
      <c r="F36" s="16">
        <v>5</v>
      </c>
      <c r="G36" s="16">
        <v>5</v>
      </c>
      <c r="H36" s="16">
        <v>5</v>
      </c>
      <c r="I36" s="16">
        <v>5</v>
      </c>
      <c r="J36" s="16">
        <v>5</v>
      </c>
      <c r="K36" s="16">
        <v>5</v>
      </c>
      <c r="L36" s="16">
        <v>5</v>
      </c>
      <c r="M36" s="16">
        <v>5</v>
      </c>
      <c r="N36" s="16">
        <v>5</v>
      </c>
      <c r="O36" s="16">
        <v>5</v>
      </c>
      <c r="P36" s="19" t="s">
        <v>64</v>
      </c>
    </row>
    <row r="37" spans="1:16">
      <c r="A37" s="9">
        <v>34</v>
      </c>
      <c r="B37" s="18" t="s">
        <v>46</v>
      </c>
      <c r="C37" s="16">
        <v>4</v>
      </c>
      <c r="D37" s="16">
        <v>4</v>
      </c>
      <c r="E37" s="16">
        <v>4</v>
      </c>
      <c r="F37" s="16">
        <v>4</v>
      </c>
      <c r="G37" s="16">
        <v>4</v>
      </c>
      <c r="H37" s="16">
        <v>4</v>
      </c>
      <c r="I37" s="16">
        <v>4</v>
      </c>
      <c r="J37" s="16">
        <v>4</v>
      </c>
      <c r="K37" s="16">
        <v>4</v>
      </c>
      <c r="L37" s="16">
        <v>4</v>
      </c>
      <c r="M37" s="16">
        <v>4</v>
      </c>
      <c r="N37" s="16">
        <v>4</v>
      </c>
      <c r="O37" s="16">
        <v>4</v>
      </c>
      <c r="P37" s="19" t="s">
        <v>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zoomScale="80" zoomScaleNormal="80" workbookViewId="0">
      <selection activeCell="J17" sqref="J17"/>
    </sheetView>
  </sheetViews>
  <sheetFormatPr defaultRowHeight="15"/>
  <cols>
    <col min="1" max="1" width="14.5703125" customWidth="1"/>
    <col min="2" max="9" width="8.140625" bestFit="1" customWidth="1"/>
    <col min="10" max="14" width="8.140625" customWidth="1"/>
    <col min="15" max="15" width="11.7109375" bestFit="1" customWidth="1"/>
  </cols>
  <sheetData>
    <row r="1" spans="1:15">
      <c r="A1" s="74" t="s">
        <v>332</v>
      </c>
    </row>
    <row r="2" spans="1:15">
      <c r="A2" s="73" t="s">
        <v>333</v>
      </c>
    </row>
    <row r="3" spans="1:15" ht="39" thickBot="1">
      <c r="A3" s="24" t="s">
        <v>5</v>
      </c>
      <c r="B3" s="8">
        <v>42186</v>
      </c>
      <c r="C3" s="8">
        <v>42217</v>
      </c>
      <c r="D3" s="8">
        <v>42248</v>
      </c>
      <c r="E3" s="8">
        <v>42278</v>
      </c>
      <c r="F3" s="8">
        <v>42309</v>
      </c>
      <c r="G3" s="8">
        <v>42339</v>
      </c>
      <c r="H3" s="8">
        <v>42370</v>
      </c>
      <c r="I3" s="8">
        <v>42401</v>
      </c>
      <c r="J3" s="8">
        <v>42430</v>
      </c>
      <c r="K3" s="8">
        <v>42461</v>
      </c>
      <c r="L3" s="8">
        <v>42491</v>
      </c>
      <c r="M3" s="8">
        <v>42522</v>
      </c>
      <c r="N3" s="8">
        <v>42552</v>
      </c>
      <c r="O3" s="26" t="s">
        <v>6</v>
      </c>
    </row>
    <row r="4" spans="1:15" ht="15.75" thickTop="1">
      <c r="A4" s="6" t="s">
        <v>1</v>
      </c>
      <c r="B4" s="20">
        <v>133136</v>
      </c>
      <c r="C4" s="20">
        <v>131174</v>
      </c>
      <c r="D4" s="20">
        <v>128596</v>
      </c>
      <c r="E4" s="20">
        <v>132295</v>
      </c>
      <c r="F4" s="20">
        <v>133179</v>
      </c>
      <c r="G4" s="21">
        <v>136451</v>
      </c>
      <c r="H4" s="21">
        <v>138429.54867551301</v>
      </c>
      <c r="I4" s="21">
        <v>140269.27133455404</v>
      </c>
      <c r="J4" s="21">
        <v>142537.49805644699</v>
      </c>
      <c r="K4" s="21">
        <v>141715.05676759398</v>
      </c>
      <c r="L4" s="21">
        <v>142774.13313823499</v>
      </c>
      <c r="M4" s="21">
        <v>144716.427023222</v>
      </c>
      <c r="N4" s="21">
        <v>147590.81377639202</v>
      </c>
      <c r="O4" s="17" t="s">
        <v>7</v>
      </c>
    </row>
    <row r="5" spans="1:15">
      <c r="A5" s="7" t="s">
        <v>2</v>
      </c>
      <c r="B5" s="20">
        <v>21353</v>
      </c>
      <c r="C5" s="20">
        <v>21162</v>
      </c>
      <c r="D5" s="20">
        <v>20839</v>
      </c>
      <c r="E5" s="20">
        <v>21569</v>
      </c>
      <c r="F5" s="20">
        <v>21796</v>
      </c>
      <c r="G5" s="22">
        <v>22116</v>
      </c>
      <c r="H5" s="22">
        <v>22785.790391662002</v>
      </c>
      <c r="I5" s="22">
        <v>22927.958568258004</v>
      </c>
      <c r="J5" s="21">
        <v>23357.658346231998</v>
      </c>
      <c r="K5" s="21">
        <v>25018.876543604998</v>
      </c>
      <c r="L5" s="21">
        <v>25078.941903661002</v>
      </c>
      <c r="M5" s="21">
        <v>25551.011522995999</v>
      </c>
      <c r="N5" s="21">
        <v>26084.454987490004</v>
      </c>
      <c r="O5" s="17" t="s">
        <v>8</v>
      </c>
    </row>
    <row r="6" spans="1:15">
      <c r="A6" s="7" t="s">
        <v>3</v>
      </c>
      <c r="B6" s="20">
        <v>42897</v>
      </c>
      <c r="C6" s="20">
        <v>43159</v>
      </c>
      <c r="D6" s="20">
        <v>43282</v>
      </c>
      <c r="E6" s="20">
        <v>44910</v>
      </c>
      <c r="F6" s="20">
        <v>45727</v>
      </c>
      <c r="G6" s="22">
        <v>48026</v>
      </c>
      <c r="H6" s="22">
        <v>50731.375390144</v>
      </c>
      <c r="I6" s="22">
        <v>51439.966845133007</v>
      </c>
      <c r="J6" s="22">
        <v>54231.757069858002</v>
      </c>
      <c r="K6" s="22">
        <v>54290.386929151995</v>
      </c>
      <c r="L6" s="22">
        <v>54475.241875860003</v>
      </c>
      <c r="M6" s="22">
        <v>56742.676943436003</v>
      </c>
      <c r="N6" s="22">
        <v>58902.859527535998</v>
      </c>
      <c r="O6" s="19" t="s">
        <v>9</v>
      </c>
    </row>
    <row r="7" spans="1:15">
      <c r="A7" s="52" t="s">
        <v>4</v>
      </c>
      <c r="B7" s="25">
        <f t="shared" ref="B7:K7" si="0">SUM(B4:B6)</f>
        <v>197386</v>
      </c>
      <c r="C7" s="25">
        <f t="shared" si="0"/>
        <v>195495</v>
      </c>
      <c r="D7" s="25">
        <f t="shared" si="0"/>
        <v>192717</v>
      </c>
      <c r="E7" s="25">
        <f t="shared" si="0"/>
        <v>198774</v>
      </c>
      <c r="F7" s="25">
        <f t="shared" si="0"/>
        <v>200702</v>
      </c>
      <c r="G7" s="25">
        <f t="shared" si="0"/>
        <v>206593</v>
      </c>
      <c r="H7" s="25">
        <f t="shared" si="0"/>
        <v>211946.71445731903</v>
      </c>
      <c r="I7" s="25">
        <f t="shared" si="0"/>
        <v>214637.19674794504</v>
      </c>
      <c r="J7" s="25">
        <f t="shared" si="0"/>
        <v>220126.91347253698</v>
      </c>
      <c r="K7" s="25">
        <f t="shared" si="0"/>
        <v>221024.32024035096</v>
      </c>
      <c r="L7" s="25">
        <f t="shared" ref="L7:M7" si="1">SUM(L4:L6)</f>
        <v>222328.31691775599</v>
      </c>
      <c r="M7" s="25">
        <f t="shared" si="1"/>
        <v>227010.11548965401</v>
      </c>
      <c r="N7" s="25">
        <f t="shared" ref="N7" si="2">SUM(N4:N6)</f>
        <v>232578.12829141802</v>
      </c>
      <c r="O7" s="4" t="s">
        <v>4</v>
      </c>
    </row>
    <row r="9" spans="1:15">
      <c r="B9" s="80"/>
      <c r="C9" s="80"/>
      <c r="D9" s="80"/>
      <c r="E9" s="80"/>
      <c r="F9" s="80"/>
      <c r="G9" s="80"/>
      <c r="H9" s="80"/>
      <c r="I9" s="80"/>
      <c r="J9" s="80"/>
      <c r="K9" s="80"/>
      <c r="L9" s="80"/>
      <c r="M9" s="80"/>
      <c r="N9" s="80"/>
    </row>
    <row r="10" spans="1:15">
      <c r="B10" s="80"/>
      <c r="C10" s="80"/>
      <c r="D10" s="80"/>
      <c r="E10" s="80"/>
      <c r="F10" s="80"/>
      <c r="G10" s="80"/>
      <c r="H10" s="80"/>
      <c r="I10" s="80"/>
      <c r="J10" s="80"/>
      <c r="K10" s="80"/>
      <c r="L10" s="80"/>
      <c r="M10" s="80"/>
      <c r="N10" s="80"/>
    </row>
  </sheetData>
  <pageMargins left="0.7" right="0.7" top="0.75" bottom="0.75" header="0.3" footer="0.3"/>
  <ignoredErrors>
    <ignoredError sqref="B7:K7 L7:N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80" zoomScaleNormal="80" workbookViewId="0">
      <selection activeCell="G12" sqref="G12"/>
    </sheetView>
  </sheetViews>
  <sheetFormatPr defaultRowHeight="15"/>
  <cols>
    <col min="1" max="1" width="5.140625" customWidth="1"/>
    <col min="2" max="2" width="24.5703125" bestFit="1" customWidth="1"/>
    <col min="3" max="10" width="9.5703125" bestFit="1" customWidth="1"/>
    <col min="11" max="15" width="9.5703125" customWidth="1"/>
    <col min="16" max="16" width="25.140625" bestFit="1" customWidth="1"/>
  </cols>
  <sheetData>
    <row r="1" spans="1:16">
      <c r="A1" s="74" t="s">
        <v>334</v>
      </c>
    </row>
    <row r="2" spans="1:16">
      <c r="A2" s="77" t="s">
        <v>335</v>
      </c>
    </row>
    <row r="3" spans="1:16" ht="15.75" thickBot="1">
      <c r="A3" s="11" t="s">
        <v>11</v>
      </c>
      <c r="B3" s="11" t="s">
        <v>12</v>
      </c>
      <c r="C3" s="12">
        <v>42186</v>
      </c>
      <c r="D3" s="12">
        <v>42217</v>
      </c>
      <c r="E3" s="12">
        <v>42248</v>
      </c>
      <c r="F3" s="12">
        <v>42278</v>
      </c>
      <c r="G3" s="12">
        <v>42309</v>
      </c>
      <c r="H3" s="12">
        <v>42339</v>
      </c>
      <c r="I3" s="12">
        <v>42370</v>
      </c>
      <c r="J3" s="12">
        <v>42401</v>
      </c>
      <c r="K3" s="12">
        <v>42430</v>
      </c>
      <c r="L3" s="12">
        <v>42461</v>
      </c>
      <c r="M3" s="12">
        <v>42491</v>
      </c>
      <c r="N3" s="12">
        <v>42522</v>
      </c>
      <c r="O3" s="12">
        <v>42552</v>
      </c>
      <c r="P3" s="13" t="s">
        <v>47</v>
      </c>
    </row>
    <row r="4" spans="1:16" ht="15.75" thickTop="1">
      <c r="A4" s="14">
        <v>1</v>
      </c>
      <c r="B4" s="15" t="s">
        <v>13</v>
      </c>
      <c r="C4" s="27">
        <v>309.44265796399998</v>
      </c>
      <c r="D4" s="27">
        <v>305.84268778500001</v>
      </c>
      <c r="E4" s="27">
        <v>300.48450059300001</v>
      </c>
      <c r="F4" s="27">
        <v>314.79608903899998</v>
      </c>
      <c r="G4" s="27">
        <v>315.59066496899999</v>
      </c>
      <c r="H4" s="27">
        <v>321.49132319500001</v>
      </c>
      <c r="I4" s="27">
        <v>324.92230978200001</v>
      </c>
      <c r="J4" s="27">
        <v>327.883570932</v>
      </c>
      <c r="K4" s="27">
        <v>333.42975011700003</v>
      </c>
      <c r="L4" s="27">
        <v>336.54019139500002</v>
      </c>
      <c r="M4" s="27">
        <v>336.53476738400002</v>
      </c>
      <c r="N4" s="27">
        <v>343.18359324800002</v>
      </c>
      <c r="O4" s="27">
        <v>347.84073404200001</v>
      </c>
      <c r="P4" s="17" t="s">
        <v>13</v>
      </c>
    </row>
    <row r="5" spans="1:16">
      <c r="A5" s="9">
        <v>2</v>
      </c>
      <c r="B5" s="18" t="s">
        <v>14</v>
      </c>
      <c r="C5" s="27">
        <v>7237.2348879540004</v>
      </c>
      <c r="D5" s="27">
        <v>7209.1485563079996</v>
      </c>
      <c r="E5" s="27">
        <v>6993.6330686889996</v>
      </c>
      <c r="F5" s="27">
        <v>7336.5450117640003</v>
      </c>
      <c r="G5" s="27">
        <v>7370.3861196099997</v>
      </c>
      <c r="H5" s="27">
        <v>7410.1965821889999</v>
      </c>
      <c r="I5" s="27">
        <v>8275.2387632120008</v>
      </c>
      <c r="J5" s="27">
        <v>8432.8549889980004</v>
      </c>
      <c r="K5" s="27">
        <v>9029.5420526849994</v>
      </c>
      <c r="L5" s="27">
        <v>9041.4436558859998</v>
      </c>
      <c r="M5" s="27">
        <v>8996.3028863689997</v>
      </c>
      <c r="N5" s="27">
        <v>9262.2449429320004</v>
      </c>
      <c r="O5" s="27">
        <v>9619.8355194399992</v>
      </c>
      <c r="P5" s="19" t="s">
        <v>14</v>
      </c>
    </row>
    <row r="6" spans="1:16">
      <c r="A6" s="14">
        <v>3</v>
      </c>
      <c r="B6" s="18" t="s">
        <v>15</v>
      </c>
      <c r="C6" s="27">
        <v>66.651738668999997</v>
      </c>
      <c r="D6" s="27">
        <v>66.683198798999996</v>
      </c>
      <c r="E6" s="27">
        <v>67.090928434000006</v>
      </c>
      <c r="F6" s="27">
        <v>67.073392263000002</v>
      </c>
      <c r="G6" s="27">
        <v>67.058415396000001</v>
      </c>
      <c r="H6" s="27">
        <v>67.763413553999996</v>
      </c>
      <c r="I6" s="27">
        <v>67.598753963999997</v>
      </c>
      <c r="J6" s="27">
        <v>67.568118083000002</v>
      </c>
      <c r="K6" s="27">
        <v>67.959370841999998</v>
      </c>
      <c r="L6" s="27">
        <v>68.082172114000002</v>
      </c>
      <c r="M6" s="27">
        <v>67.979824937999993</v>
      </c>
      <c r="N6" s="27">
        <v>68.682647454999994</v>
      </c>
      <c r="O6" s="27">
        <v>68.964288261999997</v>
      </c>
      <c r="P6" s="19" t="s">
        <v>15</v>
      </c>
    </row>
    <row r="7" spans="1:16">
      <c r="A7" s="9">
        <v>4</v>
      </c>
      <c r="B7" s="18" t="s">
        <v>16</v>
      </c>
      <c r="C7" s="27">
        <v>706.86231046299997</v>
      </c>
      <c r="D7" s="27">
        <v>718.35929168799998</v>
      </c>
      <c r="E7" s="27">
        <v>719.18742028500003</v>
      </c>
      <c r="F7" s="27">
        <v>731.99489130200004</v>
      </c>
      <c r="G7" s="27">
        <v>742.92785674100003</v>
      </c>
      <c r="H7" s="27">
        <v>752.55053443600002</v>
      </c>
      <c r="I7" s="27">
        <v>761.85228704899998</v>
      </c>
      <c r="J7" s="27">
        <v>769.31749702599996</v>
      </c>
      <c r="K7" s="27">
        <v>777.74966187899997</v>
      </c>
      <c r="L7" s="27">
        <v>787.89737426399995</v>
      </c>
      <c r="M7" s="27">
        <v>794.37886427599994</v>
      </c>
      <c r="N7" s="27">
        <v>800.87565842900005</v>
      </c>
      <c r="O7" s="27">
        <v>813.78028733400004</v>
      </c>
      <c r="P7" s="19" t="s">
        <v>16</v>
      </c>
    </row>
    <row r="8" spans="1:16">
      <c r="A8" s="14">
        <v>5</v>
      </c>
      <c r="B8" s="18" t="s">
        <v>17</v>
      </c>
      <c r="C8" s="27">
        <v>150947.04753856099</v>
      </c>
      <c r="D8" s="27">
        <v>149493.903297863</v>
      </c>
      <c r="E8" s="27">
        <v>147658.684522533</v>
      </c>
      <c r="F8" s="27">
        <v>152416.98520675901</v>
      </c>
      <c r="G8" s="27">
        <v>154152.000546995</v>
      </c>
      <c r="H8" s="27">
        <v>159719.335093242</v>
      </c>
      <c r="I8" s="27">
        <v>163210.05386499799</v>
      </c>
      <c r="J8" s="27">
        <v>165191.26449892001</v>
      </c>
      <c r="K8" s="27">
        <v>169898.78357860199</v>
      </c>
      <c r="L8" s="27">
        <v>170457.65930417899</v>
      </c>
      <c r="M8" s="27">
        <v>171723.55782847101</v>
      </c>
      <c r="N8" s="27">
        <v>175506.16178587099</v>
      </c>
      <c r="O8" s="27">
        <v>179993.77290449699</v>
      </c>
      <c r="P8" s="19" t="s">
        <v>17</v>
      </c>
    </row>
    <row r="9" spans="1:16">
      <c r="A9" s="9">
        <v>6</v>
      </c>
      <c r="B9" s="18" t="s">
        <v>18</v>
      </c>
      <c r="C9" s="27" t="e">
        <v>#N/A</v>
      </c>
      <c r="D9" s="27" t="e">
        <v>#N/A</v>
      </c>
      <c r="E9" s="27" t="e">
        <v>#N/A</v>
      </c>
      <c r="F9" s="27" t="e">
        <v>#N/A</v>
      </c>
      <c r="G9" s="27" t="e">
        <v>#N/A</v>
      </c>
      <c r="H9" s="27" t="e">
        <v>#N/A</v>
      </c>
      <c r="I9" s="27" t="e">
        <v>#N/A</v>
      </c>
      <c r="J9" s="27" t="e">
        <v>#N/A</v>
      </c>
      <c r="K9" s="27" t="e">
        <v>#N/A</v>
      </c>
      <c r="L9" s="27" t="e">
        <v>#N/A</v>
      </c>
      <c r="M9" s="27" t="e">
        <v>#N/A</v>
      </c>
      <c r="N9" s="27" t="e">
        <v>#N/A</v>
      </c>
      <c r="O9" s="27" t="e">
        <v>#N/A</v>
      </c>
      <c r="P9" s="19" t="s">
        <v>18</v>
      </c>
    </row>
    <row r="10" spans="1:16">
      <c r="A10" s="14">
        <v>7</v>
      </c>
      <c r="B10" s="18" t="s">
        <v>19</v>
      </c>
      <c r="C10" s="27">
        <v>113.83178356000001</v>
      </c>
      <c r="D10" s="27">
        <v>115.72530738</v>
      </c>
      <c r="E10" s="27">
        <v>116.552021631</v>
      </c>
      <c r="F10" s="27">
        <v>117.59266024</v>
      </c>
      <c r="G10" s="27">
        <v>118.69565278899999</v>
      </c>
      <c r="H10" s="27">
        <v>119.448859664</v>
      </c>
      <c r="I10" s="27">
        <v>120.73032505400001</v>
      </c>
      <c r="J10" s="27">
        <v>121.27417870399999</v>
      </c>
      <c r="K10" s="27">
        <v>122.359630907</v>
      </c>
      <c r="L10" s="27">
        <v>123.12004038400001</v>
      </c>
      <c r="M10" s="27">
        <v>124.787833783</v>
      </c>
      <c r="N10" s="27">
        <v>126.334002918</v>
      </c>
      <c r="O10" s="27">
        <v>127.262718912</v>
      </c>
      <c r="P10" s="19" t="s">
        <v>19</v>
      </c>
    </row>
    <row r="11" spans="1:16">
      <c r="A11" s="9">
        <v>8</v>
      </c>
      <c r="B11" s="18" t="s">
        <v>20</v>
      </c>
      <c r="C11" s="27">
        <v>20848.47567281</v>
      </c>
      <c r="D11" s="27">
        <v>20389.570511197999</v>
      </c>
      <c r="E11" s="27">
        <v>19655.560443194001</v>
      </c>
      <c r="F11" s="27">
        <v>20313.682553163999</v>
      </c>
      <c r="G11" s="27">
        <v>20419.401343903999</v>
      </c>
      <c r="H11" s="27">
        <v>20447.817129120001</v>
      </c>
      <c r="I11" s="27">
        <v>20807.887937539999</v>
      </c>
      <c r="J11" s="27">
        <v>21064.191177772998</v>
      </c>
      <c r="K11" s="27">
        <v>21327.432265803</v>
      </c>
      <c r="L11" s="27">
        <v>21388.199231258001</v>
      </c>
      <c r="M11" s="27">
        <v>21387.465404916999</v>
      </c>
      <c r="N11" s="27">
        <v>21822.232900078001</v>
      </c>
      <c r="O11" s="27">
        <v>22225.405957188999</v>
      </c>
      <c r="P11" s="19" t="s">
        <v>48</v>
      </c>
    </row>
    <row r="12" spans="1:16">
      <c r="A12" s="14">
        <v>9</v>
      </c>
      <c r="B12" s="18" t="s">
        <v>21</v>
      </c>
      <c r="C12" s="27">
        <v>4179.9692536439998</v>
      </c>
      <c r="D12" s="27">
        <v>4216.695284595</v>
      </c>
      <c r="E12" s="27">
        <v>4211.3344302220003</v>
      </c>
      <c r="F12" s="27">
        <v>4306.6830424039999</v>
      </c>
      <c r="G12" s="27">
        <v>4344.0229462710004</v>
      </c>
      <c r="H12" s="27">
        <v>4497.7908123389998</v>
      </c>
      <c r="I12" s="27">
        <v>4572.6212646679996</v>
      </c>
      <c r="J12" s="27">
        <v>4650.8227849349996</v>
      </c>
      <c r="K12" s="27">
        <v>4713.5923561910004</v>
      </c>
      <c r="L12" s="27">
        <v>4763.4325557849997</v>
      </c>
      <c r="M12" s="27">
        <v>4783.1019461360002</v>
      </c>
      <c r="N12" s="27">
        <v>4873.6578900759996</v>
      </c>
      <c r="O12" s="27">
        <v>4958.3477196499998</v>
      </c>
      <c r="P12" s="19" t="s">
        <v>49</v>
      </c>
    </row>
    <row r="13" spans="1:16">
      <c r="A13" s="9">
        <v>10</v>
      </c>
      <c r="B13" s="18" t="s">
        <v>22</v>
      </c>
      <c r="C13" s="27">
        <v>1902.111306557</v>
      </c>
      <c r="D13" s="27">
        <v>1878.530974694</v>
      </c>
      <c r="E13" s="27">
        <v>1880.3545881929999</v>
      </c>
      <c r="F13" s="27">
        <v>1907.349485726</v>
      </c>
      <c r="G13" s="27">
        <v>1910.7644865909999</v>
      </c>
      <c r="H13" s="27">
        <v>1894.34461508</v>
      </c>
      <c r="I13" s="27">
        <v>1910.9481428480001</v>
      </c>
      <c r="J13" s="27">
        <v>1926.9658824200001</v>
      </c>
      <c r="K13" s="27">
        <v>1980.1848422329999</v>
      </c>
      <c r="L13" s="27">
        <v>1983.5840406540001</v>
      </c>
      <c r="M13" s="27">
        <v>1990.9662327250001</v>
      </c>
      <c r="N13" s="27">
        <v>2020.953900834</v>
      </c>
      <c r="O13" s="27">
        <v>2053.2554988639999</v>
      </c>
      <c r="P13" s="19" t="s">
        <v>50</v>
      </c>
    </row>
    <row r="14" spans="1:16">
      <c r="A14" s="14">
        <v>11</v>
      </c>
      <c r="B14" s="18" t="s">
        <v>23</v>
      </c>
      <c r="C14" s="27">
        <v>345.52620257000001</v>
      </c>
      <c r="D14" s="27">
        <v>345.68306029399997</v>
      </c>
      <c r="E14" s="27">
        <v>346.85914824399998</v>
      </c>
      <c r="F14" s="27">
        <v>350.67809672499999</v>
      </c>
      <c r="G14" s="27">
        <v>351.94777751200002</v>
      </c>
      <c r="H14" s="27">
        <v>354.8312664</v>
      </c>
      <c r="I14" s="27">
        <v>357.47385771</v>
      </c>
      <c r="J14" s="27">
        <v>359.055069054</v>
      </c>
      <c r="K14" s="27">
        <v>362.841347353</v>
      </c>
      <c r="L14" s="27">
        <v>369.35367076799997</v>
      </c>
      <c r="M14" s="27">
        <v>370.55252083800002</v>
      </c>
      <c r="N14" s="27">
        <v>370.55252083800002</v>
      </c>
      <c r="O14" s="27">
        <v>380.58848188100001</v>
      </c>
      <c r="P14" s="19" t="s">
        <v>51</v>
      </c>
    </row>
    <row r="15" spans="1:16">
      <c r="A15" s="9">
        <v>12</v>
      </c>
      <c r="B15" s="18" t="s">
        <v>24</v>
      </c>
      <c r="C15" s="27">
        <v>118.599183541</v>
      </c>
      <c r="D15" s="27">
        <v>119.813032466</v>
      </c>
      <c r="E15" s="27">
        <v>121.61628908100001</v>
      </c>
      <c r="F15" s="27">
        <v>123.211449895</v>
      </c>
      <c r="G15" s="27">
        <v>124.65983133100001</v>
      </c>
      <c r="H15" s="27">
        <v>126.58900431000001</v>
      </c>
      <c r="I15" s="27">
        <v>127.972097914</v>
      </c>
      <c r="J15" s="27">
        <v>130.05573202900001</v>
      </c>
      <c r="K15" s="27">
        <v>132.289132935</v>
      </c>
      <c r="L15" s="27">
        <v>134.58014471499999</v>
      </c>
      <c r="M15" s="27">
        <v>136.22924209999999</v>
      </c>
      <c r="N15" s="27">
        <v>138.38182021899999</v>
      </c>
      <c r="O15" s="27">
        <v>140.38950290099999</v>
      </c>
      <c r="P15" s="19" t="s">
        <v>52</v>
      </c>
    </row>
    <row r="16" spans="1:16">
      <c r="A16" s="14">
        <v>13</v>
      </c>
      <c r="B16" s="18" t="s">
        <v>25</v>
      </c>
      <c r="C16" s="27">
        <v>70.420362897000004</v>
      </c>
      <c r="D16" s="27">
        <v>70.593011215000004</v>
      </c>
      <c r="E16" s="27">
        <v>70.342247618000002</v>
      </c>
      <c r="F16" s="27">
        <v>71.207513086999995</v>
      </c>
      <c r="G16" s="27">
        <v>71.606313835999998</v>
      </c>
      <c r="H16" s="27">
        <v>71.357172907000006</v>
      </c>
      <c r="I16" s="27">
        <v>71.896390862999993</v>
      </c>
      <c r="J16" s="27">
        <v>72.393499630999997</v>
      </c>
      <c r="K16" s="27">
        <v>73.003424283000001</v>
      </c>
      <c r="L16" s="27">
        <v>73.601397660999993</v>
      </c>
      <c r="M16" s="27">
        <v>73.798023122000004</v>
      </c>
      <c r="N16" s="27">
        <v>74.666837457</v>
      </c>
      <c r="O16" s="27">
        <v>75.333809860000002</v>
      </c>
      <c r="P16" s="19" t="s">
        <v>53</v>
      </c>
    </row>
    <row r="17" spans="1:16">
      <c r="A17" s="9">
        <v>14</v>
      </c>
      <c r="B17" s="18" t="s">
        <v>26</v>
      </c>
      <c r="C17" s="27">
        <v>2223.1187240969998</v>
      </c>
      <c r="D17" s="27">
        <v>2233.7178029000002</v>
      </c>
      <c r="E17" s="27">
        <v>2233.7178029000002</v>
      </c>
      <c r="F17" s="27">
        <v>2261.841906958</v>
      </c>
      <c r="G17" s="27">
        <v>2207.4151878319999</v>
      </c>
      <c r="H17" s="27">
        <v>2223.2696413469998</v>
      </c>
      <c r="I17" s="27">
        <v>2739.5831515039999</v>
      </c>
      <c r="J17" s="27">
        <v>2807.3925217890001</v>
      </c>
      <c r="K17" s="27">
        <v>2391.8691001120001</v>
      </c>
      <c r="L17" s="27">
        <v>2476.8883082560001</v>
      </c>
      <c r="M17" s="27">
        <v>2450.5493099609998</v>
      </c>
      <c r="N17" s="27">
        <v>2410.7292989269999</v>
      </c>
      <c r="O17" s="27">
        <v>2439.118258168</v>
      </c>
      <c r="P17" s="19" t="s">
        <v>54</v>
      </c>
    </row>
    <row r="18" spans="1:16">
      <c r="A18" s="14">
        <v>15</v>
      </c>
      <c r="B18" s="18" t="s">
        <v>27</v>
      </c>
      <c r="C18" s="27" t="e">
        <v>#N/A</v>
      </c>
      <c r="D18" s="27" t="e">
        <v>#N/A</v>
      </c>
      <c r="E18" s="27" t="e">
        <v>#N/A</v>
      </c>
      <c r="F18" s="27" t="e">
        <v>#N/A</v>
      </c>
      <c r="G18" s="27" t="e">
        <v>#N/A</v>
      </c>
      <c r="H18" s="27" t="e">
        <v>#N/A</v>
      </c>
      <c r="I18" s="27" t="e">
        <v>#N/A</v>
      </c>
      <c r="J18" s="27" t="e">
        <v>#N/A</v>
      </c>
      <c r="K18" s="27" t="e">
        <v>#N/A</v>
      </c>
      <c r="L18" s="27" t="e">
        <v>#N/A</v>
      </c>
      <c r="M18" s="27" t="e">
        <v>#N/A</v>
      </c>
      <c r="N18" s="27" t="e">
        <v>#N/A</v>
      </c>
      <c r="O18" s="27" t="e">
        <v>#N/A</v>
      </c>
      <c r="P18" s="19" t="s">
        <v>55</v>
      </c>
    </row>
    <row r="19" spans="1:16">
      <c r="A19" s="9">
        <v>16</v>
      </c>
      <c r="B19" s="18" t="s">
        <v>28</v>
      </c>
      <c r="C19" s="27" t="e">
        <v>#N/A</v>
      </c>
      <c r="D19" s="27" t="e">
        <v>#N/A</v>
      </c>
      <c r="E19" s="27" t="e">
        <v>#N/A</v>
      </c>
      <c r="F19" s="27" t="e">
        <v>#N/A</v>
      </c>
      <c r="G19" s="27" t="e">
        <v>#N/A</v>
      </c>
      <c r="H19" s="27" t="e">
        <v>#N/A</v>
      </c>
      <c r="I19" s="27" t="e">
        <v>#N/A</v>
      </c>
      <c r="J19" s="27" t="e">
        <v>#N/A</v>
      </c>
      <c r="K19" s="27" t="e">
        <v>#N/A</v>
      </c>
      <c r="L19" s="27" t="e">
        <v>#N/A</v>
      </c>
      <c r="M19" s="27" t="e">
        <v>#N/A</v>
      </c>
      <c r="N19" s="27" t="e">
        <v>#N/A</v>
      </c>
      <c r="O19" s="27" t="e">
        <v>#N/A</v>
      </c>
      <c r="P19" s="19" t="s">
        <v>28</v>
      </c>
    </row>
    <row r="20" spans="1:16">
      <c r="A20" s="14">
        <v>17</v>
      </c>
      <c r="B20" s="18" t="s">
        <v>29</v>
      </c>
      <c r="C20" s="27">
        <v>10.772690670999999</v>
      </c>
      <c r="D20" s="27">
        <v>10.770223507000001</v>
      </c>
      <c r="E20" s="27">
        <v>10.770223507000001</v>
      </c>
      <c r="F20" s="27">
        <v>10.770223507000001</v>
      </c>
      <c r="G20" s="27">
        <v>10.925418328999999</v>
      </c>
      <c r="H20" s="27">
        <v>10.925418328999999</v>
      </c>
      <c r="I20" s="27">
        <v>10.490165157</v>
      </c>
      <c r="J20" s="27">
        <v>10.325449130999999</v>
      </c>
      <c r="K20" s="27">
        <v>10.262946441</v>
      </c>
      <c r="L20" s="27">
        <v>10.242987478</v>
      </c>
      <c r="M20" s="27">
        <v>9.9061264130000009</v>
      </c>
      <c r="N20" s="27">
        <v>9.9810108179999997</v>
      </c>
      <c r="O20" s="27">
        <v>9.778407112</v>
      </c>
      <c r="P20" s="19" t="s">
        <v>29</v>
      </c>
    </row>
    <row r="21" spans="1:16">
      <c r="A21" s="9">
        <v>18</v>
      </c>
      <c r="B21" s="18" t="s">
        <v>30</v>
      </c>
      <c r="C21" s="27">
        <v>95.226539389999999</v>
      </c>
      <c r="D21" s="27">
        <v>95.229401956999993</v>
      </c>
      <c r="E21" s="27">
        <v>95.953953222999999</v>
      </c>
      <c r="F21" s="27">
        <v>96.814519700999995</v>
      </c>
      <c r="G21" s="27">
        <v>97.135710599000006</v>
      </c>
      <c r="H21" s="27">
        <v>98.437964930999996</v>
      </c>
      <c r="I21" s="27">
        <v>99.551522970999997</v>
      </c>
      <c r="J21" s="27">
        <v>99.808076499999999</v>
      </c>
      <c r="K21" s="27">
        <v>101.369821828</v>
      </c>
      <c r="L21" s="27">
        <v>102.782555777</v>
      </c>
      <c r="M21" s="27">
        <v>103.707593211</v>
      </c>
      <c r="N21" s="27">
        <v>105.04810000499999</v>
      </c>
      <c r="O21" s="27">
        <v>105.89713362000001</v>
      </c>
      <c r="P21" s="19" t="s">
        <v>30</v>
      </c>
    </row>
    <row r="22" spans="1:16">
      <c r="A22" s="14">
        <v>19</v>
      </c>
      <c r="B22" s="18" t="s">
        <v>31</v>
      </c>
      <c r="C22" s="27">
        <v>126.065008608</v>
      </c>
      <c r="D22" s="27">
        <v>130.00031618400001</v>
      </c>
      <c r="E22" s="27">
        <v>132.52627680699999</v>
      </c>
      <c r="F22" s="27">
        <v>135.29185087799999</v>
      </c>
      <c r="G22" s="27">
        <v>138.103299502</v>
      </c>
      <c r="H22" s="27">
        <v>138.025501741</v>
      </c>
      <c r="I22" s="27">
        <v>138.245491689</v>
      </c>
      <c r="J22" s="32">
        <v>138.570474171</v>
      </c>
      <c r="K22" s="32">
        <v>138.884230484</v>
      </c>
      <c r="L22" s="32">
        <v>139.91960299799999</v>
      </c>
      <c r="M22" s="32">
        <v>140.202569907</v>
      </c>
      <c r="N22" s="32">
        <v>141.61859459999999</v>
      </c>
      <c r="O22" s="32">
        <v>141.65919878</v>
      </c>
      <c r="P22" s="19" t="s">
        <v>31</v>
      </c>
    </row>
    <row r="23" spans="1:16">
      <c r="A23" s="9">
        <v>20</v>
      </c>
      <c r="B23" s="18" t="s">
        <v>32</v>
      </c>
      <c r="C23" s="27" t="e">
        <v>#N/A</v>
      </c>
      <c r="D23" s="27" t="e">
        <v>#N/A</v>
      </c>
      <c r="E23" s="27" t="e">
        <v>#N/A</v>
      </c>
      <c r="F23" s="27" t="e">
        <v>#N/A</v>
      </c>
      <c r="G23" s="27" t="e">
        <v>#N/A</v>
      </c>
      <c r="H23" s="27" t="e">
        <v>#N/A</v>
      </c>
      <c r="I23" s="27" t="e">
        <v>#N/A</v>
      </c>
      <c r="J23" s="27" t="e">
        <v>#N/A</v>
      </c>
      <c r="K23" s="27" t="e">
        <v>#N/A</v>
      </c>
      <c r="L23" s="27" t="e">
        <v>#N/A</v>
      </c>
      <c r="M23" s="27" t="e">
        <v>#N/A</v>
      </c>
      <c r="N23" s="27" t="e">
        <v>#N/A</v>
      </c>
      <c r="O23" s="27" t="e">
        <v>#N/A</v>
      </c>
      <c r="P23" s="19" t="s">
        <v>56</v>
      </c>
    </row>
    <row r="24" spans="1:16">
      <c r="A24" s="14">
        <v>21</v>
      </c>
      <c r="B24" s="18" t="s">
        <v>33</v>
      </c>
      <c r="C24" s="27">
        <v>338.202498429</v>
      </c>
      <c r="D24" s="27">
        <v>342.247169181</v>
      </c>
      <c r="E24" s="27">
        <v>346.56636319900002</v>
      </c>
      <c r="F24" s="27">
        <v>349.686754839</v>
      </c>
      <c r="G24" s="27">
        <v>355.38082023999999</v>
      </c>
      <c r="H24" s="27">
        <v>358.73653621300002</v>
      </c>
      <c r="I24" s="27">
        <v>364.02509779500002</v>
      </c>
      <c r="J24" s="27">
        <v>367.38870791199997</v>
      </c>
      <c r="K24" s="27">
        <v>376.25541886100001</v>
      </c>
      <c r="L24" s="27">
        <v>381.72493414600001</v>
      </c>
      <c r="M24" s="27">
        <v>383.59513995600003</v>
      </c>
      <c r="N24" s="27">
        <v>390.68189942100003</v>
      </c>
      <c r="O24" s="27">
        <v>399.27859210399998</v>
      </c>
      <c r="P24" s="19" t="s">
        <v>33</v>
      </c>
    </row>
    <row r="25" spans="1:16">
      <c r="A25" s="9">
        <v>22</v>
      </c>
      <c r="B25" s="18" t="s">
        <v>34</v>
      </c>
      <c r="C25" s="27">
        <v>153.973632412</v>
      </c>
      <c r="D25" s="27">
        <v>154.98732755099999</v>
      </c>
      <c r="E25" s="27">
        <v>158.08315735299999</v>
      </c>
      <c r="F25" s="27">
        <v>159.00022368399999</v>
      </c>
      <c r="G25" s="27">
        <v>159.22433767999999</v>
      </c>
      <c r="H25" s="27">
        <v>161.42970047700001</v>
      </c>
      <c r="I25" s="27">
        <v>161.99962914700001</v>
      </c>
      <c r="J25" s="27">
        <v>164.17799361900001</v>
      </c>
      <c r="K25" s="27">
        <v>165.23610383600001</v>
      </c>
      <c r="L25" s="27">
        <v>162.86618317899999</v>
      </c>
      <c r="M25" s="27">
        <v>166.93514438099999</v>
      </c>
      <c r="N25" s="27">
        <v>171.57990626399999</v>
      </c>
      <c r="O25" s="27">
        <v>172.43058422300001</v>
      </c>
      <c r="P25" s="19" t="s">
        <v>34</v>
      </c>
    </row>
    <row r="26" spans="1:16">
      <c r="A26" s="14">
        <v>23</v>
      </c>
      <c r="B26" s="18" t="s">
        <v>35</v>
      </c>
      <c r="C26" s="27">
        <v>376.42173837500002</v>
      </c>
      <c r="D26" s="27">
        <v>376.81427234199998</v>
      </c>
      <c r="E26" s="27">
        <v>374.782018128</v>
      </c>
      <c r="F26" s="27">
        <v>385.11181261600001</v>
      </c>
      <c r="G26" s="27">
        <v>390.60251429800002</v>
      </c>
      <c r="H26" s="27">
        <v>391.76635521700001</v>
      </c>
      <c r="I26" s="27">
        <v>400.07403577500003</v>
      </c>
      <c r="J26" s="27">
        <v>404.79155108100002</v>
      </c>
      <c r="K26" s="27">
        <v>412.89650608199997</v>
      </c>
      <c r="L26" s="27">
        <v>421.61936579399998</v>
      </c>
      <c r="M26" s="27">
        <v>422.866905766</v>
      </c>
      <c r="N26" s="27">
        <v>429.19279798399998</v>
      </c>
      <c r="O26" s="27">
        <v>440.20011916599998</v>
      </c>
      <c r="P26" s="19" t="s">
        <v>35</v>
      </c>
    </row>
    <row r="27" spans="1:16">
      <c r="A27" s="9">
        <v>24</v>
      </c>
      <c r="B27" s="18" t="s">
        <v>36</v>
      </c>
      <c r="C27" s="27">
        <v>335.06895970300002</v>
      </c>
      <c r="D27" s="27">
        <v>336.39711911400002</v>
      </c>
      <c r="E27" s="27">
        <v>340.08975415899999</v>
      </c>
      <c r="F27" s="27">
        <v>347.584348928</v>
      </c>
      <c r="G27" s="27">
        <v>353.36770676700002</v>
      </c>
      <c r="H27" s="27">
        <v>358.69090509</v>
      </c>
      <c r="I27" s="27">
        <v>369.40271289200001</v>
      </c>
      <c r="J27" s="27">
        <v>382.00667117400002</v>
      </c>
      <c r="K27" s="27">
        <v>395.32822511000001</v>
      </c>
      <c r="L27" s="27">
        <v>415.36299018300002</v>
      </c>
      <c r="M27" s="27">
        <v>412.46363159600003</v>
      </c>
      <c r="N27" s="27">
        <v>432.18490958199999</v>
      </c>
      <c r="O27" s="27">
        <v>459.91919083699997</v>
      </c>
      <c r="P27" s="19" t="s">
        <v>36</v>
      </c>
    </row>
    <row r="28" spans="1:16">
      <c r="A28" s="14">
        <v>25</v>
      </c>
      <c r="B28" s="18" t="s">
        <v>37</v>
      </c>
      <c r="C28" s="27" t="e">
        <v>#N/A</v>
      </c>
      <c r="D28" s="27" t="e">
        <v>#N/A</v>
      </c>
      <c r="E28" s="27" t="e">
        <v>#N/A</v>
      </c>
      <c r="F28" s="27" t="e">
        <v>#N/A</v>
      </c>
      <c r="G28" s="27" t="e">
        <v>#N/A</v>
      </c>
      <c r="H28" s="27" t="e">
        <v>#N/A</v>
      </c>
      <c r="I28" s="27" t="e">
        <v>#N/A</v>
      </c>
      <c r="J28" s="27" t="e">
        <v>#N/A</v>
      </c>
      <c r="K28" s="27" t="e">
        <v>#N/A</v>
      </c>
      <c r="L28" s="27" t="e">
        <v>#N/A</v>
      </c>
      <c r="M28" s="27" t="e">
        <v>#N/A</v>
      </c>
      <c r="N28" s="27" t="e">
        <v>#N/A</v>
      </c>
      <c r="O28" s="27" t="e">
        <v>#N/A</v>
      </c>
      <c r="P28" s="19" t="s">
        <v>57</v>
      </c>
    </row>
    <row r="29" spans="1:16">
      <c r="A29" s="9">
        <v>26</v>
      </c>
      <c r="B29" s="18" t="s">
        <v>38</v>
      </c>
      <c r="C29" s="27">
        <v>301.64061608999998</v>
      </c>
      <c r="D29" s="27">
        <v>301.89014600799999</v>
      </c>
      <c r="E29" s="27">
        <v>301.52184339299998</v>
      </c>
      <c r="F29" s="27">
        <v>305.93757164700003</v>
      </c>
      <c r="G29" s="27">
        <v>308.38914738199998</v>
      </c>
      <c r="H29" s="27">
        <v>309.01802712099999</v>
      </c>
      <c r="I29" s="27">
        <v>313.43417659800002</v>
      </c>
      <c r="J29" s="27">
        <v>314.97335322999999</v>
      </c>
      <c r="K29" s="27">
        <v>318.43783408299998</v>
      </c>
      <c r="L29" s="27">
        <v>323.520464726</v>
      </c>
      <c r="M29" s="27">
        <v>324.17581107199999</v>
      </c>
      <c r="N29" s="27">
        <v>327.08748702600002</v>
      </c>
      <c r="O29" s="27">
        <v>331.96941219799999</v>
      </c>
      <c r="P29" s="19" t="s">
        <v>38</v>
      </c>
    </row>
    <row r="30" spans="1:16">
      <c r="A30" s="14">
        <v>27</v>
      </c>
      <c r="B30" s="18" t="s">
        <v>39</v>
      </c>
      <c r="C30" s="27" t="e">
        <v>#N/A</v>
      </c>
      <c r="D30" s="27" t="e">
        <v>#N/A</v>
      </c>
      <c r="E30" s="27" t="e">
        <v>#N/A</v>
      </c>
      <c r="F30" s="27" t="e">
        <v>#N/A</v>
      </c>
      <c r="G30" s="27" t="e">
        <v>#N/A</v>
      </c>
      <c r="H30" s="27" t="e">
        <v>#N/A</v>
      </c>
      <c r="I30" s="27" t="e">
        <v>#N/A</v>
      </c>
      <c r="J30" s="27" t="e">
        <v>#N/A</v>
      </c>
      <c r="K30" s="27" t="e">
        <v>#N/A</v>
      </c>
      <c r="L30" s="27" t="e">
        <v>#N/A</v>
      </c>
      <c r="M30" s="27" t="e">
        <v>#N/A</v>
      </c>
      <c r="N30" s="27" t="e">
        <v>#N/A</v>
      </c>
      <c r="O30" s="27" t="e">
        <v>#N/A</v>
      </c>
      <c r="P30" s="19" t="s">
        <v>58</v>
      </c>
    </row>
    <row r="31" spans="1:16">
      <c r="A31" s="9">
        <v>28</v>
      </c>
      <c r="B31" s="18" t="s">
        <v>40</v>
      </c>
      <c r="C31" s="27">
        <v>755.80076267899994</v>
      </c>
      <c r="D31" s="27">
        <v>752.695765274</v>
      </c>
      <c r="E31" s="27">
        <v>751.11879037799997</v>
      </c>
      <c r="F31" s="27">
        <v>762.867590834</v>
      </c>
      <c r="G31" s="27">
        <v>766.83406004899996</v>
      </c>
      <c r="H31" s="27">
        <v>768.85809003400004</v>
      </c>
      <c r="I31" s="27">
        <v>772.50773114499998</v>
      </c>
      <c r="J31" s="27">
        <v>776.20515107699998</v>
      </c>
      <c r="K31" s="27">
        <v>784.46743180299995</v>
      </c>
      <c r="L31" s="27">
        <v>790.61027227099999</v>
      </c>
      <c r="M31" s="27">
        <v>793.63100494599996</v>
      </c>
      <c r="N31" s="27">
        <v>804.53604121499995</v>
      </c>
      <c r="O31" s="27">
        <v>811.02730450199999</v>
      </c>
      <c r="P31" s="19" t="s">
        <v>59</v>
      </c>
    </row>
    <row r="32" spans="1:16">
      <c r="A32" s="14">
        <v>29</v>
      </c>
      <c r="B32" s="18" t="s">
        <v>41</v>
      </c>
      <c r="C32" s="27">
        <v>32.196399264999997</v>
      </c>
      <c r="D32" s="27">
        <v>32.778202960000002</v>
      </c>
      <c r="E32" s="27">
        <v>33.359578040999999</v>
      </c>
      <c r="F32" s="27">
        <v>33.719288581999997</v>
      </c>
      <c r="G32" s="27">
        <v>34.324030653000001</v>
      </c>
      <c r="H32" s="27">
        <v>34.909061049999998</v>
      </c>
      <c r="I32" s="27">
        <v>35.444777911999999</v>
      </c>
      <c r="J32" s="27">
        <v>36.100269933</v>
      </c>
      <c r="K32" s="27">
        <v>36.652799969999997</v>
      </c>
      <c r="L32" s="27">
        <v>37.314942199999997</v>
      </c>
      <c r="M32" s="27">
        <v>37.948299335000002</v>
      </c>
      <c r="N32" s="27">
        <v>38.479210467000001</v>
      </c>
      <c r="O32" s="27">
        <v>39.058965461</v>
      </c>
      <c r="P32" s="19" t="s">
        <v>60</v>
      </c>
    </row>
    <row r="33" spans="1:16">
      <c r="A33" s="9">
        <v>30</v>
      </c>
      <c r="B33" s="18" t="s">
        <v>42</v>
      </c>
      <c r="C33" s="27">
        <v>110.962639393</v>
      </c>
      <c r="D33" s="27">
        <v>112.06104345599999</v>
      </c>
      <c r="E33" s="27">
        <v>113.18941556</v>
      </c>
      <c r="F33" s="27">
        <v>114.434656229</v>
      </c>
      <c r="G33" s="27">
        <v>115.503103928</v>
      </c>
      <c r="H33" s="27">
        <v>117.483879122</v>
      </c>
      <c r="I33" s="27">
        <v>117.982822789</v>
      </c>
      <c r="J33" s="27">
        <v>119.14390789799999</v>
      </c>
      <c r="K33" s="27">
        <v>121.06621837900001</v>
      </c>
      <c r="L33" s="27">
        <v>121.066218349</v>
      </c>
      <c r="M33" s="27">
        <v>121.06622737799999</v>
      </c>
      <c r="N33" s="27">
        <v>124.974469407</v>
      </c>
      <c r="O33" s="27">
        <v>124.974469407</v>
      </c>
      <c r="P33" s="19" t="s">
        <v>61</v>
      </c>
    </row>
    <row r="34" spans="1:16">
      <c r="A34" s="14">
        <v>31</v>
      </c>
      <c r="B34" s="18" t="s">
        <v>43</v>
      </c>
      <c r="C34" s="27">
        <v>191.521001082</v>
      </c>
      <c r="D34" s="27">
        <v>193.12825736799999</v>
      </c>
      <c r="E34" s="27">
        <v>193.18324386099999</v>
      </c>
      <c r="F34" s="27">
        <v>195.739325036</v>
      </c>
      <c r="G34" s="27">
        <v>196.705984172</v>
      </c>
      <c r="H34" s="27">
        <v>196.852097904</v>
      </c>
      <c r="I34" s="27">
        <v>198.15478233100001</v>
      </c>
      <c r="J34" s="27">
        <v>199.442322322</v>
      </c>
      <c r="K34" s="27">
        <v>202.71479514000001</v>
      </c>
      <c r="L34" s="27">
        <v>205.80752693299999</v>
      </c>
      <c r="M34" s="27">
        <v>206.36243183600001</v>
      </c>
      <c r="N34" s="27">
        <v>207.77042020900001</v>
      </c>
      <c r="O34" s="27">
        <v>210.949804634</v>
      </c>
      <c r="P34" s="19" t="s">
        <v>62</v>
      </c>
    </row>
    <row r="35" spans="1:16">
      <c r="A35" s="9">
        <v>32</v>
      </c>
      <c r="B35" s="18" t="s">
        <v>44</v>
      </c>
      <c r="C35" s="27">
        <v>1211.704109754</v>
      </c>
      <c r="D35" s="27">
        <v>1202.2834322010001</v>
      </c>
      <c r="E35" s="27">
        <v>1192.581662517</v>
      </c>
      <c r="F35" s="27">
        <v>1221.9535034610001</v>
      </c>
      <c r="G35" s="27">
        <v>1224.8950530940001</v>
      </c>
      <c r="H35" s="27">
        <v>1214.5945320440001</v>
      </c>
      <c r="I35" s="27">
        <v>1243.6003616309999</v>
      </c>
      <c r="J35" s="27">
        <v>1256.294672969</v>
      </c>
      <c r="K35" s="27">
        <v>1278.0861326270001</v>
      </c>
      <c r="L35" s="27">
        <v>1291.5354423890001</v>
      </c>
      <c r="M35" s="27">
        <v>1296.835467808</v>
      </c>
      <c r="N35" s="27">
        <v>1316.5855732150001</v>
      </c>
      <c r="O35" s="27">
        <v>1345.5024810299999</v>
      </c>
      <c r="P35" s="19" t="s">
        <v>63</v>
      </c>
    </row>
    <row r="36" spans="1:16">
      <c r="A36" s="14">
        <v>33</v>
      </c>
      <c r="B36" s="18" t="s">
        <v>45</v>
      </c>
      <c r="C36" s="27">
        <v>3566.070651561</v>
      </c>
      <c r="D36" s="27">
        <v>3572.425322388</v>
      </c>
      <c r="E36" s="27">
        <v>3577.184352412</v>
      </c>
      <c r="F36" s="27">
        <v>3603.363685241</v>
      </c>
      <c r="G36" s="27">
        <v>3612.9385659220002</v>
      </c>
      <c r="H36" s="27">
        <v>3676.677575231</v>
      </c>
      <c r="I36" s="27">
        <v>3640.7065391149999</v>
      </c>
      <c r="J36" s="27">
        <v>3704.9345809480001</v>
      </c>
      <c r="K36" s="27">
        <v>3790.3350944210001</v>
      </c>
      <c r="L36" s="27">
        <v>3822.7807700140002</v>
      </c>
      <c r="M36" s="27">
        <v>3875.3875263220002</v>
      </c>
      <c r="N36" s="27">
        <v>3878.2532969539998</v>
      </c>
      <c r="O36" s="27">
        <v>3914.0096172620001</v>
      </c>
      <c r="P36" s="19" t="s">
        <v>64</v>
      </c>
    </row>
    <row r="37" spans="1:16">
      <c r="A37" s="9">
        <v>34</v>
      </c>
      <c r="B37" s="18" t="s">
        <v>46</v>
      </c>
      <c r="C37" s="27">
        <v>711.71492150300003</v>
      </c>
      <c r="D37" s="27">
        <v>717.60712237500002</v>
      </c>
      <c r="E37" s="27">
        <v>720.65129176699998</v>
      </c>
      <c r="F37" s="27">
        <v>732.37855469199997</v>
      </c>
      <c r="G37" s="27">
        <v>742.14807390600004</v>
      </c>
      <c r="H37" s="27">
        <v>749.61505032900004</v>
      </c>
      <c r="I37" s="27">
        <v>732.31546326600005</v>
      </c>
      <c r="J37" s="27">
        <v>741.99404543000003</v>
      </c>
      <c r="K37" s="27">
        <v>783.88338552699997</v>
      </c>
      <c r="L37" s="27">
        <v>792.78389756000001</v>
      </c>
      <c r="M37" s="27">
        <v>796.50464823699997</v>
      </c>
      <c r="N37" s="27">
        <v>813.48397519499997</v>
      </c>
      <c r="O37" s="27">
        <v>827.57733045099997</v>
      </c>
      <c r="P37" s="19" t="s">
        <v>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workbookViewId="0">
      <selection activeCell="J12" sqref="J12"/>
    </sheetView>
  </sheetViews>
  <sheetFormatPr defaultRowHeight="15"/>
  <cols>
    <col min="1" max="1" width="12.140625" customWidth="1"/>
    <col min="15" max="15" width="10.85546875" bestFit="1" customWidth="1"/>
  </cols>
  <sheetData>
    <row r="1" spans="1:15">
      <c r="A1" s="74" t="s">
        <v>336</v>
      </c>
    </row>
    <row r="2" spans="1:15">
      <c r="A2" s="77" t="s">
        <v>337</v>
      </c>
    </row>
    <row r="3" spans="1:15" ht="39" thickBot="1">
      <c r="A3" s="24" t="s">
        <v>5</v>
      </c>
      <c r="B3" s="8">
        <v>42186</v>
      </c>
      <c r="C3" s="8">
        <v>42217</v>
      </c>
      <c r="D3" s="8">
        <v>42248</v>
      </c>
      <c r="E3" s="8">
        <v>42278</v>
      </c>
      <c r="F3" s="8">
        <v>42309</v>
      </c>
      <c r="G3" s="8">
        <v>42339</v>
      </c>
      <c r="H3" s="8">
        <v>42370</v>
      </c>
      <c r="I3" s="8">
        <v>42401</v>
      </c>
      <c r="J3" s="8">
        <v>42430</v>
      </c>
      <c r="K3" s="8">
        <v>42461</v>
      </c>
      <c r="L3" s="8">
        <v>42491</v>
      </c>
      <c r="M3" s="8">
        <v>42522</v>
      </c>
      <c r="N3" s="8">
        <v>42552</v>
      </c>
      <c r="O3" s="26" t="s">
        <v>6</v>
      </c>
    </row>
    <row r="4" spans="1:15" ht="15.75" thickTop="1">
      <c r="A4" s="6" t="s">
        <v>1</v>
      </c>
      <c r="B4" s="20">
        <v>132125</v>
      </c>
      <c r="C4" s="20">
        <v>130290</v>
      </c>
      <c r="D4" s="20">
        <v>127624</v>
      </c>
      <c r="E4" s="20">
        <v>131353</v>
      </c>
      <c r="F4" s="20">
        <v>132075</v>
      </c>
      <c r="G4" s="20">
        <v>135321</v>
      </c>
      <c r="H4" s="21">
        <v>137189.31345995099</v>
      </c>
      <c r="I4" s="21">
        <v>138875.42234057104</v>
      </c>
      <c r="J4" s="21">
        <v>141227.26835652898</v>
      </c>
      <c r="K4" s="21">
        <v>140789.81553996899</v>
      </c>
      <c r="L4" s="21">
        <v>141904.250324553</v>
      </c>
      <c r="M4" s="21">
        <v>143817.43657422601</v>
      </c>
      <c r="N4" s="21">
        <v>146547.89859026702</v>
      </c>
      <c r="O4" s="17" t="s">
        <v>7</v>
      </c>
    </row>
    <row r="5" spans="1:15">
      <c r="A5" s="7" t="s">
        <v>2</v>
      </c>
      <c r="B5" s="20">
        <v>21210</v>
      </c>
      <c r="C5" s="20">
        <v>21018</v>
      </c>
      <c r="D5" s="20">
        <v>20700</v>
      </c>
      <c r="E5" s="20">
        <v>21387</v>
      </c>
      <c r="F5" s="20">
        <v>21616</v>
      </c>
      <c r="G5" s="20">
        <v>21864</v>
      </c>
      <c r="H5" s="22">
        <v>22330.489441836002</v>
      </c>
      <c r="I5" s="22">
        <v>22724.485816577002</v>
      </c>
      <c r="J5" s="21">
        <v>23234.798541875996</v>
      </c>
      <c r="K5" s="21">
        <v>24388.780978818999</v>
      </c>
      <c r="L5" s="21">
        <v>24476.768110700003</v>
      </c>
      <c r="M5" s="21">
        <v>24942.659156995</v>
      </c>
      <c r="N5" s="21">
        <v>25447.710818674004</v>
      </c>
      <c r="O5" s="17" t="s">
        <v>8</v>
      </c>
    </row>
    <row r="6" spans="1:15">
      <c r="A6" s="7" t="s">
        <v>3</v>
      </c>
      <c r="B6" s="20">
        <v>42774</v>
      </c>
      <c r="C6" s="20">
        <v>42965</v>
      </c>
      <c r="D6" s="20">
        <v>43119</v>
      </c>
      <c r="E6" s="20">
        <v>44757</v>
      </c>
      <c r="F6" s="20">
        <v>45450</v>
      </c>
      <c r="G6" s="20">
        <v>47868</v>
      </c>
      <c r="H6" s="22">
        <v>50546.727171967999</v>
      </c>
      <c r="I6" s="22">
        <v>51182.365496239006</v>
      </c>
      <c r="J6" s="22">
        <v>53799.558594063004</v>
      </c>
      <c r="K6" s="22">
        <v>54058.879967400993</v>
      </c>
      <c r="L6" s="22">
        <v>54221.647375654</v>
      </c>
      <c r="M6" s="22">
        <v>56545.381800670002</v>
      </c>
      <c r="N6" s="22">
        <v>58650.783898895999</v>
      </c>
      <c r="O6" s="19" t="s">
        <v>9</v>
      </c>
    </row>
    <row r="7" spans="1:15">
      <c r="A7" s="23" t="s">
        <v>4</v>
      </c>
      <c r="B7" s="25">
        <f t="shared" ref="B7:K7" si="0">SUM(B4:B6)</f>
        <v>196109</v>
      </c>
      <c r="C7" s="25">
        <f t="shared" si="0"/>
        <v>194273</v>
      </c>
      <c r="D7" s="25">
        <f t="shared" si="0"/>
        <v>191443</v>
      </c>
      <c r="E7" s="25">
        <f t="shared" si="0"/>
        <v>197497</v>
      </c>
      <c r="F7" s="25">
        <f t="shared" si="0"/>
        <v>199141</v>
      </c>
      <c r="G7" s="25">
        <f t="shared" si="0"/>
        <v>205053</v>
      </c>
      <c r="H7" s="25">
        <f t="shared" si="0"/>
        <v>210066.53007375498</v>
      </c>
      <c r="I7" s="25">
        <f t="shared" si="0"/>
        <v>212782.27365338706</v>
      </c>
      <c r="J7" s="25">
        <f t="shared" si="0"/>
        <v>218261.62549246798</v>
      </c>
      <c r="K7" s="25">
        <f t="shared" si="0"/>
        <v>219237.476486189</v>
      </c>
      <c r="L7" s="25">
        <f t="shared" ref="L7:M7" si="1">SUM(L4:L6)</f>
        <v>220602.665810907</v>
      </c>
      <c r="M7" s="25">
        <f t="shared" si="1"/>
        <v>225305.47753189103</v>
      </c>
      <c r="N7" s="25">
        <f t="shared" ref="N7" si="2">SUM(N4:N6)</f>
        <v>230646.39330783702</v>
      </c>
      <c r="O7" s="4" t="s">
        <v>4</v>
      </c>
    </row>
  </sheetData>
  <pageMargins left="0.7" right="0.7" top="0.75" bottom="0.75" header="0.3" footer="0.3"/>
  <ignoredErrors>
    <ignoredError sqref="B7:N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90" zoomScaleNormal="90" workbookViewId="0">
      <selection activeCell="F8" sqref="F8"/>
    </sheetView>
  </sheetViews>
  <sheetFormatPr defaultRowHeight="15"/>
  <cols>
    <col min="1" max="1" width="5.140625" customWidth="1"/>
    <col min="2" max="2" width="24.5703125" bestFit="1" customWidth="1"/>
    <col min="16" max="16" width="27.28515625" bestFit="1" customWidth="1"/>
  </cols>
  <sheetData>
    <row r="1" spans="1:16">
      <c r="A1" s="74" t="s">
        <v>338</v>
      </c>
    </row>
    <row r="2" spans="1:16">
      <c r="A2" s="77" t="s">
        <v>339</v>
      </c>
    </row>
    <row r="3" spans="1:16" ht="15.75" thickBot="1">
      <c r="A3" s="11" t="s">
        <v>11</v>
      </c>
      <c r="B3" s="11" t="s">
        <v>12</v>
      </c>
      <c r="C3" s="12">
        <v>42186</v>
      </c>
      <c r="D3" s="12">
        <v>42217</v>
      </c>
      <c r="E3" s="12">
        <v>42248</v>
      </c>
      <c r="F3" s="12">
        <v>42278</v>
      </c>
      <c r="G3" s="12">
        <v>42309</v>
      </c>
      <c r="H3" s="12">
        <v>42339</v>
      </c>
      <c r="I3" s="12">
        <v>42370</v>
      </c>
      <c r="J3" s="12">
        <v>42401</v>
      </c>
      <c r="K3" s="12">
        <v>42430</v>
      </c>
      <c r="L3" s="12">
        <v>42461</v>
      </c>
      <c r="M3" s="12">
        <v>42491</v>
      </c>
      <c r="N3" s="12">
        <v>42522</v>
      </c>
      <c r="O3" s="12">
        <v>42552</v>
      </c>
      <c r="P3" s="13" t="s">
        <v>47</v>
      </c>
    </row>
    <row r="4" spans="1:16" ht="15.75" thickTop="1">
      <c r="A4" s="14">
        <v>1</v>
      </c>
      <c r="B4" s="15" t="s">
        <v>13</v>
      </c>
      <c r="C4" s="27">
        <v>303.36317375800002</v>
      </c>
      <c r="D4" s="27">
        <v>299.89772468199999</v>
      </c>
      <c r="E4" s="27">
        <v>294.77262469200002</v>
      </c>
      <c r="F4" s="27">
        <v>309.23060285600002</v>
      </c>
      <c r="G4" s="27">
        <v>310.19044967299999</v>
      </c>
      <c r="H4" s="27">
        <v>316.262022565</v>
      </c>
      <c r="I4" s="27">
        <v>319.67957009600002</v>
      </c>
      <c r="J4" s="27">
        <v>322.87420070399997</v>
      </c>
      <c r="K4" s="27">
        <v>328.55088485599998</v>
      </c>
      <c r="L4" s="27">
        <v>331.56192525900002</v>
      </c>
      <c r="M4" s="27">
        <v>332.07520990699999</v>
      </c>
      <c r="N4" s="27">
        <v>338.870180167</v>
      </c>
      <c r="O4" s="27">
        <v>343.72566090700002</v>
      </c>
      <c r="P4" s="17" t="s">
        <v>13</v>
      </c>
    </row>
    <row r="5" spans="1:16">
      <c r="A5" s="9">
        <v>2</v>
      </c>
      <c r="B5" s="18" t="s">
        <v>14</v>
      </c>
      <c r="C5" s="27">
        <v>7215.6285125659997</v>
      </c>
      <c r="D5" s="27">
        <v>7162.9534633720004</v>
      </c>
      <c r="E5" s="27">
        <v>6950.3699387570005</v>
      </c>
      <c r="F5" s="27">
        <v>7307.7063293740002</v>
      </c>
      <c r="G5" s="27">
        <v>7353.5027751950001</v>
      </c>
      <c r="H5" s="27">
        <v>7392.8282013179996</v>
      </c>
      <c r="I5" s="27">
        <v>8257.1504213150001</v>
      </c>
      <c r="J5" s="27">
        <v>8349.8239197260009</v>
      </c>
      <c r="K5" s="27">
        <v>8896.1738477260005</v>
      </c>
      <c r="L5" s="27">
        <v>8982.3526559099992</v>
      </c>
      <c r="M5" s="27">
        <v>8952.8785366449993</v>
      </c>
      <c r="N5" s="27">
        <v>9242.9883359720006</v>
      </c>
      <c r="O5" s="27">
        <v>9583.2946235349991</v>
      </c>
      <c r="P5" s="19" t="s">
        <v>14</v>
      </c>
    </row>
    <row r="6" spans="1:16">
      <c r="A6" s="14">
        <v>3</v>
      </c>
      <c r="B6" s="18" t="s">
        <v>15</v>
      </c>
      <c r="C6" s="27">
        <v>66.651738668999997</v>
      </c>
      <c r="D6" s="27">
        <v>66.683198798999996</v>
      </c>
      <c r="E6" s="27">
        <v>67.090928434000006</v>
      </c>
      <c r="F6" s="27">
        <v>67.073392263000002</v>
      </c>
      <c r="G6" s="27">
        <v>67.058415396000001</v>
      </c>
      <c r="H6" s="27">
        <v>67.722150319999997</v>
      </c>
      <c r="I6" s="27">
        <v>67.598753963999997</v>
      </c>
      <c r="J6" s="27">
        <v>67.568118083000002</v>
      </c>
      <c r="K6" s="27">
        <v>67.959370840999995</v>
      </c>
      <c r="L6" s="27">
        <v>68.082172114000002</v>
      </c>
      <c r="M6" s="27">
        <v>67.979824937999993</v>
      </c>
      <c r="N6" s="27">
        <v>68.682647454999994</v>
      </c>
      <c r="O6" s="27">
        <v>68.964288261999997</v>
      </c>
      <c r="P6" s="19" t="s">
        <v>15</v>
      </c>
    </row>
    <row r="7" spans="1:16">
      <c r="A7" s="9">
        <v>4</v>
      </c>
      <c r="B7" s="18" t="s">
        <v>16</v>
      </c>
      <c r="C7" s="27">
        <v>701.857136481</v>
      </c>
      <c r="D7" s="27">
        <v>712.812248587</v>
      </c>
      <c r="E7" s="27">
        <v>713.64037718300006</v>
      </c>
      <c r="F7" s="27">
        <v>726.46806435500002</v>
      </c>
      <c r="G7" s="27">
        <v>737.31828241400001</v>
      </c>
      <c r="H7" s="27">
        <v>746.081836297</v>
      </c>
      <c r="I7" s="27">
        <v>755.07345546500005</v>
      </c>
      <c r="J7" s="27">
        <v>762.56957489599995</v>
      </c>
      <c r="K7" s="27">
        <v>769.44191712400004</v>
      </c>
      <c r="L7" s="27">
        <v>781.33991263099995</v>
      </c>
      <c r="M7" s="27">
        <v>788.24195016500005</v>
      </c>
      <c r="N7" s="27">
        <v>795.11879343700002</v>
      </c>
      <c r="O7" s="27">
        <v>806.58110473199997</v>
      </c>
      <c r="P7" s="19" t="s">
        <v>16</v>
      </c>
    </row>
    <row r="8" spans="1:16">
      <c r="A8" s="14">
        <v>5</v>
      </c>
      <c r="B8" s="18" t="s">
        <v>17</v>
      </c>
      <c r="C8" s="27">
        <v>150042.514958118</v>
      </c>
      <c r="D8" s="27">
        <v>148630.170693611</v>
      </c>
      <c r="E8" s="27">
        <v>146799.22376345299</v>
      </c>
      <c r="F8" s="27">
        <v>151499.529589082</v>
      </c>
      <c r="G8" s="27">
        <v>152960.16250511701</v>
      </c>
      <c r="H8" s="27">
        <v>158490.10448693499</v>
      </c>
      <c r="I8" s="27">
        <v>161607.94417295899</v>
      </c>
      <c r="J8" s="27">
        <v>163687.94243223299</v>
      </c>
      <c r="K8" s="27">
        <v>168395.532409509</v>
      </c>
      <c r="L8" s="27">
        <v>169387.207268053</v>
      </c>
      <c r="M8" s="27">
        <v>170697.895377618</v>
      </c>
      <c r="N8" s="27">
        <v>174576.939438637</v>
      </c>
      <c r="O8" s="27">
        <v>178810.67138546699</v>
      </c>
      <c r="P8" s="19" t="s">
        <v>17</v>
      </c>
    </row>
    <row r="9" spans="1:16">
      <c r="A9" s="9">
        <v>6</v>
      </c>
      <c r="B9" s="18" t="s">
        <v>18</v>
      </c>
      <c r="C9" s="27" t="e">
        <v>#N/A</v>
      </c>
      <c r="D9" s="27" t="e">
        <v>#N/A</v>
      </c>
      <c r="E9" s="27" t="e">
        <v>#N/A</v>
      </c>
      <c r="F9" s="27" t="e">
        <v>#N/A</v>
      </c>
      <c r="G9" s="27" t="e">
        <v>#N/A</v>
      </c>
      <c r="H9" s="27" t="e">
        <v>#N/A</v>
      </c>
      <c r="I9" s="27" t="e">
        <v>#N/A</v>
      </c>
      <c r="J9" s="27" t="e">
        <v>#N/A</v>
      </c>
      <c r="K9" s="27" t="e">
        <v>#N/A</v>
      </c>
      <c r="L9" s="27" t="e">
        <v>#N/A</v>
      </c>
      <c r="M9" s="27" t="e">
        <v>#N/A</v>
      </c>
      <c r="N9" s="27" t="e">
        <v>#N/A</v>
      </c>
      <c r="O9" s="27" t="e">
        <v>#N/A</v>
      </c>
      <c r="P9" s="19" t="s">
        <v>18</v>
      </c>
    </row>
    <row r="10" spans="1:16">
      <c r="A10" s="14">
        <v>7</v>
      </c>
      <c r="B10" s="18" t="s">
        <v>19</v>
      </c>
      <c r="C10" s="27">
        <v>113.45930219</v>
      </c>
      <c r="D10" s="27">
        <v>115.38103947</v>
      </c>
      <c r="E10" s="27">
        <v>116.221860451</v>
      </c>
      <c r="F10" s="27">
        <v>117.27660579</v>
      </c>
      <c r="G10" s="27">
        <v>118.39370506900001</v>
      </c>
      <c r="H10" s="27">
        <v>119.161018674</v>
      </c>
      <c r="I10" s="27">
        <v>120.45659079399999</v>
      </c>
      <c r="J10" s="27">
        <v>121.014551174</v>
      </c>
      <c r="K10" s="27">
        <v>122.114110107</v>
      </c>
      <c r="L10" s="27">
        <v>122.88862631400001</v>
      </c>
      <c r="M10" s="27">
        <v>124.568947525</v>
      </c>
      <c r="N10" s="27">
        <v>126.130802308</v>
      </c>
      <c r="O10" s="27">
        <v>126.971388155</v>
      </c>
      <c r="P10" s="19" t="s">
        <v>19</v>
      </c>
    </row>
    <row r="11" spans="1:16">
      <c r="A11" s="9">
        <v>8</v>
      </c>
      <c r="B11" s="18" t="s">
        <v>20</v>
      </c>
      <c r="C11" s="27">
        <v>20738.951316798</v>
      </c>
      <c r="D11" s="27">
        <v>20318.933019485001</v>
      </c>
      <c r="E11" s="27">
        <v>19543.626457991999</v>
      </c>
      <c r="F11" s="27">
        <v>20230.062732901999</v>
      </c>
      <c r="G11" s="27">
        <v>20298.782382594</v>
      </c>
      <c r="H11" s="27">
        <v>20320.347254426</v>
      </c>
      <c r="I11" s="27">
        <v>20733.093573499998</v>
      </c>
      <c r="J11" s="27">
        <v>20966.214596463</v>
      </c>
      <c r="K11" s="27">
        <v>21260.632396698998</v>
      </c>
      <c r="L11" s="27">
        <v>21321.206804240999</v>
      </c>
      <c r="M11" s="27">
        <v>21317.712099880999</v>
      </c>
      <c r="N11" s="27">
        <v>21660.402943064</v>
      </c>
      <c r="O11" s="27">
        <v>22133.009166854001</v>
      </c>
      <c r="P11" s="19" t="s">
        <v>48</v>
      </c>
    </row>
    <row r="12" spans="1:16">
      <c r="A12" s="14">
        <v>9</v>
      </c>
      <c r="B12" s="18" t="s">
        <v>21</v>
      </c>
      <c r="C12" s="27">
        <v>4124.3615227689997</v>
      </c>
      <c r="D12" s="27">
        <v>4158.9077474899996</v>
      </c>
      <c r="E12" s="27">
        <v>4144.9089053629996</v>
      </c>
      <c r="F12" s="27">
        <v>4239.2123602419997</v>
      </c>
      <c r="G12" s="27">
        <v>4274.1886669989999</v>
      </c>
      <c r="H12" s="27">
        <v>4449.6583572079999</v>
      </c>
      <c r="I12" s="27">
        <v>4516.2090891219996</v>
      </c>
      <c r="J12" s="27">
        <v>4588.2764113040002</v>
      </c>
      <c r="K12" s="27">
        <v>4655.9058083419995</v>
      </c>
      <c r="L12" s="27">
        <v>4696.795438141</v>
      </c>
      <c r="M12" s="27">
        <v>4719.5295652490004</v>
      </c>
      <c r="N12" s="27">
        <v>4805.7238168329995</v>
      </c>
      <c r="O12" s="27">
        <v>4873.8228445989998</v>
      </c>
      <c r="P12" s="19" t="s">
        <v>49</v>
      </c>
    </row>
    <row r="13" spans="1:16">
      <c r="A13" s="9">
        <v>10</v>
      </c>
      <c r="B13" s="18" t="s">
        <v>22</v>
      </c>
      <c r="C13" s="27">
        <v>1862.764411351</v>
      </c>
      <c r="D13" s="27">
        <v>1842.3933836440001</v>
      </c>
      <c r="E13" s="27">
        <v>1845.232455413</v>
      </c>
      <c r="F13" s="27">
        <v>1871.8077691819999</v>
      </c>
      <c r="G13" s="27">
        <v>1874.9608832179999</v>
      </c>
      <c r="H13" s="27">
        <v>1878.0444402170001</v>
      </c>
      <c r="I13" s="27">
        <v>1895.180539687</v>
      </c>
      <c r="J13" s="27">
        <v>1911.2211200009999</v>
      </c>
      <c r="K13" s="27">
        <v>1962.1640066049999</v>
      </c>
      <c r="L13" s="27">
        <v>1976.396128137</v>
      </c>
      <c r="M13" s="27">
        <v>1983.811219054</v>
      </c>
      <c r="N13" s="27">
        <v>2015.241162088</v>
      </c>
      <c r="O13" s="27">
        <v>2042.033133768</v>
      </c>
      <c r="P13" s="19" t="s">
        <v>50</v>
      </c>
    </row>
    <row r="14" spans="1:16">
      <c r="A14" s="14">
        <v>11</v>
      </c>
      <c r="B14" s="18" t="s">
        <v>23</v>
      </c>
      <c r="C14" s="27">
        <v>344.10860209499998</v>
      </c>
      <c r="D14" s="27">
        <v>344.49808473899998</v>
      </c>
      <c r="E14" s="27">
        <v>345.74610685900001</v>
      </c>
      <c r="F14" s="27">
        <v>349.64003117599998</v>
      </c>
      <c r="G14" s="27">
        <v>350.96814057699999</v>
      </c>
      <c r="H14" s="27">
        <v>354.08513798000001</v>
      </c>
      <c r="I14" s="27">
        <v>356.783759293</v>
      </c>
      <c r="J14" s="27">
        <v>358.42040064000003</v>
      </c>
      <c r="K14" s="27">
        <v>362.262108942</v>
      </c>
      <c r="L14" s="27">
        <v>368.704145283</v>
      </c>
      <c r="M14" s="27">
        <v>369.701342023</v>
      </c>
      <c r="N14" s="27">
        <v>369.701342023</v>
      </c>
      <c r="O14" s="27">
        <v>379.84024600200001</v>
      </c>
      <c r="P14" s="19" t="s">
        <v>51</v>
      </c>
    </row>
    <row r="15" spans="1:16">
      <c r="A15" s="9">
        <v>12</v>
      </c>
      <c r="B15" s="18" t="s">
        <v>24</v>
      </c>
      <c r="C15" s="27">
        <v>118.446927186</v>
      </c>
      <c r="D15" s="27">
        <v>119.665429571</v>
      </c>
      <c r="E15" s="27">
        <v>121.47146246</v>
      </c>
      <c r="F15" s="27">
        <v>123.080551855</v>
      </c>
      <c r="G15" s="27">
        <v>124.53086025099999</v>
      </c>
      <c r="H15" s="27">
        <v>126.46396181</v>
      </c>
      <c r="I15" s="27">
        <v>127.85298291399999</v>
      </c>
      <c r="J15" s="27">
        <v>129.93454344899999</v>
      </c>
      <c r="K15" s="27">
        <v>132.17764574</v>
      </c>
      <c r="L15" s="27">
        <v>134.475167521</v>
      </c>
      <c r="M15" s="27">
        <v>136.12545000700001</v>
      </c>
      <c r="N15" s="27">
        <v>138.28811552499999</v>
      </c>
      <c r="O15" s="27">
        <v>140.305709304</v>
      </c>
      <c r="P15" s="19" t="s">
        <v>52</v>
      </c>
    </row>
    <row r="16" spans="1:16">
      <c r="A16" s="14">
        <v>13</v>
      </c>
      <c r="B16" s="18" t="s">
        <v>25</v>
      </c>
      <c r="C16" s="27">
        <v>70.398293413999994</v>
      </c>
      <c r="D16" s="27">
        <v>70.571332881999993</v>
      </c>
      <c r="E16" s="27">
        <v>70.320992232999998</v>
      </c>
      <c r="F16" s="27">
        <v>71.185785222999996</v>
      </c>
      <c r="G16" s="27">
        <v>71.584635942999995</v>
      </c>
      <c r="H16" s="27">
        <v>71.166514340000006</v>
      </c>
      <c r="I16" s="27">
        <v>71.854195031000003</v>
      </c>
      <c r="J16" s="27">
        <v>72.370193428999997</v>
      </c>
      <c r="K16" s="27">
        <v>72.974512059000006</v>
      </c>
      <c r="L16" s="27">
        <v>73.576898729999996</v>
      </c>
      <c r="M16" s="27">
        <v>73.773447646999998</v>
      </c>
      <c r="N16" s="27">
        <v>74.040986114000006</v>
      </c>
      <c r="O16" s="27">
        <v>75.309042211000005</v>
      </c>
      <c r="P16" s="19" t="s">
        <v>53</v>
      </c>
    </row>
    <row r="17" spans="1:16">
      <c r="A17" s="9">
        <v>14</v>
      </c>
      <c r="B17" s="18" t="s">
        <v>26</v>
      </c>
      <c r="C17" s="27">
        <v>2149.7488456740002</v>
      </c>
      <c r="D17" s="27">
        <v>2160.4110277250002</v>
      </c>
      <c r="E17" s="27">
        <v>2160.4110277250002</v>
      </c>
      <c r="F17" s="27">
        <v>2188.5891611960001</v>
      </c>
      <c r="G17" s="27">
        <v>2179.5542216819999</v>
      </c>
      <c r="H17" s="27">
        <v>2195.314479059</v>
      </c>
      <c r="I17" s="27">
        <v>2709.5777548699998</v>
      </c>
      <c r="J17" s="27">
        <v>2779.1103250360002</v>
      </c>
      <c r="K17" s="27">
        <v>2365.590279343</v>
      </c>
      <c r="L17" s="27">
        <v>2017.0811329369999</v>
      </c>
      <c r="M17" s="27">
        <v>1994.0709212260001</v>
      </c>
      <c r="N17" s="27">
        <v>1951.261051574</v>
      </c>
      <c r="O17" s="27">
        <v>1977.648119809</v>
      </c>
      <c r="P17" s="19" t="s">
        <v>54</v>
      </c>
    </row>
    <row r="18" spans="1:16">
      <c r="A18" s="14">
        <v>15</v>
      </c>
      <c r="B18" s="18" t="s">
        <v>27</v>
      </c>
      <c r="C18" s="27" t="e">
        <v>#N/A</v>
      </c>
      <c r="D18" s="27" t="e">
        <v>#N/A</v>
      </c>
      <c r="E18" s="27" t="e">
        <v>#N/A</v>
      </c>
      <c r="F18" s="27" t="e">
        <v>#N/A</v>
      </c>
      <c r="G18" s="27" t="e">
        <v>#N/A</v>
      </c>
      <c r="H18" s="27" t="e">
        <v>#N/A</v>
      </c>
      <c r="I18" s="27" t="e">
        <v>#N/A</v>
      </c>
      <c r="J18" s="27" t="e">
        <v>#N/A</v>
      </c>
      <c r="K18" s="27" t="e">
        <v>#N/A</v>
      </c>
      <c r="L18" s="27" t="e">
        <v>#N/A</v>
      </c>
      <c r="M18" s="27" t="e">
        <v>#N/A</v>
      </c>
      <c r="N18" s="27" t="e">
        <v>#N/A</v>
      </c>
      <c r="O18" s="27" t="e">
        <v>#N/A</v>
      </c>
      <c r="P18" s="19" t="s">
        <v>55</v>
      </c>
    </row>
    <row r="19" spans="1:16">
      <c r="A19" s="9">
        <v>16</v>
      </c>
      <c r="B19" s="18" t="s">
        <v>28</v>
      </c>
      <c r="C19" s="27" t="e">
        <v>#N/A</v>
      </c>
      <c r="D19" s="27" t="e">
        <v>#N/A</v>
      </c>
      <c r="E19" s="27" t="e">
        <v>#N/A</v>
      </c>
      <c r="F19" s="27" t="e">
        <v>#N/A</v>
      </c>
      <c r="G19" s="27" t="e">
        <v>#N/A</v>
      </c>
      <c r="H19" s="27" t="e">
        <v>#N/A</v>
      </c>
      <c r="I19" s="27" t="e">
        <v>#N/A</v>
      </c>
      <c r="J19" s="27" t="e">
        <v>#N/A</v>
      </c>
      <c r="K19" s="27" t="e">
        <v>#N/A</v>
      </c>
      <c r="L19" s="27" t="e">
        <v>#N/A</v>
      </c>
      <c r="M19" s="27" t="e">
        <v>#N/A</v>
      </c>
      <c r="N19" s="27" t="e">
        <v>#N/A</v>
      </c>
      <c r="O19" s="27" t="e">
        <v>#N/A</v>
      </c>
      <c r="P19" s="19" t="s">
        <v>28</v>
      </c>
    </row>
    <row r="20" spans="1:16">
      <c r="A20" s="14">
        <v>17</v>
      </c>
      <c r="B20" s="18" t="s">
        <v>29</v>
      </c>
      <c r="C20" s="27">
        <v>10.751674311</v>
      </c>
      <c r="D20" s="27">
        <v>10.746609913</v>
      </c>
      <c r="E20" s="27">
        <v>10.746609913</v>
      </c>
      <c r="F20" s="27">
        <v>10.746609913</v>
      </c>
      <c r="G20" s="27">
        <v>10.885825381</v>
      </c>
      <c r="H20" s="27">
        <v>10.885825381</v>
      </c>
      <c r="I20" s="27">
        <v>10.475729038000001</v>
      </c>
      <c r="J20" s="27">
        <v>10.303714128999999</v>
      </c>
      <c r="K20" s="27">
        <v>10.236821154999999</v>
      </c>
      <c r="L20" s="27">
        <v>10.213768459000001</v>
      </c>
      <c r="M20" s="27">
        <v>9.8634918450000004</v>
      </c>
      <c r="N20" s="27">
        <v>9.9470282690000005</v>
      </c>
      <c r="O20" s="27">
        <v>9.7367873029999998</v>
      </c>
      <c r="P20" s="19" t="s">
        <v>29</v>
      </c>
    </row>
    <row r="21" spans="1:16">
      <c r="A21" s="9">
        <v>18</v>
      </c>
      <c r="B21" s="18" t="s">
        <v>30</v>
      </c>
      <c r="C21" s="27">
        <v>95.226539389999999</v>
      </c>
      <c r="D21" s="27">
        <v>95.229401956999993</v>
      </c>
      <c r="E21" s="27">
        <v>95.953953222999999</v>
      </c>
      <c r="F21" s="27">
        <v>96.814519700999995</v>
      </c>
      <c r="G21" s="27">
        <v>97.135710599000006</v>
      </c>
      <c r="H21" s="27">
        <v>98.437964930999996</v>
      </c>
      <c r="I21" s="27">
        <v>99.551522970999997</v>
      </c>
      <c r="J21" s="27">
        <v>99.808076499999999</v>
      </c>
      <c r="K21" s="27">
        <v>101.369821828</v>
      </c>
      <c r="L21" s="27">
        <v>102.782555777</v>
      </c>
      <c r="M21" s="27">
        <v>103.707593211</v>
      </c>
      <c r="N21" s="27">
        <v>105.04810000499999</v>
      </c>
      <c r="O21" s="27">
        <v>105.60213362</v>
      </c>
      <c r="P21" s="19" t="s">
        <v>30</v>
      </c>
    </row>
    <row r="22" spans="1:16">
      <c r="A22" s="14">
        <v>19</v>
      </c>
      <c r="B22" s="18" t="s">
        <v>31</v>
      </c>
      <c r="C22" s="27">
        <v>120.052091941</v>
      </c>
      <c r="D22" s="27">
        <v>124.118232851</v>
      </c>
      <c r="E22" s="27">
        <v>126.775026807</v>
      </c>
      <c r="F22" s="27">
        <v>129.66893421099999</v>
      </c>
      <c r="G22" s="27">
        <v>132.48621616899999</v>
      </c>
      <c r="H22" s="27">
        <v>132.53425174099999</v>
      </c>
      <c r="I22" s="27">
        <v>132.880075022</v>
      </c>
      <c r="J22" s="27">
        <v>133.33089083799999</v>
      </c>
      <c r="K22" s="27">
        <v>133.74548048400001</v>
      </c>
      <c r="L22" s="27">
        <v>134.906686331</v>
      </c>
      <c r="M22" s="27">
        <v>135.315486574</v>
      </c>
      <c r="N22" s="27">
        <v>136.8573446</v>
      </c>
      <c r="O22" s="27">
        <v>137.02378211300001</v>
      </c>
      <c r="P22" s="19" t="s">
        <v>31</v>
      </c>
    </row>
    <row r="23" spans="1:16">
      <c r="A23" s="9">
        <v>20</v>
      </c>
      <c r="B23" s="18" t="s">
        <v>32</v>
      </c>
      <c r="C23" s="27" t="e">
        <v>#N/A</v>
      </c>
      <c r="D23" s="27" t="e">
        <v>#N/A</v>
      </c>
      <c r="E23" s="27" t="e">
        <v>#N/A</v>
      </c>
      <c r="F23" s="27" t="e">
        <v>#N/A</v>
      </c>
      <c r="G23" s="27" t="e">
        <v>#N/A</v>
      </c>
      <c r="H23" s="27" t="e">
        <v>#N/A</v>
      </c>
      <c r="I23" s="27" t="e">
        <v>#N/A</v>
      </c>
      <c r="J23" s="27" t="e">
        <v>#N/A</v>
      </c>
      <c r="K23" s="27" t="e">
        <v>#N/A</v>
      </c>
      <c r="L23" s="27" t="e">
        <v>#N/A</v>
      </c>
      <c r="M23" s="27" t="e">
        <v>#N/A</v>
      </c>
      <c r="N23" s="27" t="e">
        <v>#N/A</v>
      </c>
      <c r="O23" s="27" t="e">
        <v>#N/A</v>
      </c>
      <c r="P23" s="19" t="s">
        <v>56</v>
      </c>
    </row>
    <row r="24" spans="1:16">
      <c r="A24" s="14">
        <v>21</v>
      </c>
      <c r="B24" s="18" t="s">
        <v>33</v>
      </c>
      <c r="C24" s="27">
        <v>337.88187387300002</v>
      </c>
      <c r="D24" s="27">
        <v>341.95343119900002</v>
      </c>
      <c r="E24" s="27">
        <v>346.29629623300002</v>
      </c>
      <c r="F24" s="27">
        <v>349.02250803200002</v>
      </c>
      <c r="G24" s="27">
        <v>354.73892938</v>
      </c>
      <c r="H24" s="27">
        <v>358.086708542</v>
      </c>
      <c r="I24" s="27">
        <v>363.42501909499998</v>
      </c>
      <c r="J24" s="27">
        <v>366.81947726099997</v>
      </c>
      <c r="K24" s="27">
        <v>375.701728183</v>
      </c>
      <c r="L24" s="27">
        <v>381.19982476799998</v>
      </c>
      <c r="M24" s="27">
        <v>383.09002338599998</v>
      </c>
      <c r="N24" s="27">
        <v>390.194162968</v>
      </c>
      <c r="O24" s="27">
        <v>398.82859404099997</v>
      </c>
      <c r="P24" s="19" t="s">
        <v>33</v>
      </c>
    </row>
    <row r="25" spans="1:16">
      <c r="A25" s="9">
        <v>22</v>
      </c>
      <c r="B25" s="18" t="s">
        <v>34</v>
      </c>
      <c r="C25" s="27">
        <v>133.64533292300001</v>
      </c>
      <c r="D25" s="27">
        <v>134.24551013600001</v>
      </c>
      <c r="E25" s="27">
        <v>134.693694349</v>
      </c>
      <c r="F25" s="27">
        <v>135.074342839</v>
      </c>
      <c r="G25" s="27">
        <v>135.37671108999999</v>
      </c>
      <c r="H25" s="27">
        <v>155.88782288499999</v>
      </c>
      <c r="I25" s="27">
        <v>156.112363192</v>
      </c>
      <c r="J25" s="27">
        <v>157.92277415199999</v>
      </c>
      <c r="K25" s="27">
        <v>158.74052929699999</v>
      </c>
      <c r="L25" s="27">
        <v>155.994570372</v>
      </c>
      <c r="M25" s="27">
        <v>159.88676641199999</v>
      </c>
      <c r="N25" s="27">
        <v>158.95841709300001</v>
      </c>
      <c r="O25" s="27">
        <v>159.537339188</v>
      </c>
      <c r="P25" s="19" t="s">
        <v>34</v>
      </c>
    </row>
    <row r="26" spans="1:16">
      <c r="A26" s="14">
        <v>23</v>
      </c>
      <c r="B26" s="18" t="s">
        <v>35</v>
      </c>
      <c r="C26" s="27">
        <v>376.418782357</v>
      </c>
      <c r="D26" s="27">
        <v>376.81131632400002</v>
      </c>
      <c r="E26" s="27">
        <v>374.77906210999998</v>
      </c>
      <c r="F26" s="27">
        <v>385.10885659799999</v>
      </c>
      <c r="G26" s="27">
        <v>390.59955828</v>
      </c>
      <c r="H26" s="27">
        <v>390.871459679</v>
      </c>
      <c r="I26" s="27">
        <v>399.346406855</v>
      </c>
      <c r="J26" s="27">
        <v>404.067328901</v>
      </c>
      <c r="K26" s="27">
        <v>412.75427242400002</v>
      </c>
      <c r="L26" s="27">
        <v>421.55290859600001</v>
      </c>
      <c r="M26" s="27">
        <v>422.80044856799998</v>
      </c>
      <c r="N26" s="27">
        <v>429.12634078600001</v>
      </c>
      <c r="O26" s="27">
        <v>440.13366196800001</v>
      </c>
      <c r="P26" s="19" t="s">
        <v>35</v>
      </c>
    </row>
    <row r="27" spans="1:16">
      <c r="A27" s="9">
        <v>24</v>
      </c>
      <c r="B27" s="18" t="s">
        <v>36</v>
      </c>
      <c r="C27" s="27">
        <v>325.20442891800002</v>
      </c>
      <c r="D27" s="27">
        <v>326.577588327</v>
      </c>
      <c r="E27" s="27">
        <v>327.465683641</v>
      </c>
      <c r="F27" s="27">
        <v>346.311848919</v>
      </c>
      <c r="G27" s="27">
        <v>351.63532475800002</v>
      </c>
      <c r="H27" s="27">
        <v>356.91277617399999</v>
      </c>
      <c r="I27" s="27">
        <v>367.66958397500002</v>
      </c>
      <c r="J27" s="27">
        <v>380.21335850600002</v>
      </c>
      <c r="K27" s="27">
        <v>393.66029347599999</v>
      </c>
      <c r="L27" s="27">
        <v>414.360490169</v>
      </c>
      <c r="M27" s="27">
        <v>411.50613157999999</v>
      </c>
      <c r="N27" s="27">
        <v>431.27240956499998</v>
      </c>
      <c r="O27" s="27">
        <v>459.05169081999998</v>
      </c>
      <c r="P27" s="19" t="s">
        <v>36</v>
      </c>
    </row>
    <row r="28" spans="1:16">
      <c r="A28" s="14">
        <v>25</v>
      </c>
      <c r="B28" s="18" t="s">
        <v>37</v>
      </c>
      <c r="C28" s="27" t="e">
        <v>#N/A</v>
      </c>
      <c r="D28" s="27" t="e">
        <v>#N/A</v>
      </c>
      <c r="E28" s="27" t="e">
        <v>#N/A</v>
      </c>
      <c r="F28" s="27" t="e">
        <v>#N/A</v>
      </c>
      <c r="G28" s="27" t="e">
        <v>#N/A</v>
      </c>
      <c r="H28" s="27" t="e">
        <v>#N/A</v>
      </c>
      <c r="I28" s="27" t="e">
        <v>#N/A</v>
      </c>
      <c r="J28" s="27" t="e">
        <v>#N/A</v>
      </c>
      <c r="K28" s="27" t="e">
        <v>#N/A</v>
      </c>
      <c r="L28" s="27" t="e">
        <v>#N/A</v>
      </c>
      <c r="M28" s="27" t="e">
        <v>#N/A</v>
      </c>
      <c r="N28" s="27" t="e">
        <v>#N/A</v>
      </c>
      <c r="O28" s="27" t="e">
        <v>#N/A</v>
      </c>
      <c r="P28" s="19" t="s">
        <v>57</v>
      </c>
    </row>
    <row r="29" spans="1:16">
      <c r="A29" s="9">
        <v>26</v>
      </c>
      <c r="B29" s="18" t="s">
        <v>38</v>
      </c>
      <c r="C29" s="27">
        <v>301.34756015699998</v>
      </c>
      <c r="D29" s="27">
        <v>301.61615340999998</v>
      </c>
      <c r="E29" s="27">
        <v>301.25685879000002</v>
      </c>
      <c r="F29" s="27">
        <v>304.93323371100001</v>
      </c>
      <c r="G29" s="27">
        <v>307.38420058600002</v>
      </c>
      <c r="H29" s="27">
        <v>307.97613156300002</v>
      </c>
      <c r="I29" s="27">
        <v>312.40056227700001</v>
      </c>
      <c r="J29" s="27">
        <v>313.86283871900002</v>
      </c>
      <c r="K29" s="27">
        <v>317.33356856400002</v>
      </c>
      <c r="L29" s="27">
        <v>322.483620401</v>
      </c>
      <c r="M29" s="27">
        <v>323.132593724</v>
      </c>
      <c r="N29" s="27">
        <v>326.268880556</v>
      </c>
      <c r="O29" s="27">
        <v>331.633507764</v>
      </c>
      <c r="P29" s="19" t="s">
        <v>38</v>
      </c>
    </row>
    <row r="30" spans="1:16">
      <c r="A30" s="14">
        <v>27</v>
      </c>
      <c r="B30" s="18" t="s">
        <v>39</v>
      </c>
      <c r="C30" s="27" t="e">
        <v>#N/A</v>
      </c>
      <c r="D30" s="27" t="e">
        <v>#N/A</v>
      </c>
      <c r="E30" s="27" t="e">
        <v>#N/A</v>
      </c>
      <c r="F30" s="27" t="e">
        <v>#N/A</v>
      </c>
      <c r="G30" s="27" t="e">
        <v>#N/A</v>
      </c>
      <c r="H30" s="27" t="e">
        <v>#N/A</v>
      </c>
      <c r="I30" s="27" t="e">
        <v>#N/A</v>
      </c>
      <c r="J30" s="27" t="e">
        <v>#N/A</v>
      </c>
      <c r="K30" s="27" t="e">
        <v>#N/A</v>
      </c>
      <c r="L30" s="27" t="e">
        <v>#N/A</v>
      </c>
      <c r="M30" s="27" t="e">
        <v>#N/A</v>
      </c>
      <c r="N30" s="27" t="e">
        <v>#N/A</v>
      </c>
      <c r="O30" s="27" t="e">
        <v>#N/A</v>
      </c>
      <c r="P30" s="19" t="s">
        <v>58</v>
      </c>
    </row>
    <row r="31" spans="1:16">
      <c r="A31" s="9">
        <v>28</v>
      </c>
      <c r="B31" s="18" t="s">
        <v>40</v>
      </c>
      <c r="C31" s="27">
        <v>755.06955199399999</v>
      </c>
      <c r="D31" s="27">
        <v>752.02020452299996</v>
      </c>
      <c r="E31" s="27">
        <v>750.340338309</v>
      </c>
      <c r="F31" s="27">
        <v>762.155655529</v>
      </c>
      <c r="G31" s="27">
        <v>766.12712182300004</v>
      </c>
      <c r="H31" s="27">
        <v>768.10647475500002</v>
      </c>
      <c r="I31" s="27">
        <v>770.28910848199996</v>
      </c>
      <c r="J31" s="27">
        <v>773.92068156400001</v>
      </c>
      <c r="K31" s="27">
        <v>782.58785367099995</v>
      </c>
      <c r="L31" s="27">
        <v>789.79134347900003</v>
      </c>
      <c r="M31" s="27">
        <v>790.78110313900004</v>
      </c>
      <c r="N31" s="27">
        <v>801.72520489199997</v>
      </c>
      <c r="O31" s="27">
        <v>808.19944807399997</v>
      </c>
      <c r="P31" s="19" t="s">
        <v>59</v>
      </c>
    </row>
    <row r="32" spans="1:16">
      <c r="A32" s="14">
        <v>29</v>
      </c>
      <c r="B32" s="18" t="s">
        <v>41</v>
      </c>
      <c r="C32" s="27">
        <v>32.196399264999997</v>
      </c>
      <c r="D32" s="27">
        <v>32.778202960000002</v>
      </c>
      <c r="E32" s="27">
        <v>33.359578040999999</v>
      </c>
      <c r="F32" s="27">
        <v>33.719288581999997</v>
      </c>
      <c r="G32" s="27">
        <v>34.324030653000001</v>
      </c>
      <c r="H32" s="27">
        <v>34.909061049999998</v>
      </c>
      <c r="I32" s="27">
        <v>35.444777911999999</v>
      </c>
      <c r="J32" s="27">
        <v>36.100269933</v>
      </c>
      <c r="K32" s="27">
        <v>36.652799969999997</v>
      </c>
      <c r="L32" s="27">
        <v>37.314942199999997</v>
      </c>
      <c r="M32" s="27">
        <v>37.948299335000002</v>
      </c>
      <c r="N32" s="27">
        <v>38.479210467000001</v>
      </c>
      <c r="O32" s="27">
        <v>39.058965461</v>
      </c>
      <c r="P32" s="19" t="s">
        <v>60</v>
      </c>
    </row>
    <row r="33" spans="1:16">
      <c r="A33" s="9">
        <v>30</v>
      </c>
      <c r="B33" s="18" t="s">
        <v>42</v>
      </c>
      <c r="C33" s="27">
        <v>110.962639393</v>
      </c>
      <c r="D33" s="27">
        <v>112.06104345599999</v>
      </c>
      <c r="E33" s="27">
        <v>113.18941556</v>
      </c>
      <c r="F33" s="27">
        <v>114.434656229</v>
      </c>
      <c r="G33" s="27">
        <v>115.503103928</v>
      </c>
      <c r="H33" s="27">
        <v>117.352629122</v>
      </c>
      <c r="I33" s="27">
        <v>117.851572789</v>
      </c>
      <c r="J33" s="27">
        <v>119.012657898</v>
      </c>
      <c r="K33" s="27">
        <v>120.949968377</v>
      </c>
      <c r="L33" s="27">
        <v>120.949968377</v>
      </c>
      <c r="M33" s="27">
        <v>120.949977378</v>
      </c>
      <c r="N33" s="27">
        <v>124.858219405</v>
      </c>
      <c r="O33" s="27">
        <v>124.858219405</v>
      </c>
      <c r="P33" s="19" t="s">
        <v>61</v>
      </c>
    </row>
    <row r="34" spans="1:16">
      <c r="A34" s="14">
        <v>31</v>
      </c>
      <c r="B34" s="18" t="s">
        <v>43</v>
      </c>
      <c r="C34" s="27">
        <v>190.75291884999999</v>
      </c>
      <c r="D34" s="27">
        <v>192.37660833499999</v>
      </c>
      <c r="E34" s="27">
        <v>192.44840316200001</v>
      </c>
      <c r="F34" s="27">
        <v>195.021442667</v>
      </c>
      <c r="G34" s="27">
        <v>196.00064967500001</v>
      </c>
      <c r="H34" s="27">
        <v>196.55570617999999</v>
      </c>
      <c r="I34" s="27">
        <v>197.884029489</v>
      </c>
      <c r="J34" s="27">
        <v>199.187652813</v>
      </c>
      <c r="K34" s="27">
        <v>202.34075799999999</v>
      </c>
      <c r="L34" s="27">
        <v>205.448013309</v>
      </c>
      <c r="M34" s="27">
        <v>206.061701774</v>
      </c>
      <c r="N34" s="27">
        <v>207.52430445799999</v>
      </c>
      <c r="O34" s="27">
        <v>210.81782184400001</v>
      </c>
      <c r="P34" s="19" t="s">
        <v>62</v>
      </c>
    </row>
    <row r="35" spans="1:16">
      <c r="A35" s="9">
        <v>32</v>
      </c>
      <c r="B35" s="18" t="s">
        <v>44</v>
      </c>
      <c r="C35" s="27">
        <v>1205.6992815640001</v>
      </c>
      <c r="D35" s="27">
        <v>1195.8924521629999</v>
      </c>
      <c r="E35" s="27">
        <v>1182.469265318</v>
      </c>
      <c r="F35" s="27">
        <v>1216.131756606</v>
      </c>
      <c r="G35" s="27">
        <v>1216.5511310110001</v>
      </c>
      <c r="H35" s="27">
        <v>1210.013230414</v>
      </c>
      <c r="I35" s="27">
        <v>1230.969927571</v>
      </c>
      <c r="J35" s="27">
        <v>1244.3595668190001</v>
      </c>
      <c r="K35" s="27">
        <v>1269.6709760450001</v>
      </c>
      <c r="L35" s="27">
        <v>1283.123856854</v>
      </c>
      <c r="M35" s="27">
        <v>1286.0111320349999</v>
      </c>
      <c r="N35" s="27">
        <v>1304.187065197</v>
      </c>
      <c r="O35" s="27">
        <v>1329.7583156789999</v>
      </c>
      <c r="P35" s="19" t="s">
        <v>63</v>
      </c>
    </row>
    <row r="36" spans="1:16">
      <c r="A36" s="14">
        <v>33</v>
      </c>
      <c r="B36" s="18" t="s">
        <v>45</v>
      </c>
      <c r="C36" s="27">
        <v>3559.5897587509999</v>
      </c>
      <c r="D36" s="27">
        <v>3566.7071473890001</v>
      </c>
      <c r="E36" s="27">
        <v>3570.7719261930001</v>
      </c>
      <c r="F36" s="27">
        <v>3594.8397756310001</v>
      </c>
      <c r="G36" s="27">
        <v>3579.1935717659999</v>
      </c>
      <c r="H36" s="27">
        <v>3648.206175279</v>
      </c>
      <c r="I36" s="27">
        <v>3611.7144359019999</v>
      </c>
      <c r="J36" s="27">
        <v>3694.281375178</v>
      </c>
      <c r="K36" s="27">
        <v>3780.741225019</v>
      </c>
      <c r="L36" s="27">
        <v>3813.3373843869999</v>
      </c>
      <c r="M36" s="27">
        <v>3866.5965205110001</v>
      </c>
      <c r="N36" s="27">
        <v>3870.0086658300002</v>
      </c>
      <c r="O36" s="27">
        <v>3908.2478156259999</v>
      </c>
      <c r="P36" s="19" t="s">
        <v>64</v>
      </c>
    </row>
    <row r="37" spans="1:16">
      <c r="A37" s="9">
        <v>34</v>
      </c>
      <c r="B37" s="18" t="s">
        <v>46</v>
      </c>
      <c r="C37" s="27">
        <v>701.46776706799994</v>
      </c>
      <c r="D37" s="27">
        <v>707.43447600800005</v>
      </c>
      <c r="E37" s="27">
        <v>710.48199657999999</v>
      </c>
      <c r="F37" s="27">
        <v>722.16575036300003</v>
      </c>
      <c r="G37" s="27">
        <v>731.91361740599996</v>
      </c>
      <c r="H37" s="27">
        <v>739.45288324499995</v>
      </c>
      <c r="I37" s="27">
        <v>722.060100175</v>
      </c>
      <c r="J37" s="27">
        <v>731.74260303799997</v>
      </c>
      <c r="K37" s="27">
        <v>773.66009808199999</v>
      </c>
      <c r="L37" s="27">
        <v>782.34827743899996</v>
      </c>
      <c r="M37" s="27">
        <v>786.20761122600004</v>
      </c>
      <c r="N37" s="27">
        <v>807.632562603</v>
      </c>
      <c r="O37" s="27">
        <v>821.72851132599999</v>
      </c>
      <c r="P37" s="19"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6B669DB-54D8-4BEC-B75C-757CDB40CB41}"/>
</file>

<file path=customXml/itemProps2.xml><?xml version="1.0" encoding="utf-8"?>
<ds:datastoreItem xmlns:ds="http://schemas.openxmlformats.org/officeDocument/2006/customXml" ds:itemID="{CBDB0655-8D79-4964-9CF3-318316DCA0D7}"/>
</file>

<file path=customXml/itemProps3.xml><?xml version="1.0" encoding="utf-8"?>
<ds:datastoreItem xmlns:ds="http://schemas.openxmlformats.org/officeDocument/2006/customXml" ds:itemID="{211E39BC-E30F-4436-B909-9E553B2598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34</vt:i4>
      </vt:variant>
    </vt:vector>
  </HeadingPairs>
  <TitlesOfParts>
    <vt:vector size="72" baseType="lpstr">
      <vt:lpstr>Cover</vt:lpstr>
      <vt:lpstr>Notes</vt:lpstr>
      <vt:lpstr>Table Of Content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Glosary</vt:lpstr>
      <vt:lpstr>'T1'!_Toc444590239</vt:lpstr>
      <vt:lpstr>'T2'!_Toc444590240</vt:lpstr>
      <vt:lpstr>'T3'!_Toc444590241</vt:lpstr>
      <vt:lpstr>'T4'!_Toc444590242</vt:lpstr>
      <vt:lpstr>'T5'!_Toc444590243</vt:lpstr>
      <vt:lpstr>'T6'!_Toc444590244</vt:lpstr>
      <vt:lpstr>'T7'!_Toc444590245</vt:lpstr>
      <vt:lpstr>'T8'!_Toc444590246</vt:lpstr>
      <vt:lpstr>'T9'!_Toc444590247</vt:lpstr>
      <vt:lpstr>'T10'!_Toc444590248</vt:lpstr>
      <vt:lpstr>'T11'!_Toc444590249</vt:lpstr>
      <vt:lpstr>'T12'!_Toc444590250</vt:lpstr>
      <vt:lpstr>'T13'!_Toc444590251</vt:lpstr>
      <vt:lpstr>'T14'!_Toc444590252</vt:lpstr>
      <vt:lpstr>'T15'!_Toc444590253</vt:lpstr>
      <vt:lpstr>'T16'!_Toc444590254</vt:lpstr>
      <vt:lpstr>'T17'!_Toc444590255</vt:lpstr>
      <vt:lpstr>'T18'!_Toc444590256</vt:lpstr>
      <vt:lpstr>'T19'!_Toc444590257</vt:lpstr>
      <vt:lpstr>'T20'!_Toc444590258</vt:lpstr>
      <vt:lpstr>'T21'!_Toc444590259</vt:lpstr>
      <vt:lpstr>'T22'!_Toc444590260</vt:lpstr>
      <vt:lpstr>'T23'!_Toc444590261</vt:lpstr>
      <vt:lpstr>'T24'!_Toc444590262</vt:lpstr>
      <vt:lpstr>'T25'!_Toc444590263</vt:lpstr>
      <vt:lpstr>'T26'!_Toc444590264</vt:lpstr>
      <vt:lpstr>'T27'!_Toc444590265</vt:lpstr>
      <vt:lpstr>'T28'!_Toc444590266</vt:lpstr>
      <vt:lpstr>'T29'!_Toc444590267</vt:lpstr>
      <vt:lpstr>'T30'!_Toc444590268</vt:lpstr>
      <vt:lpstr>'T31'!_Toc444590269</vt:lpstr>
      <vt:lpstr>'T32'!_Toc444590270</vt:lpstr>
      <vt:lpstr>'T33'!_Toc444590271</vt:lpstr>
      <vt:lpstr>'T34'!_Toc444590272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dcterms:created xsi:type="dcterms:W3CDTF">2016-02-26T02:07:15Z</dcterms:created>
  <dcterms:modified xsi:type="dcterms:W3CDTF">2016-08-24T04:30:28Z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